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sharedStrings.xml><?xml version="1.0" encoding="utf-8"?>
<sst xmlns="http://schemas.openxmlformats.org/spreadsheetml/2006/main" count="2220" uniqueCount="779">
  <si>
    <t>Name of Local Authority Pension Fund</t>
  </si>
  <si>
    <t>To access the full data open the sheet "Full Data" from the menu at the bottom.</t>
  </si>
  <si>
    <t>Name</t>
  </si>
  <si>
    <t>Description of holding - equity, gilts, government bonds, non govt bonds etc</t>
  </si>
  <si>
    <t>Sub-category/ Classification</t>
  </si>
  <si>
    <t>Dyfed Pension Fund</t>
  </si>
  <si>
    <t>Oil/Gas companies</t>
  </si>
  <si>
    <t>Coal companies</t>
  </si>
  <si>
    <t>Total Holdings March 2014</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</si>
  <si>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</si>
  <si>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</si>
  <si>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</si>
  <si>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</si>
  <si>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</si>
  <si>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of a careful sourcing and filtering process conducted by Community Reinvest,</t>
  </si>
  <si>
    <t>Friends of the Earth Scotland, Friends of the Earth, EWNI 350.org and Platform London.</t>
  </si>
  <si>
    <t>The Methodology used is detailed in the Methodology section of our briefing,</t>
  </si>
  <si>
    <t>downloadable from http://gofossilfree.org/uk/pensions/</t>
  </si>
  <si>
    <t>Data sheets for other local authorities and contact details if you can’t find what</t>
  </si>
  <si>
    <t>you are looking for can be accessed from</t>
  </si>
  <si>
    <t>http://gofossilfree.org/uk/pensions/</t>
  </si>
  <si>
    <t>Total holdings</t>
  </si>
  <si>
    <t>Verification</t>
  </si>
  <si>
    <t>Fossil Fuel Amounts</t>
  </si>
  <si>
    <t>Amount</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</si>
  <si>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</si>
  <si>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</si>
  <si>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</si>
  <si>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</si>
  <si>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</si>
  <si>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Month / year of valuation</t>
  </si>
  <si>
    <t>their Annual Report and added them in the sheet 'Pooled Funds &amp; Total</t>
  </si>
  <si>
    <t>Fossil Fuel investments.’ In these cases, other sheets will appear mostly</t>
  </si>
  <si>
    <t>Dyfed Pension Fund Investments</t>
  </si>
  <si>
    <t>empty.</t>
  </si>
  <si>
    <t>Where cells contain “#NUM”, this is not due to a mistake in the script,</t>
  </si>
  <si>
    <t>but due to limited data being provided.</t>
  </si>
  <si>
    <t xml:space="preserve">BAILLIE GIFFORD GLOBAL ALPHA PENSION FUND         </t>
  </si>
  <si>
    <t>GLOBAL EQUITIES</t>
  </si>
  <si>
    <t xml:space="preserve">£1.667bn </t>
  </si>
  <si>
    <t>http://www.dyfedpensionfund.org.uk/English/investments/Documents/Annual%20Report%202014%20-%20English.pdf</t>
  </si>
  <si>
    <t>Total fossil fuel holdings</t>
  </si>
  <si>
    <t>Percentage in fossil fuels</t>
  </si>
  <si>
    <t>Pooled fund estimate</t>
  </si>
  <si>
    <t>Percentage</t>
  </si>
  <si>
    <t>Pooled fund</t>
  </si>
  <si>
    <t>Estimated fossil fuel holdings:</t>
  </si>
  <si>
    <t>Top 10 Fossil Fuel Holdings</t>
  </si>
  <si>
    <t>This excludes holdings through pooled funds - see next sheet</t>
  </si>
  <si>
    <t>in % of total holdings</t>
  </si>
  <si>
    <t>Total</t>
  </si>
  <si>
    <t>yes</t>
  </si>
  <si>
    <t>http://www.hl.co.uk/funds/fund-discounts,-prices--and--factsheets/search-results/b/baillie-gifford-global-alpha-growth-b-accumulation</t>
  </si>
  <si>
    <t>http://www.morningstar.co.uk/uk/funds/snapshot/snapshot.aspx?id=F0GBR04RTO</t>
  </si>
  <si>
    <t>http://www.fundslibrary.co.uk/FundsLibrary.BrandedTools/PruConsumer/DataOnline/HtmlFactsheet/b5a4792c-9393-4471-9054-1debee335eeb#essentials</t>
  </si>
  <si>
    <t>Total estimated fossil fuels in largest pooled funds</t>
  </si>
  <si>
    <t>Total direct fossil fuels</t>
  </si>
  <si>
    <t>Total fossil fuels</t>
  </si>
  <si>
    <t xml:space="preserve">THREADNEEDLE GLOBAL EQUITY INCOME FUND INST X NET </t>
  </si>
  <si>
    <t>1492 Limited</t>
  </si>
  <si>
    <t>PAN EUROPEAN PROPERTY</t>
  </si>
  <si>
    <t>5 Canada Square</t>
  </si>
  <si>
    <t>Anonymized European Real Estate Fund</t>
  </si>
  <si>
    <t>AVIVA INVESTORS PENSIONS (A UNITS)</t>
  </si>
  <si>
    <t>BLACKROCK UK PROPERTY FUND</t>
  </si>
  <si>
    <t>Brockton Capital Fund II L.P.</t>
  </si>
  <si>
    <t>Columbus Industrial Fund II</t>
  </si>
  <si>
    <t>COLUMBUS UK REAL ESTATE FUND</t>
  </si>
  <si>
    <t>Curzon Capital Partners III L.P.</t>
  </si>
  <si>
    <t>Duet European Real Estate Debt Fund</t>
  </si>
  <si>
    <t>DV4 Limited</t>
  </si>
  <si>
    <t>European Property Invs Special Opps III,L.P.</t>
  </si>
  <si>
    <t>German Property Performance Partners LP</t>
  </si>
  <si>
    <t>HENDERSON CENTRAL LONDON OFFICE FUND</t>
  </si>
  <si>
    <t>HENDERSON UK RETAIL WAREHOUSE FUND</t>
  </si>
  <si>
    <t>HERALD HENDERSON EUROPEAN RETAIL PROP FUND</t>
  </si>
  <si>
    <t>HERMES PROPERTY UNIT TRUST</t>
  </si>
  <si>
    <t>IMMOBILIARE GRANDE DISTRIBUZIONE REIT EUR1</t>
  </si>
  <si>
    <t>INDUSTRIAL PROPERTY INVESTMENT FUND</t>
  </si>
  <si>
    <t>InfraRed Active Real Estate Fund III</t>
  </si>
  <si>
    <t>LOCAL RETAIL FUND</t>
  </si>
  <si>
    <t>LOTHBURY PROPERTY TRUST</t>
  </si>
  <si>
    <t>M &amp; G EURO PROP FUND SPEC  INVEST FVL: 2</t>
  </si>
  <si>
    <t>Magasin du Nord</t>
  </si>
  <si>
    <t>MAYFAIR CAPITAL PROPERTY UNIT TRUST</t>
  </si>
  <si>
    <t>MCT Berlin Residential</t>
  </si>
  <si>
    <t>METRO PROPERTY UNIT TRUST</t>
  </si>
  <si>
    <t>Mint Hotels</t>
  </si>
  <si>
    <t>Niam Nordic V LP</t>
  </si>
  <si>
    <t>Nordic Tower Properties AB</t>
  </si>
  <si>
    <t>Norwich Castle Mall</t>
  </si>
  <si>
    <t>NREP LOGISTICS AB-PREFERENCE SHARES</t>
  </si>
  <si>
    <t>NREP LOGISTICS AB-SHAREHOLDER LOAN</t>
  </si>
  <si>
    <t>Partners Group Norway Retail 1 (Luxembourg) S.A.R.L.</t>
  </si>
  <si>
    <t>PRADERA (2) CENTRAL &amp; EASTERN FUND</t>
  </si>
  <si>
    <t>Project Blenheim</t>
  </si>
  <si>
    <t>Project Craven</t>
  </si>
  <si>
    <t>Project Phoenix</t>
  </si>
  <si>
    <t>Project TGI</t>
  </si>
  <si>
    <t>Project Transit</t>
  </si>
  <si>
    <t>PROPERTY REAL INCOME FUND A UNITS</t>
  </si>
  <si>
    <t>SCHRODER UK PROPERTY FUND</t>
  </si>
  <si>
    <t>STANDARD LIFE INV EURO PROP GROWTH FD</t>
  </si>
  <si>
    <t>STANDARD LIFE POOLED PENSION PROPERTY FUND</t>
  </si>
  <si>
    <t>STANDARD LIFE SHOPPING CENTRE TRUST</t>
  </si>
  <si>
    <t>THE LEISURE FUND UNIT TRUST</t>
  </si>
  <si>
    <t>Tishman Speyer European Strategic Office Fund</t>
  </si>
  <si>
    <t>UK Value Retail Portfolio</t>
  </si>
  <si>
    <t>WEST END OF LONDON PROPERTY UNIT TRUST</t>
  </si>
  <si>
    <t xml:space="preserve">3I GROUP ORD GBP0.738636                          </t>
  </si>
  <si>
    <t>UK EQUITIES</t>
  </si>
  <si>
    <t xml:space="preserve">3I INFRASTRUCTURE LTD ORD NPV                     </t>
  </si>
  <si>
    <t xml:space="preserve">4IMPRINT GROUP PLC ORD GBP0.3846                  </t>
  </si>
  <si>
    <t xml:space="preserve">888 HOLDINGS PLC ORD GBP 0.005                    </t>
  </si>
  <si>
    <t xml:space="preserve">ABERDEEN ASIAN INCOME FUND NPV                    </t>
  </si>
  <si>
    <t xml:space="preserve">ABERDEEN ASIAN SMALLER COMPANIES INVESTMENT TRUST </t>
  </si>
  <si>
    <t xml:space="preserve">ABERDEEN ASSET MGMT PLC ORD GBP 0.1               </t>
  </si>
  <si>
    <t xml:space="preserve">ABERDEEN NEW DAWN INVESTMENT CLOSE                </t>
  </si>
  <si>
    <t xml:space="preserve">ABERDEEN NEW THAI INVESTMENT TRUST                </t>
  </si>
  <si>
    <t xml:space="preserve">ABERFORTH GEARED INCOME TRUST CF                  </t>
  </si>
  <si>
    <t xml:space="preserve">ABERFORTH SMALLER COMPANIES ORD GBP 0.01          </t>
  </si>
  <si>
    <t xml:space="preserve">ACENCIA DEBT STRATEGIES LTD ORD NPV               </t>
  </si>
  <si>
    <t xml:space="preserve">ADMIRAL  GROUP PLC ORD GBP 0.001                  </t>
  </si>
  <si>
    <t xml:space="preserve">ADVANCE DEVELOPING MARKETS FD LTD ORD GBP0.01     </t>
  </si>
  <si>
    <t xml:space="preserve">AFREN ORD GBP0.01                                 </t>
  </si>
  <si>
    <t xml:space="preserve">AFRICAN BARRICK GOLD LTD ORD GBP0.10              </t>
  </si>
  <si>
    <t xml:space="preserve">AGA RANGEMASTER GROUP PLC ORD GBP0.46875          </t>
  </si>
  <si>
    <t xml:space="preserve">AGGREKO PLC                                       </t>
  </si>
  <si>
    <t xml:space="preserve">AL NOOR HOSPITALS GROUP PLC                       </t>
  </si>
  <si>
    <t xml:space="preserve">ALCENTRA EUROPEAN LTD                             </t>
  </si>
  <si>
    <t xml:space="preserve">ALENT PLC                                         </t>
  </si>
  <si>
    <t xml:space="preserve">ALLIANCE TRUST PLC ORD NPV                        </t>
  </si>
  <si>
    <t xml:space="preserve">AMEC PLC ORD GBP 0.5                              </t>
  </si>
  <si>
    <t xml:space="preserve">AMLIN PLC GBP 0.28125                             </t>
  </si>
  <si>
    <t xml:space="preserve">ANGLO AMERICAN ORD USD .54                        </t>
  </si>
  <si>
    <t xml:space="preserve">ANGLO PACIFIC GROUP PLC ORD GBP 0.02              </t>
  </si>
  <si>
    <t xml:space="preserve">ANGLO-EASTERN PLANTATIONS GBP0.25                 </t>
  </si>
  <si>
    <t xml:space="preserve">ANITE ORD GBP 0.1125                              </t>
  </si>
  <si>
    <t xml:space="preserve">ANTOFAGASTA PLC ORD GBP 0.05                      </t>
  </si>
  <si>
    <t xml:space="preserve">AO WORLD PLC                                      </t>
  </si>
  <si>
    <t xml:space="preserve">AQUARIUS PLATINUM ORD USD 0.15                    </t>
  </si>
  <si>
    <t xml:space="preserve">ARM HOLDINGS PLC ORD GBP 0.0005                   </t>
  </si>
  <si>
    <t xml:space="preserve">ARROW GLOBAL PLC                                  </t>
  </si>
  <si>
    <t xml:space="preserve">ARTEMIS ALPHA TRUST ORD GBP0.01                   </t>
  </si>
  <si>
    <t xml:space="preserve">ASHLEY (LAURA) HOLDINGS PLC ORD GBP 0.05          </t>
  </si>
  <si>
    <t xml:space="preserve">ASHMORE GROUP PLC ORD GBP 0.0001                  </t>
  </si>
  <si>
    <t xml:space="preserve">ASHTEAD GROUP PLC ORD GBP 0.1                     </t>
  </si>
  <si>
    <t xml:space="preserve">ASIA RESOURCE MINERALS PLC                        </t>
  </si>
  <si>
    <t xml:space="preserve">ASIAN TOTAL RETURN INVESTMENT                     </t>
  </si>
  <si>
    <t xml:space="preserve">ASSOCIATED BRITISH FOODS ORD GBP0.0568            </t>
  </si>
  <si>
    <t xml:space="preserve">ASSURA GROUP LTD                                  </t>
  </si>
  <si>
    <t xml:space="preserve">ASTRAZENECA GROUP 25P ORD                         </t>
  </si>
  <si>
    <t xml:space="preserve">ATKINS (WS) PLC ORD GBP 0.005                     </t>
  </si>
  <si>
    <t xml:space="preserve">AVEVA GROUP PLC                                   </t>
  </si>
  <si>
    <t xml:space="preserve">AVIVA PLC GBP 0.25                                </t>
  </si>
  <si>
    <t xml:space="preserve">AVON RUBBER ORD GBP1                              </t>
  </si>
  <si>
    <t xml:space="preserve">B T GROUP PLC COM STK GBP 0.05                    </t>
  </si>
  <si>
    <t xml:space="preserve">BABCOCK INTERNATIONAL GROUP ORD GBP0.60           </t>
  </si>
  <si>
    <t xml:space="preserve">BACIT LTD                                         </t>
  </si>
  <si>
    <t xml:space="preserve">BAE SYSTEMS PLC 2.5P                              </t>
  </si>
  <si>
    <t xml:space="preserve">BAILLIE GIFFORD JAPAN TRUST ORD GBP0.05           </t>
  </si>
  <si>
    <t xml:space="preserve">BAILLIE GIFFORD SHIN NIPPON CLOSED                </t>
  </si>
  <si>
    <t xml:space="preserve">BALFOUR BEATTY PLC ORD GBP 0.5                    </t>
  </si>
  <si>
    <t xml:space="preserve">BANK OF GEORGIA HLDGS PLC ORD GBP0.01             </t>
  </si>
  <si>
    <t xml:space="preserve">BANKERS INVESTMENT TRUST GBP0.25                  </t>
  </si>
  <si>
    <t xml:space="preserve">BARCLAYS BANK PLC GBP 0.25                        </t>
  </si>
  <si>
    <t xml:space="preserve">BARING EMERGING EUROPE PLC ORD GBP0.10            </t>
  </si>
  <si>
    <t xml:space="preserve">BARR AG ORD GBP0.04167                            </t>
  </si>
  <si>
    <t xml:space="preserve">BARRATT DEVELOPMENT 10P                           </t>
  </si>
  <si>
    <t xml:space="preserve">BATM ADVANCED COMMUNICATIONS ORD ILS0.01          </t>
  </si>
  <si>
    <t xml:space="preserve">BBA AVIATION PLC ORD GBP 0.2976                   </t>
  </si>
  <si>
    <t xml:space="preserve">BEAZLEY PLC ORD GBP0.05                           </t>
  </si>
  <si>
    <t xml:space="preserve">BELLWAY 12.5P                                     </t>
  </si>
  <si>
    <t xml:space="preserve">BERENDSEN PLC                                     </t>
  </si>
  <si>
    <t xml:space="preserve">BERKELEY GROUP 25P                                </t>
  </si>
  <si>
    <t xml:space="preserve">BETFAIR GROUP PLC ORD GBP0.001                    </t>
  </si>
  <si>
    <t xml:space="preserve">BG                                                </t>
  </si>
  <si>
    <t xml:space="preserve">BH CREDIT CATALYSTS LTD                           </t>
  </si>
  <si>
    <t xml:space="preserve">BH GLOBAL LTD ORD GBP NPV                         </t>
  </si>
  <si>
    <t xml:space="preserve">BH MACRO LTD ORD NPV GBP                          </t>
  </si>
  <si>
    <t xml:space="preserve">BHP BILLITON (UK REG)                             </t>
  </si>
  <si>
    <t xml:space="preserve">BIG YELLOW GROUP PLC ORD GBP 0.1                  </t>
  </si>
  <si>
    <t xml:space="preserve">BILFINGER BERGER GLOBAL INFRA SICAV ORD NPV       </t>
  </si>
  <si>
    <t xml:space="preserve">BIOTECH GROWTH TRUST PLC THE ORD GBP0.25          </t>
  </si>
  <si>
    <t xml:space="preserve">BLACKROCK COMMODITIES INCOME INVESTMENT TRU       </t>
  </si>
  <si>
    <t xml:space="preserve">BLACKROCK FRONTIERS CLS C PLC TRUS                </t>
  </si>
  <si>
    <t>BLACKROCK GREATER EUROPE INVESTMENT TRUST ORD GBP0</t>
  </si>
  <si>
    <t>BLACKROCK LATIN AMERICAN INVESTMENT TRUST ORD USD0</t>
  </si>
  <si>
    <t xml:space="preserve">BLACKROCK NORTH AMERICAN INCOME TR                </t>
  </si>
  <si>
    <t xml:space="preserve">BLACKROCK SMALLER COMPANIES TRUST PLC ORD GBP0.25 </t>
  </si>
  <si>
    <t xml:space="preserve">BLACKROCK WORLD MINING TRUST ORD GBP 0.05         </t>
  </si>
  <si>
    <t xml:space="preserve">BLOOMSBURY PUBLISHING PLC ORD GBP 0.0125          </t>
  </si>
  <si>
    <t xml:space="preserve">BLUECREST ALLBLUE ORD NPV GBP                     </t>
  </si>
  <si>
    <t xml:space="preserve">BLUECREST BLUETREND LTD ORD NPV GBP               </t>
  </si>
  <si>
    <t xml:space="preserve">BLUEFIELD SOLAR INCOME FUND LTD LT                </t>
  </si>
  <si>
    <t xml:space="preserve">BODYCOTE PLC ORD GBP0.1727272                     </t>
  </si>
  <si>
    <t xml:space="preserve">BOOKER GROUP PLC ORD GBP0.01                      </t>
  </si>
  <si>
    <t xml:space="preserve">BOOT HENRY ORD GBP0.10                            </t>
  </si>
  <si>
    <t xml:space="preserve">BOVIS HOMES GROUP                                 </t>
  </si>
  <si>
    <t xml:space="preserve">BP AMOCO PLC USD 0.25 LON LIST                    </t>
  </si>
  <si>
    <t xml:space="preserve">BRAEMAR SHIPPING SERVICES PL ORD GBP 0.1          </t>
  </si>
  <si>
    <t xml:space="preserve">BRAMMER ORD GBP0.20                               </t>
  </si>
  <si>
    <t xml:space="preserve">BREWIN DOLPHIN HOLDINGS PLC ORD GBP 0.01          </t>
  </si>
  <si>
    <t xml:space="preserve">BRIT PLC                                          </t>
  </si>
  <si>
    <t xml:space="preserve">BRITISH AMERICAN TOBACCO PLC                      </t>
  </si>
  <si>
    <t xml:space="preserve">BRITISH ASSETS TRUST ORD GBP0.25                  </t>
  </si>
  <si>
    <t xml:space="preserve">BRITISH EMPIRE SEC &amp; GENERAL TRUST ORD GBP0.10    </t>
  </si>
  <si>
    <t xml:space="preserve">BRITISH LAND                                      </t>
  </si>
  <si>
    <t xml:space="preserve">BRITISH POLYTHENE 25P                             </t>
  </si>
  <si>
    <t xml:space="preserve">BRITISH SKY BROADCASTING                          </t>
  </si>
  <si>
    <t xml:space="preserve">BRITVIC PLC                                       </t>
  </si>
  <si>
    <t xml:space="preserve">BROWN (N) GROUP PLC ORD GBP0.11053                </t>
  </si>
  <si>
    <t xml:space="preserve">BRUNNER INVESTMENT TRUST ORD GBP0.25              </t>
  </si>
  <si>
    <t xml:space="preserve">BTG ORD GBP0.10                                   </t>
  </si>
  <si>
    <t xml:space="preserve">BUNZL PLC ORD GBP 0.32143                         </t>
  </si>
  <si>
    <t xml:space="preserve">BURBERRY GROUP PLC ORD GBP0.0005                  </t>
  </si>
  <si>
    <t xml:space="preserve">BWIN.PARTY DIGITAL ENTERTAINMENT ORD GBP0.00015   </t>
  </si>
  <si>
    <t xml:space="preserve">CABLE &amp; WIRELESS COMMUNICATIONS ORD USD0.05       </t>
  </si>
  <si>
    <t xml:space="preserve">CAIRN ENERGY PLC ORD GBP0.13668639                </t>
  </si>
  <si>
    <t xml:space="preserve">CALEDONIA INVS. ORD.5P                            </t>
  </si>
  <si>
    <t xml:space="preserve">CAMBIAN GROUP PLC                                 </t>
  </si>
  <si>
    <t xml:space="preserve">CAMELLIA ORD GBP0.10                              </t>
  </si>
  <si>
    <t xml:space="preserve">CANDOVER INVESTMENTS ORD GBP0.25                  </t>
  </si>
  <si>
    <t xml:space="preserve">CAPE PLC ORD GBP0.25                              </t>
  </si>
  <si>
    <t xml:space="preserve">CAPITA GROUP ORD GBP0.02066667                    </t>
  </si>
  <si>
    <t xml:space="preserve">CAPITAL &amp; COUNTIES PROPERTIES PLC ORD GBP0.80     </t>
  </si>
  <si>
    <t xml:space="preserve">CAPITAL &amp; REGIONAL ORD GBP0.10                    </t>
  </si>
  <si>
    <t xml:space="preserve">CAPITAL &amp; REGIONAL REIT PLC                       </t>
  </si>
  <si>
    <t xml:space="preserve">CAPITAL GEARING TRUST ORD GBP 0.25                </t>
  </si>
  <si>
    <t xml:space="preserve">CARACAL ENERGY INC                                </t>
  </si>
  <si>
    <t xml:space="preserve">CARCLO ORD GBP0.05                                </t>
  </si>
  <si>
    <t xml:space="preserve">CARILLION PLC ORD GBP0.50                         </t>
  </si>
  <si>
    <t xml:space="preserve">CARNIVAL PLC ORD USD 1.66                         </t>
  </si>
  <si>
    <t xml:space="preserve">CARPETRIGHT ORD GBP0.01                           </t>
  </si>
  <si>
    <t xml:space="preserve">CARR S MILLING INDUSTRIES ORD GBP0.25             </t>
  </si>
  <si>
    <t xml:space="preserve">CATLIN GROUP LTD                                  </t>
  </si>
  <si>
    <t xml:space="preserve">CENTAMIN PLC ORD NPV                              </t>
  </si>
  <si>
    <t xml:space="preserve">CENTAUR MEDIA                                     </t>
  </si>
  <si>
    <t xml:space="preserve">CENTRICA                                          </t>
  </si>
  <si>
    <t xml:space="preserve">CHARLES TAYLOR CONSULTING GBP0.01                 </t>
  </si>
  <si>
    <t xml:space="preserve">CHEMRING GROUP ORD GBP0.01 POST SUB-DIVISION      </t>
  </si>
  <si>
    <t xml:space="preserve">CHESNARA PLC ORD GBP 0.05                         </t>
  </si>
  <si>
    <t xml:space="preserve">CHIME COMMUNICATIONS ORD GBP 0.25                 </t>
  </si>
  <si>
    <t xml:space="preserve">CINEWORLD GROUP PLC ORD GBP0.01                   </t>
  </si>
  <si>
    <t xml:space="preserve">CIRCASSIA PHARMACEUTICALS PLC                     </t>
  </si>
  <si>
    <t xml:space="preserve">CITY MERCHANTS HIGH YIELD TRUST LTD ORD NPV       </t>
  </si>
  <si>
    <t xml:space="preserve">CITY NATURAL RES HIGH YIELD TRT GBP0.25           </t>
  </si>
  <si>
    <t xml:space="preserve">CITY OF LONDON INVESTMENT GROUP ORD GBP0.01       </t>
  </si>
  <si>
    <t xml:space="preserve">CITY OF LONDON INVESTMENT TRUST ORD GBP0.25       </t>
  </si>
  <si>
    <t xml:space="preserve">CLARKSON PLC ORD GBP 0.25                         </t>
  </si>
  <si>
    <t xml:space="preserve">CLOSE BROTHERS 25P                                </t>
  </si>
  <si>
    <t xml:space="preserve">CLS HOLDINGS ORD 25P                              </t>
  </si>
  <si>
    <t xml:space="preserve">COBHAM 25P                                        </t>
  </si>
  <si>
    <t xml:space="preserve">COCA COLA HBC AG                                  </t>
  </si>
  <si>
    <t xml:space="preserve">COLT TELECOM GROUP SA ORD EUR 1.25                </t>
  </si>
  <si>
    <t xml:space="preserve">COMMUNISIS PLC                                    </t>
  </si>
  <si>
    <t xml:space="preserve">COMPASS GROUP PLC ORD GBP 0.1                     </t>
  </si>
  <si>
    <t xml:space="preserve">COMPUTACENTER PLC                                 </t>
  </si>
  <si>
    <t xml:space="preserve">CONSORT MEDICAL PLC ORD GBP 0.1                   </t>
  </si>
  <si>
    <t xml:space="preserve">COSTAIN GROUP ORD GBP0.50                         </t>
  </si>
  <si>
    <t xml:space="preserve">COUNTRYWIDE PLC                                   </t>
  </si>
  <si>
    <t xml:space="preserve">CRANSWICK ORD GBP0.10                             </t>
  </si>
  <si>
    <t xml:space="preserve">CREST NICHOLSON HOLDINGS PLC                      </t>
  </si>
  <si>
    <t xml:space="preserve">CRH ORD EUR0.32                                   </t>
  </si>
  <si>
    <t xml:space="preserve">CRODA INTERNATIONAL PLC ORD GBP0.10               </t>
  </si>
  <si>
    <t xml:space="preserve">CSR PLC ORD GBP 0.001                             </t>
  </si>
  <si>
    <t xml:space="preserve">CUSTODIAN REIT PLC                                </t>
  </si>
  <si>
    <t xml:space="preserve">CVC CREDIT PARTNERS EUROPEAN OPPOR                </t>
  </si>
  <si>
    <t xml:space="preserve">DAEJAN HOLDINGS PLC ORD GBP0.25                   </t>
  </si>
  <si>
    <t xml:space="preserve">DAIRY CREST GROUP ORD GBP0.25                     </t>
  </si>
  <si>
    <t xml:space="preserve">DCC PLC                                           </t>
  </si>
  <si>
    <t xml:space="preserve">DE LA RUE PLC ORD GBP 0.44869                     </t>
  </si>
  <si>
    <t xml:space="preserve">DEBENHAMS PLC ORD GBP0.0001                       </t>
  </si>
  <si>
    <t xml:space="preserve">DECHRA PHARMACEUTICALS ORD GBP0.01                </t>
  </si>
  <si>
    <t xml:space="preserve">DERWENT LONDON PLC ORD GBP 0.05                   </t>
  </si>
  <si>
    <t xml:space="preserve">DEVELOPMENT SECURITIES PLC ORD GBP 0.5            </t>
  </si>
  <si>
    <t xml:space="preserve">DEVRO ORD GBP0.10                                 </t>
  </si>
  <si>
    <t xml:space="preserve">DEXION ABSOLUTE LTD ORD NPV GBP                   </t>
  </si>
  <si>
    <t xml:space="preserve">DIAGEO 28.935P                                    </t>
  </si>
  <si>
    <t xml:space="preserve">DIALIGHT ORD GBP0.0189                            </t>
  </si>
  <si>
    <t xml:space="preserve">DIGNITY PLC                                       </t>
  </si>
  <si>
    <t xml:space="preserve">DIPLOMA NEW ORD 5P                                </t>
  </si>
  <si>
    <t xml:space="preserve">DIRECT LINE INSURANCE GROUP PLC                   </t>
  </si>
  <si>
    <t xml:space="preserve">DIVERSE INCOME TRUST CLOSED FUND P                </t>
  </si>
  <si>
    <t xml:space="preserve">DIXONS CARPHONE PLC                               </t>
  </si>
  <si>
    <t xml:space="preserve">DIXONS RETAIL PLC                                 </t>
  </si>
  <si>
    <t xml:space="preserve">DOMINO PRINTING SCIENCES ORD GBP0.05              </t>
  </si>
  <si>
    <t xml:space="preserve">DOMINO'S PIZZA UK &amp; IRL PLC ORD GBP 0.01563       </t>
  </si>
  <si>
    <t xml:space="preserve">DRAX GROUP PLC ORD GBP 0.11552                    </t>
  </si>
  <si>
    <t xml:space="preserve">DS SMITH PLC ORD GBP 0.1                          </t>
  </si>
  <si>
    <t xml:space="preserve">DUNEDIN ENTERPRISE INVESTMENT TRUST ORD GBP0.25   </t>
  </si>
  <si>
    <t>DUNEDIN INCOME GROWTH INVESTMENT TRUST ORD GBP0.25</t>
  </si>
  <si>
    <t xml:space="preserve">DUNEDIN SMALLER COS INVESTMENT TRUST GBP0.05      </t>
  </si>
  <si>
    <t xml:space="preserve">DUNELM GROUP PLC ORD GBP0.01                      </t>
  </si>
  <si>
    <t xml:space="preserve">E2V TECHNOLOGIES ORD GBP0.05                      </t>
  </si>
  <si>
    <t xml:space="preserve">EASTERN EUROPEAN TRUST ORD USD0.10                </t>
  </si>
  <si>
    <t xml:space="preserve">EASYJET ORD GBP0.27285714                         </t>
  </si>
  <si>
    <t xml:space="preserve">ECOFIN WATER &amp; POWER OPPORTUNITIES ORD GBP0.001   </t>
  </si>
  <si>
    <t xml:space="preserve">EDINBURGH DRAGON TRUST ORD GBP0.20                </t>
  </si>
  <si>
    <t xml:space="preserve">EDINBURGH INVESTMENT TRUST ORD GBP 0.25           </t>
  </si>
  <si>
    <t xml:space="preserve">EDINBURGH UK TRACKER TRUST GBP0.10                </t>
  </si>
  <si>
    <t xml:space="preserve">EDINBURGH WORLDWIDE INVESTMENT TRUST ORD GBP0.05  </t>
  </si>
  <si>
    <t xml:space="preserve">ELECTRA PRIVATE EQUITY ORD GBP0.25                </t>
  </si>
  <si>
    <t xml:space="preserve">ELECTROCOMPONENTS PLC ORD GBP 0.1                 </t>
  </si>
  <si>
    <t xml:space="preserve">ELEMENTIS ORD 25P                                 </t>
  </si>
  <si>
    <t xml:space="preserve">ENQUEST PLC ORD GBP0.05                           </t>
  </si>
  <si>
    <t xml:space="preserve">ENTERPRISE INNS ORD GBP0.025                      </t>
  </si>
  <si>
    <t xml:space="preserve">ENTERTAINMENT ONE LTD                             </t>
  </si>
  <si>
    <t xml:space="preserve">EP GLOBAL OPPORTUNITIES TRUST ORD GBP0.01         </t>
  </si>
  <si>
    <t xml:space="preserve">ESURE GROUP HOLDINGS PLC                          </t>
  </si>
  <si>
    <t xml:space="preserve">EUROMONEY INST ORD GBP0.0025                      </t>
  </si>
  <si>
    <t xml:space="preserve">EVRAZ PLC ORD USD1                                </t>
  </si>
  <si>
    <t xml:space="preserve">EXILLON ENERGY PLC ORD USD0.0000125               </t>
  </si>
  <si>
    <t xml:space="preserve">EXOVA GROUP PLCINARY                              </t>
  </si>
  <si>
    <t xml:space="preserve">EXPERIAN GROUP LTD ORD GBP 0.1                    </t>
  </si>
  <si>
    <t xml:space="preserve">F&amp;C CAPITAL &amp; INCOME INVESTMENT TRUST ORD GBP0.25 </t>
  </si>
  <si>
    <t xml:space="preserve">F&amp;C COMMERCIAL PROPERTY TRUST LD ORD GBP0.01      </t>
  </si>
  <si>
    <t xml:space="preserve">F&amp;C GLOBAL SMALLER COMPANIES ORD GBP0.25          </t>
  </si>
  <si>
    <t xml:space="preserve">F&amp;C GLOBAL SMALLER COMPANIES PLC                  </t>
  </si>
  <si>
    <t xml:space="preserve">F&amp;C PRIVATE EQUITY TRUST ORD GBP0.01 B            </t>
  </si>
  <si>
    <t xml:space="preserve">F&amp;C US SMALLER COMPANIES ORD GBP0.25              </t>
  </si>
  <si>
    <t xml:space="preserve">FENNER PLC ORD GBP0.25                            </t>
  </si>
  <si>
    <t xml:space="preserve">FERREXPO PLC ORD GBP0.10                          </t>
  </si>
  <si>
    <t xml:space="preserve">FIDELITY ASIAN VALUES ORD GBP0.25                 </t>
  </si>
  <si>
    <t xml:space="preserve">FIDELITY CHINA SPECIAL SITUATIONS ORD GBP0.01     </t>
  </si>
  <si>
    <t xml:space="preserve">FIDELITY EUROPEAN VALUES CF                       </t>
  </si>
  <si>
    <t xml:space="preserve">FIDELITY SPECIAL VALUES ORD GBP0.25               </t>
  </si>
  <si>
    <t xml:space="preserve">FIDESSA GROUP PLC ORD GBP 0.1                     </t>
  </si>
  <si>
    <t xml:space="preserve">FILTRONA PLC ORD GBP 0.25                         </t>
  </si>
  <si>
    <t xml:space="preserve">FINDEL PLC.                                       </t>
  </si>
  <si>
    <t xml:space="preserve">FINSBURY GROWTH &amp; INCOME TRUST ORD GBP0.25        </t>
  </si>
  <si>
    <t xml:space="preserve">FIRSTGROUP PLC 5P                                 </t>
  </si>
  <si>
    <t xml:space="preserve">FISHER JAMES &amp; SONS ORD GBP0.25                   </t>
  </si>
  <si>
    <t xml:space="preserve">FLYBE GROUP PLC ORD GBP0.01                       </t>
  </si>
  <si>
    <t xml:space="preserve">FOREIGN &amp; COLONIAL                                </t>
  </si>
  <si>
    <t xml:space="preserve">FORESIGHT SOLAR FUND LTD                          </t>
  </si>
  <si>
    <t xml:space="preserve">FOXTONS GROUP PLC                                 </t>
  </si>
  <si>
    <t xml:space="preserve">FRESNILLO PLC - W/I ORD USD 0.5                   </t>
  </si>
  <si>
    <t xml:space="preserve">FULLER SMITH &amp; TURNER ORD GBP0.40 A               </t>
  </si>
  <si>
    <t xml:space="preserve">G4S PLC ORD GBP 0.25                              </t>
  </si>
  <si>
    <t xml:space="preserve">GALLIFORD TRY ORD GBP0.50                         </t>
  </si>
  <si>
    <t xml:space="preserve">GAMES WORKSHOP GROUP PLC                          </t>
  </si>
  <si>
    <t xml:space="preserve">GARTMORE EUROPEAN INVESTMENT TRUST ORD GBP0.50    </t>
  </si>
  <si>
    <t xml:space="preserve">GCP INFRASTRUCTURE INVESTMENTS LTD ORD GBP0.01    </t>
  </si>
  <si>
    <t xml:space="preserve">GEM DIAMONDS LTD ORD USD 0.01                     </t>
  </si>
  <si>
    <t xml:space="preserve">GENESIS EMERGING MARKETS FUND PTG SHS NPV         </t>
  </si>
  <si>
    <t xml:space="preserve">GENUS PLC ORD GBP 0.1                             </t>
  </si>
  <si>
    <t xml:space="preserve">GKN NEW ORD GBP 0.5                               </t>
  </si>
  <si>
    <t xml:space="preserve">GLAXOSMITHKLINE GBP 0.25                          </t>
  </si>
  <si>
    <t xml:space="preserve">GLEESON(M.J.)GROUP PLC                            </t>
  </si>
  <si>
    <t xml:space="preserve">GLENCORE                                          </t>
  </si>
  <si>
    <t xml:space="preserve">GO-AHEAD GROUP PLC ORD GBP 0.1                    </t>
  </si>
  <si>
    <t xml:space="preserve">GOODWIN ORD GBP0.10                               </t>
  </si>
  <si>
    <t xml:space="preserve">GRAFTON GROUP UNITS PLC                           </t>
  </si>
  <si>
    <t xml:space="preserve">GRAINGER PLC ORD GBP0.05                          </t>
  </si>
  <si>
    <t xml:space="preserve">GRAPHITE ENTERPRISE TRUST ORD GBP0.10             </t>
  </si>
  <si>
    <t xml:space="preserve">GREAT PORTLAND ESTATES PLC ORD. 0.125             </t>
  </si>
  <si>
    <t xml:space="preserve">GREENCOAT UK WIND PLC                             </t>
  </si>
  <si>
    <t xml:space="preserve">GREENCORE GROUP EUR0.01                           </t>
  </si>
  <si>
    <t xml:space="preserve">GREENE KING ORD GBP0.125                          </t>
  </si>
  <si>
    <t xml:space="preserve">GREGGS ORD GBP0.02                                </t>
  </si>
  <si>
    <t xml:space="preserve">GULF MARINE SERVICES PLC                          </t>
  </si>
  <si>
    <t xml:space="preserve">HALFORDS GROUP ORD GBP 0.01                       </t>
  </si>
  <si>
    <t xml:space="preserve">HALMA ORD GBP0.10                                 </t>
  </si>
  <si>
    <t xml:space="preserve">HAMMERSON 25P                                     </t>
  </si>
  <si>
    <t xml:space="preserve">HANSA TRUST ORD GBP0.05                           </t>
  </si>
  <si>
    <t xml:space="preserve">HANSARD GLOBAL PLC                                </t>
  </si>
  <si>
    <t xml:space="preserve">HANSTEEN HLDGS ORD GBP0.10                        </t>
  </si>
  <si>
    <t xml:space="preserve">HARDY OIL AND GAS PLC ORD USD0.01                 </t>
  </si>
  <si>
    <t xml:space="preserve">HARGREAVES LANSDOWN PLC-WI ORD GBP 0.004          </t>
  </si>
  <si>
    <t xml:space="preserve">HAYS PLC ORD GBP0.01                              </t>
  </si>
  <si>
    <t xml:space="preserve">HELICAL BAR PLC ORD GBP0.01                       </t>
  </si>
  <si>
    <t xml:space="preserve">HELLERMANNTYTON PLC                               </t>
  </si>
  <si>
    <t xml:space="preserve">HENDERSON DIVERSIFIED INCOME LTD ORD NPV          </t>
  </si>
  <si>
    <t xml:space="preserve">HENDERSON EUROTRUST ORD GBP0.05                   </t>
  </si>
  <si>
    <t xml:space="preserve">HENDERSON FAR EAST INCOME LTD ORD SHS NPV         </t>
  </si>
  <si>
    <t xml:space="preserve">HENDERSON GLOBAL TRUST ORD GBP0.25                </t>
  </si>
  <si>
    <t xml:space="preserve">HENDERSON GROUP PLC ORD GBP 0.125                 </t>
  </si>
  <si>
    <t xml:space="preserve">HENDERSON HIGH INCOME TRUST ORD GBP0.05           </t>
  </si>
  <si>
    <t>HENDERSON SMALLER COMPANIES INVESTMENT TRUST GBP0.</t>
  </si>
  <si>
    <t xml:space="preserve">HENDERSON VALUE TRUST PLC                         </t>
  </si>
  <si>
    <t xml:space="preserve">HERALD INVESTMENT TRUST ORD GBP0.25               </t>
  </si>
  <si>
    <t xml:space="preserve">HG CAPITAL TRUST ORD GBP0.25                      </t>
  </si>
  <si>
    <t xml:space="preserve">HICL INFRASTRUCTURE CO ORD GBP 0.0001             </t>
  </si>
  <si>
    <t xml:space="preserve">HIKMA PHARMACEUTICALS ORD GBP0.10                 </t>
  </si>
  <si>
    <t xml:space="preserve">HILL &amp; SMITH HLDGS ORD GBP0.25                    </t>
  </si>
  <si>
    <t xml:space="preserve">HILTON FOOD GROUP PLC ORD GBP0.10                 </t>
  </si>
  <si>
    <t xml:space="preserve">HISCOX  LTD                                       </t>
  </si>
  <si>
    <t xml:space="preserve">HOCHSCHILD MINING PLC ORD GBP0.25                 </t>
  </si>
  <si>
    <t xml:space="preserve">HOGG ROBINSON GROUP PLC ORD GBP0.01               </t>
  </si>
  <si>
    <t xml:space="preserve">HOME RETAIL GROUP ORD GBP 0.1                     </t>
  </si>
  <si>
    <t xml:space="preserve">HOMESERVE ORD GBP0.025                            </t>
  </si>
  <si>
    <t xml:space="preserve">HOWDEN JOINERY GROUP                              </t>
  </si>
  <si>
    <t xml:space="preserve">HSBC HOLDINGS ORD USDO.50 (UK REG)                </t>
  </si>
  <si>
    <t xml:space="preserve">HUNTING 25P                                       </t>
  </si>
  <si>
    <t xml:space="preserve">HUNTSWORTH ORD GBP0.01                            </t>
  </si>
  <si>
    <t xml:space="preserve">HYDER CONSULTING ORD GBP0.10                      </t>
  </si>
  <si>
    <t xml:space="preserve">ICAP PLC ORD GBP 0.1                              </t>
  </si>
  <si>
    <t xml:space="preserve">ICG-LONGBOW SENIOR SECURED UK PROP                </t>
  </si>
  <si>
    <t xml:space="preserve">IG  GROUP  HOLDINGS PLC ORD NPV                   </t>
  </si>
  <si>
    <t xml:space="preserve">IMAGINATION TECHNOLOGIES GROUP GBP0.10            </t>
  </si>
  <si>
    <t xml:space="preserve">IMI PLC                                           </t>
  </si>
  <si>
    <t xml:space="preserve">IMPAX ENVIRONMENTAL MARKETS PLC ORD GBP0.10       </t>
  </si>
  <si>
    <t xml:space="preserve">IMPERIAL TOBACCO GROUP PLC ORD GBP 0.1            </t>
  </si>
  <si>
    <t xml:space="preserve">INCHCAPE PLC ORD GBP0.10                          </t>
  </si>
  <si>
    <t xml:space="preserve">INFINIS ENERGY PLCINARY                           </t>
  </si>
  <si>
    <t xml:space="preserve">INFORMA PLC                                       </t>
  </si>
  <si>
    <t xml:space="preserve">INMARSAT ORD EUR0.0005                            </t>
  </si>
  <si>
    <t xml:space="preserve">INNOVATION GROUP GBP0.02                          </t>
  </si>
  <si>
    <t xml:space="preserve">INTERCONTINENTAL HOTELS GROUP PLC                 </t>
  </si>
  <si>
    <t xml:space="preserve">INTERMEDIATE CAPITAL GROUP PLC 20P                </t>
  </si>
  <si>
    <t xml:space="preserve">INTERNATIONAL BIOTECHNOLOGY TRUST                 </t>
  </si>
  <si>
    <t>INTERNATIONAL CONSOLIDATED AIRLINE GROUP ORD EUR0.</t>
  </si>
  <si>
    <t xml:space="preserve">INTERNATIONAL FERRO METALS ORD NPV                </t>
  </si>
  <si>
    <t xml:space="preserve">INTERNATIONAL PERSONAL FINANCE PLC ORD GBP1.70    </t>
  </si>
  <si>
    <t>INTERNATIONAL PUBLIC PARTNERSHIPS LTD ORD GBP0.000</t>
  </si>
  <si>
    <t xml:space="preserve">INTERSERVE ORD GBP0.10                            </t>
  </si>
  <si>
    <t xml:space="preserve">INTERTEK GROUP ORD GBP0.01                        </t>
  </si>
  <si>
    <t xml:space="preserve">INTU PROPERTIES PLC GBP0.5                        </t>
  </si>
  <si>
    <t xml:space="preserve">INVESCO ASIA TRUST ORD GBP0.10                    </t>
  </si>
  <si>
    <t xml:space="preserve">INVESCO INCOME GROWTH TRUST ORD GBP0.25           </t>
  </si>
  <si>
    <t xml:space="preserve">INVESCO PERPETUAL UK SMLLER CO IT ORD GBP0.20     </t>
  </si>
  <si>
    <t xml:space="preserve">INVESTEC                                          </t>
  </si>
  <si>
    <t xml:space="preserve">IP GROUP ORD GBP0.02                              </t>
  </si>
  <si>
    <t xml:space="preserve">IRP PROPERTY INVESTMENTS ORD GBP0.01              </t>
  </si>
  <si>
    <t xml:space="preserve">ITE GROUP                                         </t>
  </si>
  <si>
    <t xml:space="preserve">ITV PLC ORD GBP 0.1                               </t>
  </si>
  <si>
    <t xml:space="preserve">J P MORGAN INDIAN INV TRUST ORD GBP  0.25         </t>
  </si>
  <si>
    <t xml:space="preserve">JARDINE LLOYD THM GBP0.05                         </t>
  </si>
  <si>
    <t xml:space="preserve">JD SPORTS FASHION   PLC                           </t>
  </si>
  <si>
    <t xml:space="preserve">JKX OIL &amp; GAS PLC ORD GBP 0.1                     </t>
  </si>
  <si>
    <t xml:space="preserve">JOHN LAING ENVIRONMENTAL ASSETS GR                </t>
  </si>
  <si>
    <t xml:space="preserve">JOHN LAING INFRASTRUCTURE FUND LTD ORD GBP0.0001  </t>
  </si>
  <si>
    <t xml:space="preserve">JOHNSON MATTHEY ORD GBP1.047619 (POST CONS)       </t>
  </si>
  <si>
    <t xml:space="preserve">JOHNSTON PRESS ORD GBP0.10                        </t>
  </si>
  <si>
    <t xml:space="preserve">JP MORGAN CHINESE INVESTMENT TRUST ORD GBP0.25    </t>
  </si>
  <si>
    <t>JP MORGAN JAPAN SMALLER COMPANIES TRUST PLC GBP0.1</t>
  </si>
  <si>
    <t xml:space="preserve">JP MORGAN JAPANESE INVESTMENT TRUST ORD GBP0.25   </t>
  </si>
  <si>
    <t xml:space="preserve">JP MORGAN MID CAP INVESTMENT TRUST ORD GBP0.25    </t>
  </si>
  <si>
    <t xml:space="preserve">JP MORGAN OVERSEAS IT ORD GBP0.25                 </t>
  </si>
  <si>
    <t xml:space="preserve">JPMORGAN AMERICAN IT CF                           </t>
  </si>
  <si>
    <t xml:space="preserve">JPMORGAN ASIAN INVESTMENT ORD GBP0.25             </t>
  </si>
  <si>
    <t xml:space="preserve">JPMORGAN CLAVERHOUSE IT PLC ORD GBP0.25           </t>
  </si>
  <si>
    <t xml:space="preserve">JPMORGAN EMERGING MARKETS INVESTMENT TRUST PLC OR </t>
  </si>
  <si>
    <t xml:space="preserve">JPMORGAN EUROPEAN FLEDGELING INV                  </t>
  </si>
  <si>
    <t>JPMORGAN EUROPEAN INVESTMENT TRUST GROWTH SHS GBP0</t>
  </si>
  <si>
    <t>JPMORGAN EUROPEAN INVESTMENT TRUST INCOME SHS GBP0</t>
  </si>
  <si>
    <t xml:space="preserve">JPMORGAN GBL EMERG MKTS INC TST PLC ORD GBP0.01   </t>
  </si>
  <si>
    <t xml:space="preserve">JPMORGAN GLOBAL CONVERTIBLES INCOM                </t>
  </si>
  <si>
    <t xml:space="preserve">JPMORGAN RUSSIAN SECURITIES PLC ORD GBP0.01       </t>
  </si>
  <si>
    <t xml:space="preserve">JPMORGAN SMALLER COS IT PLC ORD GBP0.25           </t>
  </si>
  <si>
    <t xml:space="preserve">JUPITER EUROPEAN OPPORTUNITIES TST ORD GBP0.01    </t>
  </si>
  <si>
    <t xml:space="preserve">JUPITER FUND MANAGEMENT PLC ORD GBP0.02           </t>
  </si>
  <si>
    <t xml:space="preserve">JUST EAT PLC                                      </t>
  </si>
  <si>
    <t xml:space="preserve">JUST RETIREMENT GROUP PLC                         </t>
  </si>
  <si>
    <t xml:space="preserve">KAZAKHMYS PLC                                     </t>
  </si>
  <si>
    <t xml:space="preserve">KCOM GROUP ORD GBP0.10                            </t>
  </si>
  <si>
    <t xml:space="preserve">KELLER GROUP PLC ORD GBP 0.1                      </t>
  </si>
  <si>
    <t xml:space="preserve">KENMARE RESOURCES EUR0.06                         </t>
  </si>
  <si>
    <t xml:space="preserve">KENNEDY WILSON EUROPE REAL ESTATE                 </t>
  </si>
  <si>
    <t xml:space="preserve">KENTZ CORP LTD ORD GBP0.01                        </t>
  </si>
  <si>
    <t xml:space="preserve">KESA ELECTRICALS PLC ORD GBP 0.25                 </t>
  </si>
  <si>
    <t xml:space="preserve">KEYSTONE INVESTMENT TRUST ORD GBP0.50             </t>
  </si>
  <si>
    <t xml:space="preserve">KIER GROUP ORD GBP0.01                            </t>
  </si>
  <si>
    <t xml:space="preserve">KINGFISHER PLC ORD GBP 0.15714                    </t>
  </si>
  <si>
    <t xml:space="preserve">KOFAX LTD                                         </t>
  </si>
  <si>
    <t xml:space="preserve">LADBROKES PLC ORD 10P                             </t>
  </si>
  <si>
    <t xml:space="preserve">LAIRD PLC ORD GBP0.28125                          </t>
  </si>
  <si>
    <t xml:space="preserve">LAMPRELL PLC ORD GBP 0.05                         </t>
  </si>
  <si>
    <t xml:space="preserve">LANCASHIRE HLDGS COM STK USD0.5                   </t>
  </si>
  <si>
    <t xml:space="preserve">LAND SECURITIES PLC ORD #1                        </t>
  </si>
  <si>
    <t xml:space="preserve">LAVENDON GROUP GBP0.01                            </t>
  </si>
  <si>
    <t xml:space="preserve">LAW DEBENTURE CORP ORD GBP0.05                    </t>
  </si>
  <si>
    <t xml:space="preserve">LEGAL &amp; GENERAL 2.5P                              </t>
  </si>
  <si>
    <t xml:space="preserve">LIONTRUST ASSET MANAGEMENT PLC                    </t>
  </si>
  <si>
    <t xml:space="preserve">LLOYDS BANKING GROUP ORD GBP0.1                   </t>
  </si>
  <si>
    <t xml:space="preserve">LMS CAPITAL PLC ORD GBP0.10                       </t>
  </si>
  <si>
    <t xml:space="preserve">LONDON AND ST LAWRENCE INV CO CF                  </t>
  </si>
  <si>
    <t xml:space="preserve">LONDON STOCK EXCHANGE GROUP ORD GBP 0.069         </t>
  </si>
  <si>
    <t xml:space="preserve">LONDONMETRIC PROPERTY PLC                         </t>
  </si>
  <si>
    <t xml:space="preserve">LONMIN PLC ORD USD 1.0                            </t>
  </si>
  <si>
    <t xml:space="preserve">LOOKERS PLC                                       </t>
  </si>
  <si>
    <t xml:space="preserve">LOW &amp; BONAR PLC ORD GBP0.25                       </t>
  </si>
  <si>
    <t xml:space="preserve">LOWLAND INVESTMENT CO ORD GBP0.25                 </t>
  </si>
  <si>
    <t xml:space="preserve">LSL PROPERTY SERVICES PLC ORD GBP0.002            </t>
  </si>
  <si>
    <t xml:space="preserve">MACAU PROPERTY OPPORTUNITIES CF                   </t>
  </si>
  <si>
    <t xml:space="preserve">MAJEDIE INVESTMENTS ORD GBP0.10                   </t>
  </si>
  <si>
    <t xml:space="preserve">MAN GROUP PLC                                     </t>
  </si>
  <si>
    <t xml:space="preserve">MANAGEMENT CONSULTING GROUP ORD GBP. 0.25         </t>
  </si>
  <si>
    <t xml:space="preserve">MARKS &amp; SPENCER PLC ORD.25P                       </t>
  </si>
  <si>
    <t xml:space="preserve">MARSHALLS GROUP ORD GBP0.25                       </t>
  </si>
  <si>
    <t xml:space="preserve">MARSTON S ORD GBP0.07375                          </t>
  </si>
  <si>
    <t xml:space="preserve">MARTIN CURRIE PACIFIC TRUST ORD GBP0.50           </t>
  </si>
  <si>
    <t>MARTIN CURRIE PORTFOLIO INVESTMENT TRUST ORD GBP0.</t>
  </si>
  <si>
    <t xml:space="preserve">MCBRIDE ORD GBP0.10                               </t>
  </si>
  <si>
    <t xml:space="preserve">MCCOLL'S RETAIL GROUP PLC                         </t>
  </si>
  <si>
    <t xml:space="preserve">MCKAY SECURITIES PLC ORD GBP 0.2                  </t>
  </si>
  <si>
    <t xml:space="preserve">MEARS GROUP ORD GBP0.01                           </t>
  </si>
  <si>
    <t xml:space="preserve">MECOM GROUP ORD GBP0.6085888                      </t>
  </si>
  <si>
    <t xml:space="preserve">MEDICX FUND LTD ORD NPV                           </t>
  </si>
  <si>
    <t xml:space="preserve">MEGGITT ORD GBP0.05                               </t>
  </si>
  <si>
    <t xml:space="preserve">MELROSE IND PLC                                   </t>
  </si>
  <si>
    <t xml:space="preserve">MENZIES(JOHN) ORD GBP0.25                         </t>
  </si>
  <si>
    <t xml:space="preserve">MERCANTILE INV TRUST                              </t>
  </si>
  <si>
    <t xml:space="preserve">MERCHANTS TRUST ORD GBP0.25                       </t>
  </si>
  <si>
    <t xml:space="preserve">MERLIN ENTERTAINMENT GROUP PLC                    </t>
  </si>
  <si>
    <t xml:space="preserve">MICHAEL PAGE INTERNATIONAL ORD GBP 0.01           </t>
  </si>
  <si>
    <t xml:space="preserve">MICRO FOCUS INT PLC                               </t>
  </si>
  <si>
    <t>MIDDLEFIELD CANADIAN INC PCC RED PART PREF SHS GBP</t>
  </si>
  <si>
    <t xml:space="preserve">MILLENIUM &amp; COPTHORNE HOTELS œ0.30                </t>
  </si>
  <si>
    <t xml:space="preserve">MITCHELLS &amp; BUTLERS PLC ORD GBP 0.08542           </t>
  </si>
  <si>
    <t xml:space="preserve">MITIE GROUP ORD GBP0.025                          </t>
  </si>
  <si>
    <t xml:space="preserve">MONDI ORD EURO .20                                </t>
  </si>
  <si>
    <t xml:space="preserve">MONEYSUPERMARKET.COM ORD GBP0.02                  </t>
  </si>
  <si>
    <t xml:space="preserve">MONKS INVESTMENT TRUST PLC ORD GBP 0.25           </t>
  </si>
  <si>
    <t>MONTANARO UK SMALLER COS INVESTMENT TRUST ORD GBP0</t>
  </si>
  <si>
    <t xml:space="preserve">MORGAN CRUCIBLE ORD GBP0.25                       </t>
  </si>
  <si>
    <t xml:space="preserve">MORGAN SINDALL PLC ORD GBP 0.05                   </t>
  </si>
  <si>
    <t xml:space="preserve">MORRISON.WH SUPERMARKETS ORD 10P                  </t>
  </si>
  <si>
    <t xml:space="preserve">MOSS BROS GROUP PLC                               </t>
  </si>
  <si>
    <t xml:space="preserve">MOTHERCARE ORD GBP0.50                            </t>
  </si>
  <si>
    <t xml:space="preserve">MOUNTVIEW ESTATES PLC                             </t>
  </si>
  <si>
    <t xml:space="preserve">MUCKLOW A.&amp; J.GROUP ORD GBP0.25                   </t>
  </si>
  <si>
    <t xml:space="preserve">MURRAY INCOME TRUST ORD GBP0.25                   </t>
  </si>
  <si>
    <t xml:space="preserve">MURRAY INTERNATIONAL TRUST ORD GBP0.25            </t>
  </si>
  <si>
    <t xml:space="preserve">NATIONAL EXPRESS ORD GBP0.05                      </t>
  </si>
  <si>
    <t xml:space="preserve">NATIONAL GRID ORDINARY                            </t>
  </si>
  <si>
    <t>NB GLOBAL FLOATING RATE INC FD LTD RED PTG PREF SH</t>
  </si>
  <si>
    <t xml:space="preserve">NCC GROUP ORD GBP0.01                             </t>
  </si>
  <si>
    <t xml:space="preserve">NEW CITY HIGH YIELD CF                            </t>
  </si>
  <si>
    <t xml:space="preserve">NEW INDIA INVESTMENT TRUST ORD GBP0.25            </t>
  </si>
  <si>
    <t xml:space="preserve">NEW WORLD RESOURCES PLC ORD EUR0.40 A             </t>
  </si>
  <si>
    <t xml:space="preserve">NEXT 10P                                          </t>
  </si>
  <si>
    <t xml:space="preserve">NMC HEALTH PLC ORD GBP0.10                        </t>
  </si>
  <si>
    <t xml:space="preserve">NORCROS PLC ORD GBP0.01                           </t>
  </si>
  <si>
    <t xml:space="preserve">NORTH AMERICAN INCOME TST PCL GBP0.25             </t>
  </si>
  <si>
    <t>NORTH ATLANTIC SMALL COMPANIES INVESTMENT TRUST OR</t>
  </si>
  <si>
    <t xml:space="preserve">NORTHGATE PLC ORD GBP0.50                         </t>
  </si>
  <si>
    <t xml:space="preserve">NOVAE GROUP ORD GBP1.125                          </t>
  </si>
  <si>
    <t xml:space="preserve">OCADO GROUP PLC ORD GBP0.02                       </t>
  </si>
  <si>
    <t xml:space="preserve">OLD MUTUAL PLC ORD GBP0.114285714                 </t>
  </si>
  <si>
    <t xml:space="preserve">OPHIR ENERGY PLC ORD GBP0.00225 WI                </t>
  </si>
  <si>
    <t xml:space="preserve">OPTOS ORD GBP0.02                                 </t>
  </si>
  <si>
    <t xml:space="preserve">OXFORD INSTRUMENTS ORD GBP0.05                    </t>
  </si>
  <si>
    <t xml:space="preserve">PACE MICRO TECHNOLOGY PLC ORD GBP 0.05            </t>
  </si>
  <si>
    <t xml:space="preserve">PACIFIC ASSETS TRUST ORD GBP0.125                 </t>
  </si>
  <si>
    <t xml:space="preserve">PACIFIC HORIZON INVESTMENT TRUST ORD GBP0.10      </t>
  </si>
  <si>
    <t xml:space="preserve">PANTHEON INTERNATIONAL PARTICIPATIONS ORD GBP0.67 </t>
  </si>
  <si>
    <t xml:space="preserve">PARAGON GROUP OF COMPANIES ORD GBP 0.10           </t>
  </si>
  <si>
    <t xml:space="preserve">PARTNERSHIP ASSURANCE PLC                         </t>
  </si>
  <si>
    <t xml:space="preserve">PAYPOINT ORD GBP0.0033                            </t>
  </si>
  <si>
    <t xml:space="preserve">PEARSON 25P                                       </t>
  </si>
  <si>
    <t xml:space="preserve">PENDRAGON PLC ORD GBP 0.5                         </t>
  </si>
  <si>
    <t xml:space="preserve">PENNON GROUP PLC ORD GBP 0.407                    </t>
  </si>
  <si>
    <t xml:space="preserve">PERFORM GROUP LTD ORD GBP0.0278                   </t>
  </si>
  <si>
    <t>PERPETUAL INCOME &amp; GROWTH INVESTMENT TRUST ORD GBP</t>
  </si>
  <si>
    <t xml:space="preserve">PERSIMMON 10P                                     </t>
  </si>
  <si>
    <t xml:space="preserve">PERSONAL ASSETS TRUST ORD GBP12.50                </t>
  </si>
  <si>
    <t xml:space="preserve">PETRA DIAMONDS ORD GBP0.10                        </t>
  </si>
  <si>
    <t xml:space="preserve">PETROFAC LTD ORD USD 0.025                        </t>
  </si>
  <si>
    <t xml:space="preserve">PETROPAVLOVSK PLC ORD GBP0.01                     </t>
  </si>
  <si>
    <t xml:space="preserve">PETS AT HOME LTD                                  </t>
  </si>
  <si>
    <t xml:space="preserve">PHOENIX GROUP EUR0.0001 DI                        </t>
  </si>
  <si>
    <t xml:space="preserve">PHOTO-ME INTERNATIONAL ORD GBP0.005               </t>
  </si>
  <si>
    <t xml:space="preserve">PICTON PROP INCOME ORD NPV                        </t>
  </si>
  <si>
    <t xml:space="preserve">PLAYTECH LTD ORD NPV                              </t>
  </si>
  <si>
    <t xml:space="preserve">POLAR CAP GBL HLTHCARE GWTH&amp;INC TST ORD GBP0.25   </t>
  </si>
  <si>
    <t xml:space="preserve">POLAR CAPITAL GLOBAL FINANCIALS TR                </t>
  </si>
  <si>
    <t xml:space="preserve">POLAR CAPITAL TECHNOLOGY TRUST GBP0.25            </t>
  </si>
  <si>
    <t xml:space="preserve">POLYMETAL INTERNATIONAL PLC ORD NPV               </t>
  </si>
  <si>
    <t xml:space="preserve">POLYPIPE GROUP PLC                                </t>
  </si>
  <si>
    <t xml:space="preserve">PORVAIR PLC                                       </t>
  </si>
  <si>
    <t xml:space="preserve">POUNDLAND GROUP PLC                               </t>
  </si>
  <si>
    <t xml:space="preserve">PREMIER FARNELL PLC ORD GBP 0.05                  </t>
  </si>
  <si>
    <t xml:space="preserve">PREMIER FOODS PLC ORD GBP0.10                     </t>
  </si>
  <si>
    <t xml:space="preserve">PREMIER OIL ORD GBP0.125                          </t>
  </si>
  <si>
    <t xml:space="preserve">PRIMARY HEALTH PROPERTIES ORD GBP0.50             </t>
  </si>
  <si>
    <t xml:space="preserve">PROVIDENT FINANCIAL ORD GBP0.207272               </t>
  </si>
  <si>
    <t xml:space="preserve">PRUDENTIAL CORP                                   </t>
  </si>
  <si>
    <t xml:space="preserve">PUNCH TAVERNS PLC ORD GBP 0.00048                 </t>
  </si>
  <si>
    <t xml:space="preserve">PZ CUSSONS ORD GBP 0.01                           </t>
  </si>
  <si>
    <t xml:space="preserve">QINETIQ PLC ORD GBP 0.01                          </t>
  </si>
  <si>
    <t xml:space="preserve">QUINTAIN ESTATES &amp; DEV PLC ORD GBP 0.25           </t>
  </si>
  <si>
    <t xml:space="preserve">RANDGOLD RESOURCES LTD ORD USD 0.1                </t>
  </si>
  <si>
    <t xml:space="preserve">RANK GROUP PLC ORD GBP 0.13889                    </t>
  </si>
  <si>
    <t xml:space="preserve">RATHBONE BROTHERS PLC ORD GBP0.05                 </t>
  </si>
  <si>
    <t xml:space="preserve">RAVEN RUSSIA LTD ORD GBP0.01                      </t>
  </si>
  <si>
    <t xml:space="preserve">RCM TECHNOLOGY TRUST PLC ORD GBP0.25              </t>
  </si>
  <si>
    <t xml:space="preserve">REAL ESTATE CREDIT INVESTMENTS LTD                </t>
  </si>
  <si>
    <t xml:space="preserve">RECKITT BENCKISER                                 </t>
  </si>
  <si>
    <t xml:space="preserve">REDEFINE INTERNATIONAL REIT PLC                   </t>
  </si>
  <si>
    <t xml:space="preserve">REDROW ORD GBP0.10                                </t>
  </si>
  <si>
    <t xml:space="preserve">REED ELSEVIER PLC ORD GBP 0.1444                  </t>
  </si>
  <si>
    <t xml:space="preserve">REGUS GROUP PLC                                   </t>
  </si>
  <si>
    <t xml:space="preserve">RENEWABLES INFRASTRUCTURE GROUP LT                </t>
  </si>
  <si>
    <t xml:space="preserve">RENISHAW PLC ORD GBP 0.2                          </t>
  </si>
  <si>
    <t xml:space="preserve">RENOLD ORD GBP0.05                                </t>
  </si>
  <si>
    <t xml:space="preserve">RENTOKIL INITIAL ORD GBP0.01                      </t>
  </si>
  <si>
    <t xml:space="preserve">RESOLUTION LTD ORD NPV                            </t>
  </si>
  <si>
    <t xml:space="preserve">RESTAURANT GROUP PLC ORD GBP0.28125               </t>
  </si>
  <si>
    <t xml:space="preserve">REXAM  PLC                                        </t>
  </si>
  <si>
    <t xml:space="preserve">RICARDO PLC ORD GBP 0.25                          </t>
  </si>
  <si>
    <t xml:space="preserve">RIGHTMOVE GROUP PLC ORD GBP 0.01                  </t>
  </si>
  <si>
    <t xml:space="preserve">RIT CAPITAL PARTNERS PLC ORD GBP 1.00             </t>
  </si>
  <si>
    <t xml:space="preserve">RIVERSTONE ENERGY LTD                             </t>
  </si>
  <si>
    <t xml:space="preserve">RM PLC                                            </t>
  </si>
  <si>
    <t xml:space="preserve">ROBERT WALTERS PLC ORD GBP 0.2                    </t>
  </si>
  <si>
    <t xml:space="preserve">ROLLS-ROYCE HLDGS PLC NPV                         </t>
  </si>
  <si>
    <t xml:space="preserve">ROTORK PLC ORD GBP 0.05                           </t>
  </si>
  <si>
    <t>ROYAL BANK OF SCOTLAND GROUP PLC ORD GBP1 (POST CO</t>
  </si>
  <si>
    <t xml:space="preserve">ROYAL DUTCH SHELL A ORD                           </t>
  </si>
  <si>
    <t xml:space="preserve">ROYAL DUTCH SHELL B ORD                           </t>
  </si>
  <si>
    <t xml:space="preserve">ROYAL MAIL PLC                                    </t>
  </si>
  <si>
    <t xml:space="preserve">RPC GROUP PLC ORD GBP 0.05                        </t>
  </si>
  <si>
    <t xml:space="preserve">RPS GROUP PLC ORD GBP0.03                         </t>
  </si>
  <si>
    <t xml:space="preserve">RSA INSURANCE GP PLC                              </t>
  </si>
  <si>
    <t xml:space="preserve">RTZ CORP                                          </t>
  </si>
  <si>
    <t xml:space="preserve">RUFFER INVESTMENT CO RED PTG PREF SHS GBP0.0001   </t>
  </si>
  <si>
    <t xml:space="preserve">S &amp; U ORD GBP0.125                                </t>
  </si>
  <si>
    <t xml:space="preserve">SABMILLER PLC ORD USD 0.1                         </t>
  </si>
  <si>
    <t xml:space="preserve">SAFESTORE HLDGS PLC ORD GBP0.01                   </t>
  </si>
  <si>
    <t xml:space="preserve">SAGE GROUP PLC                                    </t>
  </si>
  <si>
    <t xml:space="preserve">SAINSBURY (J) PLC ORD GBP 0.28571                 </t>
  </si>
  <si>
    <t xml:space="preserve">SALAMANDER ENERGY LTD ORD GBP 0.1                 </t>
  </si>
  <si>
    <t xml:space="preserve">SAVILLS ORD GBP0.025                              </t>
  </si>
  <si>
    <t xml:space="preserve">SCHRODER ASIA PACIFIC FUND ORD GBP0.10            </t>
  </si>
  <si>
    <t xml:space="preserve">SCHRODER INCOME GROWTH FUND ORD GBP0.10           </t>
  </si>
  <si>
    <t xml:space="preserve">SCHRODER JAPAN GROWTH FUND ORD GBP0.10            </t>
  </si>
  <si>
    <t xml:space="preserve">SCHRODER ORIENTAL INCOME FUND ORD GBP0.01         </t>
  </si>
  <si>
    <t xml:space="preserve">SCHRODER REAL EST ORD SHS NPV                     </t>
  </si>
  <si>
    <t xml:space="preserve">SCHRODER UK GROWTH FUND ORD GBP0.25               </t>
  </si>
  <si>
    <t xml:space="preserve">SCHRODER UK MID CAP FD PLC ORD GBP0.25            </t>
  </si>
  <si>
    <t xml:space="preserve">SCHRODERS ORD GBP 1.0                             </t>
  </si>
  <si>
    <t xml:space="preserve">SCOTTISH &amp; SOUTHERN ENERGY                        </t>
  </si>
  <si>
    <t xml:space="preserve">SCOTTISH AMERICAN INVESTMENT CO ORD GBP0.25       </t>
  </si>
  <si>
    <t xml:space="preserve">SCOTTISH INVESTMENT TRUST ORD STK GBP0.25         </t>
  </si>
  <si>
    <t xml:space="preserve">SCOTTISH MORTGAGE INVEST TRUST CF                 </t>
  </si>
  <si>
    <t xml:space="preserve">SCOTTISH ORIENTAL SMALLER COS TRUST ORD GBP0.25   </t>
  </si>
  <si>
    <t xml:space="preserve">SDL ORD GBP0.01                                   </t>
  </si>
  <si>
    <t xml:space="preserve">SECURITIES TRUST OF SCOTLAND ORD GBP0.01 (NEW)    </t>
  </si>
  <si>
    <t xml:space="preserve">SEGRO PLC ORD GBP0.10                             </t>
  </si>
  <si>
    <t xml:space="preserve">SENIOR ENGINEERING GROUP 10P                      </t>
  </si>
  <si>
    <t xml:space="preserve">SEPURA PLC ORD GBP0.0005                          </t>
  </si>
  <si>
    <t xml:space="preserve">SERCO GROUP GBP0.02                               </t>
  </si>
  <si>
    <t xml:space="preserve">SERVELEC GROUP PLC                                </t>
  </si>
  <si>
    <t xml:space="preserve">SEVERFIELD-ROWEN ORD GBP .025                     </t>
  </si>
  <si>
    <t xml:space="preserve">SEVERN TRENT ORD GBP0.9789                        </t>
  </si>
  <si>
    <t xml:space="preserve">SHAFTESBURY PLC ORD GBP0.25                       </t>
  </si>
  <si>
    <t xml:space="preserve">SHANKS GROUP GBP0.10                              </t>
  </si>
  <si>
    <t xml:space="preserve">SHIRE LTD. ORD GBP 0.05                           </t>
  </si>
  <si>
    <t xml:space="preserve">SHIRES INCOME ORD GBP0.50                         </t>
  </si>
  <si>
    <t xml:space="preserve">SIG ORD GBP0.10                                   </t>
  </si>
  <si>
    <t xml:space="preserve">SKYEPHARMA PLC                                    </t>
  </si>
  <si>
    <t xml:space="preserve">SMITH &amp; NEPHEW PLC ORD USD 0.2                    </t>
  </si>
  <si>
    <t xml:space="preserve">SMITHS GROUP PLC ORD GBP 0.375                    </t>
  </si>
  <si>
    <t xml:space="preserve">SMITHS NEWS PLC ORD GBP 3.65                      </t>
  </si>
  <si>
    <t xml:space="preserve">SOCO INTERNATIONAL ORD GBP0.05                    </t>
  </si>
  <si>
    <t xml:space="preserve">SPECTRIS PLC ORD GBP 0.05                         </t>
  </si>
  <si>
    <t xml:space="preserve">SPEEDY HIRE ORD GBP0.05                           </t>
  </si>
  <si>
    <t xml:space="preserve">SPIRAX-SARCO ENGINEERING PLC                      </t>
  </si>
  <si>
    <t xml:space="preserve">SPIRENT COMMUNICATIONS PLC ORD GBP 0.0333         </t>
  </si>
  <si>
    <t xml:space="preserve">SPIRIT PUB CO PLC ORD GBP0.01                     </t>
  </si>
  <si>
    <t xml:space="preserve">SPORTECH ORD GBP0.50                              </t>
  </si>
  <si>
    <t xml:space="preserve">SPORTS DIRECT INTERNATIONAL ORD GBP0.1            </t>
  </si>
  <si>
    <t xml:space="preserve">ST JAMES'S PLACE ORD GBP0.15                      </t>
  </si>
  <si>
    <t xml:space="preserve">ST.IVES 10P                                       </t>
  </si>
  <si>
    <t xml:space="preserve">ST.MODWEN PROPERTIES PLC ORD GBP 0.1              </t>
  </si>
  <si>
    <t xml:space="preserve">STAGECOACH GROUP ORD GBP0.0054824(POST CONSOL)    </t>
  </si>
  <si>
    <t xml:space="preserve">STANDARD CHARTERED                                </t>
  </si>
  <si>
    <t xml:space="preserve">STANDARD LIFE EQUITY INCOME TST ORD GBP0.25       </t>
  </si>
  <si>
    <t xml:space="preserve">STANDARD LIFE EUROPN PRIVT EQTY TST ORD GBP0.002  </t>
  </si>
  <si>
    <t>STANDARD LIFE INVESTMENT PROPERTY INCOME TRUST ORD</t>
  </si>
  <si>
    <t xml:space="preserve">STANDARD LIFE PLC                                 </t>
  </si>
  <si>
    <t xml:space="preserve">STANDARD LIFE UK SMALLER CO TRUST ORD GBP0.25     </t>
  </si>
  <si>
    <t xml:space="preserve">STARWOOD EUROPEAN REAL ESTATE FINA                </t>
  </si>
  <si>
    <t xml:space="preserve">STHREE PLC ORD GBP 0.01                           </t>
  </si>
  <si>
    <t xml:space="preserve">STOBART GROUP LTD ORD GBP0.10                     </t>
  </si>
  <si>
    <t xml:space="preserve">STOCK SPIRITS GROUP PLC                           </t>
  </si>
  <si>
    <t xml:space="preserve">STV GROUP PLC                                     </t>
  </si>
  <si>
    <t xml:space="preserve">SUPERGROUP PLC ORD GBP0.05                        </t>
  </si>
  <si>
    <t xml:space="preserve">SVG CAPITAL PLC ORD GBP 1.0                       </t>
  </si>
  <si>
    <t xml:space="preserve">SYNERGY HEALTH PLC ORD GBP0.00625                 </t>
  </si>
  <si>
    <t xml:space="preserve">SYNTHOMER PLC                                     </t>
  </si>
  <si>
    <t xml:space="preserve">TALK TALK TELECOM GROUP PLC ORD GBP0.001 WI       </t>
  </si>
  <si>
    <t xml:space="preserve">TALVIVAARA MINING CO-W/I ORD NPV                  </t>
  </si>
  <si>
    <t xml:space="preserve">TARSUS GROUP PLC ORD GBP0.05                      </t>
  </si>
  <si>
    <t xml:space="preserve">TATE &amp; LYLE ORD.25P                               </t>
  </si>
  <si>
    <t xml:space="preserve">TAYLOR WIMPEY ORD 25P                             </t>
  </si>
  <si>
    <t xml:space="preserve">TED BAKER ORD GBP0.05                             </t>
  </si>
  <si>
    <t xml:space="preserve">TELECITY GROUP PLC ORD NPV                        </t>
  </si>
  <si>
    <t xml:space="preserve">TELECOM PLUS                                      </t>
  </si>
  <si>
    <t xml:space="preserve">TEMPLE BAR INVESTMENT TRUST ORD GBP0.25           </t>
  </si>
  <si>
    <t xml:space="preserve">TEMPLETON EMERGING MARKETS ORD NPV                </t>
  </si>
  <si>
    <t xml:space="preserve">TESCO PLC ORD.5P                                  </t>
  </si>
  <si>
    <t xml:space="preserve">THE EUROPEAN INVESTMENT TRUST PLC ORD GBP0.25     </t>
  </si>
  <si>
    <t xml:space="preserve">THOMAS COOK GROUP ORD NPV                         </t>
  </si>
  <si>
    <t xml:space="preserve">THROGMORTON TRUST PLC ORD GBP0.05                 </t>
  </si>
  <si>
    <t xml:space="preserve">TOPPS TILES PLC ORD GBP0.03333                    </t>
  </si>
  <si>
    <t xml:space="preserve">TOWN CENTRE SECURITIES ORD GBP0.25                </t>
  </si>
  <si>
    <t xml:space="preserve">TR EUROPEAN GROWTH TRUST ORD GBP0.125             </t>
  </si>
  <si>
    <t xml:space="preserve">TR PROPERTY INVESTMENT TRUST ORD NPV              </t>
  </si>
  <si>
    <t xml:space="preserve">TRAVIS PERKINS ORD GBP0.10                        </t>
  </si>
  <si>
    <t xml:space="preserve">TRIBAL GROUP ORD GBP0.05                          </t>
  </si>
  <si>
    <t xml:space="preserve">TRIFAST PLC                                       </t>
  </si>
  <si>
    <t xml:space="preserve">TRINITY MIRROR PLC                                </t>
  </si>
  <si>
    <t xml:space="preserve">TROY INCOME &amp; GROWTH TRUST PLC ORD GBP0.25        </t>
  </si>
  <si>
    <t xml:space="preserve">TT GROUP PLC ORD GBP 25                           </t>
  </si>
  <si>
    <t xml:space="preserve">TUI TRAVEL PLC ORD GBP 0.001                      </t>
  </si>
  <si>
    <t xml:space="preserve">TULLETT PREBON PLC ORD GBP 0.25                   </t>
  </si>
  <si>
    <t xml:space="preserve">TULLOW OIL PLC ORD GBP 0.1                        </t>
  </si>
  <si>
    <t xml:space="preserve">TWENTYFOUR INCOME FUND CLOSED FUND                </t>
  </si>
  <si>
    <t xml:space="preserve">TWENTYFOUR SELECT MONTHLY LTD                     </t>
  </si>
  <si>
    <t xml:space="preserve">TYMAN PLC                                         </t>
  </si>
  <si>
    <t xml:space="preserve">UK COMMERCIAL PROPERTY TRUST LTD ORD GBP0.25      </t>
  </si>
  <si>
    <t xml:space="preserve">UK MAIL GROUP PLC ORD GBP0.10                     </t>
  </si>
  <si>
    <t xml:space="preserve">ULTRA ELECTRONICS HLDGS ORD GBP0.05               </t>
  </si>
  <si>
    <t xml:space="preserve">UNILEVER PLC ORD GBP 0.0311                       </t>
  </si>
  <si>
    <t xml:space="preserve">UNITE GROUP PLC ORD GBP0.25                       </t>
  </si>
  <si>
    <t xml:space="preserve">UNITED BUSINESS MEDIA LTD ORD GBP 0.33806         </t>
  </si>
  <si>
    <t xml:space="preserve">UNITED DRUG PLC                                   </t>
  </si>
  <si>
    <t xml:space="preserve">UNITED UTILITIES PLC ORD GBP 1.0                  </t>
  </si>
  <si>
    <t xml:space="preserve">UTILICO EMERGING MARKETS LTD ORD GBP0.10          </t>
  </si>
  <si>
    <t xml:space="preserve">UTV MEDIA PLC ORD GBP0.05                         </t>
  </si>
  <si>
    <t xml:space="preserve">VALUE &amp; INCOME TRUST ORD GBP0.10                  </t>
  </si>
  <si>
    <t xml:space="preserve">VECTURA GROUP ORD GBP0.00025                      </t>
  </si>
  <si>
    <t xml:space="preserve">VEDANTA RESOURCES PLC ORD USD 0.1                 </t>
  </si>
  <si>
    <t xml:space="preserve">VESUVIUS PLC                                      </t>
  </si>
  <si>
    <t xml:space="preserve">VICTREX PLC ORD GBP 0.01                          </t>
  </si>
  <si>
    <t xml:space="preserve">VITEC GROUP 20P                                   </t>
  </si>
  <si>
    <t xml:space="preserve">VODAFONE GP PLC                                   </t>
  </si>
  <si>
    <t xml:space="preserve">VP ORD GBP0.05                                    </t>
  </si>
  <si>
    <t xml:space="preserve">W H SMITH PLC ORD GBP 0.22                        </t>
  </si>
  <si>
    <t xml:space="preserve">WEIR GROUP 12 1/2P                                </t>
  </si>
  <si>
    <t xml:space="preserve">WETHERSPOON J.D.œ0.02                             </t>
  </si>
  <si>
    <t xml:space="preserve">WHITBREAD PLC ORD GBP 0.76797                     </t>
  </si>
  <si>
    <t xml:space="preserve">WILLIAM HILL PLC ORD GBP0.10                      </t>
  </si>
  <si>
    <t xml:space="preserve">WINCANTON ORD GBP0.10                             </t>
  </si>
  <si>
    <t xml:space="preserve">WITAN INVESTMENT TRUST PLC ORD GBP 0.25           </t>
  </si>
  <si>
    <t xml:space="preserve">WITAN PACIFIC INVESTMENT TRUST ORD GBP0.25        </t>
  </si>
  <si>
    <t xml:space="preserve">WOLFSON MICROELECTRONICS PLC ORD GBP 0.00         </t>
  </si>
  <si>
    <t xml:space="preserve">WOLSELEY  PLC                                     </t>
  </si>
  <si>
    <t xml:space="preserve">WOOD GROUP JOHN ORD GBP0.0428571 POST CONS        </t>
  </si>
  <si>
    <t xml:space="preserve">WORKSPACE GROUP PLC ORD GBP1                      </t>
  </si>
  <si>
    <t xml:space="preserve">WORLDWIDE HEALTHCARE TRUST PLC ORD GBP0.25        </t>
  </si>
  <si>
    <t xml:space="preserve">WPP PLC                                           </t>
  </si>
  <si>
    <t xml:space="preserve">XAAR ORD GBP0.10                                  </t>
  </si>
  <si>
    <t xml:space="preserve">XCHANGING LTD ORD GBP 0.05                        </t>
  </si>
  <si>
    <t xml:space="preserve">XP POWER LTD ORD GBP0.01                          </t>
  </si>
  <si>
    <t xml:space="preserve">BLK EMERGING MARKETS GBP FLX ACC                  </t>
  </si>
  <si>
    <t>UK FIXED INTEREST CORPORATE BONDS</t>
  </si>
  <si>
    <t xml:space="preserve">BLK INV AQUILA EMERGING MARKETS FUND INC.         </t>
  </si>
  <si>
    <t xml:space="preserve">BLK INV AQUILA LIFE CANADIAN EQUITY FUND SER 1    </t>
  </si>
  <si>
    <t xml:space="preserve">BLK INV ASCENT LIFE JAPANESE EQUITY FUND SERIES 1 </t>
  </si>
  <si>
    <t xml:space="preserve">BLK INV ASCENT LIFE PACIFIC RIM EQUITY FUND SER   </t>
  </si>
  <si>
    <t xml:space="preserve">BLK INV ASCENT LIFE US EQUITY FUND SER            </t>
  </si>
  <si>
    <t xml:space="preserve">BLK INV ASCENT UK ALL STOCKS CORP BOND FUND       </t>
  </si>
  <si>
    <t xml:space="preserve">BRIT &amp; CMWL 10 1/2% 2012                          </t>
  </si>
  <si>
    <t xml:space="preserve">TREASURY 0.12% IDX LKD GILT 22/MAR/2044 WI        </t>
  </si>
  <si>
    <t>UK INDEX LINKED BONDS</t>
  </si>
  <si>
    <t xml:space="preserve">TREASURY 2.5% IL 2024                             </t>
  </si>
  <si>
    <t xml:space="preserve">TREASURY 2.5% INDEX LINKED 2020                   </t>
  </si>
  <si>
    <t xml:space="preserve">TREASURY 4 1/8% IL 2030                           </t>
  </si>
  <si>
    <t xml:space="preserve">TSY I/L 2% JAN 26 2035                            </t>
  </si>
  <si>
    <t>UK (GOVERNMENT OF) 0.125% IDX LKD GILT 22/MAR/2029</t>
  </si>
  <si>
    <t xml:space="preserve">UK (GOVERNMENT OF) 0.25% IDX LKD GILT 22/MAR/2052 </t>
  </si>
  <si>
    <t>UK (GOVERNMENT OF) 0.375% IDX LKD GILT 22/MAR/2062</t>
  </si>
  <si>
    <t xml:space="preserve">UK (GOVERNMENT OF) 0.50% IDX LKD GILT 22/MAR/2050 </t>
  </si>
  <si>
    <t xml:space="preserve">UK (GOVERNMENT OF) 0.625% BDS 22/MAR/2040 GBP     </t>
  </si>
  <si>
    <t>UK (GOVERNMENT OF) 0.625% IDX LKD GILT 22/NOV/2042</t>
  </si>
  <si>
    <t xml:space="preserve">UK I/L GILT 0.125 22/03/2024                      </t>
  </si>
  <si>
    <t xml:space="preserve">UK I/L GILT 0.125 22/03/2068                      </t>
  </si>
  <si>
    <t xml:space="preserve">UK I/L GILT 0.125 22/11/2019                      </t>
  </si>
  <si>
    <t xml:space="preserve">UK TREAS GILT 1.875% 22/11/22                     </t>
  </si>
  <si>
    <t xml:space="preserve">UK TSY I/L GILT 0.75% NOV 22 2047                 </t>
  </si>
  <si>
    <t xml:space="preserve">UK TSY I/L GILT 1.125% NOV 22 2037                </t>
  </si>
  <si>
    <t xml:space="preserve">UK TSY I/L GILT 1.25% 22 NOV 2032                 </t>
  </si>
  <si>
    <t xml:space="preserve">UK TSY I/L GILT 1.25% NOV 22 2027                 </t>
  </si>
  <si>
    <t xml:space="preserve">UK TSY I/L GILT 1.25% NOV 22 2055                 </t>
  </si>
  <si>
    <t xml:space="preserve">UNITED KINGDOM (GOVERNMENT OF) 0.78% IDX LKD GILT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</si>
</sst>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 mmmm\ yyyy"/>
  </numFmts>
  <fonts count="9">
    <font>
      <sz val="10.0"/>
      <color rgb="FF000000"/>
      <name val="Arial"/>
    </font>
    <font>
      <b/>
      <sz val="10.0"/>
    </font>
    <font>
      <sz val="10.0"/>
    </font>
    <font>
      <b/>
      <sz val="9.0"/>
    </font>
    <font/>
    <font>
      <u/>
      <color rgb="FF0000FF"/>
    </font>
    <font>
      <u/>
      <sz val="10.0"/>
      <color rgb="FF0000FF"/>
    </font>
    <font>
      <u/>
      <sz val="10.0"/>
      <color rgb="FF0000FF"/>
    </font>
    <font>
      <sz val="11.0"/>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38">
    <xf borderId="0" fillId="0" fontId="0" numFmtId="0" xfId="0" applyAlignment="1" applyFont="1">
      <alignment vertical="bottom"/>
    </xf>
    <xf borderId="0" fillId="0" fontId="1" numFmtId="2" xfId="0" applyAlignment="1" applyFont="1" applyNumberFormat="1">
      <alignment vertical="bottom"/>
    </xf>
    <xf borderId="0" fillId="0" fontId="2" numFmtId="4" xfId="0" applyAlignment="1" applyFont="1" applyNumberFormat="1">
      <alignment vertical="bottom"/>
    </xf>
    <xf borderId="0" fillId="0" fontId="1" numFmtId="0" xfId="0" applyAlignment="1" applyFont="1">
      <alignment vertical="bottom"/>
    </xf>
    <xf borderId="0" fillId="0" fontId="2" numFmtId="4" xfId="0" applyAlignment="1" applyFont="1" applyNumberFormat="1">
      <alignment vertical="bottom"/>
    </xf>
    <xf borderId="0" fillId="0" fontId="3" numFmtId="2" xfId="0" applyAlignment="1" applyFont="1" applyNumberFormat="1">
      <alignment vertical="bottom"/>
    </xf>
    <xf borderId="0" fillId="0" fontId="2" numFmtId="0" xfId="0" applyAlignment="1" applyFont="1">
      <alignment vertical="bottom"/>
    </xf>
    <xf borderId="0" fillId="0" fontId="4" numFmtId="0" xfId="0" applyAlignment="1" applyFont="1">
      <alignment/>
    </xf>
    <xf borderId="0" fillId="0" fontId="2" numFmtId="0" xfId="0" applyAlignment="1" applyFont="1">
      <alignment vertical="bottom"/>
    </xf>
    <xf borderId="0" fillId="0" fontId="3" numFmtId="2" xfId="0" applyAlignment="1" applyFont="1" applyNumberFormat="1">
      <alignment vertical="bottom"/>
    </xf>
    <xf borderId="0" fillId="0" fontId="3" numFmtId="3" xfId="0" applyAlignment="1" applyFont="1" applyNumberFormat="1">
      <alignment vertical="bottom"/>
    </xf>
    <xf borderId="0" fillId="0" fontId="5" numFmtId="0" xfId="0" applyAlignment="1" applyFont="1">
      <alignment/>
    </xf>
    <xf borderId="0" fillId="0" fontId="1" numFmtId="3" xfId="0" applyAlignment="1" applyFont="1" applyNumberFormat="1">
      <alignment vertical="bottom"/>
    </xf>
    <xf borderId="0" fillId="0" fontId="2" numFmtId="0" xfId="0" applyAlignment="1" applyFont="1">
      <alignment vertical="bottom"/>
    </xf>
    <xf borderId="0" fillId="0" fontId="2" numFmtId="3" xfId="0" applyAlignment="1" applyFont="1" applyNumberFormat="1">
      <alignment horizontal="right" vertical="bottom"/>
    </xf>
    <xf borderId="0" fillId="0" fontId="2" numFmtId="0" xfId="0" applyFont="1"/>
    <xf borderId="0" fillId="0" fontId="2" numFmtId="0" xfId="0" applyAlignment="1" applyFont="1">
      <alignment/>
    </xf>
    <xf borderId="0" fillId="0" fontId="6" numFmtId="0" xfId="0" applyAlignment="1" applyFont="1">
      <alignment/>
    </xf>
    <xf borderId="0" fillId="0" fontId="2" numFmtId="10" xfId="0" applyAlignment="1" applyFont="1" applyNumberFormat="1">
      <alignment horizontal="right" vertical="bottom"/>
    </xf>
    <xf borderId="0" fillId="0" fontId="2" numFmtId="9" xfId="0" applyAlignment="1" applyFont="1" applyNumberFormat="1">
      <alignment horizontal="right" vertical="bottom"/>
    </xf>
    <xf borderId="0" fillId="0" fontId="2" numFmtId="0" xfId="0" applyAlignment="1" applyFont="1">
      <alignment vertical="bottom"/>
    </xf>
    <xf borderId="0" fillId="0" fontId="2" numFmtId="9" xfId="0" applyAlignment="1" applyFont="1" applyNumberFormat="1">
      <alignment vertical="bottom"/>
    </xf>
    <xf borderId="0" fillId="0" fontId="2" numFmtId="4" xfId="0" applyAlignment="1" applyFont="1" applyNumberFormat="1">
      <alignment horizontal="right" vertical="bottom"/>
    </xf>
    <xf borderId="0" fillId="0" fontId="2" numFmtId="49" xfId="0" applyAlignment="1" applyFont="1" applyNumberFormat="1">
      <alignment vertical="bottom"/>
    </xf>
    <xf borderId="0" fillId="0" fontId="2" numFmtId="0" xfId="0" applyAlignment="1" applyFont="1">
      <alignment horizontal="right" vertical="bottom"/>
    </xf>
    <xf borderId="0" fillId="2" fontId="2" numFmtId="0" xfId="0" applyAlignment="1" applyFill="1" applyFont="1">
      <alignment vertical="bottom"/>
    </xf>
    <xf borderId="0" fillId="0" fontId="7" numFmtId="0" xfId="0" applyAlignment="1" applyFont="1">
      <alignment vertical="bottom"/>
    </xf>
    <xf borderId="0" fillId="0" fontId="2" numFmtId="10" xfId="0" applyAlignment="1" applyFont="1" applyNumberFormat="1">
      <alignment vertical="bottom"/>
    </xf>
    <xf borderId="0" fillId="2" fontId="8" numFmtId="0" xfId="0" applyAlignment="1" applyFont="1">
      <alignment vertical="bottom"/>
    </xf>
    <xf borderId="0" fillId="2" fontId="8" numFmtId="0" xfId="0" applyAlignment="1" applyFont="1">
      <alignment vertical="bottom"/>
    </xf>
    <xf borderId="0" fillId="2" fontId="8" numFmtId="4" xfId="0" applyAlignment="1" applyFont="1" applyNumberFormat="1">
      <alignment vertical="bottom"/>
    </xf>
    <xf borderId="0" fillId="0" fontId="2" numFmtId="3" xfId="0" applyAlignment="1" applyFont="1" applyNumberFormat="1">
      <alignment horizontal="right" vertical="bottom"/>
    </xf>
    <xf borderId="0" fillId="0" fontId="2" numFmtId="164" xfId="0" applyAlignment="1" applyFont="1" applyNumberFormat="1">
      <alignment horizontal="right" vertical="bottom"/>
    </xf>
    <xf borderId="0" fillId="2" fontId="8" numFmtId="0" xfId="0" applyAlignment="1" applyFont="1">
      <alignment vertical="bottom"/>
    </xf>
    <xf borderId="0" fillId="2" fontId="8" numFmtId="4" xfId="0" applyAlignment="1" applyFont="1" applyNumberFormat="1">
      <alignment vertical="bottom"/>
    </xf>
    <xf borderId="0" fillId="0" fontId="8" numFmtId="0" xfId="0" applyAlignment="1" applyFont="1">
      <alignment vertical="bottom"/>
    </xf>
    <xf borderId="0" fillId="0" fontId="8" numFmtId="0" xfId="0" applyAlignment="1" applyFont="1">
      <alignment vertical="bottom"/>
    </xf>
    <xf borderId="0" fillId="0" fontId="8" numFmtId="4"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6</xdr:col>
      <xdr:colOff>152400</xdr:colOff>
      <xdr:row>9</xdr:row>
      <xdr:rowOff>152400</xdr:rowOff>
    </xdr:from>
    <xdr:to>
      <xdr:col>14</xdr:col>
      <xdr:colOff>361950</xdr:colOff>
      <xdr:row>33</xdr:row>
      <xdr:rowOff>57150</xdr:rowOff>
    </xdr:to>
    <xdr:pic>
      <xdr:nvPicPr>
        <xdr:cNvPr id="0" name="image1.png" title="Image"/>
        <xdr:cNvPicPr preferRelativeResize="0"/>
      </xdr:nvPicPr>
      <xdr:blipFill>
        <a:blip cstate="print" r:embed="rId1"/>
        <a:stretch>
          <a:fillRect/>
        </a:stretch>
      </xdr:blipFill>
      <xdr:spPr>
        <a:xfrm>
          <a:ext cx="7905750" cy="4705350"/>
        </a:xfrm>
        <a:prstGeom prst="rect">
          <a:avLst/>
        </a:prstGeom>
        <a:noFill/>
      </xdr:spPr>
    </xdr:pic>
    <xdr:clientData fLocksWithSheet="0"/>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dyfedpensionfund.org.uk/English/investments/Documents/Annual%20Report%202014%20-%20English.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www.hl.co.uk/funds/fund-discounts,-prices--and--factsheets/search-results/b/baillie-gifford-global-alpha-growth-b-accumulation" TargetMode="External"/><Relationship Id="rId2" Type="http://schemas.openxmlformats.org/officeDocument/2006/relationships/hyperlink" Target="http://www.morningstar.co.uk/uk/funds/snapshot/snapshot.aspx?id=F0GBR04RTO" TargetMode="External"/><Relationship Id="rId3" Type="http://schemas.openxmlformats.org/officeDocument/2006/relationships/hyperlink" Target="http://www.fundslibrary.co.uk/FundsLibrary.BrandedTools/PruConsumer/DataOnline/HtmlFactsheet/b5a4792c-9393-4471-9054-1debee335eeb"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 t="s">
        <v>1</v>
      </c>
    </row>
    <row r="2">
      <c r="A2" s="7" t="s">
        <v>9</v>
      </c>
    </row>
    <row r="3">
      <c r="A3" s="7" t="s">
        <v>10</v>
      </c>
    </row>
    <row r="4">
      <c r="A4" s="7" t="s">
        <v>11</v>
      </c>
    </row>
    <row r="5">
      <c r="A5" s="7" t="s">
        <v>12</v>
      </c>
    </row>
    <row r="6">
      <c r="A6" s="7" t="s">
        <v>13</v>
      </c>
    </row>
    <row r="7">
      <c r="A7" s="7" t="s">
        <v>14</v>
      </c>
    </row>
    <row r="8">
      <c r="A8" s="7" t="s">
        <v>15</v>
      </c>
    </row>
    <row r="9">
      <c r="A9" s="7" t="s">
        <v>16</v>
      </c>
    </row>
    <row r="10">
      <c r="A10" s="7" t="s">
        <v>17</v>
      </c>
    </row>
    <row r="11">
      <c r="A11" s="7" t="s">
        <v>18</v>
      </c>
    </row>
    <row r="12">
      <c r="A12" s="7" t="s">
        <v>19</v>
      </c>
    </row>
    <row r="13">
      <c r="A13" s="11" t="s">
        <v>20</v>
      </c>
    </row>
    <row r="15">
      <c r="A15" s="7" t="s">
        <v>25</v>
      </c>
    </row>
    <row r="16">
      <c r="A16" s="7" t="s">
        <v>26</v>
      </c>
    </row>
    <row r="17">
      <c r="A17" s="7" t="s">
        <v>27</v>
      </c>
    </row>
    <row r="18">
      <c r="A18" s="7" t="s">
        <v>28</v>
      </c>
    </row>
    <row r="19">
      <c r="A19" s="7" t="s">
        <v>29</v>
      </c>
    </row>
    <row r="20">
      <c r="A20" s="7" t="s">
        <v>31</v>
      </c>
    </row>
    <row r="21">
      <c r="A21" s="7" t="s">
        <v>32</v>
      </c>
    </row>
    <row r="22">
      <c r="A22" s="7" t="s">
        <v>34</v>
      </c>
    </row>
    <row r="23">
      <c r="A23" s="7" t="s">
        <v>35</v>
      </c>
    </row>
    <row r="24">
      <c r="A24" s="7" t="s">
        <v>36</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7.57"/>
    <col customWidth="1" min="2" max="2" width="55.0"/>
    <col customWidth="1" min="3" max="3" width="26.57"/>
    <col customWidth="1" min="7" max="7" width="21.14"/>
  </cols>
  <sheetData>
    <row r="1">
      <c r="A1" s="1" t="s">
        <v>0</v>
      </c>
      <c r="B1" s="1" t="s">
        <v>3</v>
      </c>
      <c r="C1" s="3" t="s">
        <v>4</v>
      </c>
      <c r="D1" s="5" t="s">
        <v>6</v>
      </c>
      <c r="E1" s="9" t="s">
        <v>7</v>
      </c>
      <c r="F1" s="10" t="s">
        <v>22</v>
      </c>
      <c r="G1" s="10" t="s">
        <v>23</v>
      </c>
      <c r="H1" s="12" t="s">
        <v>24</v>
      </c>
      <c r="I1" s="1" t="s">
        <v>30</v>
      </c>
    </row>
    <row r="2">
      <c r="A2" s="13" t="s">
        <v>33</v>
      </c>
      <c r="B2" s="13" t="s">
        <v>37</v>
      </c>
      <c r="C2" s="13" t="s">
        <v>38</v>
      </c>
      <c r="D2" s="28" t="str">
        <f t="shared" ref="D2:D719"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28" t="str">
        <f t="shared" ref="E2:E83"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29" t="str">
        <f t="shared" ref="F2:F83" si="3">IF(OR(NOT(D2="0"),NOT(E2="0")),B2,D2)</f>
        <v>0</v>
      </c>
      <c r="G2" s="30" t="str">
        <f t="shared" ref="G2:G83" si="4">IF(F2="0",F2,H2)</f>
        <v>0</v>
      </c>
      <c r="H2" s="31">
        <v>1.6942123974E8</v>
      </c>
      <c r="I2" s="32">
        <v>41820.0</v>
      </c>
    </row>
    <row r="3">
      <c r="A3" s="13" t="s">
        <v>33</v>
      </c>
      <c r="B3" s="13" t="s">
        <v>58</v>
      </c>
      <c r="C3" s="13" t="s">
        <v>38</v>
      </c>
      <c r="D3" s="28" t="str">
        <f t="shared" si="1"/>
        <v>0</v>
      </c>
      <c r="E3" s="28" t="str">
        <f t="shared" si="2"/>
        <v>0</v>
      </c>
      <c r="F3" s="29" t="str">
        <f t="shared" si="3"/>
        <v>0</v>
      </c>
      <c r="G3" s="30" t="str">
        <f t="shared" si="4"/>
        <v>0</v>
      </c>
      <c r="H3" s="31">
        <v>1.706399065E8</v>
      </c>
      <c r="I3" s="32">
        <v>41820.0</v>
      </c>
    </row>
    <row r="4">
      <c r="A4" s="13" t="s">
        <v>33</v>
      </c>
      <c r="B4" s="13" t="s">
        <v>59</v>
      </c>
      <c r="C4" s="13" t="s">
        <v>60</v>
      </c>
      <c r="D4" s="28" t="str">
        <f t="shared" si="1"/>
        <v>0</v>
      </c>
      <c r="E4" s="28" t="str">
        <f t="shared" si="2"/>
        <v>0</v>
      </c>
      <c r="F4" s="29" t="str">
        <f t="shared" si="3"/>
        <v>0</v>
      </c>
      <c r="G4" s="30" t="str">
        <f t="shared" si="4"/>
        <v>0</v>
      </c>
      <c r="H4" s="31">
        <v>994719.0</v>
      </c>
      <c r="I4" s="32">
        <v>41820.0</v>
      </c>
    </row>
    <row r="5">
      <c r="A5" s="13" t="s">
        <v>33</v>
      </c>
      <c r="B5" s="13" t="s">
        <v>61</v>
      </c>
      <c r="C5" s="13" t="s">
        <v>60</v>
      </c>
      <c r="D5" s="28" t="str">
        <f t="shared" si="1"/>
        <v>0</v>
      </c>
      <c r="E5" s="28" t="str">
        <f t="shared" si="2"/>
        <v>0</v>
      </c>
      <c r="F5" s="29" t="str">
        <f t="shared" si="3"/>
        <v>0</v>
      </c>
      <c r="G5" s="30" t="str">
        <f t="shared" si="4"/>
        <v>0</v>
      </c>
      <c r="H5" s="31">
        <v>445971.0</v>
      </c>
      <c r="I5" s="32">
        <v>41820.0</v>
      </c>
    </row>
    <row r="6">
      <c r="A6" s="13" t="s">
        <v>33</v>
      </c>
      <c r="B6" s="13" t="s">
        <v>62</v>
      </c>
      <c r="C6" s="13" t="s">
        <v>60</v>
      </c>
      <c r="D6" s="28" t="str">
        <f t="shared" si="1"/>
        <v>0</v>
      </c>
      <c r="E6" s="28" t="str">
        <f t="shared" si="2"/>
        <v>0</v>
      </c>
      <c r="F6" s="29" t="str">
        <f t="shared" si="3"/>
        <v>0</v>
      </c>
      <c r="G6" s="30" t="str">
        <f t="shared" si="4"/>
        <v>0</v>
      </c>
      <c r="H6" s="31">
        <v>938876.0</v>
      </c>
      <c r="I6" s="32">
        <v>41820.0</v>
      </c>
    </row>
    <row r="7">
      <c r="A7" s="13" t="s">
        <v>33</v>
      </c>
      <c r="B7" s="13" t="s">
        <v>63</v>
      </c>
      <c r="C7" s="13" t="s">
        <v>60</v>
      </c>
      <c r="D7" s="28" t="str">
        <f t="shared" si="1"/>
        <v>0</v>
      </c>
      <c r="E7" s="28" t="str">
        <f t="shared" si="2"/>
        <v>0</v>
      </c>
      <c r="F7" s="29" t="str">
        <f t="shared" si="3"/>
        <v>0</v>
      </c>
      <c r="G7" s="30" t="str">
        <f t="shared" si="4"/>
        <v>0</v>
      </c>
      <c r="H7" s="31">
        <v>7265043.25</v>
      </c>
      <c r="I7" s="32">
        <v>41820.0</v>
      </c>
    </row>
    <row r="8">
      <c r="A8" s="13" t="s">
        <v>33</v>
      </c>
      <c r="B8" s="13" t="s">
        <v>64</v>
      </c>
      <c r="C8" s="13" t="s">
        <v>60</v>
      </c>
      <c r="D8" s="28" t="str">
        <f t="shared" si="1"/>
        <v>0</v>
      </c>
      <c r="E8" s="28" t="str">
        <f t="shared" si="2"/>
        <v>0</v>
      </c>
      <c r="F8" s="29" t="str">
        <f t="shared" si="3"/>
        <v>0</v>
      </c>
      <c r="G8" s="30" t="str">
        <f t="shared" si="4"/>
        <v>0</v>
      </c>
      <c r="H8" s="31">
        <v>1.524192196E7</v>
      </c>
      <c r="I8" s="32">
        <v>41820.0</v>
      </c>
    </row>
    <row r="9">
      <c r="A9" s="13" t="s">
        <v>33</v>
      </c>
      <c r="B9" s="13" t="s">
        <v>65</v>
      </c>
      <c r="C9" s="13" t="s">
        <v>60</v>
      </c>
      <c r="D9" s="28" t="str">
        <f t="shared" si="1"/>
        <v>0</v>
      </c>
      <c r="E9" s="28" t="str">
        <f t="shared" si="2"/>
        <v>0</v>
      </c>
      <c r="F9" s="29" t="str">
        <f t="shared" si="3"/>
        <v>0</v>
      </c>
      <c r="G9" s="30" t="str">
        <f t="shared" si="4"/>
        <v>0</v>
      </c>
      <c r="H9" s="31">
        <v>1502266.0</v>
      </c>
      <c r="I9" s="32">
        <v>41820.0</v>
      </c>
    </row>
    <row r="10">
      <c r="A10" s="13" t="s">
        <v>33</v>
      </c>
      <c r="B10" s="13" t="s">
        <v>66</v>
      </c>
      <c r="C10" s="13" t="s">
        <v>60</v>
      </c>
      <c r="D10" s="28" t="str">
        <f t="shared" si="1"/>
        <v>0</v>
      </c>
      <c r="E10" s="28" t="str">
        <f t="shared" si="2"/>
        <v>0</v>
      </c>
      <c r="F10" s="29" t="str">
        <f t="shared" si="3"/>
        <v>0</v>
      </c>
      <c r="G10" s="30" t="str">
        <f t="shared" si="4"/>
        <v>0</v>
      </c>
      <c r="H10" s="31">
        <v>2424242.0</v>
      </c>
      <c r="I10" s="32">
        <v>41820.0</v>
      </c>
    </row>
    <row r="11">
      <c r="A11" s="13" t="s">
        <v>33</v>
      </c>
      <c r="B11" s="13" t="s">
        <v>67</v>
      </c>
      <c r="C11" s="13" t="s">
        <v>60</v>
      </c>
      <c r="D11" s="28" t="str">
        <f t="shared" si="1"/>
        <v>0</v>
      </c>
      <c r="E11" s="28" t="str">
        <f t="shared" si="2"/>
        <v>0</v>
      </c>
      <c r="F11" s="29" t="str">
        <f t="shared" si="3"/>
        <v>0</v>
      </c>
      <c r="G11" s="30" t="str">
        <f t="shared" si="4"/>
        <v>0</v>
      </c>
      <c r="H11" s="31">
        <v>6330558.0</v>
      </c>
      <c r="I11" s="32">
        <v>41820.0</v>
      </c>
    </row>
    <row r="12">
      <c r="A12" s="13" t="s">
        <v>33</v>
      </c>
      <c r="B12" s="13" t="s">
        <v>68</v>
      </c>
      <c r="C12" s="13" t="s">
        <v>60</v>
      </c>
      <c r="D12" s="28" t="str">
        <f t="shared" si="1"/>
        <v>0</v>
      </c>
      <c r="E12" s="28" t="str">
        <f t="shared" si="2"/>
        <v>0</v>
      </c>
      <c r="F12" s="29" t="str">
        <f t="shared" si="3"/>
        <v>0</v>
      </c>
      <c r="G12" s="30" t="str">
        <f t="shared" si="4"/>
        <v>0</v>
      </c>
      <c r="H12" s="31">
        <v>2423145.0</v>
      </c>
      <c r="I12" s="32">
        <v>41820.0</v>
      </c>
    </row>
    <row r="13">
      <c r="A13" s="13" t="s">
        <v>33</v>
      </c>
      <c r="B13" s="13" t="s">
        <v>69</v>
      </c>
      <c r="C13" s="13" t="s">
        <v>60</v>
      </c>
      <c r="D13" s="28" t="str">
        <f t="shared" si="1"/>
        <v>0</v>
      </c>
      <c r="E13" s="28" t="str">
        <f t="shared" si="2"/>
        <v>0</v>
      </c>
      <c r="F13" s="29" t="str">
        <f t="shared" si="3"/>
        <v>0</v>
      </c>
      <c r="G13" s="30" t="str">
        <f t="shared" si="4"/>
        <v>0</v>
      </c>
      <c r="H13" s="31">
        <v>1932628.0</v>
      </c>
      <c r="I13" s="32">
        <v>41820.0</v>
      </c>
    </row>
    <row r="14">
      <c r="A14" s="13" t="s">
        <v>33</v>
      </c>
      <c r="B14" s="13" t="s">
        <v>70</v>
      </c>
      <c r="C14" s="13" t="s">
        <v>60</v>
      </c>
      <c r="D14" s="28" t="str">
        <f t="shared" si="1"/>
        <v>0</v>
      </c>
      <c r="E14" s="28" t="str">
        <f t="shared" si="2"/>
        <v>0</v>
      </c>
      <c r="F14" s="29" t="str">
        <f t="shared" si="3"/>
        <v>0</v>
      </c>
      <c r="G14" s="30" t="str">
        <f t="shared" si="4"/>
        <v>0</v>
      </c>
      <c r="H14" s="31">
        <v>1477486.0</v>
      </c>
      <c r="I14" s="32">
        <v>41820.0</v>
      </c>
    </row>
    <row r="15">
      <c r="A15" s="13" t="s">
        <v>33</v>
      </c>
      <c r="B15" s="13" t="s">
        <v>71</v>
      </c>
      <c r="C15" s="13" t="s">
        <v>60</v>
      </c>
      <c r="D15" s="28" t="str">
        <f t="shared" si="1"/>
        <v>0</v>
      </c>
      <c r="E15" s="28" t="str">
        <f t="shared" si="2"/>
        <v>0</v>
      </c>
      <c r="F15" s="29" t="str">
        <f t="shared" si="3"/>
        <v>0</v>
      </c>
      <c r="G15" s="30" t="str">
        <f t="shared" si="4"/>
        <v>0</v>
      </c>
      <c r="H15" s="31">
        <v>353087.0</v>
      </c>
      <c r="I15" s="32">
        <v>41820.0</v>
      </c>
    </row>
    <row r="16">
      <c r="A16" s="13" t="s">
        <v>33</v>
      </c>
      <c r="B16" s="13" t="s">
        <v>72</v>
      </c>
      <c r="C16" s="13" t="s">
        <v>60</v>
      </c>
      <c r="D16" s="28" t="str">
        <f t="shared" si="1"/>
        <v>0</v>
      </c>
      <c r="E16" s="28" t="str">
        <f t="shared" si="2"/>
        <v>0</v>
      </c>
      <c r="F16" s="29" t="str">
        <f t="shared" si="3"/>
        <v>0</v>
      </c>
      <c r="G16" s="30" t="str">
        <f t="shared" si="4"/>
        <v>0</v>
      </c>
      <c r="H16" s="31">
        <v>1755565.0</v>
      </c>
      <c r="I16" s="32">
        <v>41820.0</v>
      </c>
    </row>
    <row r="17">
      <c r="A17" s="13" t="s">
        <v>33</v>
      </c>
      <c r="B17" s="13" t="s">
        <v>73</v>
      </c>
      <c r="C17" s="13" t="s">
        <v>60</v>
      </c>
      <c r="D17" s="28" t="str">
        <f t="shared" si="1"/>
        <v>0</v>
      </c>
      <c r="E17" s="28" t="str">
        <f t="shared" si="2"/>
        <v>0</v>
      </c>
      <c r="F17" s="29" t="str">
        <f t="shared" si="3"/>
        <v>0</v>
      </c>
      <c r="G17" s="30" t="str">
        <f t="shared" si="4"/>
        <v>0</v>
      </c>
      <c r="H17" s="31">
        <v>1819013.74</v>
      </c>
      <c r="I17" s="32">
        <v>41820.0</v>
      </c>
    </row>
    <row r="18">
      <c r="A18" s="13" t="s">
        <v>33</v>
      </c>
      <c r="B18" s="13" t="s">
        <v>74</v>
      </c>
      <c r="C18" s="13" t="s">
        <v>60</v>
      </c>
      <c r="D18" s="28" t="str">
        <f t="shared" si="1"/>
        <v>0</v>
      </c>
      <c r="E18" s="28" t="str">
        <f t="shared" si="2"/>
        <v>0</v>
      </c>
      <c r="F18" s="29" t="str">
        <f t="shared" si="3"/>
        <v>0</v>
      </c>
      <c r="G18" s="30" t="str">
        <f t="shared" si="4"/>
        <v>0</v>
      </c>
      <c r="H18" s="31">
        <v>1.018550029E7</v>
      </c>
      <c r="I18" s="32">
        <v>41820.0</v>
      </c>
    </row>
    <row r="19">
      <c r="A19" s="13" t="s">
        <v>33</v>
      </c>
      <c r="B19" s="13" t="s">
        <v>75</v>
      </c>
      <c r="C19" s="13" t="s">
        <v>60</v>
      </c>
      <c r="D19" s="28" t="str">
        <f t="shared" si="1"/>
        <v>0</v>
      </c>
      <c r="E19" s="28" t="str">
        <f t="shared" si="2"/>
        <v>0</v>
      </c>
      <c r="F19" s="29" t="str">
        <f t="shared" si="3"/>
        <v>0</v>
      </c>
      <c r="G19" s="30" t="str">
        <f t="shared" si="4"/>
        <v>0</v>
      </c>
      <c r="H19" s="31">
        <v>1329009.67</v>
      </c>
      <c r="I19" s="32">
        <v>41820.0</v>
      </c>
    </row>
    <row r="20">
      <c r="A20" s="13" t="s">
        <v>33</v>
      </c>
      <c r="B20" s="13" t="s">
        <v>76</v>
      </c>
      <c r="C20" s="13" t="s">
        <v>60</v>
      </c>
      <c r="D20" s="28" t="str">
        <f t="shared" si="1"/>
        <v>0</v>
      </c>
      <c r="E20" s="28" t="str">
        <f t="shared" si="2"/>
        <v>0</v>
      </c>
      <c r="F20" s="29" t="str">
        <f t="shared" si="3"/>
        <v>0</v>
      </c>
      <c r="G20" s="30" t="str">
        <f t="shared" si="4"/>
        <v>0</v>
      </c>
      <c r="H20" s="31">
        <v>5387655.88</v>
      </c>
      <c r="I20" s="32">
        <v>41820.0</v>
      </c>
    </row>
    <row r="21">
      <c r="A21" s="13" t="s">
        <v>33</v>
      </c>
      <c r="B21" s="13" t="s">
        <v>77</v>
      </c>
      <c r="C21" s="13" t="s">
        <v>60</v>
      </c>
      <c r="D21" s="28" t="str">
        <f t="shared" si="1"/>
        <v>0</v>
      </c>
      <c r="E21" s="28" t="str">
        <f t="shared" si="2"/>
        <v>0</v>
      </c>
      <c r="F21" s="29" t="str">
        <f t="shared" si="3"/>
        <v>0</v>
      </c>
      <c r="G21" s="30" t="str">
        <f t="shared" si="4"/>
        <v>0</v>
      </c>
      <c r="H21" s="31">
        <v>1461596.46</v>
      </c>
      <c r="I21" s="32">
        <v>41820.0</v>
      </c>
    </row>
    <row r="22">
      <c r="A22" s="13" t="s">
        <v>33</v>
      </c>
      <c r="B22" s="13" t="s">
        <v>78</v>
      </c>
      <c r="C22" s="13" t="s">
        <v>60</v>
      </c>
      <c r="D22" s="28" t="str">
        <f t="shared" si="1"/>
        <v>0</v>
      </c>
      <c r="E22" s="28" t="str">
        <f t="shared" si="2"/>
        <v>0</v>
      </c>
      <c r="F22" s="29" t="str">
        <f t="shared" si="3"/>
        <v>0</v>
      </c>
      <c r="G22" s="30" t="str">
        <f t="shared" si="4"/>
        <v>0</v>
      </c>
      <c r="H22" s="31">
        <v>1.041682118E7</v>
      </c>
      <c r="I22" s="32">
        <v>41820.0</v>
      </c>
    </row>
    <row r="23">
      <c r="A23" s="13" t="s">
        <v>33</v>
      </c>
      <c r="B23" s="13" t="s">
        <v>79</v>
      </c>
      <c r="C23" s="13" t="s">
        <v>60</v>
      </c>
      <c r="D23" s="28" t="str">
        <f t="shared" si="1"/>
        <v>0</v>
      </c>
      <c r="E23" s="28" t="str">
        <f t="shared" si="2"/>
        <v>0</v>
      </c>
      <c r="F23" s="29" t="str">
        <f t="shared" si="3"/>
        <v>0</v>
      </c>
      <c r="G23" s="30" t="str">
        <f t="shared" si="4"/>
        <v>0</v>
      </c>
      <c r="H23" s="31">
        <v>1804697.0</v>
      </c>
      <c r="I23" s="32">
        <v>41820.0</v>
      </c>
    </row>
    <row r="24">
      <c r="A24" s="13" t="s">
        <v>33</v>
      </c>
      <c r="B24" s="13" t="s">
        <v>80</v>
      </c>
      <c r="C24" s="13" t="s">
        <v>60</v>
      </c>
      <c r="D24" s="28" t="str">
        <f t="shared" si="1"/>
        <v>0</v>
      </c>
      <c r="E24" s="28" t="str">
        <f t="shared" si="2"/>
        <v>0</v>
      </c>
      <c r="F24" s="29" t="str">
        <f t="shared" si="3"/>
        <v>0</v>
      </c>
      <c r="G24" s="30" t="str">
        <f t="shared" si="4"/>
        <v>0</v>
      </c>
      <c r="H24" s="31">
        <v>2466114.95</v>
      </c>
      <c r="I24" s="32">
        <v>41820.0</v>
      </c>
    </row>
    <row r="25">
      <c r="A25" s="13" t="s">
        <v>33</v>
      </c>
      <c r="B25" s="13" t="s">
        <v>81</v>
      </c>
      <c r="C25" s="13" t="s">
        <v>60</v>
      </c>
      <c r="D25" s="28" t="str">
        <f t="shared" si="1"/>
        <v>0</v>
      </c>
      <c r="E25" s="28" t="str">
        <f t="shared" si="2"/>
        <v>0</v>
      </c>
      <c r="F25" s="29" t="str">
        <f t="shared" si="3"/>
        <v>0</v>
      </c>
      <c r="G25" s="30" t="str">
        <f t="shared" si="4"/>
        <v>0</v>
      </c>
      <c r="H25" s="31">
        <v>1.049265547E7</v>
      </c>
      <c r="I25" s="32">
        <v>41820.0</v>
      </c>
    </row>
    <row r="26">
      <c r="A26" s="13" t="s">
        <v>33</v>
      </c>
      <c r="B26" s="13" t="s">
        <v>82</v>
      </c>
      <c r="C26" s="13" t="s">
        <v>60</v>
      </c>
      <c r="D26" s="28" t="str">
        <f t="shared" si="1"/>
        <v>0</v>
      </c>
      <c r="E26" s="28" t="str">
        <f t="shared" si="2"/>
        <v>0</v>
      </c>
      <c r="F26" s="29" t="str">
        <f t="shared" si="3"/>
        <v>0</v>
      </c>
      <c r="G26" s="30" t="str">
        <f t="shared" si="4"/>
        <v>0</v>
      </c>
      <c r="H26" s="31">
        <v>2452314.9</v>
      </c>
      <c r="I26" s="32">
        <v>41820.0</v>
      </c>
    </row>
    <row r="27">
      <c r="A27" s="13" t="s">
        <v>33</v>
      </c>
      <c r="B27" s="13" t="s">
        <v>83</v>
      </c>
      <c r="C27" s="13" t="s">
        <v>60</v>
      </c>
      <c r="D27" s="28" t="str">
        <f t="shared" si="1"/>
        <v>0</v>
      </c>
      <c r="E27" s="28" t="str">
        <f t="shared" si="2"/>
        <v>0</v>
      </c>
      <c r="F27" s="29" t="str">
        <f t="shared" si="3"/>
        <v>0</v>
      </c>
      <c r="G27" s="30" t="str">
        <f t="shared" si="4"/>
        <v>0</v>
      </c>
      <c r="H27" s="31">
        <v>600244.0</v>
      </c>
      <c r="I27" s="32">
        <v>41820.0</v>
      </c>
    </row>
    <row r="28">
      <c r="A28" s="13" t="s">
        <v>33</v>
      </c>
      <c r="B28" s="13" t="s">
        <v>84</v>
      </c>
      <c r="C28" s="13" t="s">
        <v>60</v>
      </c>
      <c r="D28" s="28" t="str">
        <f t="shared" si="1"/>
        <v>0</v>
      </c>
      <c r="E28" s="28" t="str">
        <f t="shared" si="2"/>
        <v>0</v>
      </c>
      <c r="F28" s="29" t="str">
        <f t="shared" si="3"/>
        <v>0</v>
      </c>
      <c r="G28" s="30" t="str">
        <f t="shared" si="4"/>
        <v>0</v>
      </c>
      <c r="H28" s="31">
        <v>9563205.6</v>
      </c>
      <c r="I28" s="32">
        <v>41820.0</v>
      </c>
    </row>
    <row r="29">
      <c r="A29" s="13" t="s">
        <v>33</v>
      </c>
      <c r="B29" s="13" t="s">
        <v>85</v>
      </c>
      <c r="C29" s="13" t="s">
        <v>60</v>
      </c>
      <c r="D29" s="28" t="str">
        <f t="shared" si="1"/>
        <v>0</v>
      </c>
      <c r="E29" s="28" t="str">
        <f t="shared" si="2"/>
        <v>0</v>
      </c>
      <c r="F29" s="29" t="str">
        <f t="shared" si="3"/>
        <v>0</v>
      </c>
      <c r="G29" s="30" t="str">
        <f t="shared" si="4"/>
        <v>0</v>
      </c>
      <c r="H29" s="31">
        <v>518554.0</v>
      </c>
      <c r="I29" s="32">
        <v>41820.0</v>
      </c>
    </row>
    <row r="30">
      <c r="A30" s="13" t="s">
        <v>33</v>
      </c>
      <c r="B30" s="13" t="s">
        <v>86</v>
      </c>
      <c r="C30" s="13" t="s">
        <v>60</v>
      </c>
      <c r="D30" s="28" t="str">
        <f t="shared" si="1"/>
        <v>0</v>
      </c>
      <c r="E30" s="28" t="str">
        <f t="shared" si="2"/>
        <v>0</v>
      </c>
      <c r="F30" s="29" t="str">
        <f t="shared" si="3"/>
        <v>0</v>
      </c>
      <c r="G30" s="30" t="str">
        <f t="shared" si="4"/>
        <v>0</v>
      </c>
      <c r="H30" s="31">
        <v>9799477.14</v>
      </c>
      <c r="I30" s="32">
        <v>41820.0</v>
      </c>
    </row>
    <row r="31">
      <c r="A31" s="13" t="s">
        <v>33</v>
      </c>
      <c r="B31" s="13" t="s">
        <v>87</v>
      </c>
      <c r="C31" s="13" t="s">
        <v>60</v>
      </c>
      <c r="D31" s="28" t="str">
        <f t="shared" si="1"/>
        <v>0</v>
      </c>
      <c r="E31" s="28" t="str">
        <f t="shared" si="2"/>
        <v>0</v>
      </c>
      <c r="F31" s="29" t="str">
        <f t="shared" si="3"/>
        <v>0</v>
      </c>
      <c r="G31" s="30" t="str">
        <f t="shared" si="4"/>
        <v>0</v>
      </c>
      <c r="H31" s="31">
        <v>796000.0</v>
      </c>
      <c r="I31" s="32">
        <v>41820.0</v>
      </c>
    </row>
    <row r="32">
      <c r="A32" s="13" t="s">
        <v>33</v>
      </c>
      <c r="B32" s="13" t="s">
        <v>88</v>
      </c>
      <c r="C32" s="13" t="s">
        <v>60</v>
      </c>
      <c r="D32" s="28" t="str">
        <f t="shared" si="1"/>
        <v>0</v>
      </c>
      <c r="E32" s="28" t="str">
        <f t="shared" si="2"/>
        <v>0</v>
      </c>
      <c r="F32" s="29" t="str">
        <f t="shared" si="3"/>
        <v>0</v>
      </c>
      <c r="G32" s="30" t="str">
        <f t="shared" si="4"/>
        <v>0</v>
      </c>
      <c r="H32" s="31">
        <v>1162892.0</v>
      </c>
      <c r="I32" s="32">
        <v>41820.0</v>
      </c>
    </row>
    <row r="33">
      <c r="A33" s="13" t="s">
        <v>33</v>
      </c>
      <c r="B33" s="13" t="s">
        <v>89</v>
      </c>
      <c r="C33" s="13" t="s">
        <v>60</v>
      </c>
      <c r="D33" s="28" t="str">
        <f t="shared" si="1"/>
        <v>0</v>
      </c>
      <c r="E33" s="28" t="str">
        <f t="shared" si="2"/>
        <v>0</v>
      </c>
      <c r="F33" s="29" t="str">
        <f t="shared" si="3"/>
        <v>0</v>
      </c>
      <c r="G33" s="30" t="str">
        <f t="shared" si="4"/>
        <v>0</v>
      </c>
      <c r="H33" s="31">
        <v>991114.0</v>
      </c>
      <c r="I33" s="32">
        <v>41820.0</v>
      </c>
    </row>
    <row r="34">
      <c r="A34" s="13" t="s">
        <v>33</v>
      </c>
      <c r="B34" s="13" t="s">
        <v>90</v>
      </c>
      <c r="C34" s="13" t="s">
        <v>60</v>
      </c>
      <c r="D34" s="28" t="str">
        <f t="shared" si="1"/>
        <v>0</v>
      </c>
      <c r="E34" s="28" t="str">
        <f t="shared" si="2"/>
        <v>0</v>
      </c>
      <c r="F34" s="29" t="str">
        <f t="shared" si="3"/>
        <v>0</v>
      </c>
      <c r="G34" s="30" t="str">
        <f t="shared" si="4"/>
        <v>0</v>
      </c>
      <c r="H34" s="31">
        <v>845501.0</v>
      </c>
      <c r="I34" s="32">
        <v>41820.0</v>
      </c>
    </row>
    <row r="35">
      <c r="A35" s="13" t="s">
        <v>33</v>
      </c>
      <c r="B35" s="13" t="s">
        <v>91</v>
      </c>
      <c r="C35" s="13" t="s">
        <v>60</v>
      </c>
      <c r="D35" s="28" t="str">
        <f t="shared" si="1"/>
        <v>0</v>
      </c>
      <c r="E35" s="28" t="str">
        <f t="shared" si="2"/>
        <v>0</v>
      </c>
      <c r="F35" s="29" t="str">
        <f t="shared" si="3"/>
        <v>0</v>
      </c>
      <c r="G35" s="30" t="str">
        <f t="shared" si="4"/>
        <v>0</v>
      </c>
      <c r="H35" s="31">
        <v>630905.68</v>
      </c>
      <c r="I35" s="32">
        <v>41820.0</v>
      </c>
    </row>
    <row r="36">
      <c r="A36" s="13" t="s">
        <v>33</v>
      </c>
      <c r="B36" s="13" t="s">
        <v>92</v>
      </c>
      <c r="C36" s="13" t="s">
        <v>60</v>
      </c>
      <c r="D36" s="28" t="str">
        <f t="shared" si="1"/>
        <v>0</v>
      </c>
      <c r="E36" s="28" t="str">
        <f t="shared" si="2"/>
        <v>0</v>
      </c>
      <c r="F36" s="29" t="str">
        <f t="shared" si="3"/>
        <v>0</v>
      </c>
      <c r="G36" s="30" t="str">
        <f t="shared" si="4"/>
        <v>0</v>
      </c>
      <c r="H36" s="31">
        <v>2345546.03</v>
      </c>
      <c r="I36" s="32">
        <v>41820.0</v>
      </c>
    </row>
    <row r="37">
      <c r="A37" s="13" t="s">
        <v>33</v>
      </c>
      <c r="B37" s="13" t="s">
        <v>93</v>
      </c>
      <c r="C37" s="13" t="s">
        <v>60</v>
      </c>
      <c r="D37" s="28" t="str">
        <f t="shared" si="1"/>
        <v>0</v>
      </c>
      <c r="E37" s="28" t="str">
        <f t="shared" si="2"/>
        <v>0</v>
      </c>
      <c r="F37" s="29" t="str">
        <f t="shared" si="3"/>
        <v>0</v>
      </c>
      <c r="G37" s="30" t="str">
        <f t="shared" si="4"/>
        <v>0</v>
      </c>
      <c r="H37" s="31">
        <v>1247478.0</v>
      </c>
      <c r="I37" s="32">
        <v>41820.0</v>
      </c>
    </row>
    <row r="38">
      <c r="A38" s="13" t="s">
        <v>33</v>
      </c>
      <c r="B38" s="13" t="s">
        <v>94</v>
      </c>
      <c r="C38" s="13" t="s">
        <v>60</v>
      </c>
      <c r="D38" s="28" t="str">
        <f t="shared" si="1"/>
        <v>0</v>
      </c>
      <c r="E38" s="28" t="str">
        <f t="shared" si="2"/>
        <v>0</v>
      </c>
      <c r="F38" s="29" t="str">
        <f t="shared" si="3"/>
        <v>0</v>
      </c>
      <c r="G38" s="30" t="str">
        <f t="shared" si="4"/>
        <v>0</v>
      </c>
      <c r="H38" s="31">
        <v>2446444.44</v>
      </c>
      <c r="I38" s="32">
        <v>41820.0</v>
      </c>
    </row>
    <row r="39">
      <c r="A39" s="13" t="s">
        <v>33</v>
      </c>
      <c r="B39" s="13" t="s">
        <v>95</v>
      </c>
      <c r="C39" s="13" t="s">
        <v>60</v>
      </c>
      <c r="D39" s="28" t="str">
        <f t="shared" si="1"/>
        <v>0</v>
      </c>
      <c r="E39" s="28" t="str">
        <f t="shared" si="2"/>
        <v>0</v>
      </c>
      <c r="F39" s="29" t="str">
        <f t="shared" si="3"/>
        <v>0</v>
      </c>
      <c r="G39" s="30" t="str">
        <f t="shared" si="4"/>
        <v>0</v>
      </c>
      <c r="H39" s="31">
        <v>1239409.0</v>
      </c>
      <c r="I39" s="32">
        <v>41820.0</v>
      </c>
    </row>
    <row r="40">
      <c r="A40" s="13" t="s">
        <v>33</v>
      </c>
      <c r="B40" s="13" t="s">
        <v>96</v>
      </c>
      <c r="C40" s="13" t="s">
        <v>60</v>
      </c>
      <c r="D40" s="28" t="str">
        <f t="shared" si="1"/>
        <v>0</v>
      </c>
      <c r="E40" s="28" t="str">
        <f t="shared" si="2"/>
        <v>0</v>
      </c>
      <c r="F40" s="29" t="str">
        <f t="shared" si="3"/>
        <v>0</v>
      </c>
      <c r="G40" s="30" t="str">
        <f t="shared" si="4"/>
        <v>0</v>
      </c>
      <c r="H40" s="31">
        <v>813144.0</v>
      </c>
      <c r="I40" s="32">
        <v>41820.0</v>
      </c>
    </row>
    <row r="41">
      <c r="A41" s="13" t="s">
        <v>33</v>
      </c>
      <c r="B41" s="13" t="s">
        <v>97</v>
      </c>
      <c r="C41" s="13" t="s">
        <v>60</v>
      </c>
      <c r="D41" s="28" t="str">
        <f t="shared" si="1"/>
        <v>0</v>
      </c>
      <c r="E41" s="28" t="str">
        <f t="shared" si="2"/>
        <v>0</v>
      </c>
      <c r="F41" s="29" t="str">
        <f t="shared" si="3"/>
        <v>0</v>
      </c>
      <c r="G41" s="30" t="str">
        <f t="shared" si="4"/>
        <v>0</v>
      </c>
      <c r="H41" s="31">
        <v>828895.0</v>
      </c>
      <c r="I41" s="32">
        <v>41820.0</v>
      </c>
    </row>
    <row r="42">
      <c r="A42" s="13" t="s">
        <v>33</v>
      </c>
      <c r="B42" s="13" t="s">
        <v>98</v>
      </c>
      <c r="C42" s="13" t="s">
        <v>60</v>
      </c>
      <c r="D42" s="28" t="str">
        <f t="shared" si="1"/>
        <v>0</v>
      </c>
      <c r="E42" s="28" t="str">
        <f t="shared" si="2"/>
        <v>0</v>
      </c>
      <c r="F42" s="29" t="str">
        <f t="shared" si="3"/>
        <v>0</v>
      </c>
      <c r="G42" s="30" t="str">
        <f t="shared" si="4"/>
        <v>0</v>
      </c>
      <c r="H42" s="31">
        <v>1447976.0</v>
      </c>
      <c r="I42" s="32">
        <v>41820.0</v>
      </c>
    </row>
    <row r="43">
      <c r="A43" s="13" t="s">
        <v>33</v>
      </c>
      <c r="B43" s="13" t="s">
        <v>99</v>
      </c>
      <c r="C43" s="13" t="s">
        <v>60</v>
      </c>
      <c r="D43" s="28" t="str">
        <f t="shared" si="1"/>
        <v>0</v>
      </c>
      <c r="E43" s="28" t="str">
        <f t="shared" si="2"/>
        <v>0</v>
      </c>
      <c r="F43" s="29" t="str">
        <f t="shared" si="3"/>
        <v>0</v>
      </c>
      <c r="G43" s="30" t="str">
        <f t="shared" si="4"/>
        <v>0</v>
      </c>
      <c r="H43" s="31">
        <v>599453.0</v>
      </c>
      <c r="I43" s="32">
        <v>41820.0</v>
      </c>
    </row>
    <row r="44">
      <c r="A44" s="13" t="s">
        <v>33</v>
      </c>
      <c r="B44" s="13" t="s">
        <v>100</v>
      </c>
      <c r="C44" s="13" t="s">
        <v>60</v>
      </c>
      <c r="D44" s="28" t="str">
        <f t="shared" si="1"/>
        <v>0</v>
      </c>
      <c r="E44" s="28" t="str">
        <f t="shared" si="2"/>
        <v>0</v>
      </c>
      <c r="F44" s="29" t="str">
        <f t="shared" si="3"/>
        <v>0</v>
      </c>
      <c r="G44" s="30" t="str">
        <f t="shared" si="4"/>
        <v>0</v>
      </c>
      <c r="H44" s="31">
        <v>6473407.71</v>
      </c>
      <c r="I44" s="32">
        <v>41820.0</v>
      </c>
    </row>
    <row r="45">
      <c r="A45" s="13" t="s">
        <v>33</v>
      </c>
      <c r="B45" s="13" t="s">
        <v>101</v>
      </c>
      <c r="C45" s="13" t="s">
        <v>60</v>
      </c>
      <c r="D45" s="28" t="str">
        <f t="shared" si="1"/>
        <v>0</v>
      </c>
      <c r="E45" s="28" t="str">
        <f t="shared" si="2"/>
        <v>0</v>
      </c>
      <c r="F45" s="29" t="str">
        <f t="shared" si="3"/>
        <v>0</v>
      </c>
      <c r="G45" s="30" t="str">
        <f t="shared" si="4"/>
        <v>0</v>
      </c>
      <c r="H45" s="31">
        <v>9799176.8</v>
      </c>
      <c r="I45" s="32">
        <v>41820.0</v>
      </c>
    </row>
    <row r="46">
      <c r="A46" s="13" t="s">
        <v>33</v>
      </c>
      <c r="B46" s="13" t="s">
        <v>102</v>
      </c>
      <c r="C46" s="13" t="s">
        <v>60</v>
      </c>
      <c r="D46" s="28" t="str">
        <f t="shared" si="1"/>
        <v>0</v>
      </c>
      <c r="E46" s="28" t="str">
        <f t="shared" si="2"/>
        <v>0</v>
      </c>
      <c r="F46" s="29" t="str">
        <f t="shared" si="3"/>
        <v>0</v>
      </c>
      <c r="G46" s="30" t="str">
        <f t="shared" si="4"/>
        <v>0</v>
      </c>
      <c r="H46" s="31">
        <v>1995127.03</v>
      </c>
      <c r="I46" s="32">
        <v>41820.0</v>
      </c>
    </row>
    <row r="47">
      <c r="A47" s="13" t="s">
        <v>33</v>
      </c>
      <c r="B47" s="13" t="s">
        <v>103</v>
      </c>
      <c r="C47" s="13" t="s">
        <v>60</v>
      </c>
      <c r="D47" s="28" t="str">
        <f t="shared" si="1"/>
        <v>0</v>
      </c>
      <c r="E47" s="28" t="str">
        <f t="shared" si="2"/>
        <v>0</v>
      </c>
      <c r="F47" s="29" t="str">
        <f t="shared" si="3"/>
        <v>0</v>
      </c>
      <c r="G47" s="30" t="str">
        <f t="shared" si="4"/>
        <v>0</v>
      </c>
      <c r="H47" s="31">
        <v>1.383287793E7</v>
      </c>
      <c r="I47" s="32">
        <v>41820.0</v>
      </c>
    </row>
    <row r="48">
      <c r="A48" s="13" t="s">
        <v>33</v>
      </c>
      <c r="B48" s="13" t="s">
        <v>104</v>
      </c>
      <c r="C48" s="13" t="s">
        <v>60</v>
      </c>
      <c r="D48" s="28" t="str">
        <f t="shared" si="1"/>
        <v>0</v>
      </c>
      <c r="E48" s="28" t="str">
        <f t="shared" si="2"/>
        <v>0</v>
      </c>
      <c r="F48" s="29" t="str">
        <f t="shared" si="3"/>
        <v>0</v>
      </c>
      <c r="G48" s="30" t="str">
        <f t="shared" si="4"/>
        <v>0</v>
      </c>
      <c r="H48" s="31">
        <v>4069270.63</v>
      </c>
      <c r="I48" s="32">
        <v>41820.0</v>
      </c>
    </row>
    <row r="49">
      <c r="A49" s="13" t="s">
        <v>33</v>
      </c>
      <c r="B49" s="13" t="s">
        <v>105</v>
      </c>
      <c r="C49" s="13" t="s">
        <v>60</v>
      </c>
      <c r="D49" s="28" t="str">
        <f t="shared" si="1"/>
        <v>0</v>
      </c>
      <c r="E49" s="28" t="str">
        <f t="shared" si="2"/>
        <v>0</v>
      </c>
      <c r="F49" s="29" t="str">
        <f t="shared" si="3"/>
        <v>0</v>
      </c>
      <c r="G49" s="30" t="str">
        <f t="shared" si="4"/>
        <v>0</v>
      </c>
      <c r="H49" s="31">
        <v>2292540.68</v>
      </c>
      <c r="I49" s="32">
        <v>41820.0</v>
      </c>
    </row>
    <row r="50">
      <c r="A50" s="13" t="s">
        <v>33</v>
      </c>
      <c r="B50" s="13" t="s">
        <v>106</v>
      </c>
      <c r="C50" s="13" t="s">
        <v>60</v>
      </c>
      <c r="D50" s="28" t="str">
        <f t="shared" si="1"/>
        <v>0</v>
      </c>
      <c r="E50" s="28" t="str">
        <f t="shared" si="2"/>
        <v>0</v>
      </c>
      <c r="F50" s="29" t="str">
        <f t="shared" si="3"/>
        <v>0</v>
      </c>
      <c r="G50" s="30" t="str">
        <f t="shared" si="4"/>
        <v>0</v>
      </c>
      <c r="H50" s="31">
        <v>378923.0</v>
      </c>
      <c r="I50" s="32">
        <v>41820.0</v>
      </c>
    </row>
    <row r="51">
      <c r="A51" s="13" t="s">
        <v>33</v>
      </c>
      <c r="B51" s="13" t="s">
        <v>107</v>
      </c>
      <c r="C51" s="13" t="s">
        <v>60</v>
      </c>
      <c r="D51" s="28" t="str">
        <f t="shared" si="1"/>
        <v>0</v>
      </c>
      <c r="E51" s="28" t="str">
        <f t="shared" si="2"/>
        <v>0</v>
      </c>
      <c r="F51" s="29" t="str">
        <f t="shared" si="3"/>
        <v>0</v>
      </c>
      <c r="G51" s="30" t="str">
        <f t="shared" si="4"/>
        <v>0</v>
      </c>
      <c r="H51" s="31">
        <v>899462.0</v>
      </c>
      <c r="I51" s="32">
        <v>41820.0</v>
      </c>
    </row>
    <row r="52">
      <c r="A52" s="13" t="s">
        <v>33</v>
      </c>
      <c r="B52" s="13" t="s">
        <v>108</v>
      </c>
      <c r="C52" s="13" t="s">
        <v>60</v>
      </c>
      <c r="D52" s="28" t="str">
        <f t="shared" si="1"/>
        <v>0</v>
      </c>
      <c r="E52" s="28" t="str">
        <f t="shared" si="2"/>
        <v>0</v>
      </c>
      <c r="F52" s="29" t="str">
        <f t="shared" si="3"/>
        <v>0</v>
      </c>
      <c r="G52" s="30" t="str">
        <f t="shared" si="4"/>
        <v>0</v>
      </c>
      <c r="H52" s="31">
        <v>6599808.0</v>
      </c>
      <c r="I52" s="32">
        <v>41820.0</v>
      </c>
    </row>
    <row r="53">
      <c r="A53" s="13" t="s">
        <v>33</v>
      </c>
      <c r="B53" s="13" t="s">
        <v>109</v>
      </c>
      <c r="C53" s="13" t="s">
        <v>110</v>
      </c>
      <c r="D53" s="28" t="str">
        <f t="shared" si="1"/>
        <v>0</v>
      </c>
      <c r="E53" s="28" t="str">
        <f t="shared" si="2"/>
        <v>0</v>
      </c>
      <c r="F53" s="29" t="str">
        <f t="shared" si="3"/>
        <v>0</v>
      </c>
      <c r="G53" s="30" t="str">
        <f t="shared" si="4"/>
        <v>0</v>
      </c>
      <c r="H53" s="31">
        <v>791992.18</v>
      </c>
      <c r="I53" s="32">
        <v>41820.0</v>
      </c>
    </row>
    <row r="54">
      <c r="A54" s="13" t="s">
        <v>33</v>
      </c>
      <c r="B54" s="13" t="s">
        <v>111</v>
      </c>
      <c r="C54" s="13" t="s">
        <v>110</v>
      </c>
      <c r="D54" s="28" t="str">
        <f t="shared" si="1"/>
        <v>0</v>
      </c>
      <c r="E54" s="28" t="str">
        <f t="shared" si="2"/>
        <v>0</v>
      </c>
      <c r="F54" s="29" t="str">
        <f t="shared" si="3"/>
        <v>0</v>
      </c>
      <c r="G54" s="30" t="str">
        <f t="shared" si="4"/>
        <v>0</v>
      </c>
      <c r="H54" s="31">
        <v>174529.42</v>
      </c>
      <c r="I54" s="32">
        <v>41820.0</v>
      </c>
    </row>
    <row r="55">
      <c r="A55" s="13" t="s">
        <v>33</v>
      </c>
      <c r="B55" s="13" t="s">
        <v>112</v>
      </c>
      <c r="C55" s="13" t="s">
        <v>110</v>
      </c>
      <c r="D55" s="28" t="str">
        <f t="shared" si="1"/>
        <v>0</v>
      </c>
      <c r="E55" s="28" t="str">
        <f t="shared" si="2"/>
        <v>0</v>
      </c>
      <c r="F55" s="29" t="str">
        <f t="shared" si="3"/>
        <v>0</v>
      </c>
      <c r="G55" s="30" t="str">
        <f t="shared" si="4"/>
        <v>0</v>
      </c>
      <c r="H55" s="31">
        <v>30084.22</v>
      </c>
      <c r="I55" s="32">
        <v>41820.0</v>
      </c>
    </row>
    <row r="56">
      <c r="A56" s="13" t="s">
        <v>33</v>
      </c>
      <c r="B56" s="13" t="s">
        <v>113</v>
      </c>
      <c r="C56" s="13" t="s">
        <v>110</v>
      </c>
      <c r="D56" s="28" t="str">
        <f t="shared" si="1"/>
        <v>0</v>
      </c>
      <c r="E56" s="28" t="str">
        <f t="shared" si="2"/>
        <v>0</v>
      </c>
      <c r="F56" s="29" t="str">
        <f t="shared" si="3"/>
        <v>0</v>
      </c>
      <c r="G56" s="30" t="str">
        <f t="shared" si="4"/>
        <v>0</v>
      </c>
      <c r="H56" s="31">
        <v>34976.46</v>
      </c>
      <c r="I56" s="32">
        <v>41820.0</v>
      </c>
    </row>
    <row r="57">
      <c r="A57" s="13" t="s">
        <v>33</v>
      </c>
      <c r="B57" s="13" t="s">
        <v>114</v>
      </c>
      <c r="C57" s="13" t="s">
        <v>110</v>
      </c>
      <c r="D57" s="28" t="str">
        <f t="shared" si="1"/>
        <v>0</v>
      </c>
      <c r="E57" s="28" t="str">
        <f t="shared" si="2"/>
        <v>0</v>
      </c>
      <c r="F57" s="29" t="str">
        <f t="shared" si="3"/>
        <v>0</v>
      </c>
      <c r="G57" s="30" t="str">
        <f t="shared" si="4"/>
        <v>0</v>
      </c>
      <c r="H57" s="31">
        <v>65013.45</v>
      </c>
      <c r="I57" s="32">
        <v>41820.0</v>
      </c>
    </row>
    <row r="58">
      <c r="A58" s="13" t="s">
        <v>33</v>
      </c>
      <c r="B58" s="13" t="s">
        <v>115</v>
      </c>
      <c r="C58" s="13" t="s">
        <v>110</v>
      </c>
      <c r="D58" s="28" t="str">
        <f t="shared" si="1"/>
        <v>0</v>
      </c>
      <c r="E58" s="28" t="str">
        <f t="shared" si="2"/>
        <v>0</v>
      </c>
      <c r="F58" s="29" t="str">
        <f t="shared" si="3"/>
        <v>0</v>
      </c>
      <c r="G58" s="30" t="str">
        <f t="shared" si="4"/>
        <v>0</v>
      </c>
      <c r="H58" s="31">
        <v>65222.02</v>
      </c>
      <c r="I58" s="32">
        <v>41820.0</v>
      </c>
    </row>
    <row r="59">
      <c r="A59" s="13" t="s">
        <v>33</v>
      </c>
      <c r="B59" s="13" t="s">
        <v>116</v>
      </c>
      <c r="C59" s="13" t="s">
        <v>110</v>
      </c>
      <c r="D59" s="28" t="str">
        <f t="shared" si="1"/>
        <v>0</v>
      </c>
      <c r="E59" s="28" t="str">
        <f t="shared" si="2"/>
        <v>0</v>
      </c>
      <c r="F59" s="29" t="str">
        <f t="shared" si="3"/>
        <v>0</v>
      </c>
      <c r="G59" s="30" t="str">
        <f t="shared" si="4"/>
        <v>0</v>
      </c>
      <c r="H59" s="31">
        <v>882703.87</v>
      </c>
      <c r="I59" s="32">
        <v>41820.0</v>
      </c>
    </row>
    <row r="60">
      <c r="A60" s="13" t="s">
        <v>33</v>
      </c>
      <c r="B60" s="13" t="s">
        <v>117</v>
      </c>
      <c r="C60" s="13" t="s">
        <v>110</v>
      </c>
      <c r="D60" s="28" t="str">
        <f t="shared" si="1"/>
        <v>0</v>
      </c>
      <c r="E60" s="28" t="str">
        <f t="shared" si="2"/>
        <v>0</v>
      </c>
      <c r="F60" s="29" t="str">
        <f t="shared" si="3"/>
        <v>0</v>
      </c>
      <c r="G60" s="30" t="str">
        <f t="shared" si="4"/>
        <v>0</v>
      </c>
      <c r="H60" s="31">
        <v>43079.25</v>
      </c>
      <c r="I60" s="32">
        <v>41820.0</v>
      </c>
    </row>
    <row r="61">
      <c r="A61" s="13" t="s">
        <v>33</v>
      </c>
      <c r="B61" s="13" t="s">
        <v>118</v>
      </c>
      <c r="C61" s="13" t="s">
        <v>110</v>
      </c>
      <c r="D61" s="28" t="str">
        <f t="shared" si="1"/>
        <v>0</v>
      </c>
      <c r="E61" s="28" t="str">
        <f t="shared" si="2"/>
        <v>0</v>
      </c>
      <c r="F61" s="29" t="str">
        <f t="shared" si="3"/>
        <v>0</v>
      </c>
      <c r="G61" s="30" t="str">
        <f t="shared" si="4"/>
        <v>0</v>
      </c>
      <c r="H61" s="31">
        <v>19160.0</v>
      </c>
      <c r="I61" s="32">
        <v>41820.0</v>
      </c>
    </row>
    <row r="62">
      <c r="A62" s="13" t="s">
        <v>33</v>
      </c>
      <c r="B62" s="13" t="s">
        <v>119</v>
      </c>
      <c r="C62" s="13" t="s">
        <v>110</v>
      </c>
      <c r="D62" s="28" t="str">
        <f t="shared" si="1"/>
        <v>0</v>
      </c>
      <c r="E62" s="28" t="str">
        <f t="shared" si="2"/>
        <v>0</v>
      </c>
      <c r="F62" s="29" t="str">
        <f t="shared" si="3"/>
        <v>0</v>
      </c>
      <c r="G62" s="30" t="str">
        <f t="shared" si="4"/>
        <v>0</v>
      </c>
      <c r="H62" s="31">
        <v>38459.75</v>
      </c>
      <c r="I62" s="32">
        <v>41820.0</v>
      </c>
    </row>
    <row r="63">
      <c r="A63" s="13" t="s">
        <v>33</v>
      </c>
      <c r="B63" s="13" t="s">
        <v>120</v>
      </c>
      <c r="C63" s="13" t="s">
        <v>110</v>
      </c>
      <c r="D63" s="28" t="str">
        <f t="shared" si="1"/>
        <v>0</v>
      </c>
      <c r="E63" s="28" t="str">
        <f t="shared" si="2"/>
        <v>0</v>
      </c>
      <c r="F63" s="29" t="str">
        <f t="shared" si="3"/>
        <v>0</v>
      </c>
      <c r="G63" s="30" t="str">
        <f t="shared" si="4"/>
        <v>0</v>
      </c>
      <c r="H63" s="31">
        <v>207087.08</v>
      </c>
      <c r="I63" s="32">
        <v>41820.0</v>
      </c>
    </row>
    <row r="64">
      <c r="A64" s="13" t="s">
        <v>33</v>
      </c>
      <c r="B64" s="13" t="s">
        <v>121</v>
      </c>
      <c r="C64" s="13" t="s">
        <v>110</v>
      </c>
      <c r="D64" s="28" t="str">
        <f t="shared" si="1"/>
        <v>0</v>
      </c>
      <c r="E64" s="28" t="str">
        <f t="shared" si="2"/>
        <v>0</v>
      </c>
      <c r="F64" s="29" t="str">
        <f t="shared" si="3"/>
        <v>0</v>
      </c>
      <c r="G64" s="30" t="str">
        <f t="shared" si="4"/>
        <v>0</v>
      </c>
      <c r="H64" s="31">
        <v>28611.08</v>
      </c>
      <c r="I64" s="32">
        <v>41820.0</v>
      </c>
    </row>
    <row r="65">
      <c r="A65" s="13" t="s">
        <v>33</v>
      </c>
      <c r="B65" s="13" t="s">
        <v>122</v>
      </c>
      <c r="C65" s="13" t="s">
        <v>110</v>
      </c>
      <c r="D65" s="28" t="str">
        <f t="shared" si="1"/>
        <v>0</v>
      </c>
      <c r="E65" s="28" t="str">
        <f t="shared" si="2"/>
        <v>0</v>
      </c>
      <c r="F65" s="29" t="str">
        <f t="shared" si="3"/>
        <v>0</v>
      </c>
      <c r="G65" s="30" t="str">
        <f t="shared" si="4"/>
        <v>0</v>
      </c>
      <c r="H65" s="31">
        <v>621799.58</v>
      </c>
      <c r="I65" s="32">
        <v>41820.0</v>
      </c>
    </row>
    <row r="66">
      <c r="A66" s="13" t="s">
        <v>33</v>
      </c>
      <c r="B66" s="13" t="s">
        <v>123</v>
      </c>
      <c r="C66" s="13" t="s">
        <v>110</v>
      </c>
      <c r="D66" s="28" t="str">
        <f t="shared" si="1"/>
        <v>0</v>
      </c>
      <c r="E66" s="28" t="str">
        <f t="shared" si="2"/>
        <v>0</v>
      </c>
      <c r="F66" s="29" t="str">
        <f t="shared" si="3"/>
        <v>0</v>
      </c>
      <c r="G66" s="30" t="str">
        <f t="shared" si="4"/>
        <v>0</v>
      </c>
      <c r="H66" s="31">
        <v>44511.52</v>
      </c>
      <c r="I66" s="32">
        <v>41820.0</v>
      </c>
    </row>
    <row r="67">
      <c r="A67" s="13" t="s">
        <v>33</v>
      </c>
      <c r="B67" s="13" t="s">
        <v>124</v>
      </c>
      <c r="C67" s="13" t="s">
        <v>110</v>
      </c>
      <c r="D67" s="28" t="str">
        <f t="shared" si="1"/>
        <v>0</v>
      </c>
      <c r="E67" s="28" t="str">
        <f t="shared" si="2"/>
        <v>0</v>
      </c>
      <c r="F67" s="29" t="str">
        <f t="shared" si="3"/>
        <v>0</v>
      </c>
      <c r="G67" s="30" t="str">
        <f t="shared" si="4"/>
        <v>0</v>
      </c>
      <c r="H67" s="31">
        <v>321859.4</v>
      </c>
      <c r="I67" s="32">
        <v>41820.0</v>
      </c>
    </row>
    <row r="68">
      <c r="A68" s="13" t="s">
        <v>33</v>
      </c>
      <c r="B68" s="13" t="s">
        <v>125</v>
      </c>
      <c r="C68" s="13" t="s">
        <v>110</v>
      </c>
      <c r="D68" s="28" t="str">
        <f t="shared" si="1"/>
        <v>0</v>
      </c>
      <c r="E68" s="28" t="str">
        <f t="shared" si="2"/>
        <v>0</v>
      </c>
      <c r="F68" s="29" t="str">
        <f t="shared" si="3"/>
        <v>0</v>
      </c>
      <c r="G68" s="30" t="str">
        <f t="shared" si="4"/>
        <v>0</v>
      </c>
      <c r="H68" s="31">
        <v>52994.49</v>
      </c>
      <c r="I68" s="32">
        <v>41820.0</v>
      </c>
    </row>
    <row r="69">
      <c r="A69" s="13" t="s">
        <v>33</v>
      </c>
      <c r="B69" s="13" t="s">
        <v>126</v>
      </c>
      <c r="C69" s="13" t="s">
        <v>110</v>
      </c>
      <c r="D69" s="28" t="str">
        <f t="shared" si="1"/>
        <v>0</v>
      </c>
      <c r="E69" s="28" t="str">
        <f t="shared" si="2"/>
        <v>0</v>
      </c>
      <c r="F69" s="29" t="str">
        <f t="shared" si="3"/>
        <v>0</v>
      </c>
      <c r="G69" s="30" t="str">
        <f t="shared" si="4"/>
        <v>0</v>
      </c>
      <c r="H69" s="31">
        <v>19427.79</v>
      </c>
      <c r="I69" s="32">
        <v>41820.0</v>
      </c>
    </row>
    <row r="70">
      <c r="A70" s="13" t="s">
        <v>33</v>
      </c>
      <c r="B70" s="13" t="s">
        <v>127</v>
      </c>
      <c r="C70" s="13" t="s">
        <v>110</v>
      </c>
      <c r="D70" s="28" t="str">
        <f t="shared" si="1"/>
        <v>0</v>
      </c>
      <c r="E70" s="28" t="str">
        <f t="shared" si="2"/>
        <v>0</v>
      </c>
      <c r="F70" s="29" t="str">
        <f t="shared" si="3"/>
        <v>0</v>
      </c>
      <c r="G70" s="30" t="str">
        <f t="shared" si="4"/>
        <v>0</v>
      </c>
      <c r="H70" s="31">
        <v>810067.5</v>
      </c>
      <c r="I70" s="32">
        <v>41820.0</v>
      </c>
    </row>
    <row r="71">
      <c r="A71" s="13" t="s">
        <v>33</v>
      </c>
      <c r="B71" s="13" t="s">
        <v>128</v>
      </c>
      <c r="C71" s="13" t="s">
        <v>110</v>
      </c>
      <c r="D71" s="28" t="str">
        <f t="shared" si="1"/>
        <v>0</v>
      </c>
      <c r="E71" s="28" t="str">
        <f t="shared" si="2"/>
        <v>0</v>
      </c>
      <c r="F71" s="29" t="str">
        <f t="shared" si="3"/>
        <v>0</v>
      </c>
      <c r="G71" s="30" t="str">
        <f t="shared" si="4"/>
        <v>0</v>
      </c>
      <c r="H71" s="31">
        <v>86318.12</v>
      </c>
      <c r="I71" s="32">
        <v>41820.0</v>
      </c>
    </row>
    <row r="72">
      <c r="A72" s="13" t="s">
        <v>33</v>
      </c>
      <c r="B72" s="13" t="s">
        <v>129</v>
      </c>
      <c r="C72" s="13" t="s">
        <v>110</v>
      </c>
      <c r="D72" s="28" t="str">
        <f t="shared" si="1"/>
        <v>0</v>
      </c>
      <c r="E72" s="28" t="str">
        <f t="shared" si="2"/>
        <v>0</v>
      </c>
      <c r="F72" s="29" t="str">
        <f t="shared" si="3"/>
        <v>0</v>
      </c>
      <c r="G72" s="30" t="str">
        <f t="shared" si="4"/>
        <v>0</v>
      </c>
      <c r="H72" s="31">
        <v>28964.36</v>
      </c>
      <c r="I72" s="32">
        <v>41820.0</v>
      </c>
    </row>
    <row r="73">
      <c r="A73" s="13" t="s">
        <v>33</v>
      </c>
      <c r="B73" s="13" t="s">
        <v>130</v>
      </c>
      <c r="C73" s="13" t="s">
        <v>110</v>
      </c>
      <c r="D73" s="28" t="str">
        <f t="shared" si="1"/>
        <v>0</v>
      </c>
      <c r="E73" s="28" t="str">
        <f t="shared" si="2"/>
        <v>0</v>
      </c>
      <c r="F73" s="29" t="str">
        <f t="shared" si="3"/>
        <v>0</v>
      </c>
      <c r="G73" s="30" t="str">
        <f t="shared" si="4"/>
        <v>0</v>
      </c>
      <c r="H73" s="31">
        <v>167935.66</v>
      </c>
      <c r="I73" s="32">
        <v>41820.0</v>
      </c>
    </row>
    <row r="74">
      <c r="A74" s="13" t="s">
        <v>33</v>
      </c>
      <c r="B74" s="13" t="s">
        <v>131</v>
      </c>
      <c r="C74" s="13" t="s">
        <v>110</v>
      </c>
      <c r="D74" s="28" t="str">
        <f t="shared" si="1"/>
        <v>0</v>
      </c>
      <c r="E74" s="28" t="str">
        <f t="shared" si="2"/>
        <v>0</v>
      </c>
      <c r="F74" s="29" t="str">
        <f t="shared" si="3"/>
        <v>0</v>
      </c>
      <c r="G74" s="30" t="str">
        <f t="shared" si="4"/>
        <v>0</v>
      </c>
      <c r="H74" s="31">
        <v>517515.38</v>
      </c>
      <c r="I74" s="32">
        <v>41820.0</v>
      </c>
    </row>
    <row r="75">
      <c r="A75" s="13" t="s">
        <v>33</v>
      </c>
      <c r="B75" s="13" t="s">
        <v>132</v>
      </c>
      <c r="C75" s="13" t="s">
        <v>110</v>
      </c>
      <c r="D75" s="28" t="str">
        <f t="shared" si="1"/>
        <v>0</v>
      </c>
      <c r="E75" s="28" t="str">
        <f t="shared" si="2"/>
        <v>0</v>
      </c>
      <c r="F75" s="29" t="str">
        <f t="shared" si="3"/>
        <v>0</v>
      </c>
      <c r="G75" s="30" t="str">
        <f t="shared" si="4"/>
        <v>0</v>
      </c>
      <c r="H75" s="31">
        <v>722439.0</v>
      </c>
      <c r="I75" s="32">
        <v>41820.0</v>
      </c>
    </row>
    <row r="76">
      <c r="A76" s="13" t="s">
        <v>33</v>
      </c>
      <c r="B76" s="13" t="s">
        <v>133</v>
      </c>
      <c r="C76" s="13" t="s">
        <v>110</v>
      </c>
      <c r="D76" s="28" t="str">
        <f t="shared" si="1"/>
        <v>0</v>
      </c>
      <c r="E76" s="28" t="str">
        <f t="shared" si="2"/>
        <v>0</v>
      </c>
      <c r="F76" s="29" t="str">
        <f t="shared" si="3"/>
        <v>0</v>
      </c>
      <c r="G76" s="30" t="str">
        <f t="shared" si="4"/>
        <v>0</v>
      </c>
      <c r="H76" s="31">
        <v>479554.41</v>
      </c>
      <c r="I76" s="32">
        <v>41820.0</v>
      </c>
    </row>
    <row r="77">
      <c r="A77" s="13" t="s">
        <v>33</v>
      </c>
      <c r="B77" s="13" t="s">
        <v>134</v>
      </c>
      <c r="C77" s="13" t="s">
        <v>110</v>
      </c>
      <c r="D77" s="28" t="str">
        <f t="shared" si="1"/>
        <v>0</v>
      </c>
      <c r="E77" s="28" t="str">
        <f t="shared" si="2"/>
        <v>Anglo American</v>
      </c>
      <c r="F77" s="29" t="str">
        <f t="shared" si="3"/>
        <v>ANGLO AMERICAN ORD USD .54                        </v>
      </c>
      <c r="G77" s="30">
        <f t="shared" si="4"/>
        <v>3794705.2</v>
      </c>
      <c r="H77" s="31">
        <v>3794705.2</v>
      </c>
      <c r="I77" s="32">
        <v>41820.0</v>
      </c>
    </row>
    <row r="78">
      <c r="A78" s="13" t="s">
        <v>33</v>
      </c>
      <c r="B78" s="13" t="s">
        <v>135</v>
      </c>
      <c r="C78" s="13" t="s">
        <v>110</v>
      </c>
      <c r="D78" s="28" t="str">
        <f t="shared" si="1"/>
        <v>0</v>
      </c>
      <c r="E78" s="28" t="str">
        <f t="shared" si="2"/>
        <v>0</v>
      </c>
      <c r="F78" s="29" t="str">
        <f t="shared" si="3"/>
        <v>0</v>
      </c>
      <c r="G78" s="30" t="str">
        <f t="shared" si="4"/>
        <v>0</v>
      </c>
      <c r="H78" s="31">
        <v>40234.25</v>
      </c>
      <c r="I78" s="32">
        <v>41820.0</v>
      </c>
    </row>
    <row r="79">
      <c r="A79" s="13" t="s">
        <v>33</v>
      </c>
      <c r="B79" s="13" t="s">
        <v>136</v>
      </c>
      <c r="C79" s="13" t="s">
        <v>110</v>
      </c>
      <c r="D79" s="28" t="str">
        <f t="shared" si="1"/>
        <v>0</v>
      </c>
      <c r="E79" s="28" t="str">
        <f t="shared" si="2"/>
        <v>0</v>
      </c>
      <c r="F79" s="29" t="str">
        <f t="shared" si="3"/>
        <v>0</v>
      </c>
      <c r="G79" s="30" t="str">
        <f t="shared" si="4"/>
        <v>0</v>
      </c>
      <c r="H79" s="31">
        <v>28152.96</v>
      </c>
      <c r="I79" s="32">
        <v>41820.0</v>
      </c>
    </row>
    <row r="80">
      <c r="A80" s="13" t="s">
        <v>33</v>
      </c>
      <c r="B80" s="13" t="s">
        <v>137</v>
      </c>
      <c r="C80" s="13" t="s">
        <v>110</v>
      </c>
      <c r="D80" s="28" t="str">
        <f t="shared" si="1"/>
        <v>0</v>
      </c>
      <c r="E80" s="28" t="str">
        <f t="shared" si="2"/>
        <v>0</v>
      </c>
      <c r="F80" s="29" t="str">
        <f t="shared" si="3"/>
        <v>0</v>
      </c>
      <c r="G80" s="30" t="str">
        <f t="shared" si="4"/>
        <v>0</v>
      </c>
      <c r="H80" s="31">
        <v>55498.87</v>
      </c>
      <c r="I80" s="32">
        <v>41820.0</v>
      </c>
    </row>
    <row r="81">
      <c r="A81" s="13" t="s">
        <v>33</v>
      </c>
      <c r="B81" s="13" t="s">
        <v>138</v>
      </c>
      <c r="C81" s="13" t="s">
        <v>110</v>
      </c>
      <c r="D81" s="28" t="str">
        <f t="shared" si="1"/>
        <v>0</v>
      </c>
      <c r="E81" s="28" t="str">
        <f t="shared" si="2"/>
        <v>0</v>
      </c>
      <c r="F81" s="29" t="str">
        <f t="shared" si="3"/>
        <v>0</v>
      </c>
      <c r="G81" s="30" t="str">
        <f t="shared" si="4"/>
        <v>0</v>
      </c>
      <c r="H81" s="31">
        <v>555807.35</v>
      </c>
      <c r="I81" s="32">
        <v>41820.0</v>
      </c>
    </row>
    <row r="82">
      <c r="A82" s="13" t="s">
        <v>33</v>
      </c>
      <c r="B82" s="13" t="s">
        <v>139</v>
      </c>
      <c r="C82" s="13" t="s">
        <v>110</v>
      </c>
      <c r="D82" s="28" t="str">
        <f t="shared" si="1"/>
        <v>0</v>
      </c>
      <c r="E82" s="28" t="str">
        <f t="shared" si="2"/>
        <v>0</v>
      </c>
      <c r="F82" s="29" t="str">
        <f t="shared" si="3"/>
        <v>0</v>
      </c>
      <c r="G82" s="30" t="str">
        <f t="shared" si="4"/>
        <v>0</v>
      </c>
      <c r="H82" s="31">
        <v>80056.75</v>
      </c>
      <c r="I82" s="32">
        <v>41820.0</v>
      </c>
    </row>
    <row r="83">
      <c r="A83" s="13" t="s">
        <v>33</v>
      </c>
      <c r="B83" s="13" t="s">
        <v>140</v>
      </c>
      <c r="C83" s="13" t="s">
        <v>110</v>
      </c>
      <c r="D83" s="28" t="str">
        <f t="shared" si="1"/>
        <v>0</v>
      </c>
      <c r="E83" s="28" t="str">
        <f t="shared" si="2"/>
        <v>0</v>
      </c>
      <c r="F83" s="29" t="str">
        <f t="shared" si="3"/>
        <v>0</v>
      </c>
      <c r="G83" s="30" t="str">
        <f t="shared" si="4"/>
        <v>0</v>
      </c>
      <c r="H83" s="31">
        <v>65549.66</v>
      </c>
      <c r="I83" s="32">
        <v>41820.0</v>
      </c>
    </row>
    <row r="84">
      <c r="A84" s="13" t="s">
        <v>33</v>
      </c>
      <c r="B84" s="13" t="s">
        <v>141</v>
      </c>
      <c r="C84" s="13" t="s">
        <v>110</v>
      </c>
      <c r="D84" s="28" t="str">
        <f t="shared" si="1"/>
        <v>0</v>
      </c>
      <c r="E84" s="33">
        <v>0.0</v>
      </c>
      <c r="F84" s="33">
        <v>0.0</v>
      </c>
      <c r="G84" s="34">
        <v>0.0</v>
      </c>
      <c r="H84" s="31">
        <v>2489838.15</v>
      </c>
      <c r="I84" s="32">
        <v>41820.0</v>
      </c>
    </row>
    <row r="85">
      <c r="A85" s="13" t="s">
        <v>33</v>
      </c>
      <c r="B85" s="13" t="s">
        <v>142</v>
      </c>
      <c r="C85" s="13" t="s">
        <v>110</v>
      </c>
      <c r="D85" s="28" t="str">
        <f t="shared" si="1"/>
        <v>0</v>
      </c>
      <c r="E85" s="28" t="str">
        <f t="shared" ref="E85:E719" si="5">IF(ISNUMBER(SEARCH("Coal India",B85)),"Coal India",IF(ISNUMBER(SEARCH("China Shenhua",B85)),"China Shenhua",IF(ISNUMBER(SEARCH("Adani",B85)),"Adani",IF(ISNUMBER(SEARCH("Shanxi Coking",B85)),"Shanxi Coking",IF(ISNUMBER(SEARCH("Anglo American",B85)),"Anglo American",IF(ISNUMBER(SEARCH("BHP Billiton",B85)),"BHP Billiton",IF(ISNUMBER(SEARCH("Yitai Coal",B85)),"Yitai Coal",IF(ISNUMBER(SEARCH("Datang Intl",B85)),"Datang Intl",IF(ISNUMBER(SEARCH("China Coal",B85)),"China Coal",IF(ISNUMBER(SEARCH("Peabody Energy",B85)),"Peabody Energy",IF(ISNUMBER(SEARCH("Glencore Xstrata",B85)),"Glencore Xstrata",IF(ISNUMBER(SEARCH("Datong Coal",B85)),"Datong Coal",IF(ISNUMBER(SEARCH("Yanzhou Coal",B85)),"Yanzhou Coal",IF(ISNUMBER(SEARCH("DEH",B85)),"DEH",IF(ISNUMBER(SEARCH("Exxaro",B85)),"Exxaro",IF(ISNUMBER(SEARCH("Yangquan Coal",B85)),"Yangquan Coal",IF(ISNUMBER(SEARCH("Mechel",B85)),"Mechel",IF(ISNUMBER(SEARCH("Arch Coal",B85)),"Arch Coal",IF(ISNUMBER(SEARCH("Alpha Natural Resources",B85)),"Alpha Natural Resources",IF(ISNUMBER(SEARCH("EVRAZ",B85)),"EVRAZ", IF(ISNUMBER(SEARCH("Mitsubishi",B85)),"Mitsubishi",
if(and(or(B85="Vale", ISNUMBER(SEARCH("Vale ",B85))),NOT(ISNUMBER(SEARCH("?Vale",B85)))), "Vale",IF(ISNUMBER(SEARCH("Raspadskaya",B85)),"Raspadskaya",IF(ISNUMBER(SEARCH("Rio Tinto",B85)),"Rio Tinto",IF(ISNUMBER(SEARCH("Asia Resource",B85)),"Asia Resource",IF(ISNUMBER(SEARCH("Rusal",B85)),"Rusal",IF(ISNUMBER(SEARCH("Neyveli Lignite",B85)),"Neyveli Lignite",IF(ISNUMBER(SEARCH("Pingdingshan",B85)),"Pingdingshan",IF(ISNUMBER(SEARCH("Cloud Peak",B85)),"Cloud Peak",IF(ISNUMBER(SEARCH("Sasol",B85)),"Sasol",IF(ISNUMBER(SEARCH("Tata Steel",B85)),"Tata Steel",IF(AND(ISNUMBER(SEARCH("AGL",B85)),NOT(ISNUMBER(SEARCH("?AGL",B85)))),"AGL", IF(ISNUMBER(SEARCH("Teck",B85)),"Teck",IF(ISNUMBER(SEARCH("Severstal",B85)),"Severstal",IF(ISNUMBER(SEARCH("Coalspur",B85)),"Coalspur",IF(ISNUMBER(SEARCH("Kuzbass Fuel ",B85)),"Kuzbass Fuel ",IF(ISNUMBER(SEARCH("Polyus Gold",B85)),"Polyus Gold",IF(ISNUMBER(SEARCH("Energy Ventures",B85)),"Energy Ventures",IF(ISNUMBER(SEARCH("Whitehaven Coal",B85)),"Whitehaven Coal",IF(ISNUMBER(SEARCH("Banpu",B85)),"Banpu",IF(ISNUMBER(SEARCH("Bayan",B85)),"Bayan",IF(AND(ISNUMBER(SEARCH("RWE",B85)),NOT(ISNUMBER(SEARCH("ERWE",B85)))),"RWE",IF(ISNUMBER(SEARCH("Consol Energy",B85)),"Consol Energy",IF(ISNUMBER(SEARCH("WHSP",B85)),"WHSP",IF(ISNUMBER(SEARCH("Westmoreland",B85)),"Westmoreland",IF(ISNUMBER(SEARCH("Resource Generation",B85)),"Resource Generation",IF(ISNUMBER(SEARCH("Churchill Mining",B85)),"Churchill Mining",IF(ISNUMBER(SEARCH("NTPC",B85)),"NTPC",IF(ISNUMBER(SEARCH("Adaro",B85)),"Adaro",IF(ISNUMBER(SEARCH("Nacco",B85)),"Nacco",  IF(ISNUMBER(SEARCH("Idemitsu Kosan",B85)),"Idemitsu Kosan",IF(ISNUMBER(SEARCH("ARLP",B85)),"ARLP",IF(ISNUMBER(SEARCH("Huolinhe Opencut",B85)),"Huolinhe Opencut",IF(ISNUMBER(SEARCH("Golden Energy",B85)),"Golden Energy",IF(ISNUMBER(SEARCH("Mitsui &amp; Co",B85)),"Mitsui &amp; Co",
IF(AND(ISNUMBER(SEARCH("CoAL",B85)),NOT(ISNUMBER(SEARCH("?CoAL",B85)))),"CoAL",IF(ISNUMBER(SEARCH("NLMK",B85)),"NLMK",IF(ISNUMBER(SEARCH("Tata Power",B85)),"Tata Power",IF(ISNUMBER(SEARCH("MMK OJSC",B85)),"MMK OJSC",IF(ISNUMBER(SEARCH("Wesfarmers",B85)),"Wesfarmers",IF(ISNUMBER(SEARCH("Kazakhmys",B85)),"Kazakhmys",IF(ISNUMBER(SEARCH("New World Resources",B85)),"New World Resources",IF(ISNUMBER(SEARCH("MMC",B85)),"MMC",IF(ISNUMBER(SEARCH("Itochu",B85)),"Itochu",IF(ISNUMBER(SEARCH("Cockatoo",B85)),"Cockatoo",IF(ISNUMBER(SEARCH("Shanxi Meijin Energy",B85)),"Shanxi Meijin Energy",IF(ISNUMBER(SEARCH("Jizhong Energy",B85)),"Jizhong Energy",IF(ISNUMBER(SEARCH("Bandanna",B85)),"Bandanna",IF(ISNUMBER(SEARCH("Polo Resources",B85)),"Polo Resources",IF(ISNUMBER(SEARCH("Allete",B85)),"Allete",IF(ISNUMBER(SEARCH("CLP Holdings",B85)),"CLP Holdings", IF(AND(ISNUMBER(SEARCH("Aspire",B85)),NOT(ISNUMBER(SEARCH("Aspire D",B85)))),"Aspire", IF(ISNUMBER(SEARCH("Marubeni",B85)),"Marubeni",IF(ISNUMBER(SEARCH("China Resources",B85)),"China Resources",IF(ISNUMBER(SEARCH("Walter Energy",B85)),"Walter Energy",IF(ISNUMBER(SEARCH("Coal Energy",B85)),"Coal Energy",IF(ISNUMBER(SEARCH("Indika",B85)),"Indika",IF(ISNUMBER(SEARCH("Arcelor Mittal",B85)),"Arcelor Mittal",IF(ISNUMBER(SEARCH("FirstEnergy",B85)),"FirstEnergy",IF(ISNUMBER(SEARCH("Black Hills",B85)),"Black Hills",IF(ISNUMBER(SEARCH("Wescoal",B85)),"Wescoal",IF(ISNUMBER(SEARCH("Grupo Mexico",B85)),"Grupo Mexico",IF(and(or(B85="ARM", ISNUMBER(SEARCH("ARM ",B85))),NOT(ISNUMBER(SEARCH("?ARM",B85)))), "ARM",IF(ISNUMBER(SEARCH("Shanxi Coal",B85)),"Shanxi Coal",IF(ISNUMBER(SEARCH("Capital Power",B85)),"Capital Power",IF(ISNUMBER(SEARCH("PTT",B85)),"PTT",IF(ISNUMBER(SEARCH("Shanxi Lanhua Sci-Tech",B85)),"Shanxi Lanhua Sci-Tech",IF(ISNUMBER(SEARCH("Fortune",B85)),"Fortune",IF(ISNUMBER(SEARCH("Cardero",B85)),"Cardero",IF(ISNUMBER(SEARCH("Zhengzhou  Coal",B85)),"Zhengzhou Coal",IF(ISNUMBER(SEARCH("SAIL",B85)),"SAIL",IF(ISNUMBER(SEARCH("JSPL",B85)),"JSPL",IF(ISNUMBER(SEARCH("Shougang Fushan",B85)),"Shougang Fushan",IF(ISNUMBER(SEARCH("Jingyuan",B85)),"Jingyuan",IF(ISNUMBER(SEARCH("Stanmore",B85)),"Stanmore",IF(ISNUMBER(SEARCH("Prophecy Coal",B85)),"Prophecy Coal",IF(ISNUMBER(SEARCH("Cliffs Natural Resources",B85)),"Cliffs Natural Resources",IF(ISNUMBER(SEARCH("James River",B85)),"James River",IF(ISNUMBER(SEARCH("CESC",B85)),"CESC",IF(ISNUMBER(SEARCH("Alcoa",B85)),"Alcoa","0"))))))))))))))))))))))))))))))))))))))))))))))))))))))))))))))))))))))))))))))))))))))))))))))))))))
</f>
        <v>0</v>
      </c>
      <c r="F85" s="29" t="str">
        <f t="shared" ref="F85:F719" si="6">IF(OR(NOT(D85="0"),NOT(E85="0")),B85,D85)</f>
        <v>0</v>
      </c>
      <c r="G85" s="30" t="str">
        <f t="shared" ref="G85:G719" si="7">IF(F85="0",F85,H85)</f>
        <v>0</v>
      </c>
      <c r="H85" s="31">
        <v>48378.2</v>
      </c>
      <c r="I85" s="32">
        <v>41820.0</v>
      </c>
    </row>
    <row r="86">
      <c r="A86" s="13" t="s">
        <v>33</v>
      </c>
      <c r="B86" s="13" t="s">
        <v>143</v>
      </c>
      <c r="C86" s="13" t="s">
        <v>110</v>
      </c>
      <c r="D86" s="28" t="str">
        <f t="shared" si="1"/>
        <v>0</v>
      </c>
      <c r="E86" s="28" t="str">
        <f t="shared" si="5"/>
        <v>0</v>
      </c>
      <c r="F86" s="29" t="str">
        <f t="shared" si="6"/>
        <v>0</v>
      </c>
      <c r="G86" s="30" t="str">
        <f t="shared" si="7"/>
        <v>0</v>
      </c>
      <c r="H86" s="31">
        <v>25268.21</v>
      </c>
      <c r="I86" s="32">
        <v>41820.0</v>
      </c>
    </row>
    <row r="87">
      <c r="A87" s="13" t="s">
        <v>33</v>
      </c>
      <c r="B87" s="13" t="s">
        <v>144</v>
      </c>
      <c r="C87" s="13" t="s">
        <v>110</v>
      </c>
      <c r="D87" s="28" t="str">
        <f t="shared" si="1"/>
        <v>0</v>
      </c>
      <c r="E87" s="28" t="str">
        <f t="shared" si="5"/>
        <v>0</v>
      </c>
      <c r="F87" s="29" t="str">
        <f t="shared" si="6"/>
        <v>0</v>
      </c>
      <c r="G87" s="30" t="str">
        <f t="shared" si="7"/>
        <v>0</v>
      </c>
      <c r="H87" s="31">
        <v>12709.71</v>
      </c>
      <c r="I87" s="32">
        <v>41820.0</v>
      </c>
    </row>
    <row r="88">
      <c r="A88" s="13" t="s">
        <v>33</v>
      </c>
      <c r="B88" s="13" t="s">
        <v>145</v>
      </c>
      <c r="C88" s="13" t="s">
        <v>110</v>
      </c>
      <c r="D88" s="28" t="str">
        <f t="shared" si="1"/>
        <v>0</v>
      </c>
      <c r="E88" s="28" t="str">
        <f t="shared" si="5"/>
        <v>0</v>
      </c>
      <c r="F88" s="29" t="str">
        <f t="shared" si="6"/>
        <v>0</v>
      </c>
      <c r="G88" s="30" t="str">
        <f t="shared" si="7"/>
        <v>0</v>
      </c>
      <c r="H88" s="31">
        <v>296858.4</v>
      </c>
      <c r="I88" s="32">
        <v>41820.0</v>
      </c>
    </row>
    <row r="89">
      <c r="A89" s="13" t="s">
        <v>33</v>
      </c>
      <c r="B89" s="13" t="s">
        <v>146</v>
      </c>
      <c r="C89" s="13" t="s">
        <v>110</v>
      </c>
      <c r="D89" s="28" t="str">
        <f t="shared" si="1"/>
        <v>0</v>
      </c>
      <c r="E89" s="28" t="str">
        <f t="shared" si="5"/>
        <v>0</v>
      </c>
      <c r="F89" s="29" t="str">
        <f t="shared" si="6"/>
        <v>0</v>
      </c>
      <c r="G89" s="30" t="str">
        <f t="shared" si="7"/>
        <v>0</v>
      </c>
      <c r="H89" s="31">
        <v>902413.75</v>
      </c>
      <c r="I89" s="32">
        <v>41820.0</v>
      </c>
    </row>
    <row r="90">
      <c r="A90" s="13" t="s">
        <v>33</v>
      </c>
      <c r="B90" s="13" t="s">
        <v>147</v>
      </c>
      <c r="C90" s="13" t="s">
        <v>110</v>
      </c>
      <c r="D90" s="28" t="str">
        <f t="shared" si="1"/>
        <v>0</v>
      </c>
      <c r="E90" s="28" t="str">
        <f t="shared" si="5"/>
        <v>Asia Resource</v>
      </c>
      <c r="F90" s="29" t="str">
        <f t="shared" si="6"/>
        <v>ASIA RESOURCE MINERALS PLC                        </v>
      </c>
      <c r="G90" s="30">
        <f t="shared" si="7"/>
        <v>13193.25</v>
      </c>
      <c r="H90" s="31">
        <v>13193.25</v>
      </c>
      <c r="I90" s="32">
        <v>41820.0</v>
      </c>
    </row>
    <row r="91">
      <c r="A91" s="13" t="s">
        <v>33</v>
      </c>
      <c r="B91" s="13" t="s">
        <v>148</v>
      </c>
      <c r="C91" s="13" t="s">
        <v>110</v>
      </c>
      <c r="D91" s="28" t="str">
        <f t="shared" si="1"/>
        <v>0</v>
      </c>
      <c r="E91" s="28" t="str">
        <f t="shared" si="5"/>
        <v>0</v>
      </c>
      <c r="F91" s="29" t="str">
        <f t="shared" si="6"/>
        <v>0</v>
      </c>
      <c r="G91" s="30" t="str">
        <f t="shared" si="7"/>
        <v>0</v>
      </c>
      <c r="H91" s="31">
        <v>27507.24</v>
      </c>
      <c r="I91" s="32">
        <v>41820.0</v>
      </c>
    </row>
    <row r="92">
      <c r="A92" s="13" t="s">
        <v>33</v>
      </c>
      <c r="B92" s="13" t="s">
        <v>149</v>
      </c>
      <c r="C92" s="13" t="s">
        <v>110</v>
      </c>
      <c r="D92" s="28" t="str">
        <f t="shared" si="1"/>
        <v>0</v>
      </c>
      <c r="E92" s="28" t="str">
        <f t="shared" si="5"/>
        <v>0</v>
      </c>
      <c r="F92" s="29" t="str">
        <f t="shared" si="6"/>
        <v>0</v>
      </c>
      <c r="G92" s="30" t="str">
        <f t="shared" si="7"/>
        <v>0</v>
      </c>
      <c r="H92" s="31">
        <v>2173662.59</v>
      </c>
      <c r="I92" s="32">
        <v>41820.0</v>
      </c>
    </row>
    <row r="93">
      <c r="A93" s="13" t="s">
        <v>33</v>
      </c>
      <c r="B93" s="13" t="s">
        <v>150</v>
      </c>
      <c r="C93" s="13" t="s">
        <v>110</v>
      </c>
      <c r="D93" s="28" t="str">
        <f t="shared" si="1"/>
        <v>0</v>
      </c>
      <c r="E93" s="28" t="str">
        <f t="shared" si="5"/>
        <v>0</v>
      </c>
      <c r="F93" s="29" t="str">
        <f t="shared" si="6"/>
        <v>0</v>
      </c>
      <c r="G93" s="30" t="str">
        <f t="shared" si="7"/>
        <v>0</v>
      </c>
      <c r="H93" s="31">
        <v>45828.43</v>
      </c>
      <c r="I93" s="32">
        <v>41820.0</v>
      </c>
    </row>
    <row r="94">
      <c r="A94" s="13" t="s">
        <v>33</v>
      </c>
      <c r="B94" s="13" t="s">
        <v>151</v>
      </c>
      <c r="C94" s="13" t="s">
        <v>110</v>
      </c>
      <c r="D94" s="28" t="str">
        <f t="shared" si="1"/>
        <v>0</v>
      </c>
      <c r="E94" s="28" t="str">
        <f t="shared" si="5"/>
        <v>0</v>
      </c>
      <c r="F94" s="29" t="str">
        <f t="shared" si="6"/>
        <v>0</v>
      </c>
      <c r="G94" s="30" t="str">
        <f t="shared" si="7"/>
        <v>0</v>
      </c>
      <c r="H94" s="31">
        <v>1.106163404E7</v>
      </c>
      <c r="I94" s="32">
        <v>41820.0</v>
      </c>
    </row>
    <row r="95">
      <c r="A95" s="13" t="s">
        <v>33</v>
      </c>
      <c r="B95" s="13" t="s">
        <v>152</v>
      </c>
      <c r="C95" s="13" t="s">
        <v>110</v>
      </c>
      <c r="D95" s="28" t="str">
        <f t="shared" si="1"/>
        <v>0</v>
      </c>
      <c r="E95" s="28" t="str">
        <f t="shared" si="5"/>
        <v>0</v>
      </c>
      <c r="F95" s="29" t="str">
        <f t="shared" si="6"/>
        <v>0</v>
      </c>
      <c r="G95" s="30" t="str">
        <f t="shared" si="7"/>
        <v>0</v>
      </c>
      <c r="H95" s="31">
        <v>273622.8</v>
      </c>
      <c r="I95" s="32">
        <v>41820.0</v>
      </c>
    </row>
    <row r="96">
      <c r="A96" s="13" t="s">
        <v>33</v>
      </c>
      <c r="B96" s="13" t="s">
        <v>153</v>
      </c>
      <c r="C96" s="13" t="s">
        <v>110</v>
      </c>
      <c r="D96" s="28" t="str">
        <f t="shared" si="1"/>
        <v>0</v>
      </c>
      <c r="E96" s="28" t="str">
        <f t="shared" si="5"/>
        <v>0</v>
      </c>
      <c r="F96" s="29" t="str">
        <f t="shared" si="6"/>
        <v>0</v>
      </c>
      <c r="G96" s="30" t="str">
        <f t="shared" si="7"/>
        <v>0</v>
      </c>
      <c r="H96" s="31">
        <v>269912.72</v>
      </c>
      <c r="I96" s="32">
        <v>41820.0</v>
      </c>
    </row>
    <row r="97">
      <c r="A97" s="13" t="s">
        <v>33</v>
      </c>
      <c r="B97" s="13" t="s">
        <v>154</v>
      </c>
      <c r="C97" s="13" t="s">
        <v>110</v>
      </c>
      <c r="D97" s="28" t="str">
        <f t="shared" si="1"/>
        <v>0</v>
      </c>
      <c r="E97" s="28" t="str">
        <f t="shared" si="5"/>
        <v>0</v>
      </c>
      <c r="F97" s="29" t="str">
        <f t="shared" si="6"/>
        <v>0</v>
      </c>
      <c r="G97" s="30" t="str">
        <f t="shared" si="7"/>
        <v>0</v>
      </c>
      <c r="H97" s="31">
        <v>3043376.38</v>
      </c>
      <c r="I97" s="32">
        <v>41820.0</v>
      </c>
    </row>
    <row r="98">
      <c r="A98" s="13" t="s">
        <v>33</v>
      </c>
      <c r="B98" s="13" t="s">
        <v>155</v>
      </c>
      <c r="C98" s="13" t="s">
        <v>110</v>
      </c>
      <c r="D98" s="28" t="str">
        <f t="shared" si="1"/>
        <v>0</v>
      </c>
      <c r="E98" s="28" t="str">
        <f t="shared" si="5"/>
        <v>0</v>
      </c>
      <c r="F98" s="29" t="str">
        <f t="shared" si="6"/>
        <v>0</v>
      </c>
      <c r="G98" s="30" t="str">
        <f t="shared" si="7"/>
        <v>0</v>
      </c>
      <c r="H98" s="31">
        <v>35218.75</v>
      </c>
      <c r="I98" s="32">
        <v>41820.0</v>
      </c>
    </row>
    <row r="99">
      <c r="A99" s="13" t="s">
        <v>33</v>
      </c>
      <c r="B99" s="13" t="s">
        <v>156</v>
      </c>
      <c r="C99" s="13" t="s">
        <v>110</v>
      </c>
      <c r="D99" s="28" t="str">
        <f t="shared" si="1"/>
        <v>0</v>
      </c>
      <c r="E99" s="28" t="str">
        <f t="shared" si="5"/>
        <v>0</v>
      </c>
      <c r="F99" s="29" t="str">
        <f t="shared" si="6"/>
        <v>0</v>
      </c>
      <c r="G99" s="30" t="str">
        <f t="shared" si="7"/>
        <v>0</v>
      </c>
      <c r="H99" s="31">
        <v>6134490.01</v>
      </c>
      <c r="I99" s="32">
        <v>41820.0</v>
      </c>
    </row>
    <row r="100">
      <c r="A100" s="13" t="s">
        <v>33</v>
      </c>
      <c r="B100" s="13" t="s">
        <v>157</v>
      </c>
      <c r="C100" s="13" t="s">
        <v>110</v>
      </c>
      <c r="D100" s="28" t="str">
        <f t="shared" si="1"/>
        <v>0</v>
      </c>
      <c r="E100" s="28" t="str">
        <f t="shared" si="5"/>
        <v>0</v>
      </c>
      <c r="F100" s="29" t="str">
        <f t="shared" si="6"/>
        <v>0</v>
      </c>
      <c r="G100" s="30" t="str">
        <f t="shared" si="7"/>
        <v>0</v>
      </c>
      <c r="H100" s="31">
        <v>1181695.9</v>
      </c>
      <c r="I100" s="32">
        <v>41820.0</v>
      </c>
    </row>
    <row r="101">
      <c r="A101" s="13" t="s">
        <v>33</v>
      </c>
      <c r="B101" s="13" t="s">
        <v>158</v>
      </c>
      <c r="C101" s="13" t="s">
        <v>110</v>
      </c>
      <c r="D101" s="28" t="str">
        <f t="shared" si="1"/>
        <v>0</v>
      </c>
      <c r="E101" s="28" t="str">
        <f t="shared" si="5"/>
        <v>0</v>
      </c>
      <c r="F101" s="29" t="str">
        <f t="shared" si="6"/>
        <v>0</v>
      </c>
      <c r="G101" s="30" t="str">
        <f t="shared" si="7"/>
        <v>0</v>
      </c>
      <c r="H101" s="31">
        <v>61822.8</v>
      </c>
      <c r="I101" s="32">
        <v>41820.0</v>
      </c>
    </row>
    <row r="102">
      <c r="A102" s="13" t="s">
        <v>33</v>
      </c>
      <c r="B102" s="13" t="s">
        <v>159</v>
      </c>
      <c r="C102" s="13" t="s">
        <v>110</v>
      </c>
      <c r="D102" s="28" t="str">
        <f t="shared" si="1"/>
        <v>0</v>
      </c>
      <c r="E102" s="28" t="str">
        <f t="shared" si="5"/>
        <v>0</v>
      </c>
      <c r="F102" s="29" t="str">
        <f t="shared" si="6"/>
        <v>0</v>
      </c>
      <c r="G102" s="30" t="str">
        <f t="shared" si="7"/>
        <v>0</v>
      </c>
      <c r="H102" s="31">
        <v>2762724.51</v>
      </c>
      <c r="I102" s="32">
        <v>41820.0</v>
      </c>
    </row>
    <row r="103">
      <c r="A103" s="13" t="s">
        <v>33</v>
      </c>
      <c r="B103" s="13" t="s">
        <v>160</v>
      </c>
      <c r="C103" s="13" t="s">
        <v>110</v>
      </c>
      <c r="D103" s="28" t="str">
        <f t="shared" si="1"/>
        <v>0</v>
      </c>
      <c r="E103" s="28" t="str">
        <f t="shared" si="5"/>
        <v>0</v>
      </c>
      <c r="F103" s="29" t="str">
        <f t="shared" si="6"/>
        <v>0</v>
      </c>
      <c r="G103" s="30" t="str">
        <f t="shared" si="7"/>
        <v>0</v>
      </c>
      <c r="H103" s="31">
        <v>40061.45</v>
      </c>
      <c r="I103" s="32">
        <v>41820.0</v>
      </c>
    </row>
    <row r="104">
      <c r="A104" s="13" t="s">
        <v>33</v>
      </c>
      <c r="B104" s="13" t="s">
        <v>161</v>
      </c>
      <c r="C104" s="13" t="s">
        <v>110</v>
      </c>
      <c r="D104" s="28" t="str">
        <f t="shared" si="1"/>
        <v>0</v>
      </c>
      <c r="E104" s="28" t="str">
        <f t="shared" si="5"/>
        <v>0</v>
      </c>
      <c r="F104" s="29" t="str">
        <f t="shared" si="6"/>
        <v>0</v>
      </c>
      <c r="G104" s="30" t="str">
        <f t="shared" si="7"/>
        <v>0</v>
      </c>
      <c r="H104" s="31">
        <v>27982.59</v>
      </c>
      <c r="I104" s="32">
        <v>41820.0</v>
      </c>
    </row>
    <row r="105">
      <c r="A105" s="13" t="s">
        <v>33</v>
      </c>
      <c r="B105" s="13" t="s">
        <v>162</v>
      </c>
      <c r="C105" s="13" t="s">
        <v>110</v>
      </c>
      <c r="D105" s="28" t="str">
        <f t="shared" si="1"/>
        <v>0</v>
      </c>
      <c r="E105" s="28" t="str">
        <f t="shared" si="5"/>
        <v>0</v>
      </c>
      <c r="F105" s="29" t="str">
        <f t="shared" si="6"/>
        <v>0</v>
      </c>
      <c r="G105" s="30" t="str">
        <f t="shared" si="7"/>
        <v>0</v>
      </c>
      <c r="H105" s="31">
        <v>332746.84</v>
      </c>
      <c r="I105" s="32">
        <v>41820.0</v>
      </c>
    </row>
    <row r="106">
      <c r="A106" s="13" t="s">
        <v>33</v>
      </c>
      <c r="B106" s="13" t="s">
        <v>163</v>
      </c>
      <c r="C106" s="13" t="s">
        <v>110</v>
      </c>
      <c r="D106" s="28" t="str">
        <f t="shared" si="1"/>
        <v>0</v>
      </c>
      <c r="E106" s="28" t="str">
        <f t="shared" si="5"/>
        <v>0</v>
      </c>
      <c r="F106" s="29" t="str">
        <f t="shared" si="6"/>
        <v>0</v>
      </c>
      <c r="G106" s="30" t="str">
        <f t="shared" si="7"/>
        <v>0</v>
      </c>
      <c r="H106" s="31">
        <v>116912.5</v>
      </c>
      <c r="I106" s="32">
        <v>41820.0</v>
      </c>
    </row>
    <row r="107">
      <c r="A107" s="13" t="s">
        <v>33</v>
      </c>
      <c r="B107" s="13" t="s">
        <v>164</v>
      </c>
      <c r="C107" s="13" t="s">
        <v>110</v>
      </c>
      <c r="D107" s="28" t="str">
        <f t="shared" si="1"/>
        <v>0</v>
      </c>
      <c r="E107" s="28" t="str">
        <f t="shared" si="5"/>
        <v>0</v>
      </c>
      <c r="F107" s="29" t="str">
        <f t="shared" si="6"/>
        <v>0</v>
      </c>
      <c r="G107" s="30" t="str">
        <f t="shared" si="7"/>
        <v>0</v>
      </c>
      <c r="H107" s="31">
        <v>129825.7</v>
      </c>
      <c r="I107" s="32">
        <v>41820.0</v>
      </c>
    </row>
    <row r="108">
      <c r="A108" s="13" t="s">
        <v>33</v>
      </c>
      <c r="B108" s="13" t="s">
        <v>165</v>
      </c>
      <c r="C108" s="13" t="s">
        <v>110</v>
      </c>
      <c r="D108" s="28" t="str">
        <f t="shared" si="1"/>
        <v>0</v>
      </c>
      <c r="E108" s="28" t="str">
        <f t="shared" si="5"/>
        <v>0</v>
      </c>
      <c r="F108" s="29" t="str">
        <f t="shared" si="6"/>
        <v>0</v>
      </c>
      <c r="G108" s="30" t="str">
        <f t="shared" si="7"/>
        <v>0</v>
      </c>
      <c r="H108" s="31">
        <v>7066475.14</v>
      </c>
      <c r="I108" s="32">
        <v>41820.0</v>
      </c>
    </row>
    <row r="109">
      <c r="A109" s="13" t="s">
        <v>33</v>
      </c>
      <c r="B109" s="13" t="s">
        <v>166</v>
      </c>
      <c r="C109" s="13" t="s">
        <v>110</v>
      </c>
      <c r="D109" s="28" t="str">
        <f t="shared" si="1"/>
        <v>0</v>
      </c>
      <c r="E109" s="28" t="str">
        <f t="shared" si="5"/>
        <v>0</v>
      </c>
      <c r="F109" s="29" t="str">
        <f t="shared" si="6"/>
        <v>0</v>
      </c>
      <c r="G109" s="30" t="str">
        <f t="shared" si="7"/>
        <v>0</v>
      </c>
      <c r="H109" s="31">
        <v>34357.75</v>
      </c>
      <c r="I109" s="32">
        <v>41820.0</v>
      </c>
    </row>
    <row r="110">
      <c r="A110" s="13" t="s">
        <v>33</v>
      </c>
      <c r="B110" s="13" t="s">
        <v>167</v>
      </c>
      <c r="C110" s="13" t="s">
        <v>110</v>
      </c>
      <c r="D110" s="28" t="str">
        <f t="shared" si="1"/>
        <v>0</v>
      </c>
      <c r="E110" s="28" t="str">
        <f t="shared" si="5"/>
        <v>0</v>
      </c>
      <c r="F110" s="29" t="str">
        <f t="shared" si="6"/>
        <v>0</v>
      </c>
      <c r="G110" s="30" t="str">
        <f t="shared" si="7"/>
        <v>0</v>
      </c>
      <c r="H110" s="31">
        <v>124681.44</v>
      </c>
      <c r="I110" s="32">
        <v>41820.0</v>
      </c>
    </row>
    <row r="111">
      <c r="A111" s="13" t="s">
        <v>33</v>
      </c>
      <c r="B111" s="13" t="s">
        <v>168</v>
      </c>
      <c r="C111" s="13" t="s">
        <v>110</v>
      </c>
      <c r="D111" s="28" t="str">
        <f t="shared" si="1"/>
        <v>0</v>
      </c>
      <c r="E111" s="28" t="str">
        <f t="shared" si="5"/>
        <v>0</v>
      </c>
      <c r="F111" s="29" t="str">
        <f t="shared" si="6"/>
        <v>0</v>
      </c>
      <c r="G111" s="30" t="str">
        <f t="shared" si="7"/>
        <v>0</v>
      </c>
      <c r="H111" s="31">
        <v>751738.66</v>
      </c>
      <c r="I111" s="32">
        <v>41820.0</v>
      </c>
    </row>
    <row r="112">
      <c r="A112" s="13" t="s">
        <v>33</v>
      </c>
      <c r="B112" s="13" t="s">
        <v>169</v>
      </c>
      <c r="C112" s="13" t="s">
        <v>110</v>
      </c>
      <c r="D112" s="28" t="str">
        <f t="shared" si="1"/>
        <v>0</v>
      </c>
      <c r="E112" s="28" t="str">
        <f t="shared" si="5"/>
        <v>0</v>
      </c>
      <c r="F112" s="29" t="str">
        <f t="shared" si="6"/>
        <v>0</v>
      </c>
      <c r="G112" s="30" t="str">
        <f t="shared" si="7"/>
        <v>0</v>
      </c>
      <c r="H112" s="31">
        <v>10004.06</v>
      </c>
      <c r="I112" s="32">
        <v>41820.0</v>
      </c>
    </row>
    <row r="113">
      <c r="A113" s="13" t="s">
        <v>33</v>
      </c>
      <c r="B113" s="13" t="s">
        <v>170</v>
      </c>
      <c r="C113" s="13" t="s">
        <v>110</v>
      </c>
      <c r="D113" s="28" t="str">
        <f t="shared" si="1"/>
        <v>0</v>
      </c>
      <c r="E113" s="28" t="str">
        <f t="shared" si="5"/>
        <v>0</v>
      </c>
      <c r="F113" s="29" t="str">
        <f t="shared" si="6"/>
        <v>0</v>
      </c>
      <c r="G113" s="30" t="str">
        <f t="shared" si="7"/>
        <v>0</v>
      </c>
      <c r="H113" s="31">
        <v>304952.1</v>
      </c>
      <c r="I113" s="32">
        <v>41820.0</v>
      </c>
    </row>
    <row r="114">
      <c r="A114" s="13" t="s">
        <v>33</v>
      </c>
      <c r="B114" s="13" t="s">
        <v>171</v>
      </c>
      <c r="C114" s="13" t="s">
        <v>110</v>
      </c>
      <c r="D114" s="28" t="str">
        <f t="shared" si="1"/>
        <v>0</v>
      </c>
      <c r="E114" s="28" t="str">
        <f t="shared" si="5"/>
        <v>0</v>
      </c>
      <c r="F114" s="29" t="str">
        <f t="shared" si="6"/>
        <v>0</v>
      </c>
      <c r="G114" s="30" t="str">
        <f t="shared" si="7"/>
        <v>0</v>
      </c>
      <c r="H114" s="31">
        <v>278445.43</v>
      </c>
      <c r="I114" s="32">
        <v>41820.0</v>
      </c>
    </row>
    <row r="115">
      <c r="A115" s="13" t="s">
        <v>33</v>
      </c>
      <c r="B115" s="13" t="s">
        <v>172</v>
      </c>
      <c r="C115" s="13" t="s">
        <v>110</v>
      </c>
      <c r="D115" s="28" t="str">
        <f t="shared" si="1"/>
        <v>0</v>
      </c>
      <c r="E115" s="28" t="str">
        <f t="shared" si="5"/>
        <v>0</v>
      </c>
      <c r="F115" s="29" t="str">
        <f t="shared" si="6"/>
        <v>0</v>
      </c>
      <c r="G115" s="30" t="str">
        <f t="shared" si="7"/>
        <v>0</v>
      </c>
      <c r="H115" s="31">
        <v>389244.96</v>
      </c>
      <c r="I115" s="32">
        <v>41820.0</v>
      </c>
    </row>
    <row r="116">
      <c r="A116" s="13" t="s">
        <v>33</v>
      </c>
      <c r="B116" s="13" t="s">
        <v>173</v>
      </c>
      <c r="C116" s="13" t="s">
        <v>110</v>
      </c>
      <c r="D116" s="28" t="str">
        <f t="shared" si="1"/>
        <v>0</v>
      </c>
      <c r="E116" s="28" t="str">
        <f t="shared" si="5"/>
        <v>0</v>
      </c>
      <c r="F116" s="29" t="str">
        <f t="shared" si="6"/>
        <v>0</v>
      </c>
      <c r="G116" s="30" t="str">
        <f t="shared" si="7"/>
        <v>0</v>
      </c>
      <c r="H116" s="31">
        <v>342287.77</v>
      </c>
      <c r="I116" s="32">
        <v>41820.0</v>
      </c>
    </row>
    <row r="117">
      <c r="A117" s="13" t="s">
        <v>33</v>
      </c>
      <c r="B117" s="13" t="s">
        <v>174</v>
      </c>
      <c r="C117" s="13" t="s">
        <v>110</v>
      </c>
      <c r="D117" s="28" t="str">
        <f t="shared" si="1"/>
        <v>0</v>
      </c>
      <c r="E117" s="28" t="str">
        <f t="shared" si="5"/>
        <v>0</v>
      </c>
      <c r="F117" s="29" t="str">
        <f t="shared" si="6"/>
        <v>0</v>
      </c>
      <c r="G117" s="30" t="str">
        <f t="shared" si="7"/>
        <v>0</v>
      </c>
      <c r="H117" s="31">
        <v>597270.18</v>
      </c>
      <c r="I117" s="32">
        <v>41820.0</v>
      </c>
    </row>
    <row r="118">
      <c r="A118" s="13" t="s">
        <v>33</v>
      </c>
      <c r="B118" s="13" t="s">
        <v>175</v>
      </c>
      <c r="C118" s="13" t="s">
        <v>110</v>
      </c>
      <c r="D118" s="28" t="str">
        <f t="shared" si="1"/>
        <v>0</v>
      </c>
      <c r="E118" s="28" t="str">
        <f t="shared" si="5"/>
        <v>0</v>
      </c>
      <c r="F118" s="29" t="str">
        <f t="shared" si="6"/>
        <v>0</v>
      </c>
      <c r="G118" s="30" t="str">
        <f t="shared" si="7"/>
        <v>0</v>
      </c>
      <c r="H118" s="31">
        <v>192471.04</v>
      </c>
      <c r="I118" s="32">
        <v>41820.0</v>
      </c>
    </row>
    <row r="119">
      <c r="A119" s="13" t="s">
        <v>33</v>
      </c>
      <c r="B119" s="13" t="s">
        <v>176</v>
      </c>
      <c r="C119" s="13" t="s">
        <v>110</v>
      </c>
      <c r="D119" s="28" t="str">
        <f t="shared" si="1"/>
        <v>0</v>
      </c>
      <c r="E119" s="28" t="str">
        <f t="shared" si="5"/>
        <v>0</v>
      </c>
      <c r="F119" s="29" t="str">
        <f t="shared" si="6"/>
        <v>0</v>
      </c>
      <c r="G119" s="30" t="str">
        <f t="shared" si="7"/>
        <v>0</v>
      </c>
      <c r="H119" s="31">
        <v>8527205.7</v>
      </c>
      <c r="I119" s="32">
        <v>41820.0</v>
      </c>
    </row>
    <row r="120">
      <c r="A120" s="13" t="s">
        <v>33</v>
      </c>
      <c r="B120" s="13" t="s">
        <v>177</v>
      </c>
      <c r="C120" s="13" t="s">
        <v>110</v>
      </c>
      <c r="D120" s="28" t="str">
        <f t="shared" si="1"/>
        <v>0</v>
      </c>
      <c r="E120" s="28" t="str">
        <f t="shared" si="5"/>
        <v>0</v>
      </c>
      <c r="F120" s="29" t="str">
        <f t="shared" si="6"/>
        <v>0</v>
      </c>
      <c r="G120" s="30" t="str">
        <f t="shared" si="7"/>
        <v>0</v>
      </c>
      <c r="H120" s="31">
        <v>12097.8</v>
      </c>
      <c r="I120" s="32">
        <v>41820.0</v>
      </c>
    </row>
    <row r="121">
      <c r="A121" s="13" t="s">
        <v>33</v>
      </c>
      <c r="B121" s="13" t="s">
        <v>178</v>
      </c>
      <c r="C121" s="13" t="s">
        <v>110</v>
      </c>
      <c r="D121" s="28" t="str">
        <f t="shared" si="1"/>
        <v>0</v>
      </c>
      <c r="E121" s="28" t="str">
        <f t="shared" si="5"/>
        <v>0</v>
      </c>
      <c r="F121" s="29" t="str">
        <f t="shared" si="6"/>
        <v>0</v>
      </c>
      <c r="G121" s="30" t="str">
        <f t="shared" si="7"/>
        <v>0</v>
      </c>
      <c r="H121" s="31">
        <v>78194.48</v>
      </c>
      <c r="I121" s="32">
        <v>41820.0</v>
      </c>
    </row>
    <row r="122">
      <c r="A122" s="13" t="s">
        <v>33</v>
      </c>
      <c r="B122" s="13" t="s">
        <v>179</v>
      </c>
      <c r="C122" s="13" t="s">
        <v>110</v>
      </c>
      <c r="D122" s="28" t="str">
        <f t="shared" si="1"/>
        <v>0</v>
      </c>
      <c r="E122" s="28" t="str">
        <f t="shared" si="5"/>
        <v>0</v>
      </c>
      <c r="F122" s="29" t="str">
        <f t="shared" si="6"/>
        <v>0</v>
      </c>
      <c r="G122" s="30" t="str">
        <f t="shared" si="7"/>
        <v>0</v>
      </c>
      <c r="H122" s="31">
        <v>199747.46</v>
      </c>
      <c r="I122" s="32">
        <v>41820.0</v>
      </c>
    </row>
    <row r="123">
      <c r="A123" s="13" t="s">
        <v>33</v>
      </c>
      <c r="B123" s="13" t="s">
        <v>180</v>
      </c>
      <c r="C123" s="13" t="s">
        <v>110</v>
      </c>
      <c r="D123" s="28" t="str">
        <f t="shared" si="1"/>
        <v>BHP Billiton</v>
      </c>
      <c r="E123" s="28" t="str">
        <f t="shared" si="5"/>
        <v>BHP Billiton</v>
      </c>
      <c r="F123" s="29" t="str">
        <f t="shared" si="6"/>
        <v>BHP BILLITON (UK REG)                             </v>
      </c>
      <c r="G123" s="30">
        <f t="shared" si="7"/>
        <v>8053275.74</v>
      </c>
      <c r="H123" s="31">
        <v>8053275.74</v>
      </c>
      <c r="I123" s="32">
        <v>41820.0</v>
      </c>
    </row>
    <row r="124">
      <c r="A124" s="13" t="s">
        <v>33</v>
      </c>
      <c r="B124" s="13" t="s">
        <v>181</v>
      </c>
      <c r="C124" s="13" t="s">
        <v>110</v>
      </c>
      <c r="D124" s="28" t="str">
        <f t="shared" si="1"/>
        <v>0</v>
      </c>
      <c r="E124" s="28" t="str">
        <f t="shared" si="5"/>
        <v>0</v>
      </c>
      <c r="F124" s="29" t="str">
        <f t="shared" si="6"/>
        <v>0</v>
      </c>
      <c r="G124" s="30" t="str">
        <f t="shared" si="7"/>
        <v>0</v>
      </c>
      <c r="H124" s="31">
        <v>126251.84</v>
      </c>
      <c r="I124" s="32">
        <v>41820.0</v>
      </c>
    </row>
    <row r="125">
      <c r="A125" s="13" t="s">
        <v>33</v>
      </c>
      <c r="B125" s="13" t="s">
        <v>182</v>
      </c>
      <c r="C125" s="13" t="s">
        <v>110</v>
      </c>
      <c r="D125" s="28" t="str">
        <f t="shared" si="1"/>
        <v>0</v>
      </c>
      <c r="E125" s="28" t="str">
        <f t="shared" si="5"/>
        <v>0</v>
      </c>
      <c r="F125" s="29" t="str">
        <f t="shared" si="6"/>
        <v>0</v>
      </c>
      <c r="G125" s="30" t="str">
        <f t="shared" si="7"/>
        <v>0</v>
      </c>
      <c r="H125" s="31">
        <v>103006.61</v>
      </c>
      <c r="I125" s="32">
        <v>41820.0</v>
      </c>
    </row>
    <row r="126">
      <c r="A126" s="13" t="s">
        <v>33</v>
      </c>
      <c r="B126" s="13" t="s">
        <v>183</v>
      </c>
      <c r="C126" s="13" t="s">
        <v>110</v>
      </c>
      <c r="D126" s="28" t="str">
        <f t="shared" si="1"/>
        <v>0</v>
      </c>
      <c r="E126" s="28" t="str">
        <f t="shared" si="5"/>
        <v>0</v>
      </c>
      <c r="F126" s="29" t="str">
        <f t="shared" si="6"/>
        <v>0</v>
      </c>
      <c r="G126" s="30" t="str">
        <f t="shared" si="7"/>
        <v>0</v>
      </c>
      <c r="H126" s="31">
        <v>58380.67</v>
      </c>
      <c r="I126" s="32">
        <v>41820.0</v>
      </c>
    </row>
    <row r="127">
      <c r="A127" s="13" t="s">
        <v>33</v>
      </c>
      <c r="B127" s="13" t="s">
        <v>184</v>
      </c>
      <c r="C127" s="13" t="s">
        <v>110</v>
      </c>
      <c r="D127" s="28" t="str">
        <f t="shared" si="1"/>
        <v>0</v>
      </c>
      <c r="E127" s="28" t="str">
        <f t="shared" si="5"/>
        <v>0</v>
      </c>
      <c r="F127" s="29" t="str">
        <f t="shared" si="6"/>
        <v>0</v>
      </c>
      <c r="G127" s="30" t="str">
        <f t="shared" si="7"/>
        <v>0</v>
      </c>
      <c r="H127" s="31">
        <v>19188.72</v>
      </c>
      <c r="I127" s="32">
        <v>41820.0</v>
      </c>
    </row>
    <row r="128">
      <c r="A128" s="13" t="s">
        <v>33</v>
      </c>
      <c r="B128" s="13" t="s">
        <v>185</v>
      </c>
      <c r="C128" s="13" t="s">
        <v>110</v>
      </c>
      <c r="D128" s="28" t="str">
        <f t="shared" si="1"/>
        <v>0</v>
      </c>
      <c r="E128" s="28" t="str">
        <f t="shared" si="5"/>
        <v>0</v>
      </c>
      <c r="F128" s="29" t="str">
        <f t="shared" si="6"/>
        <v>0</v>
      </c>
      <c r="G128" s="30" t="str">
        <f t="shared" si="7"/>
        <v>0</v>
      </c>
      <c r="H128" s="31">
        <v>35177.61</v>
      </c>
      <c r="I128" s="32">
        <v>41820.0</v>
      </c>
    </row>
    <row r="129">
      <c r="A129" s="13" t="s">
        <v>33</v>
      </c>
      <c r="B129" s="13" t="s">
        <v>186</v>
      </c>
      <c r="C129" s="13" t="s">
        <v>110</v>
      </c>
      <c r="D129" s="28" t="str">
        <f t="shared" si="1"/>
        <v>0</v>
      </c>
      <c r="E129" s="28" t="str">
        <f t="shared" si="5"/>
        <v>0</v>
      </c>
      <c r="F129" s="29" t="str">
        <f t="shared" si="6"/>
        <v>0</v>
      </c>
      <c r="G129" s="30" t="str">
        <f t="shared" si="7"/>
        <v>0</v>
      </c>
      <c r="H129" s="31">
        <v>59879.06</v>
      </c>
      <c r="I129" s="32">
        <v>41820.0</v>
      </c>
    </row>
    <row r="130">
      <c r="A130" s="13" t="s">
        <v>33</v>
      </c>
      <c r="B130" s="13" t="s">
        <v>187</v>
      </c>
      <c r="C130" s="13" t="s">
        <v>110</v>
      </c>
      <c r="D130" s="28" t="str">
        <f t="shared" si="1"/>
        <v>0</v>
      </c>
      <c r="E130" s="28" t="str">
        <f t="shared" si="5"/>
        <v>0</v>
      </c>
      <c r="F130" s="29" t="str">
        <f t="shared" si="6"/>
        <v>0</v>
      </c>
      <c r="G130" s="30" t="str">
        <f t="shared" si="7"/>
        <v>0</v>
      </c>
      <c r="H130" s="31">
        <v>36583.32</v>
      </c>
      <c r="I130" s="32">
        <v>41820.0</v>
      </c>
    </row>
    <row r="131">
      <c r="A131" s="13" t="s">
        <v>33</v>
      </c>
      <c r="B131" s="13" t="s">
        <v>188</v>
      </c>
      <c r="C131" s="13" t="s">
        <v>110</v>
      </c>
      <c r="D131" s="28" t="str">
        <f t="shared" si="1"/>
        <v>0</v>
      </c>
      <c r="E131" s="28" t="str">
        <f t="shared" si="5"/>
        <v>0</v>
      </c>
      <c r="F131" s="29" t="str">
        <f t="shared" si="6"/>
        <v>0</v>
      </c>
      <c r="G131" s="30" t="str">
        <f t="shared" si="7"/>
        <v>0</v>
      </c>
      <c r="H131" s="31">
        <v>21092.59</v>
      </c>
      <c r="I131" s="32">
        <v>41820.0</v>
      </c>
    </row>
    <row r="132">
      <c r="A132" s="13" t="s">
        <v>33</v>
      </c>
      <c r="B132" s="13" t="s">
        <v>189</v>
      </c>
      <c r="C132" s="13" t="s">
        <v>110</v>
      </c>
      <c r="D132" s="28" t="str">
        <f t="shared" si="1"/>
        <v>0</v>
      </c>
      <c r="E132" s="28" t="str">
        <f t="shared" si="5"/>
        <v>0</v>
      </c>
      <c r="F132" s="29" t="str">
        <f t="shared" si="6"/>
        <v>0</v>
      </c>
      <c r="G132" s="30" t="str">
        <f t="shared" si="7"/>
        <v>0</v>
      </c>
      <c r="H132" s="31">
        <v>85612.28</v>
      </c>
      <c r="I132" s="32">
        <v>41820.0</v>
      </c>
    </row>
    <row r="133">
      <c r="A133" s="13" t="s">
        <v>33</v>
      </c>
      <c r="B133" s="13" t="s">
        <v>190</v>
      </c>
      <c r="C133" s="13" t="s">
        <v>110</v>
      </c>
      <c r="D133" s="28" t="str">
        <f t="shared" si="1"/>
        <v>0</v>
      </c>
      <c r="E133" s="28" t="str">
        <f t="shared" si="5"/>
        <v>0</v>
      </c>
      <c r="F133" s="29" t="str">
        <f t="shared" si="6"/>
        <v>0</v>
      </c>
      <c r="G133" s="30" t="str">
        <f t="shared" si="7"/>
        <v>0</v>
      </c>
      <c r="H133" s="31">
        <v>173398.53</v>
      </c>
      <c r="I133" s="32">
        <v>41820.0</v>
      </c>
    </row>
    <row r="134">
      <c r="A134" s="13" t="s">
        <v>33</v>
      </c>
      <c r="B134" s="13" t="s">
        <v>191</v>
      </c>
      <c r="C134" s="13" t="s">
        <v>110</v>
      </c>
      <c r="D134" s="28" t="str">
        <f t="shared" si="1"/>
        <v>0</v>
      </c>
      <c r="E134" s="28" t="str">
        <f t="shared" si="5"/>
        <v>0</v>
      </c>
      <c r="F134" s="29" t="str">
        <f t="shared" si="6"/>
        <v>0</v>
      </c>
      <c r="G134" s="30" t="str">
        <f t="shared" si="7"/>
        <v>0</v>
      </c>
      <c r="H134" s="31">
        <v>33730.2</v>
      </c>
      <c r="I134" s="32">
        <v>41820.0</v>
      </c>
    </row>
    <row r="135">
      <c r="A135" s="13" t="s">
        <v>33</v>
      </c>
      <c r="B135" s="13" t="s">
        <v>192</v>
      </c>
      <c r="C135" s="13" t="s">
        <v>110</v>
      </c>
      <c r="D135" s="28" t="str">
        <f t="shared" si="1"/>
        <v>0</v>
      </c>
      <c r="E135" s="28" t="str">
        <f t="shared" si="5"/>
        <v>0</v>
      </c>
      <c r="F135" s="29" t="str">
        <f t="shared" si="6"/>
        <v>0</v>
      </c>
      <c r="G135" s="30" t="str">
        <f t="shared" si="7"/>
        <v>0</v>
      </c>
      <c r="H135" s="31">
        <v>170116.34</v>
      </c>
      <c r="I135" s="32">
        <v>41820.0</v>
      </c>
    </row>
    <row r="136">
      <c r="A136" s="13" t="s">
        <v>33</v>
      </c>
      <c r="B136" s="13" t="s">
        <v>193</v>
      </c>
      <c r="C136" s="13" t="s">
        <v>110</v>
      </c>
      <c r="D136" s="28" t="str">
        <f t="shared" si="1"/>
        <v>0</v>
      </c>
      <c r="E136" s="28" t="str">
        <f t="shared" si="5"/>
        <v>0</v>
      </c>
      <c r="F136" s="29" t="str">
        <f t="shared" si="6"/>
        <v>0</v>
      </c>
      <c r="G136" s="30" t="str">
        <f t="shared" si="7"/>
        <v>0</v>
      </c>
      <c r="H136" s="31">
        <v>19463.52</v>
      </c>
      <c r="I136" s="32">
        <v>41820.0</v>
      </c>
    </row>
    <row r="137">
      <c r="A137" s="13" t="s">
        <v>33</v>
      </c>
      <c r="B137" s="13" t="s">
        <v>194</v>
      </c>
      <c r="C137" s="13" t="s">
        <v>110</v>
      </c>
      <c r="D137" s="28" t="str">
        <f t="shared" si="1"/>
        <v>0</v>
      </c>
      <c r="E137" s="28" t="str">
        <f t="shared" si="5"/>
        <v>0</v>
      </c>
      <c r="F137" s="29" t="str">
        <f t="shared" si="6"/>
        <v>0</v>
      </c>
      <c r="G137" s="30" t="str">
        <f t="shared" si="7"/>
        <v>0</v>
      </c>
      <c r="H137" s="31">
        <v>27058.11</v>
      </c>
      <c r="I137" s="32">
        <v>41820.0</v>
      </c>
    </row>
    <row r="138">
      <c r="A138" s="13" t="s">
        <v>33</v>
      </c>
      <c r="B138" s="13" t="s">
        <v>195</v>
      </c>
      <c r="C138" s="13" t="s">
        <v>110</v>
      </c>
      <c r="D138" s="28" t="str">
        <f t="shared" si="1"/>
        <v>0</v>
      </c>
      <c r="E138" s="28" t="str">
        <f t="shared" si="5"/>
        <v>0</v>
      </c>
      <c r="F138" s="29" t="str">
        <f t="shared" si="6"/>
        <v>0</v>
      </c>
      <c r="G138" s="30" t="str">
        <f t="shared" si="7"/>
        <v>0</v>
      </c>
      <c r="H138" s="31">
        <v>269472.5</v>
      </c>
      <c r="I138" s="32">
        <v>41820.0</v>
      </c>
    </row>
    <row r="139">
      <c r="A139" s="13" t="s">
        <v>33</v>
      </c>
      <c r="B139" s="13" t="s">
        <v>196</v>
      </c>
      <c r="C139" s="13" t="s">
        <v>110</v>
      </c>
      <c r="D139" s="28" t="str">
        <f t="shared" si="1"/>
        <v>0</v>
      </c>
      <c r="E139" s="28" t="str">
        <f t="shared" si="5"/>
        <v>0</v>
      </c>
      <c r="F139" s="29" t="str">
        <f t="shared" si="6"/>
        <v>0</v>
      </c>
      <c r="G139" s="30" t="str">
        <f t="shared" si="7"/>
        <v>0</v>
      </c>
      <c r="H139" s="31">
        <v>390766.64</v>
      </c>
      <c r="I139" s="32">
        <v>41820.0</v>
      </c>
    </row>
    <row r="140">
      <c r="A140" s="13" t="s">
        <v>33</v>
      </c>
      <c r="B140" s="13" t="s">
        <v>197</v>
      </c>
      <c r="C140" s="13" t="s">
        <v>110</v>
      </c>
      <c r="D140" s="28" t="str">
        <f t="shared" si="1"/>
        <v>0</v>
      </c>
      <c r="E140" s="28" t="str">
        <f t="shared" si="5"/>
        <v>0</v>
      </c>
      <c r="F140" s="29" t="str">
        <f t="shared" si="6"/>
        <v>0</v>
      </c>
      <c r="G140" s="30" t="str">
        <f t="shared" si="7"/>
        <v>0</v>
      </c>
      <c r="H140" s="31">
        <v>32700.27</v>
      </c>
      <c r="I140" s="32">
        <v>41820.0</v>
      </c>
    </row>
    <row r="141">
      <c r="A141" s="13" t="s">
        <v>33</v>
      </c>
      <c r="B141" s="13" t="s">
        <v>198</v>
      </c>
      <c r="C141" s="13" t="s">
        <v>110</v>
      </c>
      <c r="D141" s="28" t="str">
        <f t="shared" si="1"/>
        <v>0</v>
      </c>
      <c r="E141" s="28" t="str">
        <f t="shared" si="5"/>
        <v>0</v>
      </c>
      <c r="F141" s="29" t="str">
        <f t="shared" si="6"/>
        <v>0</v>
      </c>
      <c r="G141" s="30" t="str">
        <f t="shared" si="7"/>
        <v>0</v>
      </c>
      <c r="H141" s="31">
        <v>217124.28</v>
      </c>
      <c r="I141" s="32">
        <v>41820.0</v>
      </c>
    </row>
    <row r="142">
      <c r="A142" s="13" t="s">
        <v>33</v>
      </c>
      <c r="B142" s="13" t="s">
        <v>199</v>
      </c>
      <c r="C142" s="13" t="s">
        <v>110</v>
      </c>
      <c r="D142" s="28" t="str">
        <f t="shared" si="1"/>
        <v>BP</v>
      </c>
      <c r="E142" s="28" t="str">
        <f t="shared" si="5"/>
        <v>0</v>
      </c>
      <c r="F142" s="29" t="str">
        <f t="shared" si="6"/>
        <v>BP AMOCO PLC USD 0.25 LON LIST                    </v>
      </c>
      <c r="G142" s="30">
        <f t="shared" si="7"/>
        <v>19230660.27</v>
      </c>
      <c r="H142" s="31">
        <v>1.923066027E7</v>
      </c>
      <c r="I142" s="32">
        <v>41820.0</v>
      </c>
    </row>
    <row r="143">
      <c r="A143" s="13" t="s">
        <v>33</v>
      </c>
      <c r="B143" s="13" t="s">
        <v>200</v>
      </c>
      <c r="C143" s="13" t="s">
        <v>110</v>
      </c>
      <c r="D143" s="28" t="str">
        <f t="shared" si="1"/>
        <v>0</v>
      </c>
      <c r="E143" s="28" t="str">
        <f t="shared" si="5"/>
        <v>0</v>
      </c>
      <c r="F143" s="29" t="str">
        <f t="shared" si="6"/>
        <v>0</v>
      </c>
      <c r="G143" s="30" t="str">
        <f t="shared" si="7"/>
        <v>0</v>
      </c>
      <c r="H143" s="31">
        <v>18112.5</v>
      </c>
      <c r="I143" s="32">
        <v>41820.0</v>
      </c>
    </row>
    <row r="144">
      <c r="A144" s="13" t="s">
        <v>33</v>
      </c>
      <c r="B144" s="13" t="s">
        <v>201</v>
      </c>
      <c r="C144" s="13" t="s">
        <v>110</v>
      </c>
      <c r="D144" s="28" t="str">
        <f t="shared" si="1"/>
        <v>0</v>
      </c>
      <c r="E144" s="28" t="str">
        <f t="shared" si="5"/>
        <v>0</v>
      </c>
      <c r="F144" s="29" t="str">
        <f t="shared" si="6"/>
        <v>0</v>
      </c>
      <c r="G144" s="30" t="str">
        <f t="shared" si="7"/>
        <v>0</v>
      </c>
      <c r="H144" s="31">
        <v>105226.07</v>
      </c>
      <c r="I144" s="32">
        <v>41820.0</v>
      </c>
    </row>
    <row r="145">
      <c r="A145" s="13" t="s">
        <v>33</v>
      </c>
      <c r="B145" s="13" t="s">
        <v>202</v>
      </c>
      <c r="C145" s="13" t="s">
        <v>110</v>
      </c>
      <c r="D145" s="28" t="str">
        <f t="shared" si="1"/>
        <v>0</v>
      </c>
      <c r="E145" s="28" t="str">
        <f t="shared" si="5"/>
        <v>0</v>
      </c>
      <c r="F145" s="29" t="str">
        <f t="shared" si="6"/>
        <v>0</v>
      </c>
      <c r="G145" s="30" t="str">
        <f t="shared" si="7"/>
        <v>0</v>
      </c>
      <c r="H145" s="31">
        <v>171480.89</v>
      </c>
      <c r="I145" s="32">
        <v>41820.0</v>
      </c>
    </row>
    <row r="146">
      <c r="A146" s="13" t="s">
        <v>33</v>
      </c>
      <c r="B146" s="13" t="s">
        <v>203</v>
      </c>
      <c r="C146" s="13" t="s">
        <v>110</v>
      </c>
      <c r="D146" s="28" t="str">
        <f t="shared" si="1"/>
        <v>0</v>
      </c>
      <c r="E146" s="28" t="str">
        <f t="shared" si="5"/>
        <v>0</v>
      </c>
      <c r="F146" s="29" t="str">
        <f t="shared" si="6"/>
        <v>0</v>
      </c>
      <c r="G146" s="30" t="str">
        <f t="shared" si="7"/>
        <v>0</v>
      </c>
      <c r="H146" s="31">
        <v>51609.25</v>
      </c>
      <c r="I146" s="32">
        <v>41820.0</v>
      </c>
    </row>
    <row r="147">
      <c r="A147" s="13" t="s">
        <v>33</v>
      </c>
      <c r="B147" s="13" t="s">
        <v>204</v>
      </c>
      <c r="C147" s="13" t="s">
        <v>110</v>
      </c>
      <c r="D147" s="28" t="str">
        <f t="shared" si="1"/>
        <v>0</v>
      </c>
      <c r="E147" s="28" t="str">
        <f t="shared" si="5"/>
        <v>0</v>
      </c>
      <c r="F147" s="29" t="str">
        <f t="shared" si="6"/>
        <v>0</v>
      </c>
      <c r="G147" s="30" t="str">
        <f t="shared" si="7"/>
        <v>0</v>
      </c>
      <c r="H147" s="31">
        <v>1.330929738E7</v>
      </c>
      <c r="I147" s="32">
        <v>41820.0</v>
      </c>
    </row>
    <row r="148">
      <c r="A148" s="13" t="s">
        <v>33</v>
      </c>
      <c r="B148" s="13" t="s">
        <v>205</v>
      </c>
      <c r="C148" s="13" t="s">
        <v>110</v>
      </c>
      <c r="D148" s="28" t="str">
        <f t="shared" si="1"/>
        <v>0</v>
      </c>
      <c r="E148" s="28" t="str">
        <f t="shared" si="5"/>
        <v>0</v>
      </c>
      <c r="F148" s="29" t="str">
        <f t="shared" si="6"/>
        <v>0</v>
      </c>
      <c r="G148" s="30" t="str">
        <f t="shared" si="7"/>
        <v>0</v>
      </c>
      <c r="H148" s="31">
        <v>80407.48</v>
      </c>
      <c r="I148" s="32">
        <v>41820.0</v>
      </c>
    </row>
    <row r="149">
      <c r="A149" s="13" t="s">
        <v>33</v>
      </c>
      <c r="B149" s="13" t="s">
        <v>206</v>
      </c>
      <c r="C149" s="13" t="s">
        <v>110</v>
      </c>
      <c r="D149" s="28" t="str">
        <f t="shared" si="1"/>
        <v>0</v>
      </c>
      <c r="E149" s="28" t="str">
        <f t="shared" si="5"/>
        <v>0</v>
      </c>
      <c r="F149" s="29" t="str">
        <f t="shared" si="6"/>
        <v>0</v>
      </c>
      <c r="G149" s="30" t="str">
        <f t="shared" si="7"/>
        <v>0</v>
      </c>
      <c r="H149" s="31">
        <v>163547.79</v>
      </c>
      <c r="I149" s="32">
        <v>41820.0</v>
      </c>
    </row>
    <row r="150">
      <c r="A150" s="13" t="s">
        <v>33</v>
      </c>
      <c r="B150" s="13" t="s">
        <v>207</v>
      </c>
      <c r="C150" s="13" t="s">
        <v>110</v>
      </c>
      <c r="D150" s="28" t="str">
        <f t="shared" si="1"/>
        <v>0</v>
      </c>
      <c r="E150" s="28" t="str">
        <f t="shared" si="5"/>
        <v>0</v>
      </c>
      <c r="F150" s="29" t="str">
        <f t="shared" si="6"/>
        <v>0</v>
      </c>
      <c r="G150" s="30" t="str">
        <f t="shared" si="7"/>
        <v>0</v>
      </c>
      <c r="H150" s="31">
        <v>1431849.55</v>
      </c>
      <c r="I150" s="32">
        <v>41820.0</v>
      </c>
    </row>
    <row r="151">
      <c r="A151" s="13" t="s">
        <v>33</v>
      </c>
      <c r="B151" s="13" t="s">
        <v>208</v>
      </c>
      <c r="C151" s="13" t="s">
        <v>110</v>
      </c>
      <c r="D151" s="28" t="str">
        <f t="shared" si="1"/>
        <v>0</v>
      </c>
      <c r="E151" s="28" t="str">
        <f t="shared" si="5"/>
        <v>0</v>
      </c>
      <c r="F151" s="29" t="str">
        <f t="shared" si="6"/>
        <v>0</v>
      </c>
      <c r="G151" s="30" t="str">
        <f t="shared" si="7"/>
        <v>0</v>
      </c>
      <c r="H151" s="31">
        <v>30908.04</v>
      </c>
      <c r="I151" s="32">
        <v>41820.0</v>
      </c>
    </row>
    <row r="152">
      <c r="A152" s="13" t="s">
        <v>33</v>
      </c>
      <c r="B152" s="13" t="s">
        <v>209</v>
      </c>
      <c r="C152" s="13" t="s">
        <v>110</v>
      </c>
      <c r="D152" s="28" t="str">
        <f t="shared" si="1"/>
        <v>0</v>
      </c>
      <c r="E152" s="28" t="str">
        <f t="shared" si="5"/>
        <v>0</v>
      </c>
      <c r="F152" s="29" t="str">
        <f t="shared" si="6"/>
        <v>0</v>
      </c>
      <c r="G152" s="30" t="str">
        <f t="shared" si="7"/>
        <v>0</v>
      </c>
      <c r="H152" s="31">
        <v>1754040.24</v>
      </c>
      <c r="I152" s="32">
        <v>41820.0</v>
      </c>
    </row>
    <row r="153">
      <c r="A153" s="13" t="s">
        <v>33</v>
      </c>
      <c r="B153" s="13" t="s">
        <v>210</v>
      </c>
      <c r="C153" s="13" t="s">
        <v>110</v>
      </c>
      <c r="D153" s="28" t="str">
        <f t="shared" si="1"/>
        <v>0</v>
      </c>
      <c r="E153" s="28" t="str">
        <f t="shared" si="5"/>
        <v>0</v>
      </c>
      <c r="F153" s="29" t="str">
        <f t="shared" si="6"/>
        <v>0</v>
      </c>
      <c r="G153" s="30" t="str">
        <f t="shared" si="7"/>
        <v>0</v>
      </c>
      <c r="H153" s="31">
        <v>346108.13</v>
      </c>
      <c r="I153" s="32">
        <v>41820.0</v>
      </c>
    </row>
    <row r="154">
      <c r="A154" s="13" t="s">
        <v>33</v>
      </c>
      <c r="B154" s="13" t="s">
        <v>211</v>
      </c>
      <c r="C154" s="13" t="s">
        <v>110</v>
      </c>
      <c r="D154" s="28" t="str">
        <f t="shared" si="1"/>
        <v>0</v>
      </c>
      <c r="E154" s="28" t="str">
        <f t="shared" si="5"/>
        <v>0</v>
      </c>
      <c r="F154" s="29" t="str">
        <f t="shared" si="6"/>
        <v>0</v>
      </c>
      <c r="G154" s="30" t="str">
        <f t="shared" si="7"/>
        <v>0</v>
      </c>
      <c r="H154" s="31">
        <v>125254.53</v>
      </c>
      <c r="I154" s="32">
        <v>41820.0</v>
      </c>
    </row>
    <row r="155">
      <c r="A155" s="13" t="s">
        <v>33</v>
      </c>
      <c r="B155" s="13" t="s">
        <v>212</v>
      </c>
      <c r="C155" s="13" t="s">
        <v>110</v>
      </c>
      <c r="D155" s="28" t="str">
        <f t="shared" si="1"/>
        <v>0</v>
      </c>
      <c r="E155" s="28" t="str">
        <f t="shared" si="5"/>
        <v>0</v>
      </c>
      <c r="F155" s="29" t="str">
        <f t="shared" si="6"/>
        <v>0</v>
      </c>
      <c r="G155" s="30" t="str">
        <f t="shared" si="7"/>
        <v>0</v>
      </c>
      <c r="H155" s="31">
        <v>32487.83</v>
      </c>
      <c r="I155" s="32">
        <v>41820.0</v>
      </c>
    </row>
    <row r="156">
      <c r="A156" s="13" t="s">
        <v>33</v>
      </c>
      <c r="B156" s="13" t="s">
        <v>213</v>
      </c>
      <c r="C156" s="13" t="s">
        <v>110</v>
      </c>
      <c r="D156" s="28" t="str">
        <f t="shared" si="1"/>
        <v>0</v>
      </c>
      <c r="E156" s="28" t="str">
        <f t="shared" si="5"/>
        <v>0</v>
      </c>
      <c r="F156" s="29" t="str">
        <f t="shared" si="6"/>
        <v>0</v>
      </c>
      <c r="G156" s="30" t="str">
        <f t="shared" si="7"/>
        <v>0</v>
      </c>
      <c r="H156" s="31">
        <v>463824.42</v>
      </c>
      <c r="I156" s="32">
        <v>41820.0</v>
      </c>
    </row>
    <row r="157">
      <c r="A157" s="13" t="s">
        <v>33</v>
      </c>
      <c r="B157" s="13" t="s">
        <v>214</v>
      </c>
      <c r="C157" s="13" t="s">
        <v>110</v>
      </c>
      <c r="D157" s="28" t="str">
        <f t="shared" si="1"/>
        <v>0</v>
      </c>
      <c r="E157" s="28" t="str">
        <f t="shared" si="5"/>
        <v>0</v>
      </c>
      <c r="F157" s="29" t="str">
        <f t="shared" si="6"/>
        <v>0</v>
      </c>
      <c r="G157" s="30" t="str">
        <f t="shared" si="7"/>
        <v>0</v>
      </c>
      <c r="H157" s="31">
        <v>1100007.96</v>
      </c>
      <c r="I157" s="32">
        <v>41820.0</v>
      </c>
    </row>
    <row r="158">
      <c r="A158" s="13" t="s">
        <v>33</v>
      </c>
      <c r="B158" s="13" t="s">
        <v>215</v>
      </c>
      <c r="C158" s="13" t="s">
        <v>110</v>
      </c>
      <c r="D158" s="28" t="str">
        <f t="shared" si="1"/>
        <v>0</v>
      </c>
      <c r="E158" s="28" t="str">
        <f t="shared" si="5"/>
        <v>0</v>
      </c>
      <c r="F158" s="29" t="str">
        <f t="shared" si="6"/>
        <v>0</v>
      </c>
      <c r="G158" s="30" t="str">
        <f t="shared" si="7"/>
        <v>0</v>
      </c>
      <c r="H158" s="31">
        <v>1342352.28</v>
      </c>
      <c r="I158" s="32">
        <v>41820.0</v>
      </c>
    </row>
    <row r="159">
      <c r="A159" s="13" t="s">
        <v>33</v>
      </c>
      <c r="B159" s="13" t="s">
        <v>216</v>
      </c>
      <c r="C159" s="13" t="s">
        <v>110</v>
      </c>
      <c r="D159" s="28" t="str">
        <f t="shared" si="1"/>
        <v>0</v>
      </c>
      <c r="E159" s="28" t="str">
        <f t="shared" si="5"/>
        <v>0</v>
      </c>
      <c r="F159" s="29" t="str">
        <f t="shared" si="6"/>
        <v>0</v>
      </c>
      <c r="G159" s="30" t="str">
        <f t="shared" si="7"/>
        <v>0</v>
      </c>
      <c r="H159" s="31">
        <v>138956.5</v>
      </c>
      <c r="I159" s="32">
        <v>41820.0</v>
      </c>
    </row>
    <row r="160">
      <c r="A160" s="13" t="s">
        <v>33</v>
      </c>
      <c r="B160" s="13" t="s">
        <v>217</v>
      </c>
      <c r="C160" s="13" t="s">
        <v>110</v>
      </c>
      <c r="D160" s="28" t="str">
        <f t="shared" si="1"/>
        <v>0</v>
      </c>
      <c r="E160" s="28" t="str">
        <f t="shared" si="5"/>
        <v>0</v>
      </c>
      <c r="F160" s="29" t="str">
        <f t="shared" si="6"/>
        <v>0</v>
      </c>
      <c r="G160" s="30" t="str">
        <f t="shared" si="7"/>
        <v>0</v>
      </c>
      <c r="H160" s="31">
        <v>255952.25</v>
      </c>
      <c r="I160" s="32">
        <v>41820.0</v>
      </c>
    </row>
    <row r="161">
      <c r="A161" s="13" t="s">
        <v>33</v>
      </c>
      <c r="B161" s="13" t="s">
        <v>218</v>
      </c>
      <c r="C161" s="13" t="s">
        <v>110</v>
      </c>
      <c r="D161" s="28" t="str">
        <f t="shared" si="1"/>
        <v>0</v>
      </c>
      <c r="E161" s="28" t="str">
        <f t="shared" si="5"/>
        <v>0</v>
      </c>
      <c r="F161" s="29" t="str">
        <f t="shared" si="6"/>
        <v>0</v>
      </c>
      <c r="G161" s="30" t="str">
        <f t="shared" si="7"/>
        <v>0</v>
      </c>
      <c r="H161" s="31">
        <v>233088.0</v>
      </c>
      <c r="I161" s="32">
        <v>41820.0</v>
      </c>
    </row>
    <row r="162">
      <c r="A162" s="13" t="s">
        <v>33</v>
      </c>
      <c r="B162" s="13" t="s">
        <v>219</v>
      </c>
      <c r="C162" s="13" t="s">
        <v>110</v>
      </c>
      <c r="D162" s="28" t="str">
        <f t="shared" si="1"/>
        <v>0</v>
      </c>
      <c r="E162" s="28" t="str">
        <f t="shared" si="5"/>
        <v>0</v>
      </c>
      <c r="F162" s="29" t="str">
        <f t="shared" si="6"/>
        <v>0</v>
      </c>
      <c r="G162" s="30" t="str">
        <f t="shared" si="7"/>
        <v>0</v>
      </c>
      <c r="H162" s="31">
        <v>132521.0</v>
      </c>
      <c r="I162" s="32">
        <v>41820.0</v>
      </c>
    </row>
    <row r="163">
      <c r="A163" s="13" t="s">
        <v>33</v>
      </c>
      <c r="B163" s="13" t="s">
        <v>220</v>
      </c>
      <c r="C163" s="13" t="s">
        <v>110</v>
      </c>
      <c r="D163" s="28" t="str">
        <f t="shared" si="1"/>
        <v>0</v>
      </c>
      <c r="E163" s="28" t="str">
        <f t="shared" si="5"/>
        <v>0</v>
      </c>
      <c r="F163" s="29" t="str">
        <f t="shared" si="6"/>
        <v>0</v>
      </c>
      <c r="G163" s="30" t="str">
        <f t="shared" si="7"/>
        <v>0</v>
      </c>
      <c r="H163" s="31">
        <v>40921.6</v>
      </c>
      <c r="I163" s="32">
        <v>41820.0</v>
      </c>
    </row>
    <row r="164">
      <c r="A164" s="13" t="s">
        <v>33</v>
      </c>
      <c r="B164" s="13" t="s">
        <v>221</v>
      </c>
      <c r="C164" s="13" t="s">
        <v>110</v>
      </c>
      <c r="D164" s="28" t="str">
        <f t="shared" si="1"/>
        <v>0</v>
      </c>
      <c r="E164" s="28" t="str">
        <f t="shared" si="5"/>
        <v>0</v>
      </c>
      <c r="F164" s="29" t="str">
        <f t="shared" si="6"/>
        <v>0</v>
      </c>
      <c r="G164" s="30" t="str">
        <f t="shared" si="7"/>
        <v>0</v>
      </c>
      <c r="H164" s="31">
        <v>28784.0</v>
      </c>
      <c r="I164" s="32">
        <v>41820.0</v>
      </c>
    </row>
    <row r="165">
      <c r="A165" s="13" t="s">
        <v>33</v>
      </c>
      <c r="B165" s="13" t="s">
        <v>222</v>
      </c>
      <c r="C165" s="13" t="s">
        <v>110</v>
      </c>
      <c r="D165" s="28" t="str">
        <f t="shared" si="1"/>
        <v>0</v>
      </c>
      <c r="E165" s="28" t="str">
        <f t="shared" si="5"/>
        <v>0</v>
      </c>
      <c r="F165" s="29" t="str">
        <f t="shared" si="6"/>
        <v>0</v>
      </c>
      <c r="G165" s="30" t="str">
        <f t="shared" si="7"/>
        <v>0</v>
      </c>
      <c r="H165" s="31">
        <v>22782.75</v>
      </c>
      <c r="I165" s="32">
        <v>41820.0</v>
      </c>
    </row>
    <row r="166">
      <c r="A166" s="13" t="s">
        <v>33</v>
      </c>
      <c r="B166" s="13" t="s">
        <v>223</v>
      </c>
      <c r="C166" s="13" t="s">
        <v>110</v>
      </c>
      <c r="D166" s="28" t="str">
        <f t="shared" si="1"/>
        <v>0</v>
      </c>
      <c r="E166" s="28" t="str">
        <f t="shared" si="5"/>
        <v>0</v>
      </c>
      <c r="F166" s="29" t="str">
        <f t="shared" si="6"/>
        <v>0</v>
      </c>
      <c r="G166" s="30" t="str">
        <f t="shared" si="7"/>
        <v>0</v>
      </c>
      <c r="H166" s="31">
        <v>71005.7</v>
      </c>
      <c r="I166" s="32">
        <v>41820.0</v>
      </c>
    </row>
    <row r="167">
      <c r="A167" s="13" t="s">
        <v>33</v>
      </c>
      <c r="B167" s="13" t="s">
        <v>224</v>
      </c>
      <c r="C167" s="13" t="s">
        <v>110</v>
      </c>
      <c r="D167" s="28" t="str">
        <f t="shared" si="1"/>
        <v>0</v>
      </c>
      <c r="E167" s="28" t="str">
        <f t="shared" si="5"/>
        <v>0</v>
      </c>
      <c r="F167" s="29" t="str">
        <f t="shared" si="6"/>
        <v>0</v>
      </c>
      <c r="G167" s="30" t="str">
        <f t="shared" si="7"/>
        <v>0</v>
      </c>
      <c r="H167" s="31">
        <v>1540677.65</v>
      </c>
      <c r="I167" s="32">
        <v>41820.0</v>
      </c>
    </row>
    <row r="168">
      <c r="A168" s="13" t="s">
        <v>33</v>
      </c>
      <c r="B168" s="13" t="s">
        <v>225</v>
      </c>
      <c r="C168" s="13" t="s">
        <v>110</v>
      </c>
      <c r="D168" s="28" t="str">
        <f t="shared" si="1"/>
        <v>0</v>
      </c>
      <c r="E168" s="28" t="str">
        <f t="shared" si="5"/>
        <v>0</v>
      </c>
      <c r="F168" s="29" t="str">
        <f t="shared" si="6"/>
        <v>0</v>
      </c>
      <c r="G168" s="30" t="str">
        <f t="shared" si="7"/>
        <v>0</v>
      </c>
      <c r="H168" s="31">
        <v>458963.41</v>
      </c>
      <c r="I168" s="32">
        <v>41820.0</v>
      </c>
    </row>
    <row r="169">
      <c r="A169" s="13" t="s">
        <v>33</v>
      </c>
      <c r="B169" s="13" t="s">
        <v>226</v>
      </c>
      <c r="C169" s="13" t="s">
        <v>110</v>
      </c>
      <c r="D169" s="28" t="str">
        <f t="shared" si="1"/>
        <v>0</v>
      </c>
      <c r="E169" s="28" t="str">
        <f t="shared" si="5"/>
        <v>0</v>
      </c>
      <c r="F169" s="29" t="str">
        <f t="shared" si="6"/>
        <v>0</v>
      </c>
      <c r="G169" s="30" t="str">
        <f t="shared" si="7"/>
        <v>0</v>
      </c>
      <c r="H169" s="31">
        <v>24135.74</v>
      </c>
      <c r="I169" s="32">
        <v>41820.0</v>
      </c>
    </row>
    <row r="170">
      <c r="A170" s="13" t="s">
        <v>33</v>
      </c>
      <c r="B170" s="13" t="s">
        <v>227</v>
      </c>
      <c r="C170" s="13" t="s">
        <v>110</v>
      </c>
      <c r="D170" s="28" t="str">
        <f t="shared" si="1"/>
        <v>0</v>
      </c>
      <c r="E170" s="28" t="str">
        <f t="shared" si="5"/>
        <v>0</v>
      </c>
      <c r="F170" s="29" t="str">
        <f t="shared" si="6"/>
        <v>0</v>
      </c>
      <c r="G170" s="30" t="str">
        <f t="shared" si="7"/>
        <v>0</v>
      </c>
      <c r="H170" s="31">
        <v>0.0</v>
      </c>
      <c r="I170" s="32">
        <v>41820.0</v>
      </c>
    </row>
    <row r="171">
      <c r="A171" s="13" t="s">
        <v>33</v>
      </c>
      <c r="B171" s="13" t="s">
        <v>228</v>
      </c>
      <c r="C171" s="13" t="s">
        <v>110</v>
      </c>
      <c r="D171" s="28" t="str">
        <f t="shared" si="1"/>
        <v>0</v>
      </c>
      <c r="E171" s="28" t="str">
        <f t="shared" si="5"/>
        <v>0</v>
      </c>
      <c r="F171" s="29" t="str">
        <f t="shared" si="6"/>
        <v>0</v>
      </c>
      <c r="G171" s="30" t="str">
        <f t="shared" si="7"/>
        <v>0</v>
      </c>
      <c r="H171" s="31">
        <v>16497.0</v>
      </c>
      <c r="I171" s="32">
        <v>41820.0</v>
      </c>
    </row>
    <row r="172">
      <c r="A172" s="13" t="s">
        <v>33</v>
      </c>
      <c r="B172" s="13" t="s">
        <v>229</v>
      </c>
      <c r="C172" s="13" t="s">
        <v>110</v>
      </c>
      <c r="D172" s="28" t="str">
        <f t="shared" si="1"/>
        <v>0</v>
      </c>
      <c r="E172" s="28" t="str">
        <f t="shared" si="5"/>
        <v>0</v>
      </c>
      <c r="F172" s="29" t="str">
        <f t="shared" si="6"/>
        <v>0</v>
      </c>
      <c r="G172" s="30" t="str">
        <f t="shared" si="7"/>
        <v>0</v>
      </c>
      <c r="H172" s="31">
        <v>133476.36</v>
      </c>
      <c r="I172" s="32">
        <v>41820.0</v>
      </c>
    </row>
    <row r="173">
      <c r="A173" s="13" t="s">
        <v>33</v>
      </c>
      <c r="B173" s="13" t="s">
        <v>230</v>
      </c>
      <c r="C173" s="13" t="s">
        <v>110</v>
      </c>
      <c r="D173" s="28" t="str">
        <f t="shared" si="1"/>
        <v>0</v>
      </c>
      <c r="E173" s="28" t="str">
        <f t="shared" si="5"/>
        <v>0</v>
      </c>
      <c r="F173" s="29" t="str">
        <f t="shared" si="6"/>
        <v>0</v>
      </c>
      <c r="G173" s="30" t="str">
        <f t="shared" si="7"/>
        <v>0</v>
      </c>
      <c r="H173" s="31">
        <v>15390.68</v>
      </c>
      <c r="I173" s="32">
        <v>41820.0</v>
      </c>
    </row>
    <row r="174">
      <c r="A174" s="13" t="s">
        <v>33</v>
      </c>
      <c r="B174" s="13" t="s">
        <v>231</v>
      </c>
      <c r="C174" s="13" t="s">
        <v>110</v>
      </c>
      <c r="D174" s="28" t="str">
        <f t="shared" si="1"/>
        <v>0</v>
      </c>
      <c r="E174" s="28" t="str">
        <f t="shared" si="5"/>
        <v>0</v>
      </c>
      <c r="F174" s="29" t="str">
        <f t="shared" si="6"/>
        <v>0</v>
      </c>
      <c r="G174" s="30" t="str">
        <f t="shared" si="7"/>
        <v>0</v>
      </c>
      <c r="H174" s="31">
        <v>299321.02</v>
      </c>
      <c r="I174" s="32">
        <v>41820.0</v>
      </c>
    </row>
    <row r="175">
      <c r="A175" s="13" t="s">
        <v>33</v>
      </c>
      <c r="B175" s="13" t="s">
        <v>232</v>
      </c>
      <c r="C175" s="13" t="s">
        <v>110</v>
      </c>
      <c r="D175" s="28" t="str">
        <f t="shared" si="1"/>
        <v>0</v>
      </c>
      <c r="E175" s="28" t="str">
        <f t="shared" si="5"/>
        <v>0</v>
      </c>
      <c r="F175" s="29" t="str">
        <f t="shared" si="6"/>
        <v>0</v>
      </c>
      <c r="G175" s="30" t="str">
        <f t="shared" si="7"/>
        <v>0</v>
      </c>
      <c r="H175" s="31">
        <v>823296.96</v>
      </c>
      <c r="I175" s="32">
        <v>41820.0</v>
      </c>
    </row>
    <row r="176">
      <c r="A176" s="13" t="s">
        <v>33</v>
      </c>
      <c r="B176" s="13" t="s">
        <v>233</v>
      </c>
      <c r="C176" s="13" t="s">
        <v>110</v>
      </c>
      <c r="D176" s="28" t="str">
        <f t="shared" si="1"/>
        <v>0</v>
      </c>
      <c r="E176" s="28" t="str">
        <f t="shared" si="5"/>
        <v>0</v>
      </c>
      <c r="F176" s="29" t="str">
        <f t="shared" si="6"/>
        <v>0</v>
      </c>
      <c r="G176" s="30" t="str">
        <f t="shared" si="7"/>
        <v>0</v>
      </c>
      <c r="H176" s="31">
        <v>52215.0</v>
      </c>
      <c r="I176" s="32">
        <v>41820.0</v>
      </c>
    </row>
    <row r="177">
      <c r="A177" s="13" t="s">
        <v>33</v>
      </c>
      <c r="B177" s="13" t="s">
        <v>234</v>
      </c>
      <c r="C177" s="13" t="s">
        <v>110</v>
      </c>
      <c r="D177" s="28" t="str">
        <f t="shared" si="1"/>
        <v>0</v>
      </c>
      <c r="E177" s="28" t="str">
        <f t="shared" si="5"/>
        <v>0</v>
      </c>
      <c r="F177" s="29" t="str">
        <f t="shared" si="6"/>
        <v>0</v>
      </c>
      <c r="G177" s="30" t="str">
        <f t="shared" si="7"/>
        <v>0</v>
      </c>
      <c r="H177" s="31">
        <v>28804.68</v>
      </c>
      <c r="I177" s="32">
        <v>41820.0</v>
      </c>
    </row>
    <row r="178">
      <c r="A178" s="13" t="s">
        <v>33</v>
      </c>
      <c r="B178" s="13" t="s">
        <v>235</v>
      </c>
      <c r="C178" s="13" t="s">
        <v>110</v>
      </c>
      <c r="D178" s="28" t="str">
        <f t="shared" si="1"/>
        <v>0</v>
      </c>
      <c r="E178" s="28" t="str">
        <f t="shared" si="5"/>
        <v>0</v>
      </c>
      <c r="F178" s="29" t="str">
        <f t="shared" si="6"/>
        <v>0</v>
      </c>
      <c r="G178" s="30" t="str">
        <f t="shared" si="7"/>
        <v>0</v>
      </c>
      <c r="H178" s="31">
        <v>374398.35</v>
      </c>
      <c r="I178" s="32">
        <v>41820.0</v>
      </c>
    </row>
    <row r="179">
      <c r="A179" s="13" t="s">
        <v>33</v>
      </c>
      <c r="B179" s="13" t="s">
        <v>236</v>
      </c>
      <c r="C179" s="13" t="s">
        <v>110</v>
      </c>
      <c r="D179" s="28" t="str">
        <f t="shared" si="1"/>
        <v>0</v>
      </c>
      <c r="E179" s="28" t="str">
        <f t="shared" si="5"/>
        <v>0</v>
      </c>
      <c r="F179" s="29" t="str">
        <f t="shared" si="6"/>
        <v>0</v>
      </c>
      <c r="G179" s="30" t="str">
        <f t="shared" si="7"/>
        <v>0</v>
      </c>
      <c r="H179" s="31">
        <v>136085.58</v>
      </c>
      <c r="I179" s="32">
        <v>41820.0</v>
      </c>
    </row>
    <row r="180">
      <c r="A180" s="13" t="s">
        <v>33</v>
      </c>
      <c r="B180" s="13" t="s">
        <v>237</v>
      </c>
      <c r="C180" s="13" t="s">
        <v>110</v>
      </c>
      <c r="D180" s="28" t="str">
        <f t="shared" si="1"/>
        <v>0</v>
      </c>
      <c r="E180" s="28" t="str">
        <f t="shared" si="5"/>
        <v>0</v>
      </c>
      <c r="F180" s="29" t="str">
        <f t="shared" si="6"/>
        <v>0</v>
      </c>
      <c r="G180" s="30" t="str">
        <f t="shared" si="7"/>
        <v>0</v>
      </c>
      <c r="H180" s="31">
        <v>16362.21</v>
      </c>
      <c r="I180" s="32">
        <v>41820.0</v>
      </c>
    </row>
    <row r="181">
      <c r="A181" s="13" t="s">
        <v>33</v>
      </c>
      <c r="B181" s="13" t="s">
        <v>238</v>
      </c>
      <c r="C181" s="13" t="s">
        <v>110</v>
      </c>
      <c r="D181" s="28" t="str">
        <f t="shared" si="1"/>
        <v>0</v>
      </c>
      <c r="E181" s="28" t="str">
        <f t="shared" si="5"/>
        <v>0</v>
      </c>
      <c r="F181" s="29" t="str">
        <f t="shared" si="6"/>
        <v>0</v>
      </c>
      <c r="G181" s="30" t="str">
        <f t="shared" si="7"/>
        <v>0</v>
      </c>
      <c r="H181" s="31">
        <v>3216313.27</v>
      </c>
      <c r="I181" s="32">
        <v>41820.0</v>
      </c>
    </row>
    <row r="182">
      <c r="A182" s="13" t="s">
        <v>33</v>
      </c>
      <c r="B182" s="13" t="s">
        <v>239</v>
      </c>
      <c r="C182" s="13" t="s">
        <v>110</v>
      </c>
      <c r="D182" s="28" t="str">
        <f t="shared" si="1"/>
        <v>0</v>
      </c>
      <c r="E182" s="28" t="str">
        <f t="shared" si="5"/>
        <v>0</v>
      </c>
      <c r="F182" s="29" t="str">
        <f t="shared" si="6"/>
        <v>0</v>
      </c>
      <c r="G182" s="30" t="str">
        <f t="shared" si="7"/>
        <v>0</v>
      </c>
      <c r="H182" s="31">
        <v>17114.3</v>
      </c>
      <c r="I182" s="32">
        <v>41820.0</v>
      </c>
    </row>
    <row r="183">
      <c r="A183" s="13" t="s">
        <v>33</v>
      </c>
      <c r="B183" s="13" t="s">
        <v>240</v>
      </c>
      <c r="C183" s="13" t="s">
        <v>110</v>
      </c>
      <c r="D183" s="28" t="str">
        <f t="shared" si="1"/>
        <v>0</v>
      </c>
      <c r="E183" s="28" t="str">
        <f t="shared" si="5"/>
        <v>0</v>
      </c>
      <c r="F183" s="29" t="str">
        <f t="shared" si="6"/>
        <v>0</v>
      </c>
      <c r="G183" s="30" t="str">
        <f t="shared" si="7"/>
        <v>0</v>
      </c>
      <c r="H183" s="31">
        <v>86829.92</v>
      </c>
      <c r="I183" s="32">
        <v>41820.0</v>
      </c>
    </row>
    <row r="184">
      <c r="A184" s="13" t="s">
        <v>33</v>
      </c>
      <c r="B184" s="13" t="s">
        <v>241</v>
      </c>
      <c r="C184" s="13" t="s">
        <v>110</v>
      </c>
      <c r="D184" s="28" t="str">
        <f t="shared" si="1"/>
        <v>0</v>
      </c>
      <c r="E184" s="28" t="str">
        <f t="shared" si="5"/>
        <v>0</v>
      </c>
      <c r="F184" s="29" t="str">
        <f t="shared" si="6"/>
        <v>0</v>
      </c>
      <c r="G184" s="30" t="str">
        <f t="shared" si="7"/>
        <v>0</v>
      </c>
      <c r="H184" s="31">
        <v>77080.25</v>
      </c>
      <c r="I184" s="32">
        <v>41820.0</v>
      </c>
    </row>
    <row r="185">
      <c r="A185" s="13" t="s">
        <v>33</v>
      </c>
      <c r="B185" s="13" t="s">
        <v>242</v>
      </c>
      <c r="C185" s="13" t="s">
        <v>110</v>
      </c>
      <c r="D185" s="28" t="str">
        <f t="shared" si="1"/>
        <v>0</v>
      </c>
      <c r="E185" s="28" t="str">
        <f t="shared" si="5"/>
        <v>0</v>
      </c>
      <c r="F185" s="29" t="str">
        <f t="shared" si="6"/>
        <v>0</v>
      </c>
      <c r="G185" s="30" t="str">
        <f t="shared" si="7"/>
        <v>0</v>
      </c>
      <c r="H185" s="31">
        <v>56193.88</v>
      </c>
      <c r="I185" s="32">
        <v>41820.0</v>
      </c>
    </row>
    <row r="186">
      <c r="A186" s="13" t="s">
        <v>33</v>
      </c>
      <c r="B186" s="13" t="s">
        <v>243</v>
      </c>
      <c r="C186" s="13" t="s">
        <v>110</v>
      </c>
      <c r="D186" s="28" t="str">
        <f t="shared" si="1"/>
        <v>0</v>
      </c>
      <c r="E186" s="28" t="str">
        <f t="shared" si="5"/>
        <v>0</v>
      </c>
      <c r="F186" s="29" t="str">
        <f t="shared" si="6"/>
        <v>0</v>
      </c>
      <c r="G186" s="30" t="str">
        <f t="shared" si="7"/>
        <v>0</v>
      </c>
      <c r="H186" s="31">
        <v>138500.99</v>
      </c>
      <c r="I186" s="32">
        <v>41820.0</v>
      </c>
    </row>
    <row r="187">
      <c r="A187" s="13" t="s">
        <v>33</v>
      </c>
      <c r="B187" s="13" t="s">
        <v>244</v>
      </c>
      <c r="C187" s="13" t="s">
        <v>110</v>
      </c>
      <c r="D187" s="28" t="str">
        <f t="shared" si="1"/>
        <v>0</v>
      </c>
      <c r="E187" s="28" t="str">
        <f t="shared" si="5"/>
        <v>0</v>
      </c>
      <c r="F187" s="29" t="str">
        <f t="shared" si="6"/>
        <v>0</v>
      </c>
      <c r="G187" s="30" t="str">
        <f t="shared" si="7"/>
        <v>0</v>
      </c>
      <c r="H187" s="31">
        <v>40215.96</v>
      </c>
      <c r="I187" s="32">
        <v>41820.0</v>
      </c>
    </row>
    <row r="188">
      <c r="A188" s="13" t="s">
        <v>33</v>
      </c>
      <c r="B188" s="13" t="s">
        <v>245</v>
      </c>
      <c r="C188" s="13" t="s">
        <v>110</v>
      </c>
      <c r="D188" s="28" t="str">
        <f t="shared" si="1"/>
        <v>0</v>
      </c>
      <c r="E188" s="28" t="str">
        <f t="shared" si="5"/>
        <v>0</v>
      </c>
      <c r="F188" s="29" t="str">
        <f t="shared" si="6"/>
        <v>0</v>
      </c>
      <c r="G188" s="30" t="str">
        <f t="shared" si="7"/>
        <v>0</v>
      </c>
      <c r="H188" s="31">
        <v>24913.59</v>
      </c>
      <c r="I188" s="32">
        <v>41820.0</v>
      </c>
    </row>
    <row r="189">
      <c r="A189" s="13" t="s">
        <v>33</v>
      </c>
      <c r="B189" s="13" t="s">
        <v>246</v>
      </c>
      <c r="C189" s="13" t="s">
        <v>110</v>
      </c>
      <c r="D189" s="28" t="str">
        <f t="shared" si="1"/>
        <v>0</v>
      </c>
      <c r="E189" s="28" t="str">
        <f t="shared" si="5"/>
        <v>0</v>
      </c>
      <c r="F189" s="29" t="str">
        <f t="shared" si="6"/>
        <v>0</v>
      </c>
      <c r="G189" s="30" t="str">
        <f t="shared" si="7"/>
        <v>0</v>
      </c>
      <c r="H189" s="31">
        <v>16116.94</v>
      </c>
      <c r="I189" s="32">
        <v>41820.0</v>
      </c>
    </row>
    <row r="190">
      <c r="A190" s="13" t="s">
        <v>33</v>
      </c>
      <c r="B190" s="13" t="s">
        <v>247</v>
      </c>
      <c r="C190" s="13" t="s">
        <v>110</v>
      </c>
      <c r="D190" s="28" t="str">
        <f t="shared" si="1"/>
        <v>0</v>
      </c>
      <c r="E190" s="28" t="str">
        <f t="shared" si="5"/>
        <v>0</v>
      </c>
      <c r="F190" s="29" t="str">
        <f t="shared" si="6"/>
        <v>0</v>
      </c>
      <c r="G190" s="30" t="str">
        <f t="shared" si="7"/>
        <v>0</v>
      </c>
      <c r="H190" s="31">
        <v>16767.25</v>
      </c>
      <c r="I190" s="32">
        <v>41820.0</v>
      </c>
    </row>
    <row r="191">
      <c r="A191" s="13" t="s">
        <v>33</v>
      </c>
      <c r="B191" s="13" t="s">
        <v>248</v>
      </c>
      <c r="C191" s="13" t="s">
        <v>110</v>
      </c>
      <c r="D191" s="28" t="str">
        <f t="shared" si="1"/>
        <v>0</v>
      </c>
      <c r="E191" s="28" t="str">
        <f t="shared" si="5"/>
        <v>0</v>
      </c>
      <c r="F191" s="29" t="str">
        <f t="shared" si="6"/>
        <v>0</v>
      </c>
      <c r="G191" s="30" t="str">
        <f t="shared" si="7"/>
        <v>0</v>
      </c>
      <c r="H191" s="31">
        <v>217010.3</v>
      </c>
      <c r="I191" s="32">
        <v>41820.0</v>
      </c>
    </row>
    <row r="192">
      <c r="A192" s="13" t="s">
        <v>33</v>
      </c>
      <c r="B192" s="13" t="s">
        <v>249</v>
      </c>
      <c r="C192" s="13" t="s">
        <v>110</v>
      </c>
      <c r="D192" s="28" t="str">
        <f t="shared" si="1"/>
        <v>0</v>
      </c>
      <c r="E192" s="28" t="str">
        <f t="shared" si="5"/>
        <v>0</v>
      </c>
      <c r="F192" s="29" t="str">
        <f t="shared" si="6"/>
        <v>0</v>
      </c>
      <c r="G192" s="30" t="str">
        <f t="shared" si="7"/>
        <v>0</v>
      </c>
      <c r="H192" s="31">
        <v>62485.55</v>
      </c>
      <c r="I192" s="32">
        <v>41820.0</v>
      </c>
    </row>
    <row r="193">
      <c r="A193" s="13" t="s">
        <v>33</v>
      </c>
      <c r="B193" s="13" t="s">
        <v>250</v>
      </c>
      <c r="C193" s="13" t="s">
        <v>110</v>
      </c>
      <c r="D193" s="28" t="str">
        <f t="shared" si="1"/>
        <v>0</v>
      </c>
      <c r="E193" s="28" t="str">
        <f t="shared" si="5"/>
        <v>0</v>
      </c>
      <c r="F193" s="29" t="str">
        <f t="shared" si="6"/>
        <v>0</v>
      </c>
      <c r="G193" s="30" t="str">
        <f t="shared" si="7"/>
        <v>0</v>
      </c>
      <c r="H193" s="31">
        <v>383438.34</v>
      </c>
      <c r="I193" s="32">
        <v>41820.0</v>
      </c>
    </row>
    <row r="194">
      <c r="A194" s="13" t="s">
        <v>33</v>
      </c>
      <c r="B194" s="13" t="s">
        <v>251</v>
      </c>
      <c r="C194" s="13" t="s">
        <v>110</v>
      </c>
      <c r="D194" s="28" t="str">
        <f t="shared" si="1"/>
        <v>0</v>
      </c>
      <c r="E194" s="28" t="str">
        <f t="shared" si="5"/>
        <v>0</v>
      </c>
      <c r="F194" s="29" t="str">
        <f t="shared" si="6"/>
        <v>0</v>
      </c>
      <c r="G194" s="30" t="str">
        <f t="shared" si="7"/>
        <v>0</v>
      </c>
      <c r="H194" s="31">
        <v>5645.64</v>
      </c>
      <c r="I194" s="32">
        <v>41820.0</v>
      </c>
    </row>
    <row r="195">
      <c r="A195" s="13" t="s">
        <v>33</v>
      </c>
      <c r="B195" s="13" t="s">
        <v>252</v>
      </c>
      <c r="C195" s="13" t="s">
        <v>110</v>
      </c>
      <c r="D195" s="28" t="str">
        <f t="shared" si="1"/>
        <v>0</v>
      </c>
      <c r="E195" s="28" t="str">
        <f t="shared" si="5"/>
        <v>0</v>
      </c>
      <c r="F195" s="29" t="str">
        <f t="shared" si="6"/>
        <v>0</v>
      </c>
      <c r="G195" s="30" t="str">
        <f t="shared" si="7"/>
        <v>0</v>
      </c>
      <c r="H195" s="31">
        <v>685813.92</v>
      </c>
      <c r="I195" s="32">
        <v>41820.0</v>
      </c>
    </row>
    <row r="196">
      <c r="A196" s="13" t="s">
        <v>33</v>
      </c>
      <c r="B196" s="13" t="s">
        <v>253</v>
      </c>
      <c r="C196" s="13" t="s">
        <v>110</v>
      </c>
      <c r="D196" s="28" t="str">
        <f t="shared" si="1"/>
        <v>0</v>
      </c>
      <c r="E196" s="28" t="str">
        <f t="shared" si="5"/>
        <v>0</v>
      </c>
      <c r="F196" s="29" t="str">
        <f t="shared" si="6"/>
        <v>0</v>
      </c>
      <c r="G196" s="30" t="str">
        <f t="shared" si="7"/>
        <v>0</v>
      </c>
      <c r="H196" s="31">
        <v>543550.26</v>
      </c>
      <c r="I196" s="32">
        <v>41820.0</v>
      </c>
    </row>
    <row r="197">
      <c r="A197" s="13" t="s">
        <v>33</v>
      </c>
      <c r="B197" s="13" t="s">
        <v>254</v>
      </c>
      <c r="C197" s="13" t="s">
        <v>110</v>
      </c>
      <c r="D197" s="28" t="str">
        <f t="shared" si="1"/>
        <v>0</v>
      </c>
      <c r="E197" s="28" t="str">
        <f t="shared" si="5"/>
        <v>0</v>
      </c>
      <c r="F197" s="29" t="str">
        <f t="shared" si="6"/>
        <v>0</v>
      </c>
      <c r="G197" s="30" t="str">
        <f t="shared" si="7"/>
        <v>0</v>
      </c>
      <c r="H197" s="31">
        <v>80800.5</v>
      </c>
      <c r="I197" s="32">
        <v>41820.0</v>
      </c>
    </row>
    <row r="198">
      <c r="A198" s="13" t="s">
        <v>33</v>
      </c>
      <c r="B198" s="13" t="s">
        <v>255</v>
      </c>
      <c r="C198" s="13" t="s">
        <v>110</v>
      </c>
      <c r="D198" s="28" t="str">
        <f t="shared" si="1"/>
        <v>0</v>
      </c>
      <c r="E198" s="28" t="str">
        <f t="shared" si="5"/>
        <v>0</v>
      </c>
      <c r="F198" s="29" t="str">
        <f t="shared" si="6"/>
        <v>0</v>
      </c>
      <c r="G198" s="30" t="str">
        <f t="shared" si="7"/>
        <v>0</v>
      </c>
      <c r="H198" s="31">
        <v>13401.3</v>
      </c>
      <c r="I198" s="32">
        <v>41820.0</v>
      </c>
    </row>
    <row r="199">
      <c r="A199" s="13" t="s">
        <v>33</v>
      </c>
      <c r="B199" s="13" t="s">
        <v>256</v>
      </c>
      <c r="C199" s="13" t="s">
        <v>110</v>
      </c>
      <c r="D199" s="28" t="str">
        <f t="shared" si="1"/>
        <v>0</v>
      </c>
      <c r="E199" s="28" t="str">
        <f t="shared" si="5"/>
        <v>0</v>
      </c>
      <c r="F199" s="29" t="str">
        <f t="shared" si="6"/>
        <v>0</v>
      </c>
      <c r="G199" s="30" t="str">
        <f t="shared" si="7"/>
        <v>0</v>
      </c>
      <c r="H199" s="31">
        <v>3701971.53</v>
      </c>
      <c r="I199" s="32">
        <v>41820.0</v>
      </c>
    </row>
    <row r="200">
      <c r="A200" s="13" t="s">
        <v>33</v>
      </c>
      <c r="B200" s="13" t="s">
        <v>257</v>
      </c>
      <c r="C200" s="13" t="s">
        <v>110</v>
      </c>
      <c r="D200" s="28" t="str">
        <f t="shared" si="1"/>
        <v>0</v>
      </c>
      <c r="E200" s="28" t="str">
        <f t="shared" si="5"/>
        <v>0</v>
      </c>
      <c r="F200" s="29" t="str">
        <f t="shared" si="6"/>
        <v>0</v>
      </c>
      <c r="G200" s="30" t="str">
        <f t="shared" si="7"/>
        <v>0</v>
      </c>
      <c r="H200" s="31">
        <v>101278.92</v>
      </c>
      <c r="I200" s="32">
        <v>41820.0</v>
      </c>
    </row>
    <row r="201">
      <c r="A201" s="13" t="s">
        <v>33</v>
      </c>
      <c r="B201" s="13" t="s">
        <v>258</v>
      </c>
      <c r="C201" s="13" t="s">
        <v>110</v>
      </c>
      <c r="D201" s="28" t="str">
        <f t="shared" si="1"/>
        <v>0</v>
      </c>
      <c r="E201" s="28" t="str">
        <f t="shared" si="5"/>
        <v>0</v>
      </c>
      <c r="F201" s="29" t="str">
        <f t="shared" si="6"/>
        <v>0</v>
      </c>
      <c r="G201" s="30" t="str">
        <f t="shared" si="7"/>
        <v>0</v>
      </c>
      <c r="H201" s="31">
        <v>64948.32</v>
      </c>
      <c r="I201" s="32">
        <v>41820.0</v>
      </c>
    </row>
    <row r="202">
      <c r="A202" s="13" t="s">
        <v>33</v>
      </c>
      <c r="B202" s="13" t="s">
        <v>259</v>
      </c>
      <c r="C202" s="13" t="s">
        <v>110</v>
      </c>
      <c r="D202" s="28" t="str">
        <f t="shared" si="1"/>
        <v>0</v>
      </c>
      <c r="E202" s="28" t="str">
        <f t="shared" si="5"/>
        <v>0</v>
      </c>
      <c r="F202" s="29" t="str">
        <f t="shared" si="6"/>
        <v>0</v>
      </c>
      <c r="G202" s="30" t="str">
        <f t="shared" si="7"/>
        <v>0</v>
      </c>
      <c r="H202" s="31">
        <v>24622.0</v>
      </c>
      <c r="I202" s="32">
        <v>41820.0</v>
      </c>
    </row>
    <row r="203">
      <c r="A203" s="13" t="s">
        <v>33</v>
      </c>
      <c r="B203" s="13" t="s">
        <v>260</v>
      </c>
      <c r="C203" s="13" t="s">
        <v>110</v>
      </c>
      <c r="D203" s="28" t="str">
        <f t="shared" si="1"/>
        <v>0</v>
      </c>
      <c r="E203" s="28" t="str">
        <f t="shared" si="5"/>
        <v>0</v>
      </c>
      <c r="F203" s="29" t="str">
        <f t="shared" si="6"/>
        <v>0</v>
      </c>
      <c r="G203" s="30" t="str">
        <f t="shared" si="7"/>
        <v>0</v>
      </c>
      <c r="H203" s="31">
        <v>166281.25</v>
      </c>
      <c r="I203" s="32">
        <v>41820.0</v>
      </c>
    </row>
    <row r="204">
      <c r="A204" s="13" t="s">
        <v>33</v>
      </c>
      <c r="B204" s="13" t="s">
        <v>261</v>
      </c>
      <c r="C204" s="13" t="s">
        <v>110</v>
      </c>
      <c r="D204" s="28" t="str">
        <f t="shared" si="1"/>
        <v>0</v>
      </c>
      <c r="E204" s="28" t="str">
        <f t="shared" si="5"/>
        <v>0</v>
      </c>
      <c r="F204" s="29" t="str">
        <f t="shared" si="6"/>
        <v>0</v>
      </c>
      <c r="G204" s="30" t="str">
        <f t="shared" si="7"/>
        <v>0</v>
      </c>
      <c r="H204" s="31">
        <v>121288.2</v>
      </c>
      <c r="I204" s="32">
        <v>41820.0</v>
      </c>
    </row>
    <row r="205">
      <c r="A205" s="13" t="s">
        <v>33</v>
      </c>
      <c r="B205" s="13" t="s">
        <v>262</v>
      </c>
      <c r="C205" s="13" t="s">
        <v>110</v>
      </c>
      <c r="D205" s="28" t="str">
        <f t="shared" si="1"/>
        <v>0</v>
      </c>
      <c r="E205" s="28" t="str">
        <f t="shared" si="5"/>
        <v>0</v>
      </c>
      <c r="F205" s="29" t="str">
        <f t="shared" si="6"/>
        <v>0</v>
      </c>
      <c r="G205" s="30" t="str">
        <f t="shared" si="7"/>
        <v>0</v>
      </c>
      <c r="H205" s="31">
        <v>133861.7</v>
      </c>
      <c r="I205" s="32">
        <v>41820.0</v>
      </c>
    </row>
    <row r="206">
      <c r="A206" s="13" t="s">
        <v>33</v>
      </c>
      <c r="B206" s="13" t="s">
        <v>263</v>
      </c>
      <c r="C206" s="13" t="s">
        <v>110</v>
      </c>
      <c r="D206" s="28" t="str">
        <f t="shared" si="1"/>
        <v>0</v>
      </c>
      <c r="E206" s="28" t="str">
        <f t="shared" si="5"/>
        <v>0</v>
      </c>
      <c r="F206" s="29" t="str">
        <f t="shared" si="6"/>
        <v>0</v>
      </c>
      <c r="G206" s="30" t="str">
        <f t="shared" si="7"/>
        <v>0</v>
      </c>
      <c r="H206" s="31">
        <v>2227243.84</v>
      </c>
      <c r="I206" s="32">
        <v>41820.0</v>
      </c>
    </row>
    <row r="207">
      <c r="A207" s="13" t="s">
        <v>33</v>
      </c>
      <c r="B207" s="13" t="s">
        <v>264</v>
      </c>
      <c r="C207" s="13" t="s">
        <v>110</v>
      </c>
      <c r="D207" s="28" t="str">
        <f t="shared" si="1"/>
        <v>0</v>
      </c>
      <c r="E207" s="28" t="str">
        <f t="shared" si="5"/>
        <v>0</v>
      </c>
      <c r="F207" s="29" t="str">
        <f t="shared" si="6"/>
        <v>0</v>
      </c>
      <c r="G207" s="30" t="str">
        <f t="shared" si="7"/>
        <v>0</v>
      </c>
      <c r="H207" s="31">
        <v>606749.67</v>
      </c>
      <c r="I207" s="32">
        <v>41820.0</v>
      </c>
    </row>
    <row r="208">
      <c r="A208" s="13" t="s">
        <v>33</v>
      </c>
      <c r="B208" s="13" t="s">
        <v>265</v>
      </c>
      <c r="C208" s="13" t="s">
        <v>110</v>
      </c>
      <c r="D208" s="28" t="str">
        <f t="shared" si="1"/>
        <v>0</v>
      </c>
      <c r="E208" s="28" t="str">
        <f t="shared" si="5"/>
        <v>0</v>
      </c>
      <c r="F208" s="29" t="str">
        <f t="shared" si="6"/>
        <v>0</v>
      </c>
      <c r="G208" s="30" t="str">
        <f t="shared" si="7"/>
        <v>0</v>
      </c>
      <c r="H208" s="31">
        <v>204228.16</v>
      </c>
      <c r="I208" s="32">
        <v>41820.0</v>
      </c>
    </row>
    <row r="209">
      <c r="A209" s="13" t="s">
        <v>33</v>
      </c>
      <c r="B209" s="13" t="s">
        <v>266</v>
      </c>
      <c r="C209" s="13" t="s">
        <v>110</v>
      </c>
      <c r="D209" s="28" t="str">
        <f t="shared" si="1"/>
        <v>0</v>
      </c>
      <c r="E209" s="28" t="str">
        <f t="shared" si="5"/>
        <v>0</v>
      </c>
      <c r="F209" s="29" t="str">
        <f t="shared" si="6"/>
        <v>0</v>
      </c>
      <c r="G209" s="30" t="str">
        <f t="shared" si="7"/>
        <v>0</v>
      </c>
      <c r="H209" s="31">
        <v>29492.2</v>
      </c>
      <c r="I209" s="32">
        <v>41820.0</v>
      </c>
    </row>
    <row r="210">
      <c r="A210" s="13" t="s">
        <v>33</v>
      </c>
      <c r="B210" s="13" t="s">
        <v>267</v>
      </c>
      <c r="C210" s="13" t="s">
        <v>110</v>
      </c>
      <c r="D210" s="28" t="str">
        <f t="shared" si="1"/>
        <v>0</v>
      </c>
      <c r="E210" s="28" t="str">
        <f t="shared" si="5"/>
        <v>0</v>
      </c>
      <c r="F210" s="29" t="str">
        <f t="shared" si="6"/>
        <v>0</v>
      </c>
      <c r="G210" s="30" t="str">
        <f t="shared" si="7"/>
        <v>0</v>
      </c>
      <c r="H210" s="31">
        <v>32394.96</v>
      </c>
      <c r="I210" s="32">
        <v>41820.0</v>
      </c>
    </row>
    <row r="211">
      <c r="A211" s="13" t="s">
        <v>33</v>
      </c>
      <c r="B211" s="13" t="s">
        <v>268</v>
      </c>
      <c r="C211" s="13" t="s">
        <v>110</v>
      </c>
      <c r="D211" s="28" t="str">
        <f t="shared" si="1"/>
        <v>0</v>
      </c>
      <c r="E211" s="28" t="str">
        <f t="shared" si="5"/>
        <v>0</v>
      </c>
      <c r="F211" s="29" t="str">
        <f t="shared" si="6"/>
        <v>0</v>
      </c>
      <c r="G211" s="30" t="str">
        <f t="shared" si="7"/>
        <v>0</v>
      </c>
      <c r="H211" s="31">
        <v>44125.2</v>
      </c>
      <c r="I211" s="32">
        <v>41820.0</v>
      </c>
    </row>
    <row r="212">
      <c r="A212" s="13" t="s">
        <v>33</v>
      </c>
      <c r="B212" s="13" t="s">
        <v>269</v>
      </c>
      <c r="C212" s="13" t="s">
        <v>110</v>
      </c>
      <c r="D212" s="28" t="str">
        <f t="shared" si="1"/>
        <v>0</v>
      </c>
      <c r="E212" s="28" t="str">
        <f t="shared" si="5"/>
        <v>0</v>
      </c>
      <c r="F212" s="29" t="str">
        <f t="shared" si="6"/>
        <v>0</v>
      </c>
      <c r="G212" s="30" t="str">
        <f t="shared" si="7"/>
        <v>0</v>
      </c>
      <c r="H212" s="31">
        <v>126776.23</v>
      </c>
      <c r="I212" s="32">
        <v>41820.0</v>
      </c>
    </row>
    <row r="213">
      <c r="A213" s="13" t="s">
        <v>33</v>
      </c>
      <c r="B213" s="13" t="s">
        <v>270</v>
      </c>
      <c r="C213" s="13" t="s">
        <v>110</v>
      </c>
      <c r="D213" s="28" t="str">
        <f t="shared" si="1"/>
        <v>0</v>
      </c>
      <c r="E213" s="28" t="str">
        <f t="shared" si="5"/>
        <v>0</v>
      </c>
      <c r="F213" s="29" t="str">
        <f t="shared" si="6"/>
        <v>0</v>
      </c>
      <c r="G213" s="30" t="str">
        <f t="shared" si="7"/>
        <v>0</v>
      </c>
      <c r="H213" s="31">
        <v>610507.37</v>
      </c>
      <c r="I213" s="32">
        <v>41820.0</v>
      </c>
    </row>
    <row r="214">
      <c r="A214" s="13" t="s">
        <v>33</v>
      </c>
      <c r="B214" s="13" t="s">
        <v>271</v>
      </c>
      <c r="C214" s="13" t="s">
        <v>110</v>
      </c>
      <c r="D214" s="28" t="str">
        <f t="shared" si="1"/>
        <v>0</v>
      </c>
      <c r="E214" s="28" t="str">
        <f t="shared" si="5"/>
        <v>0</v>
      </c>
      <c r="F214" s="29" t="str">
        <f t="shared" si="6"/>
        <v>0</v>
      </c>
      <c r="G214" s="30" t="str">
        <f t="shared" si="7"/>
        <v>0</v>
      </c>
      <c r="H214" s="31">
        <v>165685.5</v>
      </c>
      <c r="I214" s="32">
        <v>41820.0</v>
      </c>
    </row>
    <row r="215">
      <c r="A215" s="13" t="s">
        <v>33</v>
      </c>
      <c r="B215" s="13" t="s">
        <v>272</v>
      </c>
      <c r="C215" s="13" t="s">
        <v>110</v>
      </c>
      <c r="D215" s="28" t="str">
        <f t="shared" si="1"/>
        <v>0</v>
      </c>
      <c r="E215" s="28" t="str">
        <f t="shared" si="5"/>
        <v>0</v>
      </c>
      <c r="F215" s="29" t="str">
        <f t="shared" si="6"/>
        <v>0</v>
      </c>
      <c r="G215" s="30" t="str">
        <f t="shared" si="7"/>
        <v>0</v>
      </c>
      <c r="H215" s="31">
        <v>180530.71</v>
      </c>
      <c r="I215" s="32">
        <v>41820.0</v>
      </c>
    </row>
    <row r="216">
      <c r="A216" s="13" t="s">
        <v>33</v>
      </c>
      <c r="B216" s="13" t="s">
        <v>273</v>
      </c>
      <c r="C216" s="13" t="s">
        <v>110</v>
      </c>
      <c r="D216" s="28" t="str">
        <f t="shared" si="1"/>
        <v>0</v>
      </c>
      <c r="E216" s="28" t="str">
        <f t="shared" si="5"/>
        <v>0</v>
      </c>
      <c r="F216" s="29" t="str">
        <f t="shared" si="6"/>
        <v>0</v>
      </c>
      <c r="G216" s="30" t="str">
        <f t="shared" si="7"/>
        <v>0</v>
      </c>
      <c r="H216" s="31">
        <v>135945.65</v>
      </c>
      <c r="I216" s="32">
        <v>41820.0</v>
      </c>
    </row>
    <row r="217">
      <c r="A217" s="13" t="s">
        <v>33</v>
      </c>
      <c r="B217" s="13" t="s">
        <v>274</v>
      </c>
      <c r="C217" s="13" t="s">
        <v>110</v>
      </c>
      <c r="D217" s="28" t="str">
        <f t="shared" si="1"/>
        <v>0</v>
      </c>
      <c r="E217" s="28" t="str">
        <f t="shared" si="5"/>
        <v>0</v>
      </c>
      <c r="F217" s="29" t="str">
        <f t="shared" si="6"/>
        <v>0</v>
      </c>
      <c r="G217" s="30" t="str">
        <f t="shared" si="7"/>
        <v>0</v>
      </c>
      <c r="H217" s="31">
        <v>491810.82</v>
      </c>
      <c r="I217" s="32">
        <v>41820.0</v>
      </c>
    </row>
    <row r="218">
      <c r="A218" s="13" t="s">
        <v>33</v>
      </c>
      <c r="B218" s="13" t="s">
        <v>275</v>
      </c>
      <c r="C218" s="13" t="s">
        <v>110</v>
      </c>
      <c r="D218" s="28" t="str">
        <f t="shared" si="1"/>
        <v>0</v>
      </c>
      <c r="E218" s="28" t="str">
        <f t="shared" si="5"/>
        <v>0</v>
      </c>
      <c r="F218" s="29" t="str">
        <f t="shared" si="6"/>
        <v>0</v>
      </c>
      <c r="G218" s="30" t="str">
        <f t="shared" si="7"/>
        <v>0</v>
      </c>
      <c r="H218" s="31">
        <v>52456.95</v>
      </c>
      <c r="I218" s="32">
        <v>41820.0</v>
      </c>
    </row>
    <row r="219">
      <c r="A219" s="13" t="s">
        <v>33</v>
      </c>
      <c r="B219" s="13" t="s">
        <v>276</v>
      </c>
      <c r="C219" s="13" t="s">
        <v>110</v>
      </c>
      <c r="D219" s="28" t="str">
        <f t="shared" si="1"/>
        <v>0</v>
      </c>
      <c r="E219" s="28" t="str">
        <f t="shared" si="5"/>
        <v>0</v>
      </c>
      <c r="F219" s="29" t="str">
        <f t="shared" si="6"/>
        <v>0</v>
      </c>
      <c r="G219" s="30" t="str">
        <f t="shared" si="7"/>
        <v>0</v>
      </c>
      <c r="H219" s="31">
        <v>84117.3</v>
      </c>
      <c r="I219" s="32">
        <v>41820.0</v>
      </c>
    </row>
    <row r="220">
      <c r="A220" s="13" t="s">
        <v>33</v>
      </c>
      <c r="B220" s="13" t="s">
        <v>277</v>
      </c>
      <c r="C220" s="13" t="s">
        <v>110</v>
      </c>
      <c r="D220" s="28" t="str">
        <f t="shared" si="1"/>
        <v>0</v>
      </c>
      <c r="E220" s="28" t="str">
        <f t="shared" si="5"/>
        <v>0</v>
      </c>
      <c r="F220" s="29" t="str">
        <f t="shared" si="6"/>
        <v>0</v>
      </c>
      <c r="G220" s="30" t="str">
        <f t="shared" si="7"/>
        <v>0</v>
      </c>
      <c r="H220" s="31">
        <v>47930.61</v>
      </c>
      <c r="I220" s="32">
        <v>41820.0</v>
      </c>
    </row>
    <row r="221">
      <c r="A221" s="13" t="s">
        <v>33</v>
      </c>
      <c r="B221" s="13" t="s">
        <v>278</v>
      </c>
      <c r="C221" s="13" t="s">
        <v>110</v>
      </c>
      <c r="D221" s="28" t="str">
        <f t="shared" si="1"/>
        <v>0</v>
      </c>
      <c r="E221" s="28" t="str">
        <f t="shared" si="5"/>
        <v>0</v>
      </c>
      <c r="F221" s="29" t="str">
        <f t="shared" si="6"/>
        <v>0</v>
      </c>
      <c r="G221" s="30" t="str">
        <f t="shared" si="7"/>
        <v>0</v>
      </c>
      <c r="H221" s="31">
        <v>9514398.12</v>
      </c>
      <c r="I221" s="32">
        <v>41820.0</v>
      </c>
    </row>
    <row r="222">
      <c r="A222" s="13" t="s">
        <v>33</v>
      </c>
      <c r="B222" s="13" t="s">
        <v>279</v>
      </c>
      <c r="C222" s="13" t="s">
        <v>110</v>
      </c>
      <c r="D222" s="28" t="str">
        <f t="shared" si="1"/>
        <v>0</v>
      </c>
      <c r="E222" s="28" t="str">
        <f t="shared" si="5"/>
        <v>0</v>
      </c>
      <c r="F222" s="29" t="str">
        <f t="shared" si="6"/>
        <v>0</v>
      </c>
      <c r="G222" s="30" t="str">
        <f t="shared" si="7"/>
        <v>0</v>
      </c>
      <c r="H222" s="31">
        <v>59654.59</v>
      </c>
      <c r="I222" s="32">
        <v>41820.0</v>
      </c>
    </row>
    <row r="223">
      <c r="A223" s="13" t="s">
        <v>33</v>
      </c>
      <c r="B223" s="13" t="s">
        <v>280</v>
      </c>
      <c r="C223" s="13" t="s">
        <v>110</v>
      </c>
      <c r="D223" s="28" t="str">
        <f t="shared" si="1"/>
        <v>0</v>
      </c>
      <c r="E223" s="28" t="str">
        <f t="shared" si="5"/>
        <v>0</v>
      </c>
      <c r="F223" s="29" t="str">
        <f t="shared" si="6"/>
        <v>0</v>
      </c>
      <c r="G223" s="30" t="str">
        <f t="shared" si="7"/>
        <v>0</v>
      </c>
      <c r="H223" s="31">
        <v>150069.66</v>
      </c>
      <c r="I223" s="32">
        <v>41820.0</v>
      </c>
    </row>
    <row r="224">
      <c r="A224" s="13" t="s">
        <v>33</v>
      </c>
      <c r="B224" s="13" t="s">
        <v>281</v>
      </c>
      <c r="C224" s="13" t="s">
        <v>110</v>
      </c>
      <c r="D224" s="28" t="str">
        <f t="shared" si="1"/>
        <v>0</v>
      </c>
      <c r="E224" s="28" t="str">
        <f t="shared" si="5"/>
        <v>0</v>
      </c>
      <c r="F224" s="29" t="str">
        <f t="shared" si="6"/>
        <v>0</v>
      </c>
      <c r="G224" s="30" t="str">
        <f t="shared" si="7"/>
        <v>0</v>
      </c>
      <c r="H224" s="31">
        <v>156807.83</v>
      </c>
      <c r="I224" s="32">
        <v>41820.0</v>
      </c>
    </row>
    <row r="225">
      <c r="A225" s="13" t="s">
        <v>33</v>
      </c>
      <c r="B225" s="13" t="s">
        <v>282</v>
      </c>
      <c r="C225" s="13" t="s">
        <v>110</v>
      </c>
      <c r="D225" s="28" t="str">
        <f t="shared" si="1"/>
        <v>0</v>
      </c>
      <c r="E225" s="28" t="str">
        <f t="shared" si="5"/>
        <v>0</v>
      </c>
      <c r="F225" s="29" t="str">
        <f t="shared" si="6"/>
        <v>0</v>
      </c>
      <c r="G225" s="30" t="str">
        <f t="shared" si="7"/>
        <v>0</v>
      </c>
      <c r="H225" s="31">
        <v>818538.13</v>
      </c>
      <c r="I225" s="32">
        <v>41820.0</v>
      </c>
    </row>
    <row r="226">
      <c r="A226" s="13" t="s">
        <v>33</v>
      </c>
      <c r="B226" s="13" t="s">
        <v>283</v>
      </c>
      <c r="C226" s="13" t="s">
        <v>110</v>
      </c>
      <c r="D226" s="28" t="str">
        <f t="shared" si="1"/>
        <v>0</v>
      </c>
      <c r="E226" s="28" t="str">
        <f t="shared" si="5"/>
        <v>0</v>
      </c>
      <c r="F226" s="29" t="str">
        <f t="shared" si="6"/>
        <v>0</v>
      </c>
      <c r="G226" s="30" t="str">
        <f t="shared" si="7"/>
        <v>0</v>
      </c>
      <c r="H226" s="31">
        <v>54768.3</v>
      </c>
      <c r="I226" s="32">
        <v>41820.0</v>
      </c>
    </row>
    <row r="227">
      <c r="A227" s="13" t="s">
        <v>33</v>
      </c>
      <c r="B227" s="13" t="s">
        <v>284</v>
      </c>
      <c r="C227" s="13" t="s">
        <v>110</v>
      </c>
      <c r="D227" s="28" t="str">
        <f t="shared" si="1"/>
        <v>0</v>
      </c>
      <c r="E227" s="28" t="str">
        <f t="shared" si="5"/>
        <v>0</v>
      </c>
      <c r="F227" s="29" t="str">
        <f t="shared" si="6"/>
        <v>0</v>
      </c>
      <c r="G227" s="30" t="str">
        <f t="shared" si="7"/>
        <v>0</v>
      </c>
      <c r="H227" s="31">
        <v>243082.33</v>
      </c>
      <c r="I227" s="32">
        <v>41820.0</v>
      </c>
    </row>
    <row r="228">
      <c r="A228" s="13" t="s">
        <v>33</v>
      </c>
      <c r="B228" s="13" t="s">
        <v>285</v>
      </c>
      <c r="C228" s="13" t="s">
        <v>110</v>
      </c>
      <c r="D228" s="28" t="str">
        <f t="shared" si="1"/>
        <v>0</v>
      </c>
      <c r="E228" s="28" t="str">
        <f t="shared" si="5"/>
        <v>0</v>
      </c>
      <c r="F228" s="29" t="str">
        <f t="shared" si="6"/>
        <v>0</v>
      </c>
      <c r="G228" s="30" t="str">
        <f t="shared" si="7"/>
        <v>0</v>
      </c>
      <c r="H228" s="31">
        <v>369920.28</v>
      </c>
      <c r="I228" s="32">
        <v>41820.0</v>
      </c>
    </row>
    <row r="229">
      <c r="A229" s="13" t="s">
        <v>33</v>
      </c>
      <c r="B229" s="13" t="s">
        <v>286</v>
      </c>
      <c r="C229" s="13" t="s">
        <v>110</v>
      </c>
      <c r="D229" s="28" t="str">
        <f t="shared" si="1"/>
        <v>0</v>
      </c>
      <c r="E229" s="28" t="str">
        <f t="shared" si="5"/>
        <v>0</v>
      </c>
      <c r="F229" s="29" t="str">
        <f t="shared" si="6"/>
        <v>0</v>
      </c>
      <c r="G229" s="30" t="str">
        <f t="shared" si="7"/>
        <v>0</v>
      </c>
      <c r="H229" s="31">
        <v>143004.0</v>
      </c>
      <c r="I229" s="32">
        <v>41820.0</v>
      </c>
    </row>
    <row r="230">
      <c r="A230" s="13" t="s">
        <v>33</v>
      </c>
      <c r="B230" s="13" t="s">
        <v>287</v>
      </c>
      <c r="C230" s="13" t="s">
        <v>110</v>
      </c>
      <c r="D230" s="28" t="str">
        <f t="shared" si="1"/>
        <v>0</v>
      </c>
      <c r="E230" s="28" t="str">
        <f t="shared" si="5"/>
        <v>0</v>
      </c>
      <c r="F230" s="29" t="str">
        <f t="shared" si="6"/>
        <v>0</v>
      </c>
      <c r="G230" s="30" t="str">
        <f t="shared" si="7"/>
        <v>0</v>
      </c>
      <c r="H230" s="31">
        <v>145032.72</v>
      </c>
      <c r="I230" s="32">
        <v>41820.0</v>
      </c>
    </row>
    <row r="231">
      <c r="A231" s="13" t="s">
        <v>33</v>
      </c>
      <c r="B231" s="13" t="s">
        <v>288</v>
      </c>
      <c r="C231" s="13" t="s">
        <v>110</v>
      </c>
      <c r="D231" s="28" t="str">
        <f t="shared" si="1"/>
        <v>0</v>
      </c>
      <c r="E231" s="28" t="str">
        <f t="shared" si="5"/>
        <v>0</v>
      </c>
      <c r="F231" s="29" t="str">
        <f t="shared" si="6"/>
        <v>0</v>
      </c>
      <c r="G231" s="30" t="str">
        <f t="shared" si="7"/>
        <v>0</v>
      </c>
      <c r="H231" s="31">
        <v>525952.98</v>
      </c>
      <c r="I231" s="32">
        <v>41820.0</v>
      </c>
    </row>
    <row r="232">
      <c r="A232" s="13" t="s">
        <v>33</v>
      </c>
      <c r="B232" s="13" t="s">
        <v>289</v>
      </c>
      <c r="C232" s="13" t="s">
        <v>110</v>
      </c>
      <c r="D232" s="28" t="str">
        <f t="shared" si="1"/>
        <v>0</v>
      </c>
      <c r="E232" s="28" t="str">
        <f t="shared" si="5"/>
        <v>0</v>
      </c>
      <c r="F232" s="29" t="str">
        <f t="shared" si="6"/>
        <v>0</v>
      </c>
      <c r="G232" s="30" t="str">
        <f t="shared" si="7"/>
        <v>0</v>
      </c>
      <c r="H232" s="31">
        <v>525128.35</v>
      </c>
      <c r="I232" s="32">
        <v>41820.0</v>
      </c>
    </row>
    <row r="233">
      <c r="A233" s="13" t="s">
        <v>33</v>
      </c>
      <c r="B233" s="13" t="s">
        <v>290</v>
      </c>
      <c r="C233" s="13" t="s">
        <v>110</v>
      </c>
      <c r="D233" s="28" t="str">
        <f t="shared" si="1"/>
        <v>0</v>
      </c>
      <c r="E233" s="28" t="str">
        <f t="shared" si="5"/>
        <v>0</v>
      </c>
      <c r="F233" s="29" t="str">
        <f t="shared" si="6"/>
        <v>0</v>
      </c>
      <c r="G233" s="30" t="str">
        <f t="shared" si="7"/>
        <v>0</v>
      </c>
      <c r="H233" s="31">
        <v>17750.25</v>
      </c>
      <c r="I233" s="32">
        <v>41820.0</v>
      </c>
    </row>
    <row r="234">
      <c r="A234" s="13" t="s">
        <v>33</v>
      </c>
      <c r="B234" s="13" t="s">
        <v>291</v>
      </c>
      <c r="C234" s="13" t="s">
        <v>110</v>
      </c>
      <c r="D234" s="28" t="str">
        <f t="shared" si="1"/>
        <v>0</v>
      </c>
      <c r="E234" s="28" t="str">
        <f t="shared" si="5"/>
        <v>0</v>
      </c>
      <c r="F234" s="29" t="str">
        <f t="shared" si="6"/>
        <v>0</v>
      </c>
      <c r="G234" s="30" t="str">
        <f t="shared" si="7"/>
        <v>0</v>
      </c>
      <c r="H234" s="31">
        <v>87005.1</v>
      </c>
      <c r="I234" s="32">
        <v>41820.0</v>
      </c>
    </row>
    <row r="235">
      <c r="A235" s="13" t="s">
        <v>33</v>
      </c>
      <c r="B235" s="13" t="s">
        <v>292</v>
      </c>
      <c r="C235" s="13" t="s">
        <v>110</v>
      </c>
      <c r="D235" s="28" t="str">
        <f t="shared" si="1"/>
        <v>0</v>
      </c>
      <c r="E235" s="28" t="str">
        <f t="shared" si="5"/>
        <v>0</v>
      </c>
      <c r="F235" s="29" t="str">
        <f t="shared" si="6"/>
        <v>0</v>
      </c>
      <c r="G235" s="30" t="str">
        <f t="shared" si="7"/>
        <v>0</v>
      </c>
      <c r="H235" s="31">
        <v>17824.61</v>
      </c>
      <c r="I235" s="32">
        <v>41820.0</v>
      </c>
    </row>
    <row r="236">
      <c r="A236" s="13" t="s">
        <v>33</v>
      </c>
      <c r="B236" s="13" t="s">
        <v>293</v>
      </c>
      <c r="C236" s="13" t="s">
        <v>110</v>
      </c>
      <c r="D236" s="28" t="str">
        <f t="shared" si="1"/>
        <v>0</v>
      </c>
      <c r="E236" s="28" t="str">
        <f t="shared" si="5"/>
        <v>0</v>
      </c>
      <c r="F236" s="29" t="str">
        <f t="shared" si="6"/>
        <v>0</v>
      </c>
      <c r="G236" s="30" t="str">
        <f t="shared" si="7"/>
        <v>0</v>
      </c>
      <c r="H236" s="31">
        <v>156337.05</v>
      </c>
      <c r="I236" s="32">
        <v>41820.0</v>
      </c>
    </row>
    <row r="237">
      <c r="A237" s="13" t="s">
        <v>33</v>
      </c>
      <c r="B237" s="13" t="s">
        <v>294</v>
      </c>
      <c r="C237" s="13" t="s">
        <v>110</v>
      </c>
      <c r="D237" s="28" t="str">
        <f t="shared" si="1"/>
        <v>0</v>
      </c>
      <c r="E237" s="28" t="str">
        <f t="shared" si="5"/>
        <v>0</v>
      </c>
      <c r="F237" s="29" t="str">
        <f t="shared" si="6"/>
        <v>0</v>
      </c>
      <c r="G237" s="30" t="str">
        <f t="shared" si="7"/>
        <v>0</v>
      </c>
      <c r="H237" s="31">
        <v>72935.58</v>
      </c>
      <c r="I237" s="32">
        <v>41820.0</v>
      </c>
    </row>
    <row r="238">
      <c r="A238" s="13" t="s">
        <v>33</v>
      </c>
      <c r="B238" s="13" t="s">
        <v>295</v>
      </c>
      <c r="C238" s="13" t="s">
        <v>110</v>
      </c>
      <c r="D238" s="28" t="str">
        <f t="shared" si="1"/>
        <v>0</v>
      </c>
      <c r="E238" s="28" t="str">
        <f t="shared" si="5"/>
        <v>0</v>
      </c>
      <c r="F238" s="29" t="str">
        <f t="shared" si="6"/>
        <v>0</v>
      </c>
      <c r="G238" s="30" t="str">
        <f t="shared" si="7"/>
        <v>0</v>
      </c>
      <c r="H238" s="31">
        <v>22123.11</v>
      </c>
      <c r="I238" s="32">
        <v>41820.0</v>
      </c>
    </row>
    <row r="239">
      <c r="A239" s="13" t="s">
        <v>33</v>
      </c>
      <c r="B239" s="13" t="s">
        <v>296</v>
      </c>
      <c r="C239" s="13" t="s">
        <v>110</v>
      </c>
      <c r="D239" s="28" t="str">
        <f t="shared" si="1"/>
        <v>0</v>
      </c>
      <c r="E239" s="28" t="str">
        <f t="shared" si="5"/>
        <v>0</v>
      </c>
      <c r="F239" s="29" t="str">
        <f t="shared" si="6"/>
        <v>0</v>
      </c>
      <c r="G239" s="30" t="str">
        <f t="shared" si="7"/>
        <v>0</v>
      </c>
      <c r="H239" s="31">
        <v>693256.2</v>
      </c>
      <c r="I239" s="32">
        <v>41820.0</v>
      </c>
    </row>
    <row r="240">
      <c r="A240" s="13" t="s">
        <v>33</v>
      </c>
      <c r="B240" s="13" t="s">
        <v>297</v>
      </c>
      <c r="C240" s="13" t="s">
        <v>110</v>
      </c>
      <c r="D240" s="28" t="str">
        <f t="shared" si="1"/>
        <v>0</v>
      </c>
      <c r="E240" s="28" t="str">
        <f t="shared" si="5"/>
        <v>0</v>
      </c>
      <c r="F240" s="29" t="str">
        <f t="shared" si="6"/>
        <v>0</v>
      </c>
      <c r="G240" s="30" t="str">
        <f t="shared" si="7"/>
        <v>0</v>
      </c>
      <c r="H240" s="31">
        <v>79153.2</v>
      </c>
      <c r="I240" s="32">
        <v>41820.0</v>
      </c>
    </row>
    <row r="241">
      <c r="A241" s="13" t="s">
        <v>33</v>
      </c>
      <c r="B241" s="13" t="s">
        <v>298</v>
      </c>
      <c r="C241" s="13" t="s">
        <v>110</v>
      </c>
      <c r="D241" s="28" t="str">
        <f t="shared" si="1"/>
        <v>0</v>
      </c>
      <c r="E241" s="28" t="str">
        <f t="shared" si="5"/>
        <v>0</v>
      </c>
      <c r="F241" s="29" t="str">
        <f t="shared" si="6"/>
        <v>0</v>
      </c>
      <c r="G241" s="30" t="str">
        <f t="shared" si="7"/>
        <v>0</v>
      </c>
      <c r="H241" s="31">
        <v>103641.18</v>
      </c>
      <c r="I241" s="32">
        <v>41820.0</v>
      </c>
    </row>
    <row r="242">
      <c r="A242" s="13" t="s">
        <v>33</v>
      </c>
      <c r="B242" s="13" t="s">
        <v>299</v>
      </c>
      <c r="C242" s="13" t="s">
        <v>110</v>
      </c>
      <c r="D242" s="28" t="str">
        <f t="shared" si="1"/>
        <v>0</v>
      </c>
      <c r="E242" s="28" t="str">
        <f t="shared" si="5"/>
        <v>0</v>
      </c>
      <c r="F242" s="29" t="str">
        <f t="shared" si="6"/>
        <v>0</v>
      </c>
      <c r="G242" s="30" t="str">
        <f t="shared" si="7"/>
        <v>0</v>
      </c>
      <c r="H242" s="31">
        <v>254190.75</v>
      </c>
      <c r="I242" s="32">
        <v>41820.0</v>
      </c>
    </row>
    <row r="243">
      <c r="A243" s="13" t="s">
        <v>33</v>
      </c>
      <c r="B243" s="13" t="s">
        <v>300</v>
      </c>
      <c r="C243" s="13" t="s">
        <v>110</v>
      </c>
      <c r="D243" s="28" t="str">
        <f t="shared" si="1"/>
        <v>0</v>
      </c>
      <c r="E243" s="28" t="str">
        <f t="shared" si="5"/>
        <v>0</v>
      </c>
      <c r="F243" s="29" t="str">
        <f t="shared" si="6"/>
        <v>0</v>
      </c>
      <c r="G243" s="30" t="str">
        <f t="shared" si="7"/>
        <v>0</v>
      </c>
      <c r="H243" s="31">
        <v>64684.27</v>
      </c>
      <c r="I243" s="32">
        <v>41820.0</v>
      </c>
    </row>
    <row r="244">
      <c r="A244" s="13" t="s">
        <v>33</v>
      </c>
      <c r="B244" s="13" t="s">
        <v>301</v>
      </c>
      <c r="C244" s="13" t="s">
        <v>110</v>
      </c>
      <c r="D244" s="28" t="str">
        <f t="shared" si="1"/>
        <v>0</v>
      </c>
      <c r="E244" s="28" t="str">
        <f t="shared" si="5"/>
        <v>0</v>
      </c>
      <c r="F244" s="29" t="str">
        <f t="shared" si="6"/>
        <v>0</v>
      </c>
      <c r="G244" s="30" t="str">
        <f t="shared" si="7"/>
        <v>0</v>
      </c>
      <c r="H244" s="31">
        <v>35909.84</v>
      </c>
      <c r="I244" s="32">
        <v>41820.0</v>
      </c>
    </row>
    <row r="245">
      <c r="A245" s="13" t="s">
        <v>33</v>
      </c>
      <c r="B245" s="13" t="s">
        <v>302</v>
      </c>
      <c r="C245" s="13" t="s">
        <v>110</v>
      </c>
      <c r="D245" s="28" t="str">
        <f t="shared" si="1"/>
        <v>0</v>
      </c>
      <c r="E245" s="28" t="str">
        <f t="shared" si="5"/>
        <v>0</v>
      </c>
      <c r="F245" s="29" t="str">
        <f t="shared" si="6"/>
        <v>0</v>
      </c>
      <c r="G245" s="30" t="str">
        <f t="shared" si="7"/>
        <v>0</v>
      </c>
      <c r="H245" s="31">
        <v>193908.6</v>
      </c>
      <c r="I245" s="32">
        <v>41820.0</v>
      </c>
    </row>
    <row r="246">
      <c r="A246" s="13" t="s">
        <v>33</v>
      </c>
      <c r="B246" s="13" t="s">
        <v>303</v>
      </c>
      <c r="C246" s="13" t="s">
        <v>110</v>
      </c>
      <c r="D246" s="28" t="str">
        <f t="shared" si="1"/>
        <v>0</v>
      </c>
      <c r="E246" s="28" t="str">
        <f t="shared" si="5"/>
        <v>0</v>
      </c>
      <c r="F246" s="29" t="str">
        <f t="shared" si="6"/>
        <v>0</v>
      </c>
      <c r="G246" s="30" t="str">
        <f t="shared" si="7"/>
        <v>0</v>
      </c>
      <c r="H246" s="31">
        <v>234459.65</v>
      </c>
      <c r="I246" s="32">
        <v>41820.0</v>
      </c>
    </row>
    <row r="247">
      <c r="A247" s="13" t="s">
        <v>33</v>
      </c>
      <c r="B247" s="13" t="s">
        <v>304</v>
      </c>
      <c r="C247" s="13" t="s">
        <v>110</v>
      </c>
      <c r="D247" s="28" t="str">
        <f t="shared" si="1"/>
        <v>0</v>
      </c>
      <c r="E247" s="28" t="str">
        <f t="shared" si="5"/>
        <v>0</v>
      </c>
      <c r="F247" s="29" t="str">
        <f t="shared" si="6"/>
        <v>0</v>
      </c>
      <c r="G247" s="30" t="str">
        <f t="shared" si="7"/>
        <v>0</v>
      </c>
      <c r="H247" s="31">
        <v>241993.1</v>
      </c>
      <c r="I247" s="32">
        <v>41820.0</v>
      </c>
    </row>
    <row r="248">
      <c r="A248" s="13" t="s">
        <v>33</v>
      </c>
      <c r="B248" s="13" t="s">
        <v>305</v>
      </c>
      <c r="C248" s="13" t="s">
        <v>110</v>
      </c>
      <c r="D248" s="28" t="str">
        <f t="shared" si="1"/>
        <v>0</v>
      </c>
      <c r="E248" s="28" t="str">
        <f t="shared" si="5"/>
        <v>0</v>
      </c>
      <c r="F248" s="29" t="str">
        <f t="shared" si="6"/>
        <v>0</v>
      </c>
      <c r="G248" s="30" t="str">
        <f t="shared" si="7"/>
        <v>0</v>
      </c>
      <c r="H248" s="31">
        <v>209056.48</v>
      </c>
      <c r="I248" s="32">
        <v>41820.0</v>
      </c>
    </row>
    <row r="249">
      <c r="A249" s="13" t="s">
        <v>33</v>
      </c>
      <c r="B249" s="13" t="s">
        <v>306</v>
      </c>
      <c r="C249" s="13" t="s">
        <v>110</v>
      </c>
      <c r="D249" s="28" t="str">
        <f t="shared" si="1"/>
        <v>0</v>
      </c>
      <c r="E249" s="28" t="str">
        <f t="shared" si="5"/>
        <v>0</v>
      </c>
      <c r="F249" s="29" t="str">
        <f t="shared" si="6"/>
        <v>0</v>
      </c>
      <c r="G249" s="30" t="str">
        <f t="shared" si="7"/>
        <v>0</v>
      </c>
      <c r="H249" s="31">
        <v>136281.95</v>
      </c>
      <c r="I249" s="32">
        <v>41820.0</v>
      </c>
    </row>
    <row r="250">
      <c r="A250" s="13" t="s">
        <v>33</v>
      </c>
      <c r="B250" s="13" t="s">
        <v>307</v>
      </c>
      <c r="C250" s="13" t="s">
        <v>110</v>
      </c>
      <c r="D250" s="28" t="str">
        <f t="shared" si="1"/>
        <v>0</v>
      </c>
      <c r="E250" s="28" t="str">
        <f t="shared" si="5"/>
        <v>0</v>
      </c>
      <c r="F250" s="29" t="str">
        <f t="shared" si="6"/>
        <v>0</v>
      </c>
      <c r="G250" s="30" t="str">
        <f t="shared" si="7"/>
        <v>0</v>
      </c>
      <c r="H250" s="31">
        <v>123590.8</v>
      </c>
      <c r="I250" s="32">
        <v>41820.0</v>
      </c>
    </row>
    <row r="251">
      <c r="A251" s="13" t="s">
        <v>33</v>
      </c>
      <c r="B251" s="13" t="s">
        <v>308</v>
      </c>
      <c r="C251" s="13" t="s">
        <v>110</v>
      </c>
      <c r="D251" s="28" t="str">
        <f t="shared" si="1"/>
        <v>0</v>
      </c>
      <c r="E251" s="28" t="str">
        <f t="shared" si="5"/>
        <v>0</v>
      </c>
      <c r="F251" s="29" t="str">
        <f t="shared" si="6"/>
        <v>0</v>
      </c>
      <c r="G251" s="30" t="str">
        <f t="shared" si="7"/>
        <v>0</v>
      </c>
      <c r="H251" s="31">
        <v>24365.25</v>
      </c>
      <c r="I251" s="32">
        <v>41820.0</v>
      </c>
    </row>
    <row r="252">
      <c r="A252" s="13" t="s">
        <v>33</v>
      </c>
      <c r="B252" s="13" t="s">
        <v>309</v>
      </c>
      <c r="C252" s="13" t="s">
        <v>110</v>
      </c>
      <c r="D252" s="28" t="str">
        <f t="shared" si="1"/>
        <v>0</v>
      </c>
      <c r="E252" s="28" t="str">
        <f t="shared" si="5"/>
        <v>0</v>
      </c>
      <c r="F252" s="29" t="str">
        <f t="shared" si="6"/>
        <v>0</v>
      </c>
      <c r="G252" s="30" t="str">
        <f t="shared" si="7"/>
        <v>0</v>
      </c>
      <c r="H252" s="31">
        <v>133735.03</v>
      </c>
      <c r="I252" s="32">
        <v>41820.0</v>
      </c>
    </row>
    <row r="253">
      <c r="A253" s="13" t="s">
        <v>33</v>
      </c>
      <c r="B253" s="13" t="s">
        <v>310</v>
      </c>
      <c r="C253" s="13" t="s">
        <v>110</v>
      </c>
      <c r="D253" s="28" t="str">
        <f t="shared" si="1"/>
        <v>0</v>
      </c>
      <c r="E253" s="28" t="str">
        <f t="shared" si="5"/>
        <v>0</v>
      </c>
      <c r="F253" s="29" t="str">
        <f t="shared" si="6"/>
        <v>0</v>
      </c>
      <c r="G253" s="30" t="str">
        <f t="shared" si="7"/>
        <v>0</v>
      </c>
      <c r="H253" s="31">
        <v>82284.3</v>
      </c>
      <c r="I253" s="32">
        <v>41820.0</v>
      </c>
    </row>
    <row r="254">
      <c r="A254" s="13" t="s">
        <v>33</v>
      </c>
      <c r="B254" s="13" t="s">
        <v>311</v>
      </c>
      <c r="C254" s="13" t="s">
        <v>110</v>
      </c>
      <c r="D254" s="28" t="str">
        <f t="shared" si="1"/>
        <v>0</v>
      </c>
      <c r="E254" s="28" t="str">
        <f t="shared" si="5"/>
        <v>EVRAZ</v>
      </c>
      <c r="F254" s="29" t="str">
        <f t="shared" si="6"/>
        <v>EVRAZ PLC ORD USD1                                </v>
      </c>
      <c r="G254" s="30">
        <f t="shared" si="7"/>
        <v>99930.66</v>
      </c>
      <c r="H254" s="31">
        <v>99930.66</v>
      </c>
      <c r="I254" s="32">
        <v>41820.0</v>
      </c>
    </row>
    <row r="255">
      <c r="A255" s="13" t="s">
        <v>33</v>
      </c>
      <c r="B255" s="13" t="s">
        <v>312</v>
      </c>
      <c r="C255" s="13" t="s">
        <v>110</v>
      </c>
      <c r="D255" s="28" t="str">
        <f t="shared" si="1"/>
        <v>0</v>
      </c>
      <c r="E255" s="28" t="str">
        <f t="shared" si="5"/>
        <v>0</v>
      </c>
      <c r="F255" s="29" t="str">
        <f t="shared" si="6"/>
        <v>0</v>
      </c>
      <c r="G255" s="30" t="str">
        <f t="shared" si="7"/>
        <v>0</v>
      </c>
      <c r="H255" s="31">
        <v>37945.5</v>
      </c>
      <c r="I255" s="32">
        <v>41820.0</v>
      </c>
    </row>
    <row r="256">
      <c r="A256" s="13" t="s">
        <v>33</v>
      </c>
      <c r="B256" s="13" t="s">
        <v>313</v>
      </c>
      <c r="C256" s="13" t="s">
        <v>110</v>
      </c>
      <c r="D256" s="28" t="str">
        <f t="shared" si="1"/>
        <v>0</v>
      </c>
      <c r="E256" s="28" t="str">
        <f t="shared" si="5"/>
        <v>0</v>
      </c>
      <c r="F256" s="29" t="str">
        <f t="shared" si="6"/>
        <v>0</v>
      </c>
      <c r="G256" s="30" t="str">
        <f t="shared" si="7"/>
        <v>0</v>
      </c>
      <c r="H256" s="31">
        <v>53534.52</v>
      </c>
      <c r="I256" s="32">
        <v>41820.0</v>
      </c>
    </row>
    <row r="257">
      <c r="A257" s="13" t="s">
        <v>33</v>
      </c>
      <c r="B257" s="13" t="s">
        <v>314</v>
      </c>
      <c r="C257" s="13" t="s">
        <v>110</v>
      </c>
      <c r="D257" s="28" t="str">
        <f t="shared" si="1"/>
        <v>0</v>
      </c>
      <c r="E257" s="28" t="str">
        <f t="shared" si="5"/>
        <v>0</v>
      </c>
      <c r="F257" s="29" t="str">
        <f t="shared" si="6"/>
        <v>0</v>
      </c>
      <c r="G257" s="30" t="str">
        <f t="shared" si="7"/>
        <v>0</v>
      </c>
      <c r="H257" s="31">
        <v>1978272.4</v>
      </c>
      <c r="I257" s="32">
        <v>41820.0</v>
      </c>
    </row>
    <row r="258">
      <c r="A258" s="13" t="s">
        <v>33</v>
      </c>
      <c r="B258" s="13" t="s">
        <v>315</v>
      </c>
      <c r="C258" s="13" t="s">
        <v>110</v>
      </c>
      <c r="D258" s="28" t="str">
        <f t="shared" si="1"/>
        <v>0</v>
      </c>
      <c r="E258" s="28" t="str">
        <f t="shared" si="5"/>
        <v>0</v>
      </c>
      <c r="F258" s="29" t="str">
        <f t="shared" si="6"/>
        <v>0</v>
      </c>
      <c r="G258" s="30" t="str">
        <f t="shared" si="7"/>
        <v>0</v>
      </c>
      <c r="H258" s="31">
        <v>52066.77</v>
      </c>
      <c r="I258" s="32">
        <v>41820.0</v>
      </c>
    </row>
    <row r="259">
      <c r="A259" s="13" t="s">
        <v>33</v>
      </c>
      <c r="B259" s="13" t="s">
        <v>316</v>
      </c>
      <c r="C259" s="13" t="s">
        <v>110</v>
      </c>
      <c r="D259" s="28" t="str">
        <f t="shared" si="1"/>
        <v>0</v>
      </c>
      <c r="E259" s="28" t="str">
        <f t="shared" si="5"/>
        <v>0</v>
      </c>
      <c r="F259" s="29" t="str">
        <f t="shared" si="6"/>
        <v>0</v>
      </c>
      <c r="G259" s="30" t="str">
        <f t="shared" si="7"/>
        <v>0</v>
      </c>
      <c r="H259" s="31">
        <v>124603.98</v>
      </c>
      <c r="I259" s="32">
        <v>41820.0</v>
      </c>
    </row>
    <row r="260">
      <c r="A260" s="13" t="s">
        <v>33</v>
      </c>
      <c r="B260" s="13" t="s">
        <v>317</v>
      </c>
      <c r="C260" s="13" t="s">
        <v>110</v>
      </c>
      <c r="D260" s="28" t="str">
        <f t="shared" si="1"/>
        <v>0</v>
      </c>
      <c r="E260" s="28" t="str">
        <f t="shared" si="5"/>
        <v>0</v>
      </c>
      <c r="F260" s="29" t="str">
        <f t="shared" si="6"/>
        <v>0</v>
      </c>
      <c r="G260" s="30" t="str">
        <f t="shared" si="7"/>
        <v>0</v>
      </c>
      <c r="H260" s="31">
        <v>73419.48</v>
      </c>
      <c r="I260" s="32">
        <v>41820.0</v>
      </c>
    </row>
    <row r="261">
      <c r="A261" s="13" t="s">
        <v>33</v>
      </c>
      <c r="B261" s="13" t="s">
        <v>318</v>
      </c>
      <c r="C261" s="13" t="s">
        <v>110</v>
      </c>
      <c r="D261" s="28" t="str">
        <f t="shared" si="1"/>
        <v>0</v>
      </c>
      <c r="E261" s="28" t="str">
        <f t="shared" si="5"/>
        <v>0</v>
      </c>
      <c r="F261" s="29" t="str">
        <f t="shared" si="6"/>
        <v>0</v>
      </c>
      <c r="G261" s="30" t="str">
        <f t="shared" si="7"/>
        <v>0</v>
      </c>
      <c r="H261" s="31">
        <v>6583.0</v>
      </c>
      <c r="I261" s="32">
        <v>41820.0</v>
      </c>
    </row>
    <row r="262">
      <c r="A262" s="13" t="s">
        <v>33</v>
      </c>
      <c r="B262" s="13" t="s">
        <v>319</v>
      </c>
      <c r="C262" s="13" t="s">
        <v>110</v>
      </c>
      <c r="D262" s="28" t="str">
        <f t="shared" si="1"/>
        <v>0</v>
      </c>
      <c r="E262" s="28" t="str">
        <f t="shared" si="5"/>
        <v>0</v>
      </c>
      <c r="F262" s="29" t="str">
        <f t="shared" si="6"/>
        <v>0</v>
      </c>
      <c r="G262" s="30" t="str">
        <f t="shared" si="7"/>
        <v>0</v>
      </c>
      <c r="H262" s="31">
        <v>32838.39</v>
      </c>
      <c r="I262" s="32">
        <v>41820.0</v>
      </c>
    </row>
    <row r="263">
      <c r="A263" s="13" t="s">
        <v>33</v>
      </c>
      <c r="B263" s="13" t="s">
        <v>320</v>
      </c>
      <c r="C263" s="13" t="s">
        <v>110</v>
      </c>
      <c r="D263" s="28" t="str">
        <f t="shared" si="1"/>
        <v>0</v>
      </c>
      <c r="E263" s="28" t="str">
        <f t="shared" si="5"/>
        <v>0</v>
      </c>
      <c r="F263" s="29" t="str">
        <f t="shared" si="6"/>
        <v>0</v>
      </c>
      <c r="G263" s="30" t="str">
        <f t="shared" si="7"/>
        <v>0</v>
      </c>
      <c r="H263" s="31">
        <v>24829.56</v>
      </c>
      <c r="I263" s="32">
        <v>41820.0</v>
      </c>
    </row>
    <row r="264">
      <c r="A264" s="13" t="s">
        <v>33</v>
      </c>
      <c r="B264" s="13" t="s">
        <v>321</v>
      </c>
      <c r="C264" s="13" t="s">
        <v>110</v>
      </c>
      <c r="D264" s="28" t="str">
        <f t="shared" si="1"/>
        <v>0</v>
      </c>
      <c r="E264" s="28" t="str">
        <f t="shared" si="5"/>
        <v>0</v>
      </c>
      <c r="F264" s="29" t="str">
        <f t="shared" si="6"/>
        <v>0</v>
      </c>
      <c r="G264" s="30" t="str">
        <f t="shared" si="7"/>
        <v>0</v>
      </c>
      <c r="H264" s="31">
        <v>145140.36</v>
      </c>
      <c r="I264" s="32">
        <v>41820.0</v>
      </c>
    </row>
    <row r="265">
      <c r="A265" s="13" t="s">
        <v>33</v>
      </c>
      <c r="B265" s="13" t="s">
        <v>322</v>
      </c>
      <c r="C265" s="13" t="s">
        <v>110</v>
      </c>
      <c r="D265" s="28" t="str">
        <f t="shared" si="1"/>
        <v>0</v>
      </c>
      <c r="E265" s="28" t="str">
        <f t="shared" si="5"/>
        <v>0</v>
      </c>
      <c r="F265" s="29" t="str">
        <f t="shared" si="6"/>
        <v>0</v>
      </c>
      <c r="G265" s="30" t="str">
        <f t="shared" si="7"/>
        <v>0</v>
      </c>
      <c r="H265" s="31">
        <v>29553.6</v>
      </c>
      <c r="I265" s="32">
        <v>41820.0</v>
      </c>
    </row>
    <row r="266">
      <c r="A266" s="13" t="s">
        <v>33</v>
      </c>
      <c r="B266" s="13" t="s">
        <v>323</v>
      </c>
      <c r="C266" s="13" t="s">
        <v>110</v>
      </c>
      <c r="D266" s="28" t="str">
        <f t="shared" si="1"/>
        <v>0</v>
      </c>
      <c r="E266" s="28" t="str">
        <f t="shared" si="5"/>
        <v>0</v>
      </c>
      <c r="F266" s="29" t="str">
        <f t="shared" si="6"/>
        <v>0</v>
      </c>
      <c r="G266" s="30" t="str">
        <f t="shared" si="7"/>
        <v>0</v>
      </c>
      <c r="H266" s="31">
        <v>23682.24</v>
      </c>
      <c r="I266" s="32">
        <v>41820.0</v>
      </c>
    </row>
    <row r="267">
      <c r="A267" s="13" t="s">
        <v>33</v>
      </c>
      <c r="B267" s="13" t="s">
        <v>324</v>
      </c>
      <c r="C267" s="13" t="s">
        <v>110</v>
      </c>
      <c r="D267" s="28" t="str">
        <f t="shared" si="1"/>
        <v>0</v>
      </c>
      <c r="E267" s="28" t="str">
        <f t="shared" si="5"/>
        <v>0</v>
      </c>
      <c r="F267" s="29" t="str">
        <f t="shared" si="6"/>
        <v>0</v>
      </c>
      <c r="G267" s="30" t="str">
        <f t="shared" si="7"/>
        <v>0</v>
      </c>
      <c r="H267" s="31">
        <v>117105.1</v>
      </c>
      <c r="I267" s="32">
        <v>41820.0</v>
      </c>
    </row>
    <row r="268">
      <c r="A268" s="13" t="s">
        <v>33</v>
      </c>
      <c r="B268" s="13" t="s">
        <v>325</v>
      </c>
      <c r="C268" s="13" t="s">
        <v>110</v>
      </c>
      <c r="D268" s="28" t="str">
        <f t="shared" si="1"/>
        <v>0</v>
      </c>
      <c r="E268" s="28" t="str">
        <f t="shared" si="5"/>
        <v>0</v>
      </c>
      <c r="F268" s="29" t="str">
        <f t="shared" si="6"/>
        <v>0</v>
      </c>
      <c r="G268" s="30" t="str">
        <f t="shared" si="7"/>
        <v>0</v>
      </c>
      <c r="H268" s="31">
        <v>142389.6</v>
      </c>
      <c r="I268" s="32">
        <v>41820.0</v>
      </c>
    </row>
    <row r="269">
      <c r="A269" s="13" t="s">
        <v>33</v>
      </c>
      <c r="B269" s="13" t="s">
        <v>326</v>
      </c>
      <c r="C269" s="13" t="s">
        <v>110</v>
      </c>
      <c r="D269" s="28" t="str">
        <f t="shared" si="1"/>
        <v>0</v>
      </c>
      <c r="E269" s="28" t="str">
        <f t="shared" si="5"/>
        <v>0</v>
      </c>
      <c r="F269" s="29" t="str">
        <f t="shared" si="6"/>
        <v>0</v>
      </c>
      <c r="G269" s="30" t="str">
        <f t="shared" si="7"/>
        <v>0</v>
      </c>
      <c r="H269" s="31">
        <v>98666.15</v>
      </c>
      <c r="I269" s="32">
        <v>41820.0</v>
      </c>
    </row>
    <row r="270">
      <c r="A270" s="13" t="s">
        <v>33</v>
      </c>
      <c r="B270" s="13" t="s">
        <v>327</v>
      </c>
      <c r="C270" s="13" t="s">
        <v>110</v>
      </c>
      <c r="D270" s="28" t="str">
        <f t="shared" si="1"/>
        <v>0</v>
      </c>
      <c r="E270" s="28" t="str">
        <f t="shared" si="5"/>
        <v>0</v>
      </c>
      <c r="F270" s="29" t="str">
        <f t="shared" si="6"/>
        <v>0</v>
      </c>
      <c r="G270" s="30" t="str">
        <f t="shared" si="7"/>
        <v>0</v>
      </c>
      <c r="H270" s="31">
        <v>175525.92</v>
      </c>
      <c r="I270" s="32">
        <v>41820.0</v>
      </c>
    </row>
    <row r="271">
      <c r="A271" s="13" t="s">
        <v>33</v>
      </c>
      <c r="B271" s="13" t="s">
        <v>328</v>
      </c>
      <c r="C271" s="13" t="s">
        <v>110</v>
      </c>
      <c r="D271" s="28" t="str">
        <f t="shared" si="1"/>
        <v>0</v>
      </c>
      <c r="E271" s="28" t="str">
        <f t="shared" si="5"/>
        <v>0</v>
      </c>
      <c r="F271" s="29" t="str">
        <f t="shared" si="6"/>
        <v>0</v>
      </c>
      <c r="G271" s="30" t="str">
        <f t="shared" si="7"/>
        <v>0</v>
      </c>
      <c r="H271" s="31">
        <v>363945.18</v>
      </c>
      <c r="I271" s="32">
        <v>41820.0</v>
      </c>
    </row>
    <row r="272">
      <c r="A272" s="13" t="s">
        <v>33</v>
      </c>
      <c r="B272" s="13" t="s">
        <v>329</v>
      </c>
      <c r="C272" s="13" t="s">
        <v>110</v>
      </c>
      <c r="D272" s="28" t="str">
        <f t="shared" si="1"/>
        <v>0</v>
      </c>
      <c r="E272" s="28" t="str">
        <f t="shared" si="5"/>
        <v>0</v>
      </c>
      <c r="F272" s="29" t="str">
        <f t="shared" si="6"/>
        <v>0</v>
      </c>
      <c r="G272" s="30" t="str">
        <f t="shared" si="7"/>
        <v>0</v>
      </c>
      <c r="H272" s="31">
        <v>40267.6</v>
      </c>
      <c r="I272" s="32">
        <v>41820.0</v>
      </c>
    </row>
    <row r="273">
      <c r="A273" s="13" t="s">
        <v>33</v>
      </c>
      <c r="B273" s="13" t="s">
        <v>330</v>
      </c>
      <c r="C273" s="13" t="s">
        <v>110</v>
      </c>
      <c r="D273" s="28" t="str">
        <f t="shared" si="1"/>
        <v>0</v>
      </c>
      <c r="E273" s="28" t="str">
        <f t="shared" si="5"/>
        <v>0</v>
      </c>
      <c r="F273" s="29" t="str">
        <f t="shared" si="6"/>
        <v>0</v>
      </c>
      <c r="G273" s="30" t="str">
        <f t="shared" si="7"/>
        <v>0</v>
      </c>
      <c r="H273" s="31">
        <v>96979.65</v>
      </c>
      <c r="I273" s="32">
        <v>41820.0</v>
      </c>
    </row>
    <row r="274">
      <c r="A274" s="13" t="s">
        <v>33</v>
      </c>
      <c r="B274" s="13" t="s">
        <v>331</v>
      </c>
      <c r="C274" s="13" t="s">
        <v>110</v>
      </c>
      <c r="D274" s="28" t="str">
        <f t="shared" si="1"/>
        <v>0</v>
      </c>
      <c r="E274" s="28" t="str">
        <f t="shared" si="5"/>
        <v>0</v>
      </c>
      <c r="F274" s="29" t="str">
        <f t="shared" si="6"/>
        <v>0</v>
      </c>
      <c r="G274" s="30" t="str">
        <f t="shared" si="7"/>
        <v>0</v>
      </c>
      <c r="H274" s="31">
        <v>300858.57</v>
      </c>
      <c r="I274" s="32">
        <v>41820.0</v>
      </c>
    </row>
    <row r="275">
      <c r="A275" s="13" t="s">
        <v>33</v>
      </c>
      <c r="B275" s="13" t="s">
        <v>332</v>
      </c>
      <c r="C275" s="13" t="s">
        <v>110</v>
      </c>
      <c r="D275" s="28" t="str">
        <f t="shared" si="1"/>
        <v>0</v>
      </c>
      <c r="E275" s="28" t="str">
        <f t="shared" si="5"/>
        <v>0</v>
      </c>
      <c r="F275" s="29" t="str">
        <f t="shared" si="6"/>
        <v>0</v>
      </c>
      <c r="G275" s="30" t="str">
        <f t="shared" si="7"/>
        <v>0</v>
      </c>
      <c r="H275" s="31">
        <v>116171.5</v>
      </c>
      <c r="I275" s="32">
        <v>41820.0</v>
      </c>
    </row>
    <row r="276">
      <c r="A276" s="13" t="s">
        <v>33</v>
      </c>
      <c r="B276" s="13" t="s">
        <v>333</v>
      </c>
      <c r="C276" s="13" t="s">
        <v>110</v>
      </c>
      <c r="D276" s="28" t="str">
        <f t="shared" si="1"/>
        <v>0</v>
      </c>
      <c r="E276" s="28" t="str">
        <f t="shared" si="5"/>
        <v>0</v>
      </c>
      <c r="F276" s="29" t="str">
        <f t="shared" si="6"/>
        <v>0</v>
      </c>
      <c r="G276" s="30" t="str">
        <f t="shared" si="7"/>
        <v>0</v>
      </c>
      <c r="H276" s="31">
        <v>48366.43</v>
      </c>
      <c r="I276" s="32">
        <v>41820.0</v>
      </c>
    </row>
    <row r="277">
      <c r="A277" s="13" t="s">
        <v>33</v>
      </c>
      <c r="B277" s="13" t="s">
        <v>334</v>
      </c>
      <c r="C277" s="13" t="s">
        <v>110</v>
      </c>
      <c r="D277" s="28" t="str">
        <f t="shared" si="1"/>
        <v>0</v>
      </c>
      <c r="E277" s="28" t="str">
        <f t="shared" si="5"/>
        <v>0</v>
      </c>
      <c r="F277" s="29" t="str">
        <f t="shared" si="6"/>
        <v>0</v>
      </c>
      <c r="G277" s="30" t="str">
        <f t="shared" si="7"/>
        <v>0</v>
      </c>
      <c r="H277" s="31">
        <v>447732.07</v>
      </c>
      <c r="I277" s="32">
        <v>41820.0</v>
      </c>
    </row>
    <row r="278">
      <c r="A278" s="13" t="s">
        <v>33</v>
      </c>
      <c r="B278" s="13" t="s">
        <v>335</v>
      </c>
      <c r="C278" s="13" t="s">
        <v>110</v>
      </c>
      <c r="D278" s="28" t="str">
        <f t="shared" si="1"/>
        <v>0</v>
      </c>
      <c r="E278" s="28" t="str">
        <f t="shared" si="5"/>
        <v>0</v>
      </c>
      <c r="F278" s="29" t="str">
        <f t="shared" si="6"/>
        <v>0</v>
      </c>
      <c r="G278" s="30" t="str">
        <f t="shared" si="7"/>
        <v>0</v>
      </c>
      <c r="H278" s="31">
        <v>19194.87</v>
      </c>
      <c r="I278" s="32">
        <v>41820.0</v>
      </c>
    </row>
    <row r="279">
      <c r="A279" s="13" t="s">
        <v>33</v>
      </c>
      <c r="B279" s="13" t="s">
        <v>336</v>
      </c>
      <c r="C279" s="13" t="s">
        <v>110</v>
      </c>
      <c r="D279" s="28" t="str">
        <f t="shared" si="1"/>
        <v>0</v>
      </c>
      <c r="E279" s="28" t="str">
        <f t="shared" si="5"/>
        <v>0</v>
      </c>
      <c r="F279" s="29" t="str">
        <f t="shared" si="6"/>
        <v>0</v>
      </c>
      <c r="G279" s="30" t="str">
        <f t="shared" si="7"/>
        <v>0</v>
      </c>
      <c r="H279" s="31">
        <v>116032.92</v>
      </c>
      <c r="I279" s="32">
        <v>41820.0</v>
      </c>
    </row>
    <row r="280">
      <c r="A280" s="13" t="s">
        <v>33</v>
      </c>
      <c r="B280" s="13" t="s">
        <v>337</v>
      </c>
      <c r="C280" s="13" t="s">
        <v>110</v>
      </c>
      <c r="D280" s="28" t="str">
        <f t="shared" si="1"/>
        <v>0</v>
      </c>
      <c r="E280" s="28" t="str">
        <f t="shared" si="5"/>
        <v>0</v>
      </c>
      <c r="F280" s="29" t="str">
        <f t="shared" si="6"/>
        <v>0</v>
      </c>
      <c r="G280" s="30" t="str">
        <f t="shared" si="7"/>
        <v>0</v>
      </c>
      <c r="H280" s="31">
        <v>302078.24</v>
      </c>
      <c r="I280" s="32">
        <v>41820.0</v>
      </c>
    </row>
    <row r="281">
      <c r="A281" s="13" t="s">
        <v>33</v>
      </c>
      <c r="B281" s="13" t="s">
        <v>338</v>
      </c>
      <c r="C281" s="13" t="s">
        <v>110</v>
      </c>
      <c r="D281" s="28" t="str">
        <f t="shared" si="1"/>
        <v>0</v>
      </c>
      <c r="E281" s="28" t="str">
        <f t="shared" si="5"/>
        <v>0</v>
      </c>
      <c r="F281" s="29" t="str">
        <f t="shared" si="6"/>
        <v>0</v>
      </c>
      <c r="G281" s="30" t="str">
        <f t="shared" si="7"/>
        <v>0</v>
      </c>
      <c r="H281" s="31">
        <v>55349.81</v>
      </c>
      <c r="I281" s="32">
        <v>41820.0</v>
      </c>
    </row>
    <row r="282">
      <c r="A282" s="13" t="s">
        <v>33</v>
      </c>
      <c r="B282" s="13" t="s">
        <v>339</v>
      </c>
      <c r="C282" s="13" t="s">
        <v>110</v>
      </c>
      <c r="D282" s="28" t="str">
        <f t="shared" si="1"/>
        <v>0</v>
      </c>
      <c r="E282" s="28" t="str">
        <f t="shared" si="5"/>
        <v>0</v>
      </c>
      <c r="F282" s="29" t="str">
        <f t="shared" si="6"/>
        <v>0</v>
      </c>
      <c r="G282" s="30" t="str">
        <f t="shared" si="7"/>
        <v>0</v>
      </c>
      <c r="H282" s="31">
        <v>811268.04</v>
      </c>
      <c r="I282" s="32">
        <v>41820.0</v>
      </c>
    </row>
    <row r="283">
      <c r="A283" s="13" t="s">
        <v>33</v>
      </c>
      <c r="B283" s="13" t="s">
        <v>340</v>
      </c>
      <c r="C283" s="13" t="s">
        <v>110</v>
      </c>
      <c r="D283" s="28" t="str">
        <f t="shared" si="1"/>
        <v>0</v>
      </c>
      <c r="E283" s="28" t="str">
        <f t="shared" si="5"/>
        <v>0</v>
      </c>
      <c r="F283" s="29" t="str">
        <f t="shared" si="6"/>
        <v>0</v>
      </c>
      <c r="G283" s="30" t="str">
        <f t="shared" si="7"/>
        <v>0</v>
      </c>
      <c r="H283" s="31">
        <v>199964.2</v>
      </c>
      <c r="I283" s="32">
        <v>41820.0</v>
      </c>
    </row>
    <row r="284">
      <c r="A284" s="13" t="s">
        <v>33</v>
      </c>
      <c r="B284" s="13" t="s">
        <v>341</v>
      </c>
      <c r="C284" s="13" t="s">
        <v>110</v>
      </c>
      <c r="D284" s="28" t="str">
        <f t="shared" si="1"/>
        <v>0</v>
      </c>
      <c r="E284" s="28" t="str">
        <f t="shared" si="5"/>
        <v>0</v>
      </c>
      <c r="F284" s="29" t="str">
        <f t="shared" si="6"/>
        <v>0</v>
      </c>
      <c r="G284" s="30" t="str">
        <f t="shared" si="7"/>
        <v>0</v>
      </c>
      <c r="H284" s="31">
        <v>39677.38</v>
      </c>
      <c r="I284" s="32">
        <v>41820.0</v>
      </c>
    </row>
    <row r="285">
      <c r="A285" s="13" t="s">
        <v>33</v>
      </c>
      <c r="B285" s="13" t="s">
        <v>342</v>
      </c>
      <c r="C285" s="13" t="s">
        <v>110</v>
      </c>
      <c r="D285" s="28" t="str">
        <f t="shared" si="1"/>
        <v>0</v>
      </c>
      <c r="E285" s="28" t="str">
        <f t="shared" si="5"/>
        <v>0</v>
      </c>
      <c r="F285" s="29" t="str">
        <f t="shared" si="6"/>
        <v>0</v>
      </c>
      <c r="G285" s="30" t="str">
        <f t="shared" si="7"/>
        <v>0</v>
      </c>
      <c r="H285" s="31">
        <v>33888.4</v>
      </c>
      <c r="I285" s="32">
        <v>41820.0</v>
      </c>
    </row>
    <row r="286">
      <c r="A286" s="13" t="s">
        <v>33</v>
      </c>
      <c r="B286" s="13" t="s">
        <v>343</v>
      </c>
      <c r="C286" s="13" t="s">
        <v>110</v>
      </c>
      <c r="D286" s="28" t="str">
        <f t="shared" si="1"/>
        <v>0</v>
      </c>
      <c r="E286" s="28" t="str">
        <f t="shared" si="5"/>
        <v>0</v>
      </c>
      <c r="F286" s="29" t="str">
        <f t="shared" si="6"/>
        <v>0</v>
      </c>
      <c r="G286" s="30" t="str">
        <f t="shared" si="7"/>
        <v>0</v>
      </c>
      <c r="H286" s="31">
        <v>84772.37</v>
      </c>
      <c r="I286" s="32">
        <v>41820.0</v>
      </c>
    </row>
    <row r="287">
      <c r="A287" s="13" t="s">
        <v>33</v>
      </c>
      <c r="B287" s="13" t="s">
        <v>344</v>
      </c>
      <c r="C287" s="13" t="s">
        <v>110</v>
      </c>
      <c r="D287" s="28" t="str">
        <f t="shared" si="1"/>
        <v>0</v>
      </c>
      <c r="E287" s="28" t="str">
        <f t="shared" si="5"/>
        <v>0</v>
      </c>
      <c r="F287" s="29" t="str">
        <f t="shared" si="6"/>
        <v>0</v>
      </c>
      <c r="G287" s="30" t="str">
        <f t="shared" si="7"/>
        <v>0</v>
      </c>
      <c r="H287" s="31">
        <v>38455.56</v>
      </c>
      <c r="I287" s="32">
        <v>41820.0</v>
      </c>
    </row>
    <row r="288">
      <c r="A288" s="13" t="s">
        <v>33</v>
      </c>
      <c r="B288" s="13" t="s">
        <v>345</v>
      </c>
      <c r="C288" s="13" t="s">
        <v>110</v>
      </c>
      <c r="D288" s="28" t="str">
        <f t="shared" si="1"/>
        <v>0</v>
      </c>
      <c r="E288" s="28" t="str">
        <f t="shared" si="5"/>
        <v>0</v>
      </c>
      <c r="F288" s="29" t="str">
        <f t="shared" si="6"/>
        <v>0</v>
      </c>
      <c r="G288" s="30" t="str">
        <f t="shared" si="7"/>
        <v>0</v>
      </c>
      <c r="H288" s="31">
        <v>155862.72</v>
      </c>
      <c r="I288" s="32">
        <v>41820.0</v>
      </c>
    </row>
    <row r="289">
      <c r="A289" s="13" t="s">
        <v>33</v>
      </c>
      <c r="B289" s="13" t="s">
        <v>346</v>
      </c>
      <c r="C289" s="13" t="s">
        <v>110</v>
      </c>
      <c r="D289" s="28" t="str">
        <f t="shared" si="1"/>
        <v>0</v>
      </c>
      <c r="E289" s="28" t="str">
        <f t="shared" si="5"/>
        <v>0</v>
      </c>
      <c r="F289" s="29" t="str">
        <f t="shared" si="6"/>
        <v>0</v>
      </c>
      <c r="G289" s="30" t="str">
        <f t="shared" si="7"/>
        <v>0</v>
      </c>
      <c r="H289" s="31">
        <v>145795.17</v>
      </c>
      <c r="I289" s="32">
        <v>41820.0</v>
      </c>
    </row>
    <row r="290">
      <c r="A290" s="13" t="s">
        <v>33</v>
      </c>
      <c r="B290" s="13" t="s">
        <v>347</v>
      </c>
      <c r="C290" s="13" t="s">
        <v>110</v>
      </c>
      <c r="D290" s="28" t="str">
        <f t="shared" si="1"/>
        <v>0</v>
      </c>
      <c r="E290" s="28" t="str">
        <f t="shared" si="5"/>
        <v>0</v>
      </c>
      <c r="F290" s="29" t="str">
        <f t="shared" si="6"/>
        <v>0</v>
      </c>
      <c r="G290" s="30" t="str">
        <f t="shared" si="7"/>
        <v>0</v>
      </c>
      <c r="H290" s="31">
        <v>1206112.9</v>
      </c>
      <c r="I290" s="32">
        <v>41820.0</v>
      </c>
    </row>
    <row r="291">
      <c r="A291" s="13" t="s">
        <v>33</v>
      </c>
      <c r="B291" s="13" t="s">
        <v>348</v>
      </c>
      <c r="C291" s="13" t="s">
        <v>110</v>
      </c>
      <c r="D291" s="28" t="str">
        <f t="shared" si="1"/>
        <v>0</v>
      </c>
      <c r="E291" s="28" t="str">
        <f t="shared" si="5"/>
        <v>0</v>
      </c>
      <c r="F291" s="29" t="str">
        <f t="shared" si="6"/>
        <v>0</v>
      </c>
      <c r="G291" s="30" t="str">
        <f t="shared" si="7"/>
        <v>0</v>
      </c>
      <c r="H291" s="31">
        <v>1.539973832E7</v>
      </c>
      <c r="I291" s="32">
        <v>41820.0</v>
      </c>
    </row>
    <row r="292">
      <c r="A292" s="13" t="s">
        <v>33</v>
      </c>
      <c r="B292" s="13" t="s">
        <v>349</v>
      </c>
      <c r="C292" s="13" t="s">
        <v>110</v>
      </c>
      <c r="D292" s="28" t="str">
        <f t="shared" si="1"/>
        <v>0</v>
      </c>
      <c r="E292" s="28" t="str">
        <f t="shared" si="5"/>
        <v>0</v>
      </c>
      <c r="F292" s="29" t="str">
        <f t="shared" si="6"/>
        <v>0</v>
      </c>
      <c r="G292" s="30" t="str">
        <f t="shared" si="7"/>
        <v>0</v>
      </c>
      <c r="H292" s="31">
        <v>15914.28</v>
      </c>
      <c r="I292" s="32">
        <v>41820.0</v>
      </c>
    </row>
    <row r="293">
      <c r="A293" s="13" t="s">
        <v>33</v>
      </c>
      <c r="B293" s="13" t="s">
        <v>350</v>
      </c>
      <c r="C293" s="13" t="s">
        <v>110</v>
      </c>
      <c r="D293" s="28" t="str">
        <f t="shared" si="1"/>
        <v>0</v>
      </c>
      <c r="E293" s="28" t="str">
        <f t="shared" si="5"/>
        <v>0</v>
      </c>
      <c r="F293" s="29" t="str">
        <f t="shared" si="6"/>
        <v>0</v>
      </c>
      <c r="G293" s="30" t="str">
        <f t="shared" si="7"/>
        <v>0</v>
      </c>
      <c r="H293" s="31">
        <v>6323024.17</v>
      </c>
      <c r="I293" s="32">
        <v>41820.0</v>
      </c>
    </row>
    <row r="294">
      <c r="A294" s="13" t="s">
        <v>33</v>
      </c>
      <c r="B294" s="13" t="s">
        <v>351</v>
      </c>
      <c r="C294" s="13" t="s">
        <v>110</v>
      </c>
      <c r="D294" s="28" t="str">
        <f t="shared" si="1"/>
        <v>0</v>
      </c>
      <c r="E294" s="28" t="str">
        <f t="shared" si="5"/>
        <v>0</v>
      </c>
      <c r="F294" s="29" t="str">
        <f t="shared" si="6"/>
        <v>0</v>
      </c>
      <c r="G294" s="30" t="str">
        <f t="shared" si="7"/>
        <v>0</v>
      </c>
      <c r="H294" s="31">
        <v>211415.04</v>
      </c>
      <c r="I294" s="32">
        <v>41820.0</v>
      </c>
    </row>
    <row r="295">
      <c r="A295" s="13" t="s">
        <v>33</v>
      </c>
      <c r="B295" s="13" t="s">
        <v>352</v>
      </c>
      <c r="C295" s="13" t="s">
        <v>110</v>
      </c>
      <c r="D295" s="28" t="str">
        <f t="shared" si="1"/>
        <v>0</v>
      </c>
      <c r="E295" s="28" t="str">
        <f t="shared" si="5"/>
        <v>0</v>
      </c>
      <c r="F295" s="29" t="str">
        <f t="shared" si="6"/>
        <v>0</v>
      </c>
      <c r="G295" s="30" t="str">
        <f t="shared" si="7"/>
        <v>0</v>
      </c>
      <c r="H295" s="31">
        <v>28100.8</v>
      </c>
      <c r="I295" s="32">
        <v>41820.0</v>
      </c>
    </row>
    <row r="296">
      <c r="A296" s="13" t="s">
        <v>33</v>
      </c>
      <c r="B296" s="13" t="s">
        <v>353</v>
      </c>
      <c r="C296" s="13" t="s">
        <v>110</v>
      </c>
      <c r="D296" s="28" t="str">
        <f t="shared" si="1"/>
        <v>0</v>
      </c>
      <c r="E296" s="28" t="str">
        <f t="shared" si="5"/>
        <v>0</v>
      </c>
      <c r="F296" s="29" t="str">
        <f t="shared" si="6"/>
        <v>0</v>
      </c>
      <c r="G296" s="30" t="str">
        <f t="shared" si="7"/>
        <v>0</v>
      </c>
      <c r="H296" s="31">
        <v>251035.6</v>
      </c>
      <c r="I296" s="32">
        <v>41820.0</v>
      </c>
    </row>
    <row r="297">
      <c r="A297" s="13" t="s">
        <v>33</v>
      </c>
      <c r="B297" s="13" t="s">
        <v>354</v>
      </c>
      <c r="C297" s="13" t="s">
        <v>110</v>
      </c>
      <c r="D297" s="28" t="str">
        <f t="shared" si="1"/>
        <v>0</v>
      </c>
      <c r="E297" s="28" t="str">
        <f t="shared" si="5"/>
        <v>0</v>
      </c>
      <c r="F297" s="29" t="str">
        <f t="shared" si="6"/>
        <v>0</v>
      </c>
      <c r="G297" s="30" t="str">
        <f t="shared" si="7"/>
        <v>0</v>
      </c>
      <c r="H297" s="31">
        <v>170606.73</v>
      </c>
      <c r="I297" s="32">
        <v>41820.0</v>
      </c>
    </row>
    <row r="298">
      <c r="A298" s="13" t="s">
        <v>33</v>
      </c>
      <c r="B298" s="13" t="s">
        <v>355</v>
      </c>
      <c r="C298" s="13" t="s">
        <v>110</v>
      </c>
      <c r="D298" s="28" t="str">
        <f t="shared" si="1"/>
        <v>0</v>
      </c>
      <c r="E298" s="28" t="str">
        <f t="shared" si="5"/>
        <v>0</v>
      </c>
      <c r="F298" s="29" t="str">
        <f t="shared" si="6"/>
        <v>0</v>
      </c>
      <c r="G298" s="30" t="str">
        <f t="shared" si="7"/>
        <v>0</v>
      </c>
      <c r="H298" s="31">
        <v>88122.68</v>
      </c>
      <c r="I298" s="32">
        <v>41820.0</v>
      </c>
    </row>
    <row r="299">
      <c r="A299" s="13" t="s">
        <v>33</v>
      </c>
      <c r="B299" s="13" t="s">
        <v>356</v>
      </c>
      <c r="C299" s="13" t="s">
        <v>110</v>
      </c>
      <c r="D299" s="28" t="str">
        <f t="shared" si="1"/>
        <v>0</v>
      </c>
      <c r="E299" s="28" t="str">
        <f t="shared" si="5"/>
        <v>0</v>
      </c>
      <c r="F299" s="29" t="str">
        <f t="shared" si="6"/>
        <v>0</v>
      </c>
      <c r="G299" s="30" t="str">
        <f t="shared" si="7"/>
        <v>0</v>
      </c>
      <c r="H299" s="31">
        <v>456241.8</v>
      </c>
      <c r="I299" s="32">
        <v>41820.0</v>
      </c>
    </row>
    <row r="300">
      <c r="A300" s="13" t="s">
        <v>33</v>
      </c>
      <c r="B300" s="13" t="s">
        <v>357</v>
      </c>
      <c r="C300" s="13" t="s">
        <v>110</v>
      </c>
      <c r="D300" s="28" t="str">
        <f t="shared" si="1"/>
        <v>0</v>
      </c>
      <c r="E300" s="28" t="str">
        <f t="shared" si="5"/>
        <v>0</v>
      </c>
      <c r="F300" s="29" t="str">
        <f t="shared" si="6"/>
        <v>0</v>
      </c>
      <c r="G300" s="30" t="str">
        <f t="shared" si="7"/>
        <v>0</v>
      </c>
      <c r="H300" s="31">
        <v>66226.69</v>
      </c>
      <c r="I300" s="32">
        <v>41820.0</v>
      </c>
    </row>
    <row r="301">
      <c r="A301" s="13" t="s">
        <v>33</v>
      </c>
      <c r="B301" s="13" t="s">
        <v>358</v>
      </c>
      <c r="C301" s="13" t="s">
        <v>110</v>
      </c>
      <c r="D301" s="28" t="str">
        <f t="shared" si="1"/>
        <v>0</v>
      </c>
      <c r="E301" s="28" t="str">
        <f t="shared" si="5"/>
        <v>0</v>
      </c>
      <c r="F301" s="29" t="str">
        <f t="shared" si="6"/>
        <v>0</v>
      </c>
      <c r="G301" s="30" t="str">
        <f t="shared" si="7"/>
        <v>0</v>
      </c>
      <c r="H301" s="31">
        <v>212989.95</v>
      </c>
      <c r="I301" s="32">
        <v>41820.0</v>
      </c>
    </row>
    <row r="302">
      <c r="A302" s="13" t="s">
        <v>33</v>
      </c>
      <c r="B302" s="13" t="s">
        <v>359</v>
      </c>
      <c r="C302" s="13" t="s">
        <v>110</v>
      </c>
      <c r="D302" s="28" t="str">
        <f t="shared" si="1"/>
        <v>0</v>
      </c>
      <c r="E302" s="28" t="str">
        <f t="shared" si="5"/>
        <v>0</v>
      </c>
      <c r="F302" s="29" t="str">
        <f t="shared" si="6"/>
        <v>0</v>
      </c>
      <c r="G302" s="30" t="str">
        <f t="shared" si="7"/>
        <v>0</v>
      </c>
      <c r="H302" s="31">
        <v>383379.19</v>
      </c>
      <c r="I302" s="32">
        <v>41820.0</v>
      </c>
    </row>
    <row r="303">
      <c r="A303" s="13" t="s">
        <v>33</v>
      </c>
      <c r="B303" s="13" t="s">
        <v>360</v>
      </c>
      <c r="C303" s="13" t="s">
        <v>110</v>
      </c>
      <c r="D303" s="28" t="str">
        <f t="shared" si="1"/>
        <v>0</v>
      </c>
      <c r="E303" s="28" t="str">
        <f t="shared" si="5"/>
        <v>0</v>
      </c>
      <c r="F303" s="29" t="str">
        <f t="shared" si="6"/>
        <v>0</v>
      </c>
      <c r="G303" s="30" t="str">
        <f t="shared" si="7"/>
        <v>0</v>
      </c>
      <c r="H303" s="31">
        <v>110265.92</v>
      </c>
      <c r="I303" s="32">
        <v>41820.0</v>
      </c>
    </row>
    <row r="304">
      <c r="A304" s="13" t="s">
        <v>33</v>
      </c>
      <c r="B304" s="13" t="s">
        <v>361</v>
      </c>
      <c r="C304" s="13" t="s">
        <v>110</v>
      </c>
      <c r="D304" s="28" t="str">
        <f t="shared" si="1"/>
        <v>0</v>
      </c>
      <c r="E304" s="28" t="str">
        <f t="shared" si="5"/>
        <v>0</v>
      </c>
      <c r="F304" s="29" t="str">
        <f t="shared" si="6"/>
        <v>0</v>
      </c>
      <c r="G304" s="30" t="str">
        <f t="shared" si="7"/>
        <v>0</v>
      </c>
      <c r="H304" s="31">
        <v>40579.0</v>
      </c>
      <c r="I304" s="32">
        <v>41820.0</v>
      </c>
    </row>
    <row r="305">
      <c r="A305" s="13" t="s">
        <v>33</v>
      </c>
      <c r="B305" s="13" t="s">
        <v>362</v>
      </c>
      <c r="C305" s="13" t="s">
        <v>110</v>
      </c>
      <c r="D305" s="28" t="str">
        <f t="shared" si="1"/>
        <v>0</v>
      </c>
      <c r="E305" s="28" t="str">
        <f t="shared" si="5"/>
        <v>0</v>
      </c>
      <c r="F305" s="29" t="str">
        <f t="shared" si="6"/>
        <v>0</v>
      </c>
      <c r="G305" s="30" t="str">
        <f t="shared" si="7"/>
        <v>0</v>
      </c>
      <c r="H305" s="31">
        <v>183829.37</v>
      </c>
      <c r="I305" s="32">
        <v>41820.0</v>
      </c>
    </row>
    <row r="306">
      <c r="A306" s="13" t="s">
        <v>33</v>
      </c>
      <c r="B306" s="13" t="s">
        <v>363</v>
      </c>
      <c r="C306" s="13" t="s">
        <v>110</v>
      </c>
      <c r="D306" s="28" t="str">
        <f t="shared" si="1"/>
        <v>0</v>
      </c>
      <c r="E306" s="28" t="str">
        <f t="shared" si="5"/>
        <v>0</v>
      </c>
      <c r="F306" s="29" t="str">
        <f t="shared" si="6"/>
        <v>0</v>
      </c>
      <c r="G306" s="30" t="str">
        <f t="shared" si="7"/>
        <v>0</v>
      </c>
      <c r="H306" s="31">
        <v>462191.58</v>
      </c>
      <c r="I306" s="32">
        <v>41820.0</v>
      </c>
    </row>
    <row r="307">
      <c r="A307" s="13" t="s">
        <v>33</v>
      </c>
      <c r="B307" s="13" t="s">
        <v>364</v>
      </c>
      <c r="C307" s="13" t="s">
        <v>110</v>
      </c>
      <c r="D307" s="28" t="str">
        <f t="shared" si="1"/>
        <v>0</v>
      </c>
      <c r="E307" s="28" t="str">
        <f t="shared" si="5"/>
        <v>0</v>
      </c>
      <c r="F307" s="29" t="str">
        <f t="shared" si="6"/>
        <v>0</v>
      </c>
      <c r="G307" s="30" t="str">
        <f t="shared" si="7"/>
        <v>0</v>
      </c>
      <c r="H307" s="31">
        <v>841423.4</v>
      </c>
      <c r="I307" s="32">
        <v>41820.0</v>
      </c>
    </row>
    <row r="308">
      <c r="A308" s="13" t="s">
        <v>33</v>
      </c>
      <c r="B308" s="13" t="s">
        <v>365</v>
      </c>
      <c r="C308" s="13" t="s">
        <v>110</v>
      </c>
      <c r="D308" s="28" t="str">
        <f t="shared" si="1"/>
        <v>0</v>
      </c>
      <c r="E308" s="28" t="str">
        <f t="shared" si="5"/>
        <v>0</v>
      </c>
      <c r="F308" s="29" t="str">
        <f t="shared" si="6"/>
        <v>0</v>
      </c>
      <c r="G308" s="30" t="str">
        <f t="shared" si="7"/>
        <v>0</v>
      </c>
      <c r="H308" s="31">
        <v>9661.5</v>
      </c>
      <c r="I308" s="32">
        <v>41820.0</v>
      </c>
    </row>
    <row r="309">
      <c r="A309" s="13" t="s">
        <v>33</v>
      </c>
      <c r="B309" s="13" t="s">
        <v>366</v>
      </c>
      <c r="C309" s="13" t="s">
        <v>110</v>
      </c>
      <c r="D309" s="28" t="str">
        <f t="shared" si="1"/>
        <v>0</v>
      </c>
      <c r="E309" s="28" t="str">
        <f t="shared" si="5"/>
        <v>0</v>
      </c>
      <c r="F309" s="29" t="str">
        <f t="shared" si="6"/>
        <v>0</v>
      </c>
      <c r="G309" s="30" t="str">
        <f t="shared" si="7"/>
        <v>0</v>
      </c>
      <c r="H309" s="31">
        <v>7377.19</v>
      </c>
      <c r="I309" s="32">
        <v>41820.0</v>
      </c>
    </row>
    <row r="310">
      <c r="A310" s="13" t="s">
        <v>33</v>
      </c>
      <c r="B310" s="13" t="s">
        <v>367</v>
      </c>
      <c r="C310" s="13" t="s">
        <v>110</v>
      </c>
      <c r="D310" s="28" t="str">
        <f t="shared" si="1"/>
        <v>0</v>
      </c>
      <c r="E310" s="28" t="str">
        <f t="shared" si="5"/>
        <v>0</v>
      </c>
      <c r="F310" s="29" t="str">
        <f t="shared" si="6"/>
        <v>0</v>
      </c>
      <c r="G310" s="30" t="str">
        <f t="shared" si="7"/>
        <v>0</v>
      </c>
      <c r="H310" s="31">
        <v>133257.58</v>
      </c>
      <c r="I310" s="32">
        <v>41820.0</v>
      </c>
    </row>
    <row r="311">
      <c r="A311" s="13" t="s">
        <v>33</v>
      </c>
      <c r="B311" s="13" t="s">
        <v>368</v>
      </c>
      <c r="C311" s="13" t="s">
        <v>110</v>
      </c>
      <c r="D311" s="28" t="str">
        <f t="shared" si="1"/>
        <v>0</v>
      </c>
      <c r="E311" s="28" t="str">
        <f t="shared" si="5"/>
        <v>0</v>
      </c>
      <c r="F311" s="29" t="str">
        <f t="shared" si="6"/>
        <v>0</v>
      </c>
      <c r="G311" s="30" t="str">
        <f t="shared" si="7"/>
        <v>0</v>
      </c>
      <c r="H311" s="31">
        <v>13123.0</v>
      </c>
      <c r="I311" s="32">
        <v>41820.0</v>
      </c>
    </row>
    <row r="312">
      <c r="A312" s="13" t="s">
        <v>33</v>
      </c>
      <c r="B312" s="13" t="s">
        <v>369</v>
      </c>
      <c r="C312" s="13" t="s">
        <v>110</v>
      </c>
      <c r="D312" s="28" t="str">
        <f t="shared" si="1"/>
        <v>0</v>
      </c>
      <c r="E312" s="28" t="str">
        <f t="shared" si="5"/>
        <v>0</v>
      </c>
      <c r="F312" s="29" t="str">
        <f t="shared" si="6"/>
        <v>0</v>
      </c>
      <c r="G312" s="30" t="str">
        <f t="shared" si="7"/>
        <v>0</v>
      </c>
      <c r="H312" s="31">
        <v>556765.74</v>
      </c>
      <c r="I312" s="32">
        <v>41820.0</v>
      </c>
    </row>
    <row r="313">
      <c r="A313" s="13" t="s">
        <v>33</v>
      </c>
      <c r="B313" s="13" t="s">
        <v>370</v>
      </c>
      <c r="C313" s="13" t="s">
        <v>110</v>
      </c>
      <c r="D313" s="28" t="str">
        <f t="shared" si="1"/>
        <v>0</v>
      </c>
      <c r="E313" s="28" t="str">
        <f t="shared" si="5"/>
        <v>0</v>
      </c>
      <c r="F313" s="29" t="str">
        <f t="shared" si="6"/>
        <v>0</v>
      </c>
      <c r="G313" s="30" t="str">
        <f t="shared" si="7"/>
        <v>0</v>
      </c>
      <c r="H313" s="31">
        <v>427725.28</v>
      </c>
      <c r="I313" s="32">
        <v>41820.0</v>
      </c>
    </row>
    <row r="314">
      <c r="A314" s="13" t="s">
        <v>33</v>
      </c>
      <c r="B314" s="13" t="s">
        <v>371</v>
      </c>
      <c r="C314" s="13" t="s">
        <v>110</v>
      </c>
      <c r="D314" s="28" t="str">
        <f t="shared" si="1"/>
        <v>0</v>
      </c>
      <c r="E314" s="28" t="str">
        <f t="shared" si="5"/>
        <v>0</v>
      </c>
      <c r="F314" s="29" t="str">
        <f t="shared" si="6"/>
        <v>0</v>
      </c>
      <c r="G314" s="30" t="str">
        <f t="shared" si="7"/>
        <v>0</v>
      </c>
      <c r="H314" s="31">
        <v>76765.5</v>
      </c>
      <c r="I314" s="32">
        <v>41820.0</v>
      </c>
    </row>
    <row r="315">
      <c r="A315" s="13" t="s">
        <v>33</v>
      </c>
      <c r="B315" s="13" t="s">
        <v>372</v>
      </c>
      <c r="C315" s="13" t="s">
        <v>110</v>
      </c>
      <c r="D315" s="28" t="str">
        <f t="shared" si="1"/>
        <v>0</v>
      </c>
      <c r="E315" s="28" t="str">
        <f t="shared" si="5"/>
        <v>0</v>
      </c>
      <c r="F315" s="29" t="str">
        <f t="shared" si="6"/>
        <v>0</v>
      </c>
      <c r="G315" s="30" t="str">
        <f t="shared" si="7"/>
        <v>0</v>
      </c>
      <c r="H315" s="31">
        <v>118721.25</v>
      </c>
      <c r="I315" s="32">
        <v>41820.0</v>
      </c>
    </row>
    <row r="316">
      <c r="A316" s="13" t="s">
        <v>33</v>
      </c>
      <c r="B316" s="13" t="s">
        <v>373</v>
      </c>
      <c r="C316" s="13" t="s">
        <v>110</v>
      </c>
      <c r="D316" s="28" t="str">
        <f t="shared" si="1"/>
        <v>0</v>
      </c>
      <c r="E316" s="28" t="str">
        <f t="shared" si="5"/>
        <v>0</v>
      </c>
      <c r="F316" s="29" t="str">
        <f t="shared" si="6"/>
        <v>0</v>
      </c>
      <c r="G316" s="30" t="str">
        <f t="shared" si="7"/>
        <v>0</v>
      </c>
      <c r="H316" s="31">
        <v>13918.99</v>
      </c>
      <c r="I316" s="32">
        <v>41820.0</v>
      </c>
    </row>
    <row r="317">
      <c r="A317" s="13" t="s">
        <v>33</v>
      </c>
      <c r="B317" s="13" t="s">
        <v>374</v>
      </c>
      <c r="C317" s="13" t="s">
        <v>110</v>
      </c>
      <c r="D317" s="28" t="str">
        <f t="shared" si="1"/>
        <v>0</v>
      </c>
      <c r="E317" s="28" t="str">
        <f t="shared" si="5"/>
        <v>0</v>
      </c>
      <c r="F317" s="29" t="str">
        <f t="shared" si="6"/>
        <v>0</v>
      </c>
      <c r="G317" s="30" t="str">
        <f t="shared" si="7"/>
        <v>0</v>
      </c>
      <c r="H317" s="31">
        <v>31512.27</v>
      </c>
      <c r="I317" s="32">
        <v>41820.0</v>
      </c>
    </row>
    <row r="318">
      <c r="A318" s="13" t="s">
        <v>33</v>
      </c>
      <c r="B318" s="13" t="s">
        <v>375</v>
      </c>
      <c r="C318" s="13" t="s">
        <v>110</v>
      </c>
      <c r="D318" s="28" t="str">
        <f t="shared" si="1"/>
        <v>0</v>
      </c>
      <c r="E318" s="28" t="str">
        <f t="shared" si="5"/>
        <v>0</v>
      </c>
      <c r="F318" s="29" t="str">
        <f t="shared" si="6"/>
        <v>0</v>
      </c>
      <c r="G318" s="30" t="str">
        <f t="shared" si="7"/>
        <v>0</v>
      </c>
      <c r="H318" s="31">
        <v>64153.34</v>
      </c>
      <c r="I318" s="32">
        <v>41820.0</v>
      </c>
    </row>
    <row r="319">
      <c r="A319" s="13" t="s">
        <v>33</v>
      </c>
      <c r="B319" s="13" t="s">
        <v>376</v>
      </c>
      <c r="C319" s="13" t="s">
        <v>110</v>
      </c>
      <c r="D319" s="28" t="str">
        <f t="shared" si="1"/>
        <v>0</v>
      </c>
      <c r="E319" s="28" t="str">
        <f t="shared" si="5"/>
        <v>0</v>
      </c>
      <c r="F319" s="29" t="str">
        <f t="shared" si="6"/>
        <v>0</v>
      </c>
      <c r="G319" s="30" t="str">
        <f t="shared" si="7"/>
        <v>0</v>
      </c>
      <c r="H319" s="31">
        <v>27667.64</v>
      </c>
      <c r="I319" s="32">
        <v>41820.0</v>
      </c>
    </row>
    <row r="320">
      <c r="A320" s="13" t="s">
        <v>33</v>
      </c>
      <c r="B320" s="13" t="s">
        <v>377</v>
      </c>
      <c r="C320" s="13" t="s">
        <v>110</v>
      </c>
      <c r="D320" s="28" t="str">
        <f t="shared" si="1"/>
        <v>0</v>
      </c>
      <c r="E320" s="28" t="str">
        <f t="shared" si="5"/>
        <v>0</v>
      </c>
      <c r="F320" s="29" t="str">
        <f t="shared" si="6"/>
        <v>0</v>
      </c>
      <c r="G320" s="30" t="str">
        <f t="shared" si="7"/>
        <v>0</v>
      </c>
      <c r="H320" s="31">
        <v>511814.11</v>
      </c>
      <c r="I320" s="32">
        <v>41820.0</v>
      </c>
    </row>
    <row r="321">
      <c r="A321" s="13" t="s">
        <v>33</v>
      </c>
      <c r="B321" s="13" t="s">
        <v>378</v>
      </c>
      <c r="C321" s="13" t="s">
        <v>110</v>
      </c>
      <c r="D321" s="28" t="str">
        <f t="shared" si="1"/>
        <v>0</v>
      </c>
      <c r="E321" s="28" t="str">
        <f t="shared" si="5"/>
        <v>0</v>
      </c>
      <c r="F321" s="29" t="str">
        <f t="shared" si="6"/>
        <v>0</v>
      </c>
      <c r="G321" s="30" t="str">
        <f t="shared" si="7"/>
        <v>0</v>
      </c>
      <c r="H321" s="31">
        <v>31797.09</v>
      </c>
      <c r="I321" s="32">
        <v>41820.0</v>
      </c>
    </row>
    <row r="322">
      <c r="A322" s="13" t="s">
        <v>33</v>
      </c>
      <c r="B322" s="13" t="s">
        <v>379</v>
      </c>
      <c r="C322" s="13" t="s">
        <v>110</v>
      </c>
      <c r="D322" s="28" t="str">
        <f t="shared" si="1"/>
        <v>0</v>
      </c>
      <c r="E322" s="28" t="str">
        <f t="shared" si="5"/>
        <v>0</v>
      </c>
      <c r="F322" s="29" t="str">
        <f t="shared" si="6"/>
        <v>0</v>
      </c>
      <c r="G322" s="30" t="str">
        <f t="shared" si="7"/>
        <v>0</v>
      </c>
      <c r="H322" s="31">
        <v>87074.2</v>
      </c>
      <c r="I322" s="32">
        <v>41820.0</v>
      </c>
    </row>
    <row r="323">
      <c r="A323" s="13" t="s">
        <v>33</v>
      </c>
      <c r="B323" s="13" t="s">
        <v>380</v>
      </c>
      <c r="C323" s="13" t="s">
        <v>110</v>
      </c>
      <c r="D323" s="28" t="str">
        <f t="shared" si="1"/>
        <v>0</v>
      </c>
      <c r="E323" s="28" t="str">
        <f t="shared" si="5"/>
        <v>0</v>
      </c>
      <c r="F323" s="29" t="str">
        <f t="shared" si="6"/>
        <v>0</v>
      </c>
      <c r="G323" s="30" t="str">
        <f t="shared" si="7"/>
        <v>0</v>
      </c>
      <c r="H323" s="31">
        <v>24261.73</v>
      </c>
      <c r="I323" s="32">
        <v>41820.0</v>
      </c>
    </row>
    <row r="324">
      <c r="A324" s="13" t="s">
        <v>33</v>
      </c>
      <c r="B324" s="13" t="s">
        <v>381</v>
      </c>
      <c r="C324" s="13" t="s">
        <v>110</v>
      </c>
      <c r="D324" s="28" t="str">
        <f t="shared" si="1"/>
        <v>0</v>
      </c>
      <c r="E324" s="28" t="str">
        <f t="shared" si="5"/>
        <v>0</v>
      </c>
      <c r="F324" s="29" t="str">
        <f t="shared" si="6"/>
        <v>0</v>
      </c>
      <c r="G324" s="30" t="str">
        <f t="shared" si="7"/>
        <v>0</v>
      </c>
      <c r="H324" s="31">
        <v>109446.9</v>
      </c>
      <c r="I324" s="32">
        <v>41820.0</v>
      </c>
    </row>
    <row r="325">
      <c r="A325" s="13" t="s">
        <v>33</v>
      </c>
      <c r="B325" s="13" t="s">
        <v>382</v>
      </c>
      <c r="C325" s="13" t="s">
        <v>110</v>
      </c>
      <c r="D325" s="28" t="str">
        <f t="shared" si="1"/>
        <v>0</v>
      </c>
      <c r="E325" s="28" t="str">
        <f t="shared" si="5"/>
        <v>0</v>
      </c>
      <c r="F325" s="29" t="str">
        <f t="shared" si="6"/>
        <v>0</v>
      </c>
      <c r="G325" s="30" t="str">
        <f t="shared" si="7"/>
        <v>0</v>
      </c>
      <c r="H325" s="31">
        <v>62927.43</v>
      </c>
      <c r="I325" s="32">
        <v>41820.0</v>
      </c>
    </row>
    <row r="326">
      <c r="A326" s="13" t="s">
        <v>33</v>
      </c>
      <c r="B326" s="13" t="s">
        <v>383</v>
      </c>
      <c r="C326" s="13" t="s">
        <v>110</v>
      </c>
      <c r="D326" s="28" t="str">
        <f t="shared" si="1"/>
        <v>0</v>
      </c>
      <c r="E326" s="28" t="str">
        <f t="shared" si="5"/>
        <v>0</v>
      </c>
      <c r="F326" s="29" t="str">
        <f t="shared" si="6"/>
        <v>0</v>
      </c>
      <c r="G326" s="30" t="str">
        <f t="shared" si="7"/>
        <v>0</v>
      </c>
      <c r="H326" s="31">
        <v>350064.78</v>
      </c>
      <c r="I326" s="32">
        <v>41820.0</v>
      </c>
    </row>
    <row r="327">
      <c r="A327" s="13" t="s">
        <v>33</v>
      </c>
      <c r="B327" s="13" t="s">
        <v>384</v>
      </c>
      <c r="C327" s="13" t="s">
        <v>110</v>
      </c>
      <c r="D327" s="28" t="str">
        <f t="shared" si="1"/>
        <v>0</v>
      </c>
      <c r="E327" s="28" t="str">
        <f t="shared" si="5"/>
        <v>0</v>
      </c>
      <c r="F327" s="29" t="str">
        <f t="shared" si="6"/>
        <v>0</v>
      </c>
      <c r="G327" s="30" t="str">
        <f t="shared" si="7"/>
        <v>0</v>
      </c>
      <c r="H327" s="31">
        <v>449871.8</v>
      </c>
      <c r="I327" s="32">
        <v>41820.0</v>
      </c>
    </row>
    <row r="328">
      <c r="A328" s="13" t="s">
        <v>33</v>
      </c>
      <c r="B328" s="13" t="s">
        <v>385</v>
      </c>
      <c r="C328" s="13" t="s">
        <v>110</v>
      </c>
      <c r="D328" s="28" t="str">
        <f t="shared" si="1"/>
        <v>0</v>
      </c>
      <c r="E328" s="28" t="str">
        <f t="shared" si="5"/>
        <v>0</v>
      </c>
      <c r="F328" s="29" t="str">
        <f t="shared" si="6"/>
        <v>0</v>
      </c>
      <c r="G328" s="30" t="str">
        <f t="shared" si="7"/>
        <v>0</v>
      </c>
      <c r="H328" s="31">
        <v>86123.48</v>
      </c>
      <c r="I328" s="32">
        <v>41820.0</v>
      </c>
    </row>
    <row r="329">
      <c r="A329" s="13" t="s">
        <v>33</v>
      </c>
      <c r="B329" s="13" t="s">
        <v>386</v>
      </c>
      <c r="C329" s="13" t="s">
        <v>110</v>
      </c>
      <c r="D329" s="28" t="str">
        <f t="shared" si="1"/>
        <v>0</v>
      </c>
      <c r="E329" s="28" t="str">
        <f t="shared" si="5"/>
        <v>0</v>
      </c>
      <c r="F329" s="29" t="str">
        <f t="shared" si="6"/>
        <v>0</v>
      </c>
      <c r="G329" s="30" t="str">
        <f t="shared" si="7"/>
        <v>0</v>
      </c>
      <c r="H329" s="31">
        <v>47567.7</v>
      </c>
      <c r="I329" s="32">
        <v>41820.0</v>
      </c>
    </row>
    <row r="330">
      <c r="A330" s="13" t="s">
        <v>33</v>
      </c>
      <c r="B330" s="13" t="s">
        <v>387</v>
      </c>
      <c r="C330" s="13" t="s">
        <v>110</v>
      </c>
      <c r="D330" s="28" t="str">
        <f t="shared" si="1"/>
        <v>0</v>
      </c>
      <c r="E330" s="28" t="str">
        <f t="shared" si="5"/>
        <v>0</v>
      </c>
      <c r="F330" s="29" t="str">
        <f t="shared" si="6"/>
        <v>0</v>
      </c>
      <c r="G330" s="30" t="str">
        <f t="shared" si="7"/>
        <v>0</v>
      </c>
      <c r="H330" s="31">
        <v>459238.92</v>
      </c>
      <c r="I330" s="32">
        <v>41820.0</v>
      </c>
    </row>
    <row r="331">
      <c r="A331" s="13" t="s">
        <v>33</v>
      </c>
      <c r="B331" s="13" t="s">
        <v>388</v>
      </c>
      <c r="C331" s="13" t="s">
        <v>110</v>
      </c>
      <c r="D331" s="28" t="str">
        <f t="shared" si="1"/>
        <v>0</v>
      </c>
      <c r="E331" s="28" t="str">
        <f t="shared" si="5"/>
        <v>0</v>
      </c>
      <c r="F331" s="29" t="str">
        <f t="shared" si="6"/>
        <v>0</v>
      </c>
      <c r="G331" s="30" t="str">
        <f t="shared" si="7"/>
        <v>0</v>
      </c>
      <c r="H331" s="31">
        <v>52501.84</v>
      </c>
      <c r="I331" s="32">
        <v>41820.0</v>
      </c>
    </row>
    <row r="332">
      <c r="A332" s="13" t="s">
        <v>33</v>
      </c>
      <c r="B332" s="13" t="s">
        <v>389</v>
      </c>
      <c r="C332" s="13" t="s">
        <v>110</v>
      </c>
      <c r="D332" s="28" t="str">
        <f t="shared" si="1"/>
        <v>0</v>
      </c>
      <c r="E332" s="28" t="str">
        <f t="shared" si="5"/>
        <v>0</v>
      </c>
      <c r="F332" s="29" t="str">
        <f t="shared" si="6"/>
        <v>0</v>
      </c>
      <c r="G332" s="30" t="str">
        <f t="shared" si="7"/>
        <v>0</v>
      </c>
      <c r="H332" s="31">
        <v>34531.17</v>
      </c>
      <c r="I332" s="32">
        <v>41820.0</v>
      </c>
    </row>
    <row r="333">
      <c r="A333" s="13" t="s">
        <v>33</v>
      </c>
      <c r="B333" s="13" t="s">
        <v>390</v>
      </c>
      <c r="C333" s="13" t="s">
        <v>110</v>
      </c>
      <c r="D333" s="28" t="str">
        <f t="shared" si="1"/>
        <v>0</v>
      </c>
      <c r="E333" s="28" t="str">
        <f t="shared" si="5"/>
        <v>0</v>
      </c>
      <c r="F333" s="29" t="str">
        <f t="shared" si="6"/>
        <v>0</v>
      </c>
      <c r="G333" s="30" t="str">
        <f t="shared" si="7"/>
        <v>0</v>
      </c>
      <c r="H333" s="31">
        <v>294212.88</v>
      </c>
      <c r="I333" s="32">
        <v>41820.0</v>
      </c>
    </row>
    <row r="334">
      <c r="A334" s="13" t="s">
        <v>33</v>
      </c>
      <c r="B334" s="13" t="s">
        <v>391</v>
      </c>
      <c r="C334" s="13" t="s">
        <v>110</v>
      </c>
      <c r="D334" s="28" t="str">
        <f t="shared" si="1"/>
        <v>0</v>
      </c>
      <c r="E334" s="28" t="str">
        <f t="shared" si="5"/>
        <v>0</v>
      </c>
      <c r="F334" s="29" t="str">
        <f t="shared" si="6"/>
        <v>0</v>
      </c>
      <c r="G334" s="30" t="str">
        <f t="shared" si="7"/>
        <v>0</v>
      </c>
      <c r="H334" s="31">
        <v>184483.46</v>
      </c>
      <c r="I334" s="32">
        <v>41820.0</v>
      </c>
    </row>
    <row r="335">
      <c r="A335" s="13" t="s">
        <v>33</v>
      </c>
      <c r="B335" s="13" t="s">
        <v>392</v>
      </c>
      <c r="C335" s="13" t="s">
        <v>110</v>
      </c>
      <c r="D335" s="28" t="str">
        <f t="shared" si="1"/>
        <v>0</v>
      </c>
      <c r="E335" s="28" t="str">
        <f t="shared" si="5"/>
        <v>0</v>
      </c>
      <c r="F335" s="29" t="str">
        <f t="shared" si="6"/>
        <v>0</v>
      </c>
      <c r="G335" s="30" t="str">
        <f t="shared" si="7"/>
        <v>0</v>
      </c>
      <c r="H335" s="31">
        <v>389606.83</v>
      </c>
      <c r="I335" s="32">
        <v>41820.0</v>
      </c>
    </row>
    <row r="336">
      <c r="A336" s="13" t="s">
        <v>33</v>
      </c>
      <c r="B336" s="13" t="s">
        <v>393</v>
      </c>
      <c r="C336" s="13" t="s">
        <v>110</v>
      </c>
      <c r="D336" s="28" t="str">
        <f t="shared" si="1"/>
        <v>0</v>
      </c>
      <c r="E336" s="28" t="str">
        <f t="shared" si="5"/>
        <v>0</v>
      </c>
      <c r="F336" s="29" t="str">
        <f t="shared" si="6"/>
        <v>0</v>
      </c>
      <c r="G336" s="30" t="str">
        <f t="shared" si="7"/>
        <v>0</v>
      </c>
      <c r="H336" s="31">
        <v>2.289315559E7</v>
      </c>
      <c r="I336" s="32">
        <v>41820.0</v>
      </c>
    </row>
    <row r="337">
      <c r="A337" s="13" t="s">
        <v>33</v>
      </c>
      <c r="B337" s="13" t="s">
        <v>394</v>
      </c>
      <c r="C337" s="13" t="s">
        <v>110</v>
      </c>
      <c r="D337" s="28" t="str">
        <f t="shared" si="1"/>
        <v>0</v>
      </c>
      <c r="E337" s="28" t="str">
        <f t="shared" si="5"/>
        <v>0</v>
      </c>
      <c r="F337" s="29" t="str">
        <f t="shared" si="6"/>
        <v>0</v>
      </c>
      <c r="G337" s="30" t="str">
        <f t="shared" si="7"/>
        <v>0</v>
      </c>
      <c r="H337" s="31">
        <v>246657.84</v>
      </c>
      <c r="I337" s="32">
        <v>41820.0</v>
      </c>
    </row>
    <row r="338">
      <c r="A338" s="13" t="s">
        <v>33</v>
      </c>
      <c r="B338" s="13" t="s">
        <v>395</v>
      </c>
      <c r="C338" s="13" t="s">
        <v>110</v>
      </c>
      <c r="D338" s="28" t="str">
        <f t="shared" si="1"/>
        <v>0</v>
      </c>
      <c r="E338" s="28" t="str">
        <f t="shared" si="5"/>
        <v>0</v>
      </c>
      <c r="F338" s="29" t="str">
        <f t="shared" si="6"/>
        <v>0</v>
      </c>
      <c r="G338" s="30" t="str">
        <f t="shared" si="7"/>
        <v>0</v>
      </c>
      <c r="H338" s="31">
        <v>24260.04</v>
      </c>
      <c r="I338" s="32">
        <v>41820.0</v>
      </c>
    </row>
    <row r="339">
      <c r="A339" s="13" t="s">
        <v>33</v>
      </c>
      <c r="B339" s="13" t="s">
        <v>396</v>
      </c>
      <c r="C339" s="13" t="s">
        <v>110</v>
      </c>
      <c r="D339" s="28" t="str">
        <f t="shared" si="1"/>
        <v>0</v>
      </c>
      <c r="E339" s="28" t="str">
        <f t="shared" si="5"/>
        <v>0</v>
      </c>
      <c r="F339" s="29" t="str">
        <f t="shared" si="6"/>
        <v>0</v>
      </c>
      <c r="G339" s="30" t="str">
        <f t="shared" si="7"/>
        <v>0</v>
      </c>
      <c r="H339" s="31">
        <v>32842.13</v>
      </c>
      <c r="I339" s="32">
        <v>41820.0</v>
      </c>
    </row>
    <row r="340">
      <c r="A340" s="13" t="s">
        <v>33</v>
      </c>
      <c r="B340" s="13" t="s">
        <v>397</v>
      </c>
      <c r="C340" s="13" t="s">
        <v>110</v>
      </c>
      <c r="D340" s="28" t="str">
        <f t="shared" si="1"/>
        <v>0</v>
      </c>
      <c r="E340" s="28" t="str">
        <f t="shared" si="5"/>
        <v>0</v>
      </c>
      <c r="F340" s="29" t="str">
        <f t="shared" si="6"/>
        <v>0</v>
      </c>
      <c r="G340" s="30" t="str">
        <f t="shared" si="7"/>
        <v>0</v>
      </c>
      <c r="H340" s="31">
        <v>420869.0</v>
      </c>
      <c r="I340" s="32">
        <v>41820.0</v>
      </c>
    </row>
    <row r="341">
      <c r="A341" s="13" t="s">
        <v>33</v>
      </c>
      <c r="B341" s="13" t="s">
        <v>398</v>
      </c>
      <c r="C341" s="13" t="s">
        <v>110</v>
      </c>
      <c r="D341" s="28" t="str">
        <f t="shared" si="1"/>
        <v>0</v>
      </c>
      <c r="E341" s="28" t="str">
        <f t="shared" si="5"/>
        <v>0</v>
      </c>
      <c r="F341" s="29" t="str">
        <f t="shared" si="6"/>
        <v>0</v>
      </c>
      <c r="G341" s="30" t="str">
        <f t="shared" si="7"/>
        <v>0</v>
      </c>
      <c r="H341" s="31">
        <v>11632.17</v>
      </c>
      <c r="I341" s="32">
        <v>41820.0</v>
      </c>
    </row>
    <row r="342">
      <c r="A342" s="13" t="s">
        <v>33</v>
      </c>
      <c r="B342" s="13" t="s">
        <v>399</v>
      </c>
      <c r="C342" s="13" t="s">
        <v>110</v>
      </c>
      <c r="D342" s="28" t="str">
        <f t="shared" si="1"/>
        <v>0</v>
      </c>
      <c r="E342" s="28" t="str">
        <f t="shared" si="5"/>
        <v>0</v>
      </c>
      <c r="F342" s="29" t="str">
        <f t="shared" si="6"/>
        <v>0</v>
      </c>
      <c r="G342" s="30" t="str">
        <f t="shared" si="7"/>
        <v>0</v>
      </c>
      <c r="H342" s="31">
        <v>421202.25</v>
      </c>
      <c r="I342" s="32">
        <v>41820.0</v>
      </c>
    </row>
    <row r="343">
      <c r="A343" s="13" t="s">
        <v>33</v>
      </c>
      <c r="B343" s="13" t="s">
        <v>400</v>
      </c>
      <c r="C343" s="13" t="s">
        <v>110</v>
      </c>
      <c r="D343" s="28" t="str">
        <f t="shared" si="1"/>
        <v>0</v>
      </c>
      <c r="E343" s="28" t="str">
        <f t="shared" si="5"/>
        <v>0</v>
      </c>
      <c r="F343" s="29" t="str">
        <f t="shared" si="6"/>
        <v>0</v>
      </c>
      <c r="G343" s="30" t="str">
        <f t="shared" si="7"/>
        <v>0</v>
      </c>
      <c r="H343" s="31">
        <v>85761.49</v>
      </c>
      <c r="I343" s="32">
        <v>41820.0</v>
      </c>
    </row>
    <row r="344">
      <c r="A344" s="13" t="s">
        <v>33</v>
      </c>
      <c r="B344" s="13" t="s">
        <v>401</v>
      </c>
      <c r="C344" s="13" t="s">
        <v>110</v>
      </c>
      <c r="D344" s="28" t="str">
        <f t="shared" si="1"/>
        <v>0</v>
      </c>
      <c r="E344" s="28" t="str">
        <f t="shared" si="5"/>
        <v>0</v>
      </c>
      <c r="F344" s="29" t="str">
        <f t="shared" si="6"/>
        <v>0</v>
      </c>
      <c r="G344" s="30" t="str">
        <f t="shared" si="7"/>
        <v>0</v>
      </c>
      <c r="H344" s="31">
        <v>834682.84</v>
      </c>
      <c r="I344" s="32">
        <v>41820.0</v>
      </c>
    </row>
    <row r="345">
      <c r="A345" s="13" t="s">
        <v>33</v>
      </c>
      <c r="B345" s="13" t="s">
        <v>402</v>
      </c>
      <c r="C345" s="13" t="s">
        <v>110</v>
      </c>
      <c r="D345" s="28" t="str">
        <f t="shared" si="1"/>
        <v>0</v>
      </c>
      <c r="E345" s="28" t="str">
        <f t="shared" si="5"/>
        <v>0</v>
      </c>
      <c r="F345" s="29" t="str">
        <f t="shared" si="6"/>
        <v>0</v>
      </c>
      <c r="G345" s="30" t="str">
        <f t="shared" si="7"/>
        <v>0</v>
      </c>
      <c r="H345" s="31">
        <v>88374.33</v>
      </c>
      <c r="I345" s="32">
        <v>41820.0</v>
      </c>
    </row>
    <row r="346">
      <c r="A346" s="13" t="s">
        <v>33</v>
      </c>
      <c r="B346" s="13" t="s">
        <v>403</v>
      </c>
      <c r="C346" s="13" t="s">
        <v>110</v>
      </c>
      <c r="D346" s="28" t="str">
        <f t="shared" si="1"/>
        <v>0</v>
      </c>
      <c r="E346" s="28" t="str">
        <f t="shared" si="5"/>
        <v>0</v>
      </c>
      <c r="F346" s="29" t="str">
        <f t="shared" si="6"/>
        <v>0</v>
      </c>
      <c r="G346" s="30" t="str">
        <f t="shared" si="7"/>
        <v>0</v>
      </c>
      <c r="H346" s="31">
        <v>5131892.7</v>
      </c>
      <c r="I346" s="32">
        <v>41820.0</v>
      </c>
    </row>
    <row r="347">
      <c r="A347" s="13" t="s">
        <v>33</v>
      </c>
      <c r="B347" s="13" t="s">
        <v>404</v>
      </c>
      <c r="C347" s="13" t="s">
        <v>110</v>
      </c>
      <c r="D347" s="28" t="str">
        <f t="shared" si="1"/>
        <v>0</v>
      </c>
      <c r="E347" s="28" t="str">
        <f t="shared" si="5"/>
        <v>0</v>
      </c>
      <c r="F347" s="29" t="str">
        <f t="shared" si="6"/>
        <v>0</v>
      </c>
      <c r="G347" s="30" t="str">
        <f t="shared" si="7"/>
        <v>0</v>
      </c>
      <c r="H347" s="31">
        <v>592458.03</v>
      </c>
      <c r="I347" s="32">
        <v>41820.0</v>
      </c>
    </row>
    <row r="348">
      <c r="A348" s="13" t="s">
        <v>33</v>
      </c>
      <c r="B348" s="13" t="s">
        <v>405</v>
      </c>
      <c r="C348" s="13" t="s">
        <v>110</v>
      </c>
      <c r="D348" s="28" t="str">
        <f t="shared" si="1"/>
        <v>0</v>
      </c>
      <c r="E348" s="28" t="str">
        <f t="shared" si="5"/>
        <v>0</v>
      </c>
      <c r="F348" s="29" t="str">
        <f t="shared" si="6"/>
        <v>0</v>
      </c>
      <c r="G348" s="30" t="str">
        <f t="shared" si="7"/>
        <v>0</v>
      </c>
      <c r="H348" s="31">
        <v>65027.22</v>
      </c>
      <c r="I348" s="32">
        <v>41820.0</v>
      </c>
    </row>
    <row r="349">
      <c r="A349" s="13" t="s">
        <v>33</v>
      </c>
      <c r="B349" s="13" t="s">
        <v>406</v>
      </c>
      <c r="C349" s="13" t="s">
        <v>110</v>
      </c>
      <c r="D349" s="28" t="str">
        <f t="shared" si="1"/>
        <v>0</v>
      </c>
      <c r="E349" s="28" t="str">
        <f t="shared" si="5"/>
        <v>0</v>
      </c>
      <c r="F349" s="29" t="str">
        <f t="shared" si="6"/>
        <v>0</v>
      </c>
      <c r="G349" s="30" t="str">
        <f t="shared" si="7"/>
        <v>0</v>
      </c>
      <c r="H349" s="31">
        <v>588269.48</v>
      </c>
      <c r="I349" s="32">
        <v>41820.0</v>
      </c>
    </row>
    <row r="350">
      <c r="A350" s="13" t="s">
        <v>33</v>
      </c>
      <c r="B350" s="13" t="s">
        <v>407</v>
      </c>
      <c r="C350" s="13" t="s">
        <v>110</v>
      </c>
      <c r="D350" s="28" t="str">
        <f t="shared" si="1"/>
        <v>0</v>
      </c>
      <c r="E350" s="28" t="str">
        <f t="shared" si="5"/>
        <v>0</v>
      </c>
      <c r="F350" s="29" t="str">
        <f t="shared" si="6"/>
        <v>0</v>
      </c>
      <c r="G350" s="30" t="str">
        <f t="shared" si="7"/>
        <v>0</v>
      </c>
      <c r="H350" s="31">
        <v>649293.45</v>
      </c>
      <c r="I350" s="32">
        <v>41820.0</v>
      </c>
    </row>
    <row r="351">
      <c r="A351" s="13" t="s">
        <v>33</v>
      </c>
      <c r="B351" s="13" t="s">
        <v>408</v>
      </c>
      <c r="C351" s="13" t="s">
        <v>110</v>
      </c>
      <c r="D351" s="28" t="str">
        <f t="shared" si="1"/>
        <v>0</v>
      </c>
      <c r="E351" s="28" t="str">
        <f t="shared" si="5"/>
        <v>0</v>
      </c>
      <c r="F351" s="29" t="str">
        <f t="shared" si="6"/>
        <v>0</v>
      </c>
      <c r="G351" s="30" t="str">
        <f t="shared" si="7"/>
        <v>0</v>
      </c>
      <c r="H351" s="31">
        <v>75497.0</v>
      </c>
      <c r="I351" s="32">
        <v>41820.0</v>
      </c>
    </row>
    <row r="352">
      <c r="A352" s="13" t="s">
        <v>33</v>
      </c>
      <c r="B352" s="13" t="s">
        <v>409</v>
      </c>
      <c r="C352" s="13" t="s">
        <v>110</v>
      </c>
      <c r="D352" s="28" t="str">
        <f t="shared" si="1"/>
        <v>0</v>
      </c>
      <c r="E352" s="28" t="str">
        <f t="shared" si="5"/>
        <v>0</v>
      </c>
      <c r="F352" s="29" t="str">
        <f t="shared" si="6"/>
        <v>0</v>
      </c>
      <c r="G352" s="30" t="str">
        <f t="shared" si="7"/>
        <v>0</v>
      </c>
      <c r="H352" s="31">
        <v>1259307.36</v>
      </c>
      <c r="I352" s="32">
        <v>41820.0</v>
      </c>
    </row>
    <row r="353">
      <c r="A353" s="13" t="s">
        <v>33</v>
      </c>
      <c r="B353" s="13" t="s">
        <v>410</v>
      </c>
      <c r="C353" s="13" t="s">
        <v>110</v>
      </c>
      <c r="D353" s="28" t="str">
        <f t="shared" si="1"/>
        <v>0</v>
      </c>
      <c r="E353" s="28" t="str">
        <f t="shared" si="5"/>
        <v>0</v>
      </c>
      <c r="F353" s="29" t="str">
        <f t="shared" si="6"/>
        <v>0</v>
      </c>
      <c r="G353" s="30" t="str">
        <f t="shared" si="7"/>
        <v>0</v>
      </c>
      <c r="H353" s="31">
        <v>327682.24</v>
      </c>
      <c r="I353" s="32">
        <v>41820.0</v>
      </c>
    </row>
    <row r="354">
      <c r="A354" s="13" t="s">
        <v>33</v>
      </c>
      <c r="B354" s="13" t="s">
        <v>411</v>
      </c>
      <c r="C354" s="13" t="s">
        <v>110</v>
      </c>
      <c r="D354" s="28" t="str">
        <f t="shared" si="1"/>
        <v>0</v>
      </c>
      <c r="E354" s="28" t="str">
        <f t="shared" si="5"/>
        <v>0</v>
      </c>
      <c r="F354" s="29" t="str">
        <f t="shared" si="6"/>
        <v>0</v>
      </c>
      <c r="G354" s="30" t="str">
        <f t="shared" si="7"/>
        <v>0</v>
      </c>
      <c r="H354" s="31">
        <v>33434.18</v>
      </c>
      <c r="I354" s="32">
        <v>41820.0</v>
      </c>
    </row>
    <row r="355">
      <c r="A355" s="13" t="s">
        <v>33</v>
      </c>
      <c r="B355" s="13" t="s">
        <v>412</v>
      </c>
      <c r="C355" s="13" t="s">
        <v>110</v>
      </c>
      <c r="D355" s="28" t="str">
        <f t="shared" si="1"/>
        <v>0</v>
      </c>
      <c r="E355" s="28" t="str">
        <f t="shared" si="5"/>
        <v>0</v>
      </c>
      <c r="F355" s="29" t="str">
        <f t="shared" si="6"/>
        <v>0</v>
      </c>
      <c r="G355" s="30" t="str">
        <f t="shared" si="7"/>
        <v>0</v>
      </c>
      <c r="H355" s="31">
        <v>1541783.88</v>
      </c>
      <c r="I355" s="32">
        <v>41820.0</v>
      </c>
    </row>
    <row r="356">
      <c r="A356" s="13" t="s">
        <v>33</v>
      </c>
      <c r="B356" s="13" t="s">
        <v>413</v>
      </c>
      <c r="C356" s="13" t="s">
        <v>110</v>
      </c>
      <c r="D356" s="28" t="str">
        <f t="shared" si="1"/>
        <v>0</v>
      </c>
      <c r="E356" s="28" t="str">
        <f t="shared" si="5"/>
        <v>0</v>
      </c>
      <c r="F356" s="29" t="str">
        <f t="shared" si="6"/>
        <v>0</v>
      </c>
      <c r="G356" s="30" t="str">
        <f t="shared" si="7"/>
        <v>0</v>
      </c>
      <c r="H356" s="31">
        <v>500.06</v>
      </c>
      <c r="I356" s="32">
        <v>41820.0</v>
      </c>
    </row>
    <row r="357">
      <c r="A357" s="13" t="s">
        <v>33</v>
      </c>
      <c r="B357" s="13" t="s">
        <v>414</v>
      </c>
      <c r="C357" s="13" t="s">
        <v>110</v>
      </c>
      <c r="D357" s="28" t="str">
        <f t="shared" si="1"/>
        <v>0</v>
      </c>
      <c r="E357" s="28" t="str">
        <f t="shared" si="5"/>
        <v>0</v>
      </c>
      <c r="F357" s="29" t="str">
        <f t="shared" si="6"/>
        <v>0</v>
      </c>
      <c r="G357" s="30" t="str">
        <f t="shared" si="7"/>
        <v>0</v>
      </c>
      <c r="H357" s="31">
        <v>301334.63</v>
      </c>
      <c r="I357" s="32">
        <v>41820.0</v>
      </c>
    </row>
    <row r="358">
      <c r="A358" s="13" t="s">
        <v>33</v>
      </c>
      <c r="B358" s="13" t="s">
        <v>415</v>
      </c>
      <c r="C358" s="13" t="s">
        <v>110</v>
      </c>
      <c r="D358" s="28" t="str">
        <f t="shared" si="1"/>
        <v>0</v>
      </c>
      <c r="E358" s="28" t="str">
        <f t="shared" si="5"/>
        <v>0</v>
      </c>
      <c r="F358" s="29" t="str">
        <f t="shared" si="6"/>
        <v>0</v>
      </c>
      <c r="G358" s="30" t="str">
        <f t="shared" si="7"/>
        <v>0</v>
      </c>
      <c r="H358" s="31">
        <v>194123.46</v>
      </c>
      <c r="I358" s="32">
        <v>41820.0</v>
      </c>
    </row>
    <row r="359">
      <c r="A359" s="13" t="s">
        <v>33</v>
      </c>
      <c r="B359" s="13" t="s">
        <v>416</v>
      </c>
      <c r="C359" s="13" t="s">
        <v>110</v>
      </c>
      <c r="D359" s="28" t="str">
        <f t="shared" si="1"/>
        <v>0</v>
      </c>
      <c r="E359" s="28" t="str">
        <f t="shared" si="5"/>
        <v>0</v>
      </c>
      <c r="F359" s="29" t="str">
        <f t="shared" si="6"/>
        <v>0</v>
      </c>
      <c r="G359" s="30" t="str">
        <f t="shared" si="7"/>
        <v>0</v>
      </c>
      <c r="H359" s="31">
        <v>159234.0</v>
      </c>
      <c r="I359" s="32">
        <v>41820.0</v>
      </c>
    </row>
    <row r="360">
      <c r="A360" s="13" t="s">
        <v>33</v>
      </c>
      <c r="B360" s="13" t="s">
        <v>417</v>
      </c>
      <c r="C360" s="13" t="s">
        <v>110</v>
      </c>
      <c r="D360" s="28" t="str">
        <f t="shared" si="1"/>
        <v>0</v>
      </c>
      <c r="E360" s="28" t="str">
        <f t="shared" si="5"/>
        <v>0</v>
      </c>
      <c r="F360" s="29" t="str">
        <f t="shared" si="6"/>
        <v>0</v>
      </c>
      <c r="G360" s="30" t="str">
        <f t="shared" si="7"/>
        <v>0</v>
      </c>
      <c r="H360" s="31">
        <v>903898.69</v>
      </c>
      <c r="I360" s="32">
        <v>41820.0</v>
      </c>
    </row>
    <row r="361">
      <c r="A361" s="13" t="s">
        <v>33</v>
      </c>
      <c r="B361" s="13" t="s">
        <v>418</v>
      </c>
      <c r="C361" s="13" t="s">
        <v>110</v>
      </c>
      <c r="D361" s="28" t="str">
        <f t="shared" si="1"/>
        <v>0</v>
      </c>
      <c r="E361" s="28" t="str">
        <f t="shared" si="5"/>
        <v>0</v>
      </c>
      <c r="F361" s="29" t="str">
        <f t="shared" si="6"/>
        <v>0</v>
      </c>
      <c r="G361" s="30" t="str">
        <f t="shared" si="7"/>
        <v>0</v>
      </c>
      <c r="H361" s="31">
        <v>558356.04</v>
      </c>
      <c r="I361" s="32">
        <v>41820.0</v>
      </c>
    </row>
    <row r="362">
      <c r="A362" s="13" t="s">
        <v>33</v>
      </c>
      <c r="B362" s="13" t="s">
        <v>419</v>
      </c>
      <c r="C362" s="13" t="s">
        <v>110</v>
      </c>
      <c r="D362" s="28" t="str">
        <f t="shared" si="1"/>
        <v>0</v>
      </c>
      <c r="E362" s="28" t="str">
        <f t="shared" si="5"/>
        <v>0</v>
      </c>
      <c r="F362" s="29" t="str">
        <f t="shared" si="6"/>
        <v>0</v>
      </c>
      <c r="G362" s="30" t="str">
        <f t="shared" si="7"/>
        <v>0</v>
      </c>
      <c r="H362" s="31">
        <v>32637.11</v>
      </c>
      <c r="I362" s="32">
        <v>41820.0</v>
      </c>
    </row>
    <row r="363">
      <c r="A363" s="13" t="s">
        <v>33</v>
      </c>
      <c r="B363" s="13" t="s">
        <v>420</v>
      </c>
      <c r="C363" s="13" t="s">
        <v>110</v>
      </c>
      <c r="D363" s="28" t="str">
        <f t="shared" si="1"/>
        <v>0</v>
      </c>
      <c r="E363" s="28" t="str">
        <f t="shared" si="5"/>
        <v>0</v>
      </c>
      <c r="F363" s="29" t="str">
        <f t="shared" si="6"/>
        <v>0</v>
      </c>
      <c r="G363" s="30" t="str">
        <f t="shared" si="7"/>
        <v>0</v>
      </c>
      <c r="H363" s="31">
        <v>29335.5</v>
      </c>
      <c r="I363" s="32">
        <v>41820.0</v>
      </c>
    </row>
    <row r="364">
      <c r="A364" s="13" t="s">
        <v>33</v>
      </c>
      <c r="B364" s="13" t="s">
        <v>421</v>
      </c>
      <c r="C364" s="13" t="s">
        <v>110</v>
      </c>
      <c r="D364" s="28" t="str">
        <f t="shared" si="1"/>
        <v>0</v>
      </c>
      <c r="E364" s="28" t="str">
        <f t="shared" si="5"/>
        <v>0</v>
      </c>
      <c r="F364" s="29" t="str">
        <f t="shared" si="6"/>
        <v>0</v>
      </c>
      <c r="G364" s="30" t="str">
        <f t="shared" si="7"/>
        <v>0</v>
      </c>
      <c r="H364" s="31">
        <v>31174.97</v>
      </c>
      <c r="I364" s="32">
        <v>41820.0</v>
      </c>
    </row>
    <row r="365">
      <c r="A365" s="13" t="s">
        <v>33</v>
      </c>
      <c r="B365" s="13" t="s">
        <v>422</v>
      </c>
      <c r="C365" s="13" t="s">
        <v>110</v>
      </c>
      <c r="D365" s="28" t="str">
        <f t="shared" si="1"/>
        <v>0</v>
      </c>
      <c r="E365" s="28" t="str">
        <f t="shared" si="5"/>
        <v>0</v>
      </c>
      <c r="F365" s="29" t="str">
        <f t="shared" si="6"/>
        <v>0</v>
      </c>
      <c r="G365" s="30" t="str">
        <f t="shared" si="7"/>
        <v>0</v>
      </c>
      <c r="H365" s="31">
        <v>563255.0</v>
      </c>
      <c r="I365" s="32">
        <v>41820.0</v>
      </c>
    </row>
    <row r="366">
      <c r="A366" s="13" t="s">
        <v>33</v>
      </c>
      <c r="B366" s="13" t="s">
        <v>423</v>
      </c>
      <c r="C366" s="13" t="s">
        <v>110</v>
      </c>
      <c r="D366" s="28" t="str">
        <f t="shared" si="1"/>
        <v>0</v>
      </c>
      <c r="E366" s="28" t="str">
        <f t="shared" si="5"/>
        <v>0</v>
      </c>
      <c r="F366" s="29" t="str">
        <f t="shared" si="6"/>
        <v>0</v>
      </c>
      <c r="G366" s="30" t="str">
        <f t="shared" si="7"/>
        <v>0</v>
      </c>
      <c r="H366" s="31">
        <v>172401.43</v>
      </c>
      <c r="I366" s="32">
        <v>41820.0</v>
      </c>
    </row>
    <row r="367">
      <c r="A367" s="13" t="s">
        <v>33</v>
      </c>
      <c r="B367" s="13" t="s">
        <v>424</v>
      </c>
      <c r="C367" s="13" t="s">
        <v>110</v>
      </c>
      <c r="D367" s="28" t="str">
        <f t="shared" si="1"/>
        <v>0</v>
      </c>
      <c r="E367" s="28" t="str">
        <f t="shared" si="5"/>
        <v>0</v>
      </c>
      <c r="F367" s="29" t="str">
        <f t="shared" si="6"/>
        <v>0</v>
      </c>
      <c r="G367" s="30" t="str">
        <f t="shared" si="7"/>
        <v>0</v>
      </c>
      <c r="H367" s="31">
        <v>38779.44</v>
      </c>
      <c r="I367" s="32">
        <v>41820.0</v>
      </c>
    </row>
    <row r="368">
      <c r="A368" s="13" t="s">
        <v>33</v>
      </c>
      <c r="B368" s="13" t="s">
        <v>425</v>
      </c>
      <c r="C368" s="13" t="s">
        <v>110</v>
      </c>
      <c r="D368" s="28" t="str">
        <f t="shared" si="1"/>
        <v>0</v>
      </c>
      <c r="E368" s="28" t="str">
        <f t="shared" si="5"/>
        <v>0</v>
      </c>
      <c r="F368" s="29" t="str">
        <f t="shared" si="6"/>
        <v>0</v>
      </c>
      <c r="G368" s="30" t="str">
        <f t="shared" si="7"/>
        <v>0</v>
      </c>
      <c r="H368" s="31">
        <v>114462.97</v>
      </c>
      <c r="I368" s="32">
        <v>41820.0</v>
      </c>
    </row>
    <row r="369">
      <c r="A369" s="13" t="s">
        <v>33</v>
      </c>
      <c r="B369" s="13" t="s">
        <v>426</v>
      </c>
      <c r="C369" s="13" t="s">
        <v>110</v>
      </c>
      <c r="D369" s="28" t="str">
        <f t="shared" si="1"/>
        <v>0</v>
      </c>
      <c r="E369" s="28" t="str">
        <f t="shared" si="5"/>
        <v>0</v>
      </c>
      <c r="F369" s="29" t="str">
        <f t="shared" si="6"/>
        <v>0</v>
      </c>
      <c r="G369" s="30" t="str">
        <f t="shared" si="7"/>
        <v>0</v>
      </c>
      <c r="H369" s="31">
        <v>1364110.31</v>
      </c>
      <c r="I369" s="32">
        <v>41820.0</v>
      </c>
    </row>
    <row r="370">
      <c r="A370" s="13" t="s">
        <v>33</v>
      </c>
      <c r="B370" s="13" t="s">
        <v>427</v>
      </c>
      <c r="C370" s="13" t="s">
        <v>110</v>
      </c>
      <c r="D370" s="28" t="str">
        <f t="shared" si="1"/>
        <v>0</v>
      </c>
      <c r="E370" s="28" t="str">
        <f t="shared" si="5"/>
        <v>0</v>
      </c>
      <c r="F370" s="29" t="str">
        <f t="shared" si="6"/>
        <v>0</v>
      </c>
      <c r="G370" s="30" t="str">
        <f t="shared" si="7"/>
        <v>0</v>
      </c>
      <c r="H370" s="31">
        <v>96009.76</v>
      </c>
      <c r="I370" s="32">
        <v>41820.0</v>
      </c>
    </row>
    <row r="371">
      <c r="A371" s="13" t="s">
        <v>33</v>
      </c>
      <c r="B371" s="13" t="s">
        <v>428</v>
      </c>
      <c r="C371" s="13" t="s">
        <v>110</v>
      </c>
      <c r="D371" s="28" t="str">
        <f t="shared" si="1"/>
        <v>0</v>
      </c>
      <c r="E371" s="28" t="str">
        <f t="shared" si="5"/>
        <v>0</v>
      </c>
      <c r="F371" s="29" t="str">
        <f t="shared" si="6"/>
        <v>0</v>
      </c>
      <c r="G371" s="30" t="str">
        <f t="shared" si="7"/>
        <v>0</v>
      </c>
      <c r="H371" s="31">
        <v>251711.2</v>
      </c>
      <c r="I371" s="32">
        <v>41820.0</v>
      </c>
    </row>
    <row r="372">
      <c r="A372" s="13" t="s">
        <v>33</v>
      </c>
      <c r="B372" s="13" t="s">
        <v>429</v>
      </c>
      <c r="C372" s="13" t="s">
        <v>110</v>
      </c>
      <c r="D372" s="28" t="str">
        <f t="shared" si="1"/>
        <v>0</v>
      </c>
      <c r="E372" s="28" t="str">
        <f t="shared" si="5"/>
        <v>0</v>
      </c>
      <c r="F372" s="29" t="str">
        <f t="shared" si="6"/>
        <v>0</v>
      </c>
      <c r="G372" s="30" t="str">
        <f t="shared" si="7"/>
        <v>0</v>
      </c>
      <c r="H372" s="31">
        <v>45377.76</v>
      </c>
      <c r="I372" s="32">
        <v>41820.0</v>
      </c>
    </row>
    <row r="373">
      <c r="A373" s="13" t="s">
        <v>33</v>
      </c>
      <c r="B373" s="13" t="s">
        <v>430</v>
      </c>
      <c r="C373" s="13" t="s">
        <v>110</v>
      </c>
      <c r="D373" s="28" t="str">
        <f t="shared" si="1"/>
        <v>0</v>
      </c>
      <c r="E373" s="28" t="str">
        <f t="shared" si="5"/>
        <v>0</v>
      </c>
      <c r="F373" s="29" t="str">
        <f t="shared" si="6"/>
        <v>0</v>
      </c>
      <c r="G373" s="30" t="str">
        <f t="shared" si="7"/>
        <v>0</v>
      </c>
      <c r="H373" s="31">
        <v>10669.31</v>
      </c>
      <c r="I373" s="32">
        <v>41820.0</v>
      </c>
    </row>
    <row r="374">
      <c r="A374" s="13" t="s">
        <v>33</v>
      </c>
      <c r="B374" s="13" t="s">
        <v>431</v>
      </c>
      <c r="C374" s="13" t="s">
        <v>110</v>
      </c>
      <c r="D374" s="28" t="str">
        <f t="shared" si="1"/>
        <v>0</v>
      </c>
      <c r="E374" s="28" t="str">
        <f t="shared" si="5"/>
        <v>0</v>
      </c>
      <c r="F374" s="29" t="str">
        <f t="shared" si="6"/>
        <v>0</v>
      </c>
      <c r="G374" s="30" t="str">
        <f t="shared" si="7"/>
        <v>0</v>
      </c>
      <c r="H374" s="31">
        <v>19467.38</v>
      </c>
      <c r="I374" s="32">
        <v>41820.0</v>
      </c>
    </row>
    <row r="375">
      <c r="A375" s="13" t="s">
        <v>33</v>
      </c>
      <c r="B375" s="13" t="s">
        <v>432</v>
      </c>
      <c r="C375" s="13" t="s">
        <v>110</v>
      </c>
      <c r="D375" s="28" t="str">
        <f t="shared" si="1"/>
        <v>0</v>
      </c>
      <c r="E375" s="28" t="str">
        <f t="shared" si="5"/>
        <v>0</v>
      </c>
      <c r="F375" s="29" t="str">
        <f t="shared" si="6"/>
        <v>0</v>
      </c>
      <c r="G375" s="30" t="str">
        <f t="shared" si="7"/>
        <v>0</v>
      </c>
      <c r="H375" s="31">
        <v>145631.07</v>
      </c>
      <c r="I375" s="32">
        <v>41820.0</v>
      </c>
    </row>
    <row r="376">
      <c r="A376" s="13" t="s">
        <v>33</v>
      </c>
      <c r="B376" s="13" t="s">
        <v>433</v>
      </c>
      <c r="C376" s="13" t="s">
        <v>110</v>
      </c>
      <c r="D376" s="28" t="str">
        <f t="shared" si="1"/>
        <v>0</v>
      </c>
      <c r="E376" s="28" t="str">
        <f t="shared" si="5"/>
        <v>0</v>
      </c>
      <c r="F376" s="29" t="str">
        <f t="shared" si="6"/>
        <v>0</v>
      </c>
      <c r="G376" s="30" t="str">
        <f t="shared" si="7"/>
        <v>0</v>
      </c>
      <c r="H376" s="31">
        <v>1298683.0</v>
      </c>
      <c r="I376" s="32">
        <v>41820.0</v>
      </c>
    </row>
    <row r="377">
      <c r="A377" s="13" t="s">
        <v>33</v>
      </c>
      <c r="B377" s="13" t="s">
        <v>434</v>
      </c>
      <c r="C377" s="13" t="s">
        <v>110</v>
      </c>
      <c r="D377" s="28" t="str">
        <f t="shared" si="1"/>
        <v>0</v>
      </c>
      <c r="E377" s="28" t="str">
        <f t="shared" si="5"/>
        <v>0</v>
      </c>
      <c r="F377" s="29" t="str">
        <f t="shared" si="6"/>
        <v>0</v>
      </c>
      <c r="G377" s="30" t="str">
        <f t="shared" si="7"/>
        <v>0</v>
      </c>
      <c r="H377" s="31">
        <v>24286.16</v>
      </c>
      <c r="I377" s="32">
        <v>41820.0</v>
      </c>
    </row>
    <row r="378">
      <c r="A378" s="13" t="s">
        <v>33</v>
      </c>
      <c r="B378" s="13" t="s">
        <v>435</v>
      </c>
      <c r="C378" s="13" t="s">
        <v>110</v>
      </c>
      <c r="D378" s="28" t="str">
        <f t="shared" si="1"/>
        <v>0</v>
      </c>
      <c r="E378" s="28" t="str">
        <f t="shared" si="5"/>
        <v>0</v>
      </c>
      <c r="F378" s="29" t="str">
        <f t="shared" si="6"/>
        <v>0</v>
      </c>
      <c r="G378" s="30" t="str">
        <f t="shared" si="7"/>
        <v>0</v>
      </c>
      <c r="H378" s="31">
        <v>22321.55</v>
      </c>
      <c r="I378" s="32">
        <v>41820.0</v>
      </c>
    </row>
    <row r="379">
      <c r="A379" s="13" t="s">
        <v>33</v>
      </c>
      <c r="B379" s="13" t="s">
        <v>436</v>
      </c>
      <c r="C379" s="13" t="s">
        <v>110</v>
      </c>
      <c r="D379" s="28" t="str">
        <f t="shared" si="1"/>
        <v>0</v>
      </c>
      <c r="E379" s="28" t="str">
        <f t="shared" si="5"/>
        <v>0</v>
      </c>
      <c r="F379" s="29" t="str">
        <f t="shared" si="6"/>
        <v>0</v>
      </c>
      <c r="G379" s="30" t="str">
        <f t="shared" si="7"/>
        <v>0</v>
      </c>
      <c r="H379" s="31">
        <v>14722.8</v>
      </c>
      <c r="I379" s="32">
        <v>41820.0</v>
      </c>
    </row>
    <row r="380">
      <c r="A380" s="13" t="s">
        <v>33</v>
      </c>
      <c r="B380" s="13" t="s">
        <v>437</v>
      </c>
      <c r="C380" s="13" t="s">
        <v>110</v>
      </c>
      <c r="D380" s="28" t="str">
        <f t="shared" si="1"/>
        <v>0</v>
      </c>
      <c r="E380" s="28" t="str">
        <f t="shared" si="5"/>
        <v>0</v>
      </c>
      <c r="F380" s="29" t="str">
        <f t="shared" si="6"/>
        <v>0</v>
      </c>
      <c r="G380" s="30" t="str">
        <f t="shared" si="7"/>
        <v>0</v>
      </c>
      <c r="H380" s="31">
        <v>78026.56</v>
      </c>
      <c r="I380" s="32">
        <v>41820.0</v>
      </c>
    </row>
    <row r="381">
      <c r="A381" s="13" t="s">
        <v>33</v>
      </c>
      <c r="B381" s="13" t="s">
        <v>438</v>
      </c>
      <c r="C381" s="13" t="s">
        <v>110</v>
      </c>
      <c r="D381" s="28" t="str">
        <f t="shared" si="1"/>
        <v>0</v>
      </c>
      <c r="E381" s="28" t="str">
        <f t="shared" si="5"/>
        <v>0</v>
      </c>
      <c r="F381" s="29" t="str">
        <f t="shared" si="6"/>
        <v>0</v>
      </c>
      <c r="G381" s="30" t="str">
        <f t="shared" si="7"/>
        <v>0</v>
      </c>
      <c r="H381" s="31">
        <v>33662.14</v>
      </c>
      <c r="I381" s="32">
        <v>41820.0</v>
      </c>
    </row>
    <row r="382">
      <c r="A382" s="13" t="s">
        <v>33</v>
      </c>
      <c r="B382" s="13" t="s">
        <v>439</v>
      </c>
      <c r="C382" s="13" t="s">
        <v>110</v>
      </c>
      <c r="D382" s="28" t="str">
        <f t="shared" si="1"/>
        <v>0</v>
      </c>
      <c r="E382" s="28" t="str">
        <f t="shared" si="5"/>
        <v>0</v>
      </c>
      <c r="F382" s="29" t="str">
        <f t="shared" si="6"/>
        <v>0</v>
      </c>
      <c r="G382" s="30" t="str">
        <f t="shared" si="7"/>
        <v>0</v>
      </c>
      <c r="H382" s="31">
        <v>45266.76</v>
      </c>
      <c r="I382" s="32">
        <v>41820.0</v>
      </c>
    </row>
    <row r="383">
      <c r="A383" s="13" t="s">
        <v>33</v>
      </c>
      <c r="B383" s="13" t="s">
        <v>440</v>
      </c>
      <c r="C383" s="13" t="s">
        <v>110</v>
      </c>
      <c r="D383" s="28" t="str">
        <f t="shared" si="1"/>
        <v>0</v>
      </c>
      <c r="E383" s="28" t="str">
        <f t="shared" si="5"/>
        <v>0</v>
      </c>
      <c r="F383" s="29" t="str">
        <f t="shared" si="6"/>
        <v>0</v>
      </c>
      <c r="G383" s="30" t="str">
        <f t="shared" si="7"/>
        <v>0</v>
      </c>
      <c r="H383" s="31">
        <v>121179.4</v>
      </c>
      <c r="I383" s="32">
        <v>41820.0</v>
      </c>
    </row>
    <row r="384">
      <c r="A384" s="13" t="s">
        <v>33</v>
      </c>
      <c r="B384" s="13" t="s">
        <v>441</v>
      </c>
      <c r="C384" s="13" t="s">
        <v>110</v>
      </c>
      <c r="D384" s="28" t="str">
        <f t="shared" si="1"/>
        <v>0</v>
      </c>
      <c r="E384" s="28" t="str">
        <f t="shared" si="5"/>
        <v>0</v>
      </c>
      <c r="F384" s="29" t="str">
        <f t="shared" si="6"/>
        <v>0</v>
      </c>
      <c r="G384" s="30" t="str">
        <f t="shared" si="7"/>
        <v>0</v>
      </c>
      <c r="H384" s="31">
        <v>56001.17</v>
      </c>
      <c r="I384" s="32">
        <v>41820.0</v>
      </c>
    </row>
    <row r="385">
      <c r="A385" s="13" t="s">
        <v>33</v>
      </c>
      <c r="B385" s="13" t="s">
        <v>442</v>
      </c>
      <c r="C385" s="13" t="s">
        <v>110</v>
      </c>
      <c r="D385" s="28" t="str">
        <f t="shared" si="1"/>
        <v>0</v>
      </c>
      <c r="E385" s="28" t="str">
        <f t="shared" si="5"/>
        <v>0</v>
      </c>
      <c r="F385" s="29" t="str">
        <f t="shared" si="6"/>
        <v>0</v>
      </c>
      <c r="G385" s="30" t="str">
        <f t="shared" si="7"/>
        <v>0</v>
      </c>
      <c r="H385" s="31">
        <v>63475.85</v>
      </c>
      <c r="I385" s="32">
        <v>41820.0</v>
      </c>
    </row>
    <row r="386">
      <c r="A386" s="13" t="s">
        <v>33</v>
      </c>
      <c r="B386" s="13" t="s">
        <v>443</v>
      </c>
      <c r="C386" s="13" t="s">
        <v>110</v>
      </c>
      <c r="D386" s="28" t="str">
        <f t="shared" si="1"/>
        <v>0</v>
      </c>
      <c r="E386" s="28" t="str">
        <f t="shared" si="5"/>
        <v>0</v>
      </c>
      <c r="F386" s="29" t="str">
        <f t="shared" si="6"/>
        <v>0</v>
      </c>
      <c r="G386" s="30" t="str">
        <f t="shared" si="7"/>
        <v>0</v>
      </c>
      <c r="H386" s="31">
        <v>139528.2</v>
      </c>
      <c r="I386" s="32">
        <v>41820.0</v>
      </c>
    </row>
    <row r="387">
      <c r="A387" s="13" t="s">
        <v>33</v>
      </c>
      <c r="B387" s="13" t="s">
        <v>444</v>
      </c>
      <c r="C387" s="13" t="s">
        <v>110</v>
      </c>
      <c r="D387" s="28" t="str">
        <f t="shared" si="1"/>
        <v>0</v>
      </c>
      <c r="E387" s="28" t="str">
        <f t="shared" si="5"/>
        <v>0</v>
      </c>
      <c r="F387" s="29" t="str">
        <f t="shared" si="6"/>
        <v>0</v>
      </c>
      <c r="G387" s="30" t="str">
        <f t="shared" si="7"/>
        <v>0</v>
      </c>
      <c r="H387" s="31">
        <v>84390.6</v>
      </c>
      <c r="I387" s="32">
        <v>41820.0</v>
      </c>
    </row>
    <row r="388">
      <c r="A388" s="13" t="s">
        <v>33</v>
      </c>
      <c r="B388" s="13" t="s">
        <v>445</v>
      </c>
      <c r="C388" s="13" t="s">
        <v>110</v>
      </c>
      <c r="D388" s="28" t="str">
        <f t="shared" si="1"/>
        <v>0</v>
      </c>
      <c r="E388" s="28" t="str">
        <f t="shared" si="5"/>
        <v>0</v>
      </c>
      <c r="F388" s="29" t="str">
        <f t="shared" si="6"/>
        <v>0</v>
      </c>
      <c r="G388" s="30" t="str">
        <f t="shared" si="7"/>
        <v>0</v>
      </c>
      <c r="H388" s="31">
        <v>46976.16</v>
      </c>
      <c r="I388" s="32">
        <v>41820.0</v>
      </c>
    </row>
    <row r="389">
      <c r="A389" s="13" t="s">
        <v>33</v>
      </c>
      <c r="B389" s="13" t="s">
        <v>446</v>
      </c>
      <c r="C389" s="13" t="s">
        <v>110</v>
      </c>
      <c r="D389" s="28" t="str">
        <f t="shared" si="1"/>
        <v>0</v>
      </c>
      <c r="E389" s="28" t="str">
        <f t="shared" si="5"/>
        <v>0</v>
      </c>
      <c r="F389" s="29" t="str">
        <f t="shared" si="6"/>
        <v>0</v>
      </c>
      <c r="G389" s="30" t="str">
        <f t="shared" si="7"/>
        <v>0</v>
      </c>
      <c r="H389" s="31">
        <v>14225.05</v>
      </c>
      <c r="I389" s="32">
        <v>41820.0</v>
      </c>
    </row>
    <row r="390">
      <c r="A390" s="13" t="s">
        <v>33</v>
      </c>
      <c r="B390" s="13" t="s">
        <v>447</v>
      </c>
      <c r="C390" s="13" t="s">
        <v>110</v>
      </c>
      <c r="D390" s="28" t="str">
        <f t="shared" si="1"/>
        <v>0</v>
      </c>
      <c r="E390" s="28" t="str">
        <f t="shared" si="5"/>
        <v>0</v>
      </c>
      <c r="F390" s="29" t="str">
        <f t="shared" si="6"/>
        <v>0</v>
      </c>
      <c r="G390" s="30" t="str">
        <f t="shared" si="7"/>
        <v>0</v>
      </c>
      <c r="H390" s="31">
        <v>43654.8</v>
      </c>
      <c r="I390" s="32">
        <v>41820.0</v>
      </c>
    </row>
    <row r="391">
      <c r="A391" s="13" t="s">
        <v>33</v>
      </c>
      <c r="B391" s="13" t="s">
        <v>448</v>
      </c>
      <c r="C391" s="13" t="s">
        <v>110</v>
      </c>
      <c r="D391" s="28" t="str">
        <f t="shared" si="1"/>
        <v>0</v>
      </c>
      <c r="E391" s="28" t="str">
        <f t="shared" si="5"/>
        <v>0</v>
      </c>
      <c r="F391" s="29" t="str">
        <f t="shared" si="6"/>
        <v>0</v>
      </c>
      <c r="G391" s="30" t="str">
        <f t="shared" si="7"/>
        <v>0</v>
      </c>
      <c r="H391" s="31">
        <v>34304.72</v>
      </c>
      <c r="I391" s="32">
        <v>41820.0</v>
      </c>
    </row>
    <row r="392">
      <c r="A392" s="13" t="s">
        <v>33</v>
      </c>
      <c r="B392" s="13" t="s">
        <v>449</v>
      </c>
      <c r="C392" s="13" t="s">
        <v>110</v>
      </c>
      <c r="D392" s="28" t="str">
        <f t="shared" si="1"/>
        <v>0</v>
      </c>
      <c r="E392" s="28" t="str">
        <f t="shared" si="5"/>
        <v>0</v>
      </c>
      <c r="F392" s="29" t="str">
        <f t="shared" si="6"/>
        <v>0</v>
      </c>
      <c r="G392" s="30" t="str">
        <f t="shared" si="7"/>
        <v>0</v>
      </c>
      <c r="H392" s="31">
        <v>54162.52</v>
      </c>
      <c r="I392" s="32">
        <v>41820.0</v>
      </c>
    </row>
    <row r="393">
      <c r="A393" s="13" t="s">
        <v>33</v>
      </c>
      <c r="B393" s="13" t="s">
        <v>450</v>
      </c>
      <c r="C393" s="13" t="s">
        <v>110</v>
      </c>
      <c r="D393" s="28" t="str">
        <f t="shared" si="1"/>
        <v>0</v>
      </c>
      <c r="E393" s="28" t="str">
        <f t="shared" si="5"/>
        <v>0</v>
      </c>
      <c r="F393" s="29" t="str">
        <f t="shared" si="6"/>
        <v>0</v>
      </c>
      <c r="G393" s="30" t="str">
        <f t="shared" si="7"/>
        <v>0</v>
      </c>
      <c r="H393" s="31">
        <v>25585.0</v>
      </c>
      <c r="I393" s="32">
        <v>41820.0</v>
      </c>
    </row>
    <row r="394">
      <c r="A394" s="13" t="s">
        <v>33</v>
      </c>
      <c r="B394" s="13" t="s">
        <v>451</v>
      </c>
      <c r="C394" s="13" t="s">
        <v>110</v>
      </c>
      <c r="D394" s="28" t="str">
        <f t="shared" si="1"/>
        <v>0</v>
      </c>
      <c r="E394" s="28" t="str">
        <f t="shared" si="5"/>
        <v>0</v>
      </c>
      <c r="F394" s="29" t="str">
        <f t="shared" si="6"/>
        <v>0</v>
      </c>
      <c r="G394" s="30" t="str">
        <f t="shared" si="7"/>
        <v>0</v>
      </c>
      <c r="H394" s="31">
        <v>69323.31</v>
      </c>
      <c r="I394" s="32">
        <v>41820.0</v>
      </c>
    </row>
    <row r="395">
      <c r="A395" s="13" t="s">
        <v>33</v>
      </c>
      <c r="B395" s="13" t="s">
        <v>452</v>
      </c>
      <c r="C395" s="13" t="s">
        <v>110</v>
      </c>
      <c r="D395" s="28" t="str">
        <f t="shared" si="1"/>
        <v>0</v>
      </c>
      <c r="E395" s="28" t="str">
        <f t="shared" si="5"/>
        <v>0</v>
      </c>
      <c r="F395" s="29" t="str">
        <f t="shared" si="6"/>
        <v>0</v>
      </c>
      <c r="G395" s="30" t="str">
        <f t="shared" si="7"/>
        <v>0</v>
      </c>
      <c r="H395" s="31">
        <v>329507.6</v>
      </c>
      <c r="I395" s="32">
        <v>41820.0</v>
      </c>
    </row>
    <row r="396">
      <c r="A396" s="13" t="s">
        <v>33</v>
      </c>
      <c r="B396" s="13" t="s">
        <v>453</v>
      </c>
      <c r="C396" s="13" t="s">
        <v>110</v>
      </c>
      <c r="D396" s="28" t="str">
        <f t="shared" si="1"/>
        <v>0</v>
      </c>
      <c r="E396" s="28" t="str">
        <f t="shared" si="5"/>
        <v>0</v>
      </c>
      <c r="F396" s="29" t="str">
        <f t="shared" si="6"/>
        <v>0</v>
      </c>
      <c r="G396" s="30" t="str">
        <f t="shared" si="7"/>
        <v>0</v>
      </c>
      <c r="H396" s="31">
        <v>76581.6</v>
      </c>
      <c r="I396" s="32">
        <v>41820.0</v>
      </c>
    </row>
    <row r="397">
      <c r="A397" s="13" t="s">
        <v>33</v>
      </c>
      <c r="B397" s="13" t="s">
        <v>454</v>
      </c>
      <c r="C397" s="13" t="s">
        <v>110</v>
      </c>
      <c r="D397" s="28" t="str">
        <f t="shared" si="1"/>
        <v>0</v>
      </c>
      <c r="E397" s="28" t="str">
        <f t="shared" si="5"/>
        <v>0</v>
      </c>
      <c r="F397" s="29" t="str">
        <f t="shared" si="6"/>
        <v>0</v>
      </c>
      <c r="G397" s="30" t="str">
        <f t="shared" si="7"/>
        <v>0</v>
      </c>
      <c r="H397" s="31">
        <v>48200.74</v>
      </c>
      <c r="I397" s="32">
        <v>41820.0</v>
      </c>
    </row>
    <row r="398">
      <c r="A398" s="13" t="s">
        <v>33</v>
      </c>
      <c r="B398" s="13" t="s">
        <v>455</v>
      </c>
      <c r="C398" s="13" t="s">
        <v>110</v>
      </c>
      <c r="D398" s="28" t="str">
        <f t="shared" si="1"/>
        <v>0</v>
      </c>
      <c r="E398" s="28" t="str">
        <f t="shared" si="5"/>
        <v>Kazakhmys</v>
      </c>
      <c r="F398" s="29" t="str">
        <f t="shared" si="6"/>
        <v>KAZAKHMYS PLC                                     </v>
      </c>
      <c r="G398" s="30">
        <f t="shared" si="7"/>
        <v>167470.91</v>
      </c>
      <c r="H398" s="31">
        <v>167470.91</v>
      </c>
      <c r="I398" s="32">
        <v>41820.0</v>
      </c>
    </row>
    <row r="399">
      <c r="A399" s="13" t="s">
        <v>33</v>
      </c>
      <c r="B399" s="13" t="s">
        <v>456</v>
      </c>
      <c r="C399" s="13" t="s">
        <v>110</v>
      </c>
      <c r="D399" s="28" t="str">
        <f t="shared" si="1"/>
        <v>0</v>
      </c>
      <c r="E399" s="28" t="str">
        <f t="shared" si="5"/>
        <v>0</v>
      </c>
      <c r="F399" s="29" t="str">
        <f t="shared" si="6"/>
        <v>0</v>
      </c>
      <c r="G399" s="30" t="str">
        <f t="shared" si="7"/>
        <v>0</v>
      </c>
      <c r="H399" s="31">
        <v>95190.25</v>
      </c>
      <c r="I399" s="32">
        <v>41820.0</v>
      </c>
    </row>
    <row r="400">
      <c r="A400" s="13" t="s">
        <v>33</v>
      </c>
      <c r="B400" s="13" t="s">
        <v>457</v>
      </c>
      <c r="C400" s="13" t="s">
        <v>110</v>
      </c>
      <c r="D400" s="28" t="str">
        <f t="shared" si="1"/>
        <v>0</v>
      </c>
      <c r="E400" s="28" t="str">
        <f t="shared" si="5"/>
        <v>0</v>
      </c>
      <c r="F400" s="29" t="str">
        <f t="shared" si="6"/>
        <v>0</v>
      </c>
      <c r="G400" s="30" t="str">
        <f t="shared" si="7"/>
        <v>0</v>
      </c>
      <c r="H400" s="31">
        <v>126011.22</v>
      </c>
      <c r="I400" s="32">
        <v>41820.0</v>
      </c>
    </row>
    <row r="401">
      <c r="A401" s="13" t="s">
        <v>33</v>
      </c>
      <c r="B401" s="13" t="s">
        <v>458</v>
      </c>
      <c r="C401" s="13" t="s">
        <v>110</v>
      </c>
      <c r="D401" s="28" t="str">
        <f t="shared" si="1"/>
        <v>0</v>
      </c>
      <c r="E401" s="28" t="str">
        <f t="shared" si="5"/>
        <v>0</v>
      </c>
      <c r="F401" s="29" t="str">
        <f t="shared" si="6"/>
        <v>0</v>
      </c>
      <c r="G401" s="30" t="str">
        <f t="shared" si="7"/>
        <v>0</v>
      </c>
      <c r="H401" s="31">
        <v>82128.15</v>
      </c>
      <c r="I401" s="32">
        <v>41820.0</v>
      </c>
    </row>
    <row r="402">
      <c r="A402" s="13" t="s">
        <v>33</v>
      </c>
      <c r="B402" s="13" t="s">
        <v>459</v>
      </c>
      <c r="C402" s="13" t="s">
        <v>110</v>
      </c>
      <c r="D402" s="28" t="str">
        <f t="shared" si="1"/>
        <v>0</v>
      </c>
      <c r="E402" s="28" t="str">
        <f t="shared" si="5"/>
        <v>0</v>
      </c>
      <c r="F402" s="29" t="str">
        <f t="shared" si="6"/>
        <v>0</v>
      </c>
      <c r="G402" s="30" t="str">
        <f t="shared" si="7"/>
        <v>0</v>
      </c>
      <c r="H402" s="31">
        <v>195987.0</v>
      </c>
      <c r="I402" s="32">
        <v>41820.0</v>
      </c>
    </row>
    <row r="403">
      <c r="A403" s="13" t="s">
        <v>33</v>
      </c>
      <c r="B403" s="13" t="s">
        <v>460</v>
      </c>
      <c r="C403" s="13" t="s">
        <v>110</v>
      </c>
      <c r="D403" s="28" t="str">
        <f t="shared" si="1"/>
        <v>0</v>
      </c>
      <c r="E403" s="28" t="str">
        <f t="shared" si="5"/>
        <v>0</v>
      </c>
      <c r="F403" s="29" t="str">
        <f t="shared" si="6"/>
        <v>0</v>
      </c>
      <c r="G403" s="30" t="str">
        <f t="shared" si="7"/>
        <v>0</v>
      </c>
      <c r="H403" s="31">
        <v>181644.16</v>
      </c>
      <c r="I403" s="32">
        <v>41820.0</v>
      </c>
    </row>
    <row r="404">
      <c r="A404" s="13" t="s">
        <v>33</v>
      </c>
      <c r="B404" s="13" t="s">
        <v>461</v>
      </c>
      <c r="C404" s="13" t="s">
        <v>110</v>
      </c>
      <c r="D404" s="28" t="str">
        <f t="shared" si="1"/>
        <v>0</v>
      </c>
      <c r="E404" s="28" t="str">
        <f t="shared" si="5"/>
        <v>0</v>
      </c>
      <c r="F404" s="29" t="str">
        <f t="shared" si="6"/>
        <v>0</v>
      </c>
      <c r="G404" s="30" t="str">
        <f t="shared" si="7"/>
        <v>0</v>
      </c>
      <c r="H404" s="31">
        <v>104322.34</v>
      </c>
      <c r="I404" s="32">
        <v>41820.0</v>
      </c>
    </row>
    <row r="405">
      <c r="A405" s="13" t="s">
        <v>33</v>
      </c>
      <c r="B405" s="13" t="s">
        <v>462</v>
      </c>
      <c r="C405" s="13" t="s">
        <v>110</v>
      </c>
      <c r="D405" s="28" t="str">
        <f t="shared" si="1"/>
        <v>0</v>
      </c>
      <c r="E405" s="28" t="str">
        <f t="shared" si="5"/>
        <v>0</v>
      </c>
      <c r="F405" s="29" t="str">
        <f t="shared" si="6"/>
        <v>0</v>
      </c>
      <c r="G405" s="30" t="str">
        <f t="shared" si="7"/>
        <v>0</v>
      </c>
      <c r="H405" s="31">
        <v>47523.83</v>
      </c>
      <c r="I405" s="32">
        <v>41820.0</v>
      </c>
    </row>
    <row r="406">
      <c r="A406" s="13" t="s">
        <v>33</v>
      </c>
      <c r="B406" s="13" t="s">
        <v>463</v>
      </c>
      <c r="C406" s="13" t="s">
        <v>110</v>
      </c>
      <c r="D406" s="28" t="str">
        <f t="shared" si="1"/>
        <v>0</v>
      </c>
      <c r="E406" s="28" t="str">
        <f t="shared" si="5"/>
        <v>0</v>
      </c>
      <c r="F406" s="29" t="str">
        <f t="shared" si="6"/>
        <v>0</v>
      </c>
      <c r="G406" s="30" t="str">
        <f t="shared" si="7"/>
        <v>0</v>
      </c>
      <c r="H406" s="31">
        <v>193279.75</v>
      </c>
      <c r="I406" s="32">
        <v>41820.0</v>
      </c>
    </row>
    <row r="407">
      <c r="A407" s="13" t="s">
        <v>33</v>
      </c>
      <c r="B407" s="13" t="s">
        <v>464</v>
      </c>
      <c r="C407" s="13" t="s">
        <v>110</v>
      </c>
      <c r="D407" s="28" t="str">
        <f t="shared" si="1"/>
        <v>0</v>
      </c>
      <c r="E407" s="28" t="str">
        <f t="shared" si="5"/>
        <v>0</v>
      </c>
      <c r="F407" s="29" t="str">
        <f t="shared" si="6"/>
        <v>0</v>
      </c>
      <c r="G407" s="30" t="str">
        <f t="shared" si="7"/>
        <v>0</v>
      </c>
      <c r="H407" s="31">
        <v>1736131.18</v>
      </c>
      <c r="I407" s="32">
        <v>41820.0</v>
      </c>
    </row>
    <row r="408">
      <c r="A408" s="13" t="s">
        <v>33</v>
      </c>
      <c r="B408" s="13" t="s">
        <v>465</v>
      </c>
      <c r="C408" s="13" t="s">
        <v>110</v>
      </c>
      <c r="D408" s="28" t="str">
        <f t="shared" si="1"/>
        <v>0</v>
      </c>
      <c r="E408" s="28" t="str">
        <f t="shared" si="5"/>
        <v>0</v>
      </c>
      <c r="F408" s="29" t="str">
        <f t="shared" si="6"/>
        <v>0</v>
      </c>
      <c r="G408" s="30" t="str">
        <f t="shared" si="7"/>
        <v>0</v>
      </c>
      <c r="H408" s="31">
        <v>79855.07</v>
      </c>
      <c r="I408" s="32">
        <v>41820.0</v>
      </c>
    </row>
    <row r="409">
      <c r="A409" s="13" t="s">
        <v>33</v>
      </c>
      <c r="B409" s="13" t="s">
        <v>466</v>
      </c>
      <c r="C409" s="13" t="s">
        <v>110</v>
      </c>
      <c r="D409" s="28" t="str">
        <f t="shared" si="1"/>
        <v>0</v>
      </c>
      <c r="E409" s="28" t="str">
        <f t="shared" si="5"/>
        <v>0</v>
      </c>
      <c r="F409" s="29" t="str">
        <f t="shared" si="6"/>
        <v>0</v>
      </c>
      <c r="G409" s="30" t="str">
        <f t="shared" si="7"/>
        <v>0</v>
      </c>
      <c r="H409" s="31">
        <v>264378.51</v>
      </c>
      <c r="I409" s="32">
        <v>41820.0</v>
      </c>
    </row>
    <row r="410">
      <c r="A410" s="13" t="s">
        <v>33</v>
      </c>
      <c r="B410" s="13" t="s">
        <v>467</v>
      </c>
      <c r="C410" s="13" t="s">
        <v>110</v>
      </c>
      <c r="D410" s="28" t="str">
        <f t="shared" si="1"/>
        <v>0</v>
      </c>
      <c r="E410" s="28" t="str">
        <f t="shared" si="5"/>
        <v>0</v>
      </c>
      <c r="F410" s="29" t="str">
        <f t="shared" si="6"/>
        <v>0</v>
      </c>
      <c r="G410" s="30" t="str">
        <f t="shared" si="7"/>
        <v>0</v>
      </c>
      <c r="H410" s="31">
        <v>156947.08</v>
      </c>
      <c r="I410" s="32">
        <v>41820.0</v>
      </c>
    </row>
    <row r="411">
      <c r="A411" s="13" t="s">
        <v>33</v>
      </c>
      <c r="B411" s="13" t="s">
        <v>468</v>
      </c>
      <c r="C411" s="13" t="s">
        <v>110</v>
      </c>
      <c r="D411" s="28" t="str">
        <f t="shared" si="1"/>
        <v>0</v>
      </c>
      <c r="E411" s="28" t="str">
        <f t="shared" si="5"/>
        <v>0</v>
      </c>
      <c r="F411" s="29" t="str">
        <f t="shared" si="6"/>
        <v>0</v>
      </c>
      <c r="G411" s="30" t="str">
        <f t="shared" si="7"/>
        <v>0</v>
      </c>
      <c r="H411" s="31">
        <v>81155.45</v>
      </c>
      <c r="I411" s="32">
        <v>41820.0</v>
      </c>
    </row>
    <row r="412">
      <c r="A412" s="13" t="s">
        <v>33</v>
      </c>
      <c r="B412" s="13" t="s">
        <v>469</v>
      </c>
      <c r="C412" s="13" t="s">
        <v>110</v>
      </c>
      <c r="D412" s="28" t="str">
        <f t="shared" si="1"/>
        <v>0</v>
      </c>
      <c r="E412" s="28" t="str">
        <f t="shared" si="5"/>
        <v>0</v>
      </c>
      <c r="F412" s="29" t="str">
        <f t="shared" si="6"/>
        <v>0</v>
      </c>
      <c r="G412" s="30" t="str">
        <f t="shared" si="7"/>
        <v>0</v>
      </c>
      <c r="H412" s="31">
        <v>246459.9</v>
      </c>
      <c r="I412" s="32">
        <v>41820.0</v>
      </c>
    </row>
    <row r="413">
      <c r="A413" s="13" t="s">
        <v>33</v>
      </c>
      <c r="B413" s="13" t="s">
        <v>470</v>
      </c>
      <c r="C413" s="13" t="s">
        <v>110</v>
      </c>
      <c r="D413" s="28" t="str">
        <f t="shared" si="1"/>
        <v>0</v>
      </c>
      <c r="E413" s="28" t="str">
        <f t="shared" si="5"/>
        <v>0</v>
      </c>
      <c r="F413" s="29" t="str">
        <f t="shared" si="6"/>
        <v>0</v>
      </c>
      <c r="G413" s="30" t="str">
        <f t="shared" si="7"/>
        <v>0</v>
      </c>
      <c r="H413" s="31">
        <v>1664986.68</v>
      </c>
      <c r="I413" s="32">
        <v>41820.0</v>
      </c>
    </row>
    <row r="414">
      <c r="A414" s="13" t="s">
        <v>33</v>
      </c>
      <c r="B414" s="13" t="s">
        <v>471</v>
      </c>
      <c r="C414" s="13" t="s">
        <v>110</v>
      </c>
      <c r="D414" s="28" t="str">
        <f t="shared" si="1"/>
        <v>0</v>
      </c>
      <c r="E414" s="28" t="str">
        <f t="shared" si="5"/>
        <v>0</v>
      </c>
      <c r="F414" s="29" t="str">
        <f t="shared" si="6"/>
        <v>0</v>
      </c>
      <c r="G414" s="30" t="str">
        <f t="shared" si="7"/>
        <v>0</v>
      </c>
      <c r="H414" s="31">
        <v>66967.95</v>
      </c>
      <c r="I414" s="32">
        <v>41820.0</v>
      </c>
    </row>
    <row r="415">
      <c r="A415" s="13" t="s">
        <v>33</v>
      </c>
      <c r="B415" s="13" t="s">
        <v>472</v>
      </c>
      <c r="C415" s="13" t="s">
        <v>110</v>
      </c>
      <c r="D415" s="28" t="str">
        <f t="shared" si="1"/>
        <v>0</v>
      </c>
      <c r="E415" s="28" t="str">
        <f t="shared" si="5"/>
        <v>0</v>
      </c>
      <c r="F415" s="29" t="str">
        <f t="shared" si="6"/>
        <v>0</v>
      </c>
      <c r="G415" s="30" t="str">
        <f t="shared" si="7"/>
        <v>0</v>
      </c>
      <c r="H415" s="31">
        <v>126399.93</v>
      </c>
      <c r="I415" s="32">
        <v>41820.0</v>
      </c>
    </row>
    <row r="416">
      <c r="A416" s="13" t="s">
        <v>33</v>
      </c>
      <c r="B416" s="13" t="s">
        <v>473</v>
      </c>
      <c r="C416" s="13" t="s">
        <v>110</v>
      </c>
      <c r="D416" s="28" t="str">
        <f t="shared" si="1"/>
        <v>0</v>
      </c>
      <c r="E416" s="28" t="str">
        <f t="shared" si="5"/>
        <v>0</v>
      </c>
      <c r="F416" s="29" t="str">
        <f t="shared" si="6"/>
        <v>0</v>
      </c>
      <c r="G416" s="30" t="str">
        <f t="shared" si="7"/>
        <v>0</v>
      </c>
      <c r="H416" s="31">
        <v>2668776.57</v>
      </c>
      <c r="I416" s="32">
        <v>41820.0</v>
      </c>
    </row>
    <row r="417">
      <c r="A417" s="13" t="s">
        <v>33</v>
      </c>
      <c r="B417" s="13" t="s">
        <v>474</v>
      </c>
      <c r="C417" s="13" t="s">
        <v>110</v>
      </c>
      <c r="D417" s="28" t="str">
        <f t="shared" si="1"/>
        <v>0</v>
      </c>
      <c r="E417" s="28" t="str">
        <f t="shared" si="5"/>
        <v>0</v>
      </c>
      <c r="F417" s="29" t="str">
        <f t="shared" si="6"/>
        <v>0</v>
      </c>
      <c r="G417" s="30" t="str">
        <f t="shared" si="7"/>
        <v>0</v>
      </c>
      <c r="H417" s="31">
        <v>17272.5</v>
      </c>
      <c r="I417" s="32">
        <v>41820.0</v>
      </c>
    </row>
    <row r="418">
      <c r="A418" s="13" t="s">
        <v>33</v>
      </c>
      <c r="B418" s="13" t="s">
        <v>475</v>
      </c>
      <c r="C418" s="13" t="s">
        <v>110</v>
      </c>
      <c r="D418" s="28" t="str">
        <f t="shared" si="1"/>
        <v>0</v>
      </c>
      <c r="E418" s="28" t="str">
        <f t="shared" si="5"/>
        <v>0</v>
      </c>
      <c r="F418" s="29" t="str">
        <f t="shared" si="6"/>
        <v>0</v>
      </c>
      <c r="G418" s="30" t="str">
        <f t="shared" si="7"/>
        <v>0</v>
      </c>
      <c r="H418" s="31">
        <v>8120256.95</v>
      </c>
      <c r="I418" s="32">
        <v>41820.0</v>
      </c>
    </row>
    <row r="419">
      <c r="A419" s="13" t="s">
        <v>33</v>
      </c>
      <c r="B419" s="13" t="s">
        <v>476</v>
      </c>
      <c r="C419" s="13" t="s">
        <v>110</v>
      </c>
      <c r="D419" s="28" t="str">
        <f t="shared" si="1"/>
        <v>0</v>
      </c>
      <c r="E419" s="28" t="str">
        <f t="shared" si="5"/>
        <v>0</v>
      </c>
      <c r="F419" s="29" t="str">
        <f t="shared" si="6"/>
        <v>0</v>
      </c>
      <c r="G419" s="30" t="str">
        <f t="shared" si="7"/>
        <v>0</v>
      </c>
      <c r="H419" s="31">
        <v>16539.46</v>
      </c>
      <c r="I419" s="32">
        <v>41820.0</v>
      </c>
    </row>
    <row r="420">
      <c r="A420" s="13" t="s">
        <v>33</v>
      </c>
      <c r="B420" s="13" t="s">
        <v>477</v>
      </c>
      <c r="C420" s="13" t="s">
        <v>110</v>
      </c>
      <c r="D420" s="28" t="str">
        <f t="shared" si="1"/>
        <v>0</v>
      </c>
      <c r="E420" s="28" t="str">
        <f t="shared" si="5"/>
        <v>0</v>
      </c>
      <c r="F420" s="29" t="str">
        <f t="shared" si="6"/>
        <v>0</v>
      </c>
      <c r="G420" s="30" t="str">
        <f t="shared" si="7"/>
        <v>0</v>
      </c>
      <c r="H420" s="31">
        <v>15886.33</v>
      </c>
      <c r="I420" s="32">
        <v>41820.0</v>
      </c>
    </row>
    <row r="421">
      <c r="A421" s="13" t="s">
        <v>33</v>
      </c>
      <c r="B421" s="13" t="s">
        <v>478</v>
      </c>
      <c r="C421" s="13" t="s">
        <v>110</v>
      </c>
      <c r="D421" s="28" t="str">
        <f t="shared" si="1"/>
        <v>0</v>
      </c>
      <c r="E421" s="28" t="str">
        <f t="shared" si="5"/>
        <v>0</v>
      </c>
      <c r="F421" s="29" t="str">
        <f t="shared" si="6"/>
        <v>0</v>
      </c>
      <c r="G421" s="30" t="str">
        <f t="shared" si="7"/>
        <v>0</v>
      </c>
      <c r="H421" s="31">
        <v>708029.46</v>
      </c>
      <c r="I421" s="32">
        <v>41820.0</v>
      </c>
    </row>
    <row r="422">
      <c r="A422" s="13" t="s">
        <v>33</v>
      </c>
      <c r="B422" s="13" t="s">
        <v>479</v>
      </c>
      <c r="C422" s="13" t="s">
        <v>110</v>
      </c>
      <c r="D422" s="28" t="str">
        <f t="shared" si="1"/>
        <v>0</v>
      </c>
      <c r="E422" s="28" t="str">
        <f t="shared" si="5"/>
        <v>0</v>
      </c>
      <c r="F422" s="29" t="str">
        <f t="shared" si="6"/>
        <v>0</v>
      </c>
      <c r="G422" s="30" t="str">
        <f t="shared" si="7"/>
        <v>0</v>
      </c>
      <c r="H422" s="31">
        <v>155133.98</v>
      </c>
      <c r="I422" s="32">
        <v>41820.0</v>
      </c>
    </row>
    <row r="423">
      <c r="A423" s="13" t="s">
        <v>33</v>
      </c>
      <c r="B423" s="13" t="s">
        <v>480</v>
      </c>
      <c r="C423" s="13" t="s">
        <v>110</v>
      </c>
      <c r="D423" s="28" t="str">
        <f t="shared" si="1"/>
        <v>0</v>
      </c>
      <c r="E423" s="28" t="str">
        <f t="shared" si="5"/>
        <v>0</v>
      </c>
      <c r="F423" s="29" t="str">
        <f t="shared" si="6"/>
        <v>0</v>
      </c>
      <c r="G423" s="30" t="str">
        <f t="shared" si="7"/>
        <v>0</v>
      </c>
      <c r="H423" s="31">
        <v>210019.25</v>
      </c>
      <c r="I423" s="32">
        <v>41820.0</v>
      </c>
    </row>
    <row r="424">
      <c r="A424" s="13" t="s">
        <v>33</v>
      </c>
      <c r="B424" s="13" t="s">
        <v>481</v>
      </c>
      <c r="C424" s="13" t="s">
        <v>110</v>
      </c>
      <c r="D424" s="28" t="str">
        <f t="shared" si="1"/>
        <v>0</v>
      </c>
      <c r="E424" s="28" t="str">
        <f t="shared" si="5"/>
        <v>0</v>
      </c>
      <c r="F424" s="29" t="str">
        <f t="shared" si="6"/>
        <v>0</v>
      </c>
      <c r="G424" s="30" t="str">
        <f t="shared" si="7"/>
        <v>0</v>
      </c>
      <c r="H424" s="31">
        <v>74689.25</v>
      </c>
      <c r="I424" s="32">
        <v>41820.0</v>
      </c>
    </row>
    <row r="425">
      <c r="A425" s="13" t="s">
        <v>33</v>
      </c>
      <c r="B425" s="13" t="s">
        <v>482</v>
      </c>
      <c r="C425" s="13" t="s">
        <v>110</v>
      </c>
      <c r="D425" s="28" t="str">
        <f t="shared" si="1"/>
        <v>0</v>
      </c>
      <c r="E425" s="28" t="str">
        <f t="shared" si="5"/>
        <v>0</v>
      </c>
      <c r="F425" s="29" t="str">
        <f t="shared" si="6"/>
        <v>0</v>
      </c>
      <c r="G425" s="30" t="str">
        <f t="shared" si="7"/>
        <v>0</v>
      </c>
      <c r="H425" s="31">
        <v>46194.89</v>
      </c>
      <c r="I425" s="32">
        <v>41820.0</v>
      </c>
    </row>
    <row r="426">
      <c r="A426" s="13" t="s">
        <v>33</v>
      </c>
      <c r="B426" s="13" t="s">
        <v>483</v>
      </c>
      <c r="C426" s="13" t="s">
        <v>110</v>
      </c>
      <c r="D426" s="28" t="str">
        <f t="shared" si="1"/>
        <v>0</v>
      </c>
      <c r="E426" s="28" t="str">
        <f t="shared" si="5"/>
        <v>0</v>
      </c>
      <c r="F426" s="29" t="str">
        <f t="shared" si="6"/>
        <v>0</v>
      </c>
      <c r="G426" s="30" t="str">
        <f t="shared" si="7"/>
        <v>0</v>
      </c>
      <c r="H426" s="31">
        <v>83890.68</v>
      </c>
      <c r="I426" s="32">
        <v>41820.0</v>
      </c>
    </row>
    <row r="427">
      <c r="A427" s="13" t="s">
        <v>33</v>
      </c>
      <c r="B427" s="13" t="s">
        <v>484</v>
      </c>
      <c r="C427" s="13" t="s">
        <v>110</v>
      </c>
      <c r="D427" s="28" t="str">
        <f t="shared" si="1"/>
        <v>0</v>
      </c>
      <c r="E427" s="28" t="str">
        <f t="shared" si="5"/>
        <v>0</v>
      </c>
      <c r="F427" s="29" t="str">
        <f t="shared" si="6"/>
        <v>0</v>
      </c>
      <c r="G427" s="30" t="str">
        <f t="shared" si="7"/>
        <v>0</v>
      </c>
      <c r="H427" s="31">
        <v>64862.82</v>
      </c>
      <c r="I427" s="32">
        <v>41820.0</v>
      </c>
    </row>
    <row r="428">
      <c r="A428" s="13" t="s">
        <v>33</v>
      </c>
      <c r="B428" s="13" t="s">
        <v>485</v>
      </c>
      <c r="C428" s="13" t="s">
        <v>110</v>
      </c>
      <c r="D428" s="28" t="str">
        <f t="shared" si="1"/>
        <v>0</v>
      </c>
      <c r="E428" s="28" t="str">
        <f t="shared" si="5"/>
        <v>0</v>
      </c>
      <c r="F428" s="29" t="str">
        <f t="shared" si="6"/>
        <v>0</v>
      </c>
      <c r="G428" s="30" t="str">
        <f t="shared" si="7"/>
        <v>0</v>
      </c>
      <c r="H428" s="31">
        <v>36840.16</v>
      </c>
      <c r="I428" s="32">
        <v>41820.0</v>
      </c>
    </row>
    <row r="429">
      <c r="A429" s="13" t="s">
        <v>33</v>
      </c>
      <c r="B429" s="13" t="s">
        <v>486</v>
      </c>
      <c r="C429" s="13" t="s">
        <v>110</v>
      </c>
      <c r="D429" s="28" t="str">
        <f t="shared" si="1"/>
        <v>0</v>
      </c>
      <c r="E429" s="28" t="str">
        <f t="shared" si="5"/>
        <v>0</v>
      </c>
      <c r="F429" s="29" t="str">
        <f t="shared" si="6"/>
        <v>0</v>
      </c>
      <c r="G429" s="30" t="str">
        <f t="shared" si="7"/>
        <v>0</v>
      </c>
      <c r="H429" s="31">
        <v>14748.0</v>
      </c>
      <c r="I429" s="32">
        <v>41820.0</v>
      </c>
    </row>
    <row r="430">
      <c r="A430" s="13" t="s">
        <v>33</v>
      </c>
      <c r="B430" s="13" t="s">
        <v>487</v>
      </c>
      <c r="C430" s="13" t="s">
        <v>110</v>
      </c>
      <c r="D430" s="28" t="str">
        <f t="shared" si="1"/>
        <v>0</v>
      </c>
      <c r="E430" s="28" t="str">
        <f t="shared" si="5"/>
        <v>0</v>
      </c>
      <c r="F430" s="29" t="str">
        <f t="shared" si="6"/>
        <v>0</v>
      </c>
      <c r="G430" s="30" t="str">
        <f t="shared" si="7"/>
        <v>0</v>
      </c>
      <c r="H430" s="31">
        <v>343734.69</v>
      </c>
      <c r="I430" s="32">
        <v>41820.0</v>
      </c>
    </row>
    <row r="431">
      <c r="A431" s="13" t="s">
        <v>33</v>
      </c>
      <c r="B431" s="13" t="s">
        <v>488</v>
      </c>
      <c r="C431" s="13" t="s">
        <v>110</v>
      </c>
      <c r="D431" s="28" t="str">
        <f t="shared" si="1"/>
        <v>0</v>
      </c>
      <c r="E431" s="28" t="str">
        <f t="shared" si="5"/>
        <v>0</v>
      </c>
      <c r="F431" s="29" t="str">
        <f t="shared" si="6"/>
        <v>0</v>
      </c>
      <c r="G431" s="30" t="str">
        <f t="shared" si="7"/>
        <v>0</v>
      </c>
      <c r="H431" s="31">
        <v>22417.1</v>
      </c>
      <c r="I431" s="32">
        <v>41820.0</v>
      </c>
    </row>
    <row r="432">
      <c r="A432" s="13" t="s">
        <v>33</v>
      </c>
      <c r="B432" s="13" t="s">
        <v>489</v>
      </c>
      <c r="C432" s="13" t="s">
        <v>110</v>
      </c>
      <c r="D432" s="28" t="str">
        <f t="shared" si="1"/>
        <v>0</v>
      </c>
      <c r="E432" s="28" t="str">
        <f t="shared" si="5"/>
        <v>0</v>
      </c>
      <c r="F432" s="29" t="str">
        <f t="shared" si="6"/>
        <v>0</v>
      </c>
      <c r="G432" s="30" t="str">
        <f t="shared" si="7"/>
        <v>0</v>
      </c>
      <c r="H432" s="31">
        <v>1396722.47</v>
      </c>
      <c r="I432" s="32">
        <v>41820.0</v>
      </c>
    </row>
    <row r="433">
      <c r="A433" s="13" t="s">
        <v>33</v>
      </c>
      <c r="B433" s="13" t="s">
        <v>490</v>
      </c>
      <c r="C433" s="13" t="s">
        <v>110</v>
      </c>
      <c r="D433" s="28" t="str">
        <f t="shared" si="1"/>
        <v>0</v>
      </c>
      <c r="E433" s="28" t="str">
        <f t="shared" si="5"/>
        <v>0</v>
      </c>
      <c r="F433" s="29" t="str">
        <f t="shared" si="6"/>
        <v>0</v>
      </c>
      <c r="G433" s="30" t="str">
        <f t="shared" si="7"/>
        <v>0</v>
      </c>
      <c r="H433" s="31">
        <v>66999.16</v>
      </c>
      <c r="I433" s="32">
        <v>41820.0</v>
      </c>
    </row>
    <row r="434">
      <c r="A434" s="13" t="s">
        <v>33</v>
      </c>
      <c r="B434" s="13" t="s">
        <v>491</v>
      </c>
      <c r="C434" s="13" t="s">
        <v>110</v>
      </c>
      <c r="D434" s="28" t="str">
        <f t="shared" si="1"/>
        <v>0</v>
      </c>
      <c r="E434" s="28" t="str">
        <f t="shared" si="5"/>
        <v>0</v>
      </c>
      <c r="F434" s="29" t="str">
        <f t="shared" si="6"/>
        <v>0</v>
      </c>
      <c r="G434" s="30" t="str">
        <f t="shared" si="7"/>
        <v>0</v>
      </c>
      <c r="H434" s="31">
        <v>169556.18</v>
      </c>
      <c r="I434" s="32">
        <v>41820.0</v>
      </c>
    </row>
    <row r="435">
      <c r="A435" s="13" t="s">
        <v>33</v>
      </c>
      <c r="B435" s="13" t="s">
        <v>492</v>
      </c>
      <c r="C435" s="13" t="s">
        <v>110</v>
      </c>
      <c r="D435" s="28" t="str">
        <f t="shared" si="1"/>
        <v>0</v>
      </c>
      <c r="E435" s="28" t="str">
        <f t="shared" si="5"/>
        <v>0</v>
      </c>
      <c r="F435" s="29" t="str">
        <f t="shared" si="6"/>
        <v>0</v>
      </c>
      <c r="G435" s="30" t="str">
        <f t="shared" si="7"/>
        <v>0</v>
      </c>
      <c r="H435" s="31">
        <v>21583.44</v>
      </c>
      <c r="I435" s="32">
        <v>41820.0</v>
      </c>
    </row>
    <row r="436">
      <c r="A436" s="13" t="s">
        <v>33</v>
      </c>
      <c r="B436" s="13" t="s">
        <v>493</v>
      </c>
      <c r="C436" s="13" t="s">
        <v>110</v>
      </c>
      <c r="D436" s="28" t="str">
        <f t="shared" si="1"/>
        <v>0</v>
      </c>
      <c r="E436" s="28" t="str">
        <f t="shared" si="5"/>
        <v>0</v>
      </c>
      <c r="F436" s="29" t="str">
        <f t="shared" si="6"/>
        <v>0</v>
      </c>
      <c r="G436" s="30" t="str">
        <f t="shared" si="7"/>
        <v>0</v>
      </c>
      <c r="H436" s="31">
        <v>34075.06</v>
      </c>
      <c r="I436" s="32">
        <v>41820.0</v>
      </c>
    </row>
    <row r="437">
      <c r="A437" s="13" t="s">
        <v>33</v>
      </c>
      <c r="B437" s="13" t="s">
        <v>494</v>
      </c>
      <c r="C437" s="13" t="s">
        <v>110</v>
      </c>
      <c r="D437" s="28" t="str">
        <f t="shared" si="1"/>
        <v>0</v>
      </c>
      <c r="E437" s="28" t="str">
        <f t="shared" si="5"/>
        <v>0</v>
      </c>
      <c r="F437" s="29" t="str">
        <f t="shared" si="6"/>
        <v>0</v>
      </c>
      <c r="G437" s="30" t="str">
        <f t="shared" si="7"/>
        <v>0</v>
      </c>
      <c r="H437" s="31">
        <v>35851.2</v>
      </c>
      <c r="I437" s="32">
        <v>41820.0</v>
      </c>
    </row>
    <row r="438">
      <c r="A438" s="13" t="s">
        <v>33</v>
      </c>
      <c r="B438" s="13" t="s">
        <v>495</v>
      </c>
      <c r="C438" s="13" t="s">
        <v>110</v>
      </c>
      <c r="D438" s="28" t="str">
        <f t="shared" si="1"/>
        <v>0</v>
      </c>
      <c r="E438" s="28" t="str">
        <f t="shared" si="5"/>
        <v>0</v>
      </c>
      <c r="F438" s="29" t="str">
        <f t="shared" si="6"/>
        <v>0</v>
      </c>
      <c r="G438" s="30" t="str">
        <f t="shared" si="7"/>
        <v>0</v>
      </c>
      <c r="H438" s="31">
        <v>23788.35</v>
      </c>
      <c r="I438" s="32">
        <v>41820.0</v>
      </c>
    </row>
    <row r="439">
      <c r="A439" s="13" t="s">
        <v>33</v>
      </c>
      <c r="B439" s="13" t="s">
        <v>496</v>
      </c>
      <c r="C439" s="13" t="s">
        <v>110</v>
      </c>
      <c r="D439" s="28" t="str">
        <f t="shared" si="1"/>
        <v>0</v>
      </c>
      <c r="E439" s="28" t="str">
        <f t="shared" si="5"/>
        <v>0</v>
      </c>
      <c r="F439" s="29" t="str">
        <f t="shared" si="6"/>
        <v>0</v>
      </c>
      <c r="G439" s="30" t="str">
        <f t="shared" si="7"/>
        <v>0</v>
      </c>
      <c r="H439" s="31">
        <v>48618.46</v>
      </c>
      <c r="I439" s="32">
        <v>41820.0</v>
      </c>
    </row>
    <row r="440">
      <c r="A440" s="13" t="s">
        <v>33</v>
      </c>
      <c r="B440" s="13" t="s">
        <v>497</v>
      </c>
      <c r="C440" s="13" t="s">
        <v>110</v>
      </c>
      <c r="D440" s="28" t="str">
        <f t="shared" si="1"/>
        <v>0</v>
      </c>
      <c r="E440" s="28" t="str">
        <f t="shared" si="5"/>
        <v>0</v>
      </c>
      <c r="F440" s="29" t="str">
        <f t="shared" si="6"/>
        <v>0</v>
      </c>
      <c r="G440" s="30" t="str">
        <f t="shared" si="7"/>
        <v>0</v>
      </c>
      <c r="H440" s="31">
        <v>83881.35</v>
      </c>
      <c r="I440" s="32">
        <v>41820.0</v>
      </c>
    </row>
    <row r="441">
      <c r="A441" s="13" t="s">
        <v>33</v>
      </c>
      <c r="B441" s="13" t="s">
        <v>498</v>
      </c>
      <c r="C441" s="13" t="s">
        <v>110</v>
      </c>
      <c r="D441" s="28" t="str">
        <f t="shared" si="1"/>
        <v>0</v>
      </c>
      <c r="E441" s="28" t="str">
        <f t="shared" si="5"/>
        <v>0</v>
      </c>
      <c r="F441" s="29" t="str">
        <f t="shared" si="6"/>
        <v>0</v>
      </c>
      <c r="G441" s="30" t="str">
        <f t="shared" si="7"/>
        <v>0</v>
      </c>
      <c r="H441" s="31">
        <v>37816.32</v>
      </c>
      <c r="I441" s="32">
        <v>41820.0</v>
      </c>
    </row>
    <row r="442">
      <c r="A442" s="13" t="s">
        <v>33</v>
      </c>
      <c r="B442" s="13" t="s">
        <v>499</v>
      </c>
      <c r="C442" s="13" t="s">
        <v>110</v>
      </c>
      <c r="D442" s="28" t="str">
        <f t="shared" si="1"/>
        <v>0</v>
      </c>
      <c r="E442" s="28" t="str">
        <f t="shared" si="5"/>
        <v>0</v>
      </c>
      <c r="F442" s="29" t="str">
        <f t="shared" si="6"/>
        <v>0</v>
      </c>
      <c r="G442" s="30" t="str">
        <f t="shared" si="7"/>
        <v>0</v>
      </c>
      <c r="H442" s="31">
        <v>52243.54</v>
      </c>
      <c r="I442" s="32">
        <v>41820.0</v>
      </c>
    </row>
    <row r="443">
      <c r="A443" s="13" t="s">
        <v>33</v>
      </c>
      <c r="B443" s="13" t="s">
        <v>500</v>
      </c>
      <c r="C443" s="13" t="s">
        <v>110</v>
      </c>
      <c r="D443" s="28" t="str">
        <f t="shared" si="1"/>
        <v>0</v>
      </c>
      <c r="E443" s="28" t="str">
        <f t="shared" si="5"/>
        <v>0</v>
      </c>
      <c r="F443" s="29" t="str">
        <f t="shared" si="6"/>
        <v>0</v>
      </c>
      <c r="G443" s="30" t="str">
        <f t="shared" si="7"/>
        <v>0</v>
      </c>
      <c r="H443" s="31">
        <v>809731.56</v>
      </c>
      <c r="I443" s="32">
        <v>41820.0</v>
      </c>
    </row>
    <row r="444">
      <c r="A444" s="13" t="s">
        <v>33</v>
      </c>
      <c r="B444" s="13" t="s">
        <v>501</v>
      </c>
      <c r="C444" s="13" t="s">
        <v>110</v>
      </c>
      <c r="D444" s="28" t="str">
        <f t="shared" si="1"/>
        <v>0</v>
      </c>
      <c r="E444" s="28" t="str">
        <f t="shared" si="5"/>
        <v>0</v>
      </c>
      <c r="F444" s="29" t="str">
        <f t="shared" si="6"/>
        <v>0</v>
      </c>
      <c r="G444" s="30" t="str">
        <f t="shared" si="7"/>
        <v>0</v>
      </c>
      <c r="H444" s="31">
        <v>569538.77</v>
      </c>
      <c r="I444" s="32">
        <v>41820.0</v>
      </c>
    </row>
    <row r="445">
      <c r="A445" s="13" t="s">
        <v>33</v>
      </c>
      <c r="B445" s="13" t="s">
        <v>502</v>
      </c>
      <c r="C445" s="13" t="s">
        <v>110</v>
      </c>
      <c r="D445" s="28" t="str">
        <f t="shared" si="1"/>
        <v>0</v>
      </c>
      <c r="E445" s="28" t="str">
        <f t="shared" si="5"/>
        <v>0</v>
      </c>
      <c r="F445" s="29" t="str">
        <f t="shared" si="6"/>
        <v>0</v>
      </c>
      <c r="G445" s="30" t="str">
        <f t="shared" si="7"/>
        <v>0</v>
      </c>
      <c r="H445" s="31">
        <v>67402.0</v>
      </c>
      <c r="I445" s="32">
        <v>41820.0</v>
      </c>
    </row>
    <row r="446">
      <c r="A446" s="13" t="s">
        <v>33</v>
      </c>
      <c r="B446" s="13" t="s">
        <v>503</v>
      </c>
      <c r="C446" s="13" t="s">
        <v>110</v>
      </c>
      <c r="D446" s="28" t="str">
        <f t="shared" si="1"/>
        <v>0</v>
      </c>
      <c r="E446" s="28" t="str">
        <f t="shared" si="5"/>
        <v>0</v>
      </c>
      <c r="F446" s="29" t="str">
        <f t="shared" si="6"/>
        <v>0</v>
      </c>
      <c r="G446" s="30" t="str">
        <f t="shared" si="7"/>
        <v>0</v>
      </c>
      <c r="H446" s="31">
        <v>281608.96</v>
      </c>
      <c r="I446" s="32">
        <v>41820.0</v>
      </c>
    </row>
    <row r="447">
      <c r="A447" s="13" t="s">
        <v>33</v>
      </c>
      <c r="B447" s="13" t="s">
        <v>504</v>
      </c>
      <c r="C447" s="13" t="s">
        <v>110</v>
      </c>
      <c r="D447" s="28" t="str">
        <f t="shared" si="1"/>
        <v>0</v>
      </c>
      <c r="E447" s="28" t="str">
        <f t="shared" si="5"/>
        <v>0</v>
      </c>
      <c r="F447" s="29" t="str">
        <f t="shared" si="6"/>
        <v>0</v>
      </c>
      <c r="G447" s="30" t="str">
        <f t="shared" si="7"/>
        <v>0</v>
      </c>
      <c r="H447" s="31">
        <v>108721.45</v>
      </c>
      <c r="I447" s="32">
        <v>41820.0</v>
      </c>
    </row>
    <row r="448">
      <c r="A448" s="13" t="s">
        <v>33</v>
      </c>
      <c r="B448" s="13" t="s">
        <v>505</v>
      </c>
      <c r="C448" s="13" t="s">
        <v>110</v>
      </c>
      <c r="D448" s="28" t="str">
        <f t="shared" si="1"/>
        <v>0</v>
      </c>
      <c r="E448" s="28" t="str">
        <f t="shared" si="5"/>
        <v>0</v>
      </c>
      <c r="F448" s="29" t="str">
        <f t="shared" si="6"/>
        <v>0</v>
      </c>
      <c r="G448" s="30" t="str">
        <f t="shared" si="7"/>
        <v>0</v>
      </c>
      <c r="H448" s="31">
        <v>298334.03</v>
      </c>
      <c r="I448" s="32">
        <v>41820.0</v>
      </c>
    </row>
    <row r="449">
      <c r="A449" s="13" t="s">
        <v>33</v>
      </c>
      <c r="B449" s="13" t="s">
        <v>506</v>
      </c>
      <c r="C449" s="13" t="s">
        <v>110</v>
      </c>
      <c r="D449" s="28" t="str">
        <f t="shared" si="1"/>
        <v>0</v>
      </c>
      <c r="E449" s="28" t="str">
        <f t="shared" si="5"/>
        <v>0</v>
      </c>
      <c r="F449" s="29" t="str">
        <f t="shared" si="6"/>
        <v>0</v>
      </c>
      <c r="G449" s="30" t="str">
        <f t="shared" si="7"/>
        <v>0</v>
      </c>
      <c r="H449" s="31">
        <v>256009.69</v>
      </c>
      <c r="I449" s="32">
        <v>41820.0</v>
      </c>
    </row>
    <row r="450">
      <c r="A450" s="13" t="s">
        <v>33</v>
      </c>
      <c r="B450" s="13" t="s">
        <v>507</v>
      </c>
      <c r="C450" s="13" t="s">
        <v>110</v>
      </c>
      <c r="D450" s="28" t="str">
        <f t="shared" si="1"/>
        <v>0</v>
      </c>
      <c r="E450" s="28" t="str">
        <f t="shared" si="5"/>
        <v>0</v>
      </c>
      <c r="F450" s="29" t="str">
        <f t="shared" si="6"/>
        <v>0</v>
      </c>
      <c r="G450" s="30" t="str">
        <f t="shared" si="7"/>
        <v>0</v>
      </c>
      <c r="H450" s="31">
        <v>244723.92</v>
      </c>
      <c r="I450" s="32">
        <v>41820.0</v>
      </c>
    </row>
    <row r="451">
      <c r="A451" s="13" t="s">
        <v>33</v>
      </c>
      <c r="B451" s="13" t="s">
        <v>508</v>
      </c>
      <c r="C451" s="13" t="s">
        <v>110</v>
      </c>
      <c r="D451" s="28" t="str">
        <f t="shared" si="1"/>
        <v>0</v>
      </c>
      <c r="E451" s="28" t="str">
        <f t="shared" si="5"/>
        <v>0</v>
      </c>
      <c r="F451" s="29" t="str">
        <f t="shared" si="6"/>
        <v>0</v>
      </c>
      <c r="G451" s="30" t="str">
        <f t="shared" si="7"/>
        <v>0</v>
      </c>
      <c r="H451" s="31">
        <v>16922.24</v>
      </c>
      <c r="I451" s="32">
        <v>41820.0</v>
      </c>
    </row>
    <row r="452">
      <c r="A452" s="13" t="s">
        <v>33</v>
      </c>
      <c r="B452" s="13" t="s">
        <v>509</v>
      </c>
      <c r="C452" s="13" t="s">
        <v>110</v>
      </c>
      <c r="D452" s="28" t="str">
        <f t="shared" si="1"/>
        <v>0</v>
      </c>
      <c r="E452" s="28" t="str">
        <f t="shared" si="5"/>
        <v>0</v>
      </c>
      <c r="F452" s="29" t="str">
        <f t="shared" si="6"/>
        <v>0</v>
      </c>
      <c r="G452" s="30" t="str">
        <f t="shared" si="7"/>
        <v>0</v>
      </c>
      <c r="H452" s="31">
        <v>185599.8</v>
      </c>
      <c r="I452" s="32">
        <v>41820.0</v>
      </c>
    </row>
    <row r="453">
      <c r="A453" s="13" t="s">
        <v>33</v>
      </c>
      <c r="B453" s="13" t="s">
        <v>510</v>
      </c>
      <c r="C453" s="13" t="s">
        <v>110</v>
      </c>
      <c r="D453" s="28" t="str">
        <f t="shared" si="1"/>
        <v>0</v>
      </c>
      <c r="E453" s="28" t="str">
        <f t="shared" si="5"/>
        <v>0</v>
      </c>
      <c r="F453" s="29" t="str">
        <f t="shared" si="6"/>
        <v>0</v>
      </c>
      <c r="G453" s="30" t="str">
        <f t="shared" si="7"/>
        <v>0</v>
      </c>
      <c r="H453" s="31">
        <v>189308.47</v>
      </c>
      <c r="I453" s="32">
        <v>41820.0</v>
      </c>
    </row>
    <row r="454">
      <c r="A454" s="13" t="s">
        <v>33</v>
      </c>
      <c r="B454" s="13" t="s">
        <v>511</v>
      </c>
      <c r="C454" s="13" t="s">
        <v>110</v>
      </c>
      <c r="D454" s="28" t="str">
        <f t="shared" si="1"/>
        <v>0</v>
      </c>
      <c r="E454" s="28" t="str">
        <f t="shared" si="5"/>
        <v>0</v>
      </c>
      <c r="F454" s="29" t="str">
        <f t="shared" si="6"/>
        <v>0</v>
      </c>
      <c r="G454" s="30" t="str">
        <f t="shared" si="7"/>
        <v>0</v>
      </c>
      <c r="H454" s="31">
        <v>246189.38</v>
      </c>
      <c r="I454" s="32">
        <v>41820.0</v>
      </c>
    </row>
    <row r="455">
      <c r="A455" s="13" t="s">
        <v>33</v>
      </c>
      <c r="B455" s="13" t="s">
        <v>512</v>
      </c>
      <c r="C455" s="13" t="s">
        <v>110</v>
      </c>
      <c r="D455" s="28" t="str">
        <f t="shared" si="1"/>
        <v>0</v>
      </c>
      <c r="E455" s="28" t="str">
        <f t="shared" si="5"/>
        <v>0</v>
      </c>
      <c r="F455" s="29" t="str">
        <f t="shared" si="6"/>
        <v>0</v>
      </c>
      <c r="G455" s="30" t="str">
        <f t="shared" si="7"/>
        <v>0</v>
      </c>
      <c r="H455" s="31">
        <v>796128.3</v>
      </c>
      <c r="I455" s="32">
        <v>41820.0</v>
      </c>
    </row>
    <row r="456">
      <c r="A456" s="13" t="s">
        <v>33</v>
      </c>
      <c r="B456" s="13" t="s">
        <v>513</v>
      </c>
      <c r="C456" s="13" t="s">
        <v>110</v>
      </c>
      <c r="D456" s="28" t="str">
        <f t="shared" si="1"/>
        <v>0</v>
      </c>
      <c r="E456" s="28" t="str">
        <f t="shared" si="5"/>
        <v>0</v>
      </c>
      <c r="F456" s="29" t="str">
        <f t="shared" si="6"/>
        <v>0</v>
      </c>
      <c r="G456" s="30" t="str">
        <f t="shared" si="7"/>
        <v>0</v>
      </c>
      <c r="H456" s="31">
        <v>169756.22</v>
      </c>
      <c r="I456" s="32">
        <v>41820.0</v>
      </c>
    </row>
    <row r="457">
      <c r="A457" s="13" t="s">
        <v>33</v>
      </c>
      <c r="B457" s="13" t="s">
        <v>514</v>
      </c>
      <c r="C457" s="13" t="s">
        <v>110</v>
      </c>
      <c r="D457" s="28" t="str">
        <f t="shared" si="1"/>
        <v>0</v>
      </c>
      <c r="E457" s="28" t="str">
        <f t="shared" si="5"/>
        <v>0</v>
      </c>
      <c r="F457" s="29" t="str">
        <f t="shared" si="6"/>
        <v>0</v>
      </c>
      <c r="G457" s="30" t="str">
        <f t="shared" si="7"/>
        <v>0</v>
      </c>
      <c r="H457" s="31">
        <v>184124.74</v>
      </c>
      <c r="I457" s="32">
        <v>41820.0</v>
      </c>
    </row>
    <row r="458">
      <c r="A458" s="13" t="s">
        <v>33</v>
      </c>
      <c r="B458" s="13" t="s">
        <v>515</v>
      </c>
      <c r="C458" s="13" t="s">
        <v>110</v>
      </c>
      <c r="D458" s="28" t="str">
        <f t="shared" si="1"/>
        <v>0</v>
      </c>
      <c r="E458" s="28" t="str">
        <f t="shared" si="5"/>
        <v>0</v>
      </c>
      <c r="F458" s="29" t="str">
        <f t="shared" si="6"/>
        <v>0</v>
      </c>
      <c r="G458" s="30" t="str">
        <f t="shared" si="7"/>
        <v>0</v>
      </c>
      <c r="H458" s="31">
        <v>27539.17</v>
      </c>
      <c r="I458" s="32">
        <v>41820.0</v>
      </c>
    </row>
    <row r="459">
      <c r="A459" s="13" t="s">
        <v>33</v>
      </c>
      <c r="B459" s="13" t="s">
        <v>516</v>
      </c>
      <c r="C459" s="13" t="s">
        <v>110</v>
      </c>
      <c r="D459" s="28" t="str">
        <f t="shared" si="1"/>
        <v>0</v>
      </c>
      <c r="E459" s="28" t="str">
        <f t="shared" si="5"/>
        <v>0</v>
      </c>
      <c r="F459" s="29" t="str">
        <f t="shared" si="6"/>
        <v>0</v>
      </c>
      <c r="G459" s="30" t="str">
        <f t="shared" si="7"/>
        <v>0</v>
      </c>
      <c r="H459" s="31">
        <v>193717.36</v>
      </c>
      <c r="I459" s="32">
        <v>41820.0</v>
      </c>
    </row>
    <row r="460">
      <c r="A460" s="13" t="s">
        <v>33</v>
      </c>
      <c r="B460" s="13" t="s">
        <v>517</v>
      </c>
      <c r="C460" s="13" t="s">
        <v>110</v>
      </c>
      <c r="D460" s="28" t="str">
        <f t="shared" si="1"/>
        <v>0</v>
      </c>
      <c r="E460" s="28" t="str">
        <f t="shared" si="5"/>
        <v>0</v>
      </c>
      <c r="F460" s="29" t="str">
        <f t="shared" si="6"/>
        <v>0</v>
      </c>
      <c r="G460" s="30" t="str">
        <f t="shared" si="7"/>
        <v>0</v>
      </c>
      <c r="H460" s="31">
        <v>66543.68</v>
      </c>
      <c r="I460" s="32">
        <v>41820.0</v>
      </c>
    </row>
    <row r="461">
      <c r="A461" s="13" t="s">
        <v>33</v>
      </c>
      <c r="B461" s="13" t="s">
        <v>518</v>
      </c>
      <c r="C461" s="13" t="s">
        <v>110</v>
      </c>
      <c r="D461" s="28" t="str">
        <f t="shared" si="1"/>
        <v>0</v>
      </c>
      <c r="E461" s="28" t="str">
        <f t="shared" si="5"/>
        <v>0</v>
      </c>
      <c r="F461" s="29" t="str">
        <f t="shared" si="6"/>
        <v>0</v>
      </c>
      <c r="G461" s="30" t="str">
        <f t="shared" si="7"/>
        <v>0</v>
      </c>
      <c r="H461" s="31">
        <v>816958.97</v>
      </c>
      <c r="I461" s="32">
        <v>41820.0</v>
      </c>
    </row>
    <row r="462">
      <c r="A462" s="13" t="s">
        <v>33</v>
      </c>
      <c r="B462" s="13" t="s">
        <v>519</v>
      </c>
      <c r="C462" s="13" t="s">
        <v>110</v>
      </c>
      <c r="D462" s="28" t="str">
        <f t="shared" si="1"/>
        <v>0</v>
      </c>
      <c r="E462" s="28" t="str">
        <f t="shared" si="5"/>
        <v>0</v>
      </c>
      <c r="F462" s="29" t="str">
        <f t="shared" si="6"/>
        <v>0</v>
      </c>
      <c r="G462" s="30" t="str">
        <f t="shared" si="7"/>
        <v>0</v>
      </c>
      <c r="H462" s="31">
        <v>19652.35</v>
      </c>
      <c r="I462" s="32">
        <v>41820.0</v>
      </c>
    </row>
    <row r="463">
      <c r="A463" s="13" t="s">
        <v>33</v>
      </c>
      <c r="B463" s="13" t="s">
        <v>520</v>
      </c>
      <c r="C463" s="13" t="s">
        <v>110</v>
      </c>
      <c r="D463" s="28" t="str">
        <f t="shared" si="1"/>
        <v>0</v>
      </c>
      <c r="E463" s="28" t="str">
        <f t="shared" si="5"/>
        <v>0</v>
      </c>
      <c r="F463" s="29" t="str">
        <f t="shared" si="6"/>
        <v>0</v>
      </c>
      <c r="G463" s="30" t="str">
        <f t="shared" si="7"/>
        <v>0</v>
      </c>
      <c r="H463" s="31">
        <v>38142.7</v>
      </c>
      <c r="I463" s="32">
        <v>41820.0</v>
      </c>
    </row>
    <row r="464">
      <c r="A464" s="13" t="s">
        <v>33</v>
      </c>
      <c r="B464" s="13" t="s">
        <v>521</v>
      </c>
      <c r="C464" s="13" t="s">
        <v>110</v>
      </c>
      <c r="D464" s="28" t="str">
        <f t="shared" si="1"/>
        <v>0</v>
      </c>
      <c r="E464" s="28" t="str">
        <f t="shared" si="5"/>
        <v>0</v>
      </c>
      <c r="F464" s="29" t="str">
        <f t="shared" si="6"/>
        <v>0</v>
      </c>
      <c r="G464" s="30" t="str">
        <f t="shared" si="7"/>
        <v>0</v>
      </c>
      <c r="H464" s="31">
        <v>27651.58</v>
      </c>
      <c r="I464" s="32">
        <v>41820.0</v>
      </c>
    </row>
    <row r="465">
      <c r="A465" s="13" t="s">
        <v>33</v>
      </c>
      <c r="B465" s="13" t="s">
        <v>522</v>
      </c>
      <c r="C465" s="13" t="s">
        <v>110</v>
      </c>
      <c r="D465" s="28" t="str">
        <f t="shared" si="1"/>
        <v>0</v>
      </c>
      <c r="E465" s="28" t="str">
        <f t="shared" si="5"/>
        <v>0</v>
      </c>
      <c r="F465" s="29" t="str">
        <f t="shared" si="6"/>
        <v>0</v>
      </c>
      <c r="G465" s="30" t="str">
        <f t="shared" si="7"/>
        <v>0</v>
      </c>
      <c r="H465" s="31">
        <v>40358.0</v>
      </c>
      <c r="I465" s="32">
        <v>41820.0</v>
      </c>
    </row>
    <row r="466">
      <c r="A466" s="13" t="s">
        <v>33</v>
      </c>
      <c r="B466" s="13" t="s">
        <v>523</v>
      </c>
      <c r="C466" s="13" t="s">
        <v>110</v>
      </c>
      <c r="D466" s="28" t="str">
        <f t="shared" si="1"/>
        <v>0</v>
      </c>
      <c r="E466" s="28" t="str">
        <f t="shared" si="5"/>
        <v>0</v>
      </c>
      <c r="F466" s="29" t="str">
        <f t="shared" si="6"/>
        <v>0</v>
      </c>
      <c r="G466" s="30" t="str">
        <f t="shared" si="7"/>
        <v>0</v>
      </c>
      <c r="H466" s="31">
        <v>104347.05</v>
      </c>
      <c r="I466" s="32">
        <v>41820.0</v>
      </c>
    </row>
    <row r="467">
      <c r="A467" s="13" t="s">
        <v>33</v>
      </c>
      <c r="B467" s="13" t="s">
        <v>524</v>
      </c>
      <c r="C467" s="13" t="s">
        <v>110</v>
      </c>
      <c r="D467" s="28" t="str">
        <f t="shared" si="1"/>
        <v>0</v>
      </c>
      <c r="E467" s="28" t="str">
        <f t="shared" si="5"/>
        <v>0</v>
      </c>
      <c r="F467" s="29" t="str">
        <f t="shared" si="6"/>
        <v>0</v>
      </c>
      <c r="G467" s="30" t="str">
        <f t="shared" si="7"/>
        <v>0</v>
      </c>
      <c r="H467" s="31">
        <v>260646.76</v>
      </c>
      <c r="I467" s="32">
        <v>41820.0</v>
      </c>
    </row>
    <row r="468">
      <c r="A468" s="13" t="s">
        <v>33</v>
      </c>
      <c r="B468" s="13" t="s">
        <v>525</v>
      </c>
      <c r="C468" s="13" t="s">
        <v>110</v>
      </c>
      <c r="D468" s="28" t="str">
        <f t="shared" si="1"/>
        <v>0</v>
      </c>
      <c r="E468" s="28" t="str">
        <f t="shared" si="5"/>
        <v>0</v>
      </c>
      <c r="F468" s="29" t="str">
        <f t="shared" si="6"/>
        <v>0</v>
      </c>
      <c r="G468" s="30" t="str">
        <f t="shared" si="7"/>
        <v>0</v>
      </c>
      <c r="H468" s="31">
        <v>220752.38</v>
      </c>
      <c r="I468" s="32">
        <v>41820.0</v>
      </c>
    </row>
    <row r="469">
      <c r="A469" s="13" t="s">
        <v>33</v>
      </c>
      <c r="B469" s="13" t="s">
        <v>526</v>
      </c>
      <c r="C469" s="13" t="s">
        <v>110</v>
      </c>
      <c r="D469" s="28" t="str">
        <f t="shared" si="1"/>
        <v>0</v>
      </c>
      <c r="E469" s="28" t="str">
        <f t="shared" si="5"/>
        <v>0</v>
      </c>
      <c r="F469" s="29" t="str">
        <f t="shared" si="6"/>
        <v>0</v>
      </c>
      <c r="G469" s="30" t="str">
        <f t="shared" si="7"/>
        <v>0</v>
      </c>
      <c r="H469" s="31">
        <v>6356784.0</v>
      </c>
      <c r="I469" s="32">
        <v>41820.0</v>
      </c>
    </row>
    <row r="470">
      <c r="A470" s="13" t="s">
        <v>33</v>
      </c>
      <c r="B470" s="13" t="s">
        <v>527</v>
      </c>
      <c r="C470" s="13" t="s">
        <v>110</v>
      </c>
      <c r="D470" s="28" t="str">
        <f t="shared" si="1"/>
        <v>0</v>
      </c>
      <c r="E470" s="28" t="str">
        <f t="shared" si="5"/>
        <v>0</v>
      </c>
      <c r="F470" s="29" t="str">
        <f t="shared" si="6"/>
        <v>0</v>
      </c>
      <c r="G470" s="30" t="str">
        <f t="shared" si="7"/>
        <v>0</v>
      </c>
      <c r="H470" s="31">
        <v>241753.4</v>
      </c>
      <c r="I470" s="32">
        <v>41820.0</v>
      </c>
    </row>
    <row r="471">
      <c r="A471" s="13" t="s">
        <v>33</v>
      </c>
      <c r="B471" s="13" t="s">
        <v>528</v>
      </c>
      <c r="C471" s="13" t="s">
        <v>110</v>
      </c>
      <c r="D471" s="28" t="str">
        <f t="shared" si="1"/>
        <v>0</v>
      </c>
      <c r="E471" s="28" t="str">
        <f t="shared" si="5"/>
        <v>0</v>
      </c>
      <c r="F471" s="29" t="str">
        <f t="shared" si="6"/>
        <v>0</v>
      </c>
      <c r="G471" s="30" t="str">
        <f t="shared" si="7"/>
        <v>0</v>
      </c>
      <c r="H471" s="31">
        <v>74787.96</v>
      </c>
      <c r="I471" s="32">
        <v>41820.0</v>
      </c>
    </row>
    <row r="472">
      <c r="A472" s="13" t="s">
        <v>33</v>
      </c>
      <c r="B472" s="13" t="s">
        <v>529</v>
      </c>
      <c r="C472" s="13" t="s">
        <v>110</v>
      </c>
      <c r="D472" s="28" t="str">
        <f t="shared" si="1"/>
        <v>0</v>
      </c>
      <c r="E472" s="28" t="str">
        <f t="shared" si="5"/>
        <v>0</v>
      </c>
      <c r="F472" s="29" t="str">
        <f t="shared" si="6"/>
        <v>0</v>
      </c>
      <c r="G472" s="30" t="str">
        <f t="shared" si="7"/>
        <v>0</v>
      </c>
      <c r="H472" s="31">
        <v>24214.28</v>
      </c>
      <c r="I472" s="32">
        <v>41820.0</v>
      </c>
    </row>
    <row r="473">
      <c r="A473" s="13" t="s">
        <v>33</v>
      </c>
      <c r="B473" s="13" t="s">
        <v>530</v>
      </c>
      <c r="C473" s="13" t="s">
        <v>110</v>
      </c>
      <c r="D473" s="28" t="str">
        <f t="shared" si="1"/>
        <v>0</v>
      </c>
      <c r="E473" s="28" t="str">
        <f t="shared" si="5"/>
        <v>0</v>
      </c>
      <c r="F473" s="29" t="str">
        <f t="shared" si="6"/>
        <v>0</v>
      </c>
      <c r="G473" s="30" t="str">
        <f t="shared" si="7"/>
        <v>0</v>
      </c>
      <c r="H473" s="31">
        <v>27067.91</v>
      </c>
      <c r="I473" s="32">
        <v>41820.0</v>
      </c>
    </row>
    <row r="474">
      <c r="A474" s="13" t="s">
        <v>33</v>
      </c>
      <c r="B474" s="13" t="s">
        <v>531</v>
      </c>
      <c r="C474" s="13" t="s">
        <v>110</v>
      </c>
      <c r="D474" s="28" t="str">
        <f t="shared" si="1"/>
        <v>0</v>
      </c>
      <c r="E474" s="28" t="str">
        <f t="shared" si="5"/>
        <v>New World Resources</v>
      </c>
      <c r="F474" s="29" t="str">
        <f t="shared" si="6"/>
        <v>NEW WORLD RESOURCES PLC ORD EUR0.40 A             </v>
      </c>
      <c r="G474" s="30">
        <f t="shared" si="7"/>
        <v>5602.6</v>
      </c>
      <c r="H474" s="31">
        <v>5602.6</v>
      </c>
      <c r="I474" s="32">
        <v>41820.0</v>
      </c>
    </row>
    <row r="475">
      <c r="A475" s="13" t="s">
        <v>33</v>
      </c>
      <c r="B475" s="13" t="s">
        <v>532</v>
      </c>
      <c r="C475" s="13" t="s">
        <v>110</v>
      </c>
      <c r="D475" s="28" t="str">
        <f t="shared" si="1"/>
        <v>0</v>
      </c>
      <c r="E475" s="28" t="str">
        <f t="shared" si="5"/>
        <v>0</v>
      </c>
      <c r="F475" s="29" t="str">
        <f t="shared" si="6"/>
        <v>0</v>
      </c>
      <c r="G475" s="30" t="str">
        <f t="shared" si="7"/>
        <v>0</v>
      </c>
      <c r="H475" s="31">
        <v>1970925.25</v>
      </c>
      <c r="I475" s="32">
        <v>41820.0</v>
      </c>
    </row>
    <row r="476">
      <c r="A476" s="13" t="s">
        <v>33</v>
      </c>
      <c r="B476" s="13" t="s">
        <v>533</v>
      </c>
      <c r="C476" s="13" t="s">
        <v>110</v>
      </c>
      <c r="D476" s="28" t="str">
        <f t="shared" si="1"/>
        <v>0</v>
      </c>
      <c r="E476" s="28" t="str">
        <f t="shared" si="5"/>
        <v>0</v>
      </c>
      <c r="F476" s="29" t="str">
        <f t="shared" si="6"/>
        <v>0</v>
      </c>
      <c r="G476" s="30" t="str">
        <f t="shared" si="7"/>
        <v>0</v>
      </c>
      <c r="H476" s="31">
        <v>56575.0</v>
      </c>
      <c r="I476" s="32">
        <v>41820.0</v>
      </c>
    </row>
    <row r="477">
      <c r="A477" s="13" t="s">
        <v>33</v>
      </c>
      <c r="B477" s="13" t="s">
        <v>534</v>
      </c>
      <c r="C477" s="13" t="s">
        <v>110</v>
      </c>
      <c r="D477" s="28" t="str">
        <f t="shared" si="1"/>
        <v>0</v>
      </c>
      <c r="E477" s="28" t="str">
        <f t="shared" si="5"/>
        <v>0</v>
      </c>
      <c r="F477" s="29" t="str">
        <f t="shared" si="6"/>
        <v>0</v>
      </c>
      <c r="G477" s="30" t="str">
        <f t="shared" si="7"/>
        <v>0</v>
      </c>
      <c r="H477" s="31">
        <v>19985.79</v>
      </c>
      <c r="I477" s="32">
        <v>41820.0</v>
      </c>
    </row>
    <row r="478">
      <c r="A478" s="13" t="s">
        <v>33</v>
      </c>
      <c r="B478" s="13" t="s">
        <v>535</v>
      </c>
      <c r="C478" s="13" t="s">
        <v>110</v>
      </c>
      <c r="D478" s="28" t="str">
        <f t="shared" si="1"/>
        <v>0</v>
      </c>
      <c r="E478" s="28" t="str">
        <f t="shared" si="5"/>
        <v>0</v>
      </c>
      <c r="F478" s="29" t="str">
        <f t="shared" si="6"/>
        <v>0</v>
      </c>
      <c r="G478" s="30" t="str">
        <f t="shared" si="7"/>
        <v>0</v>
      </c>
      <c r="H478" s="31">
        <v>48565.16</v>
      </c>
      <c r="I478" s="32">
        <v>41820.0</v>
      </c>
    </row>
    <row r="479">
      <c r="A479" s="13" t="s">
        <v>33</v>
      </c>
      <c r="B479" s="13" t="s">
        <v>536</v>
      </c>
      <c r="C479" s="13" t="s">
        <v>110</v>
      </c>
      <c r="D479" s="28" t="str">
        <f t="shared" si="1"/>
        <v>0</v>
      </c>
      <c r="E479" s="28" t="str">
        <f t="shared" si="5"/>
        <v>0</v>
      </c>
      <c r="F479" s="29" t="str">
        <f t="shared" si="6"/>
        <v>0</v>
      </c>
      <c r="G479" s="30" t="str">
        <f t="shared" si="7"/>
        <v>0</v>
      </c>
      <c r="H479" s="31">
        <v>33222.15</v>
      </c>
      <c r="I479" s="32">
        <v>41820.0</v>
      </c>
    </row>
    <row r="480">
      <c r="A480" s="13" t="s">
        <v>33</v>
      </c>
      <c r="B480" s="13" t="s">
        <v>537</v>
      </c>
      <c r="C480" s="13" t="s">
        <v>110</v>
      </c>
      <c r="D480" s="28" t="str">
        <f t="shared" si="1"/>
        <v>0</v>
      </c>
      <c r="E480" s="28" t="str">
        <f t="shared" si="5"/>
        <v>0</v>
      </c>
      <c r="F480" s="29" t="str">
        <f t="shared" si="6"/>
        <v>0</v>
      </c>
      <c r="G480" s="30" t="str">
        <f t="shared" si="7"/>
        <v>0</v>
      </c>
      <c r="H480" s="31">
        <v>146644.96</v>
      </c>
      <c r="I480" s="32">
        <v>41820.0</v>
      </c>
    </row>
    <row r="481">
      <c r="A481" s="13" t="s">
        <v>33</v>
      </c>
      <c r="B481" s="13" t="s">
        <v>538</v>
      </c>
      <c r="C481" s="13" t="s">
        <v>110</v>
      </c>
      <c r="D481" s="28" t="str">
        <f t="shared" si="1"/>
        <v>0</v>
      </c>
      <c r="E481" s="28" t="str">
        <f t="shared" si="5"/>
        <v>0</v>
      </c>
      <c r="F481" s="29" t="str">
        <f t="shared" si="6"/>
        <v>0</v>
      </c>
      <c r="G481" s="30" t="str">
        <f t="shared" si="7"/>
        <v>0</v>
      </c>
      <c r="H481" s="31">
        <v>67357.35</v>
      </c>
      <c r="I481" s="32">
        <v>41820.0</v>
      </c>
    </row>
    <row r="482">
      <c r="A482" s="13" t="s">
        <v>33</v>
      </c>
      <c r="B482" s="13" t="s">
        <v>539</v>
      </c>
      <c r="C482" s="13" t="s">
        <v>110</v>
      </c>
      <c r="D482" s="28" t="str">
        <f t="shared" si="1"/>
        <v>0</v>
      </c>
      <c r="E482" s="28" t="str">
        <f t="shared" si="5"/>
        <v>0</v>
      </c>
      <c r="F482" s="29" t="str">
        <f t="shared" si="6"/>
        <v>0</v>
      </c>
      <c r="G482" s="30" t="str">
        <f t="shared" si="7"/>
        <v>0</v>
      </c>
      <c r="H482" s="31">
        <v>296772.66</v>
      </c>
      <c r="I482" s="32">
        <v>41820.0</v>
      </c>
    </row>
    <row r="483">
      <c r="A483" s="13" t="s">
        <v>33</v>
      </c>
      <c r="B483" s="13" t="s">
        <v>540</v>
      </c>
      <c r="C483" s="13" t="s">
        <v>110</v>
      </c>
      <c r="D483" s="28" t="str">
        <f t="shared" si="1"/>
        <v>0</v>
      </c>
      <c r="E483" s="28" t="str">
        <f t="shared" si="5"/>
        <v>0</v>
      </c>
      <c r="F483" s="29" t="str">
        <f t="shared" si="6"/>
        <v>0</v>
      </c>
      <c r="G483" s="30" t="str">
        <f t="shared" si="7"/>
        <v>0</v>
      </c>
      <c r="H483" s="31">
        <v>1972043.66</v>
      </c>
      <c r="I483" s="32">
        <v>41820.0</v>
      </c>
    </row>
    <row r="484">
      <c r="A484" s="13" t="s">
        <v>33</v>
      </c>
      <c r="B484" s="13" t="s">
        <v>541</v>
      </c>
      <c r="C484" s="13" t="s">
        <v>110</v>
      </c>
      <c r="D484" s="28" t="str">
        <f t="shared" si="1"/>
        <v>0</v>
      </c>
      <c r="E484" s="28" t="str">
        <f t="shared" si="5"/>
        <v>0</v>
      </c>
      <c r="F484" s="29" t="str">
        <f t="shared" si="6"/>
        <v>0</v>
      </c>
      <c r="G484" s="30" t="str">
        <f t="shared" si="7"/>
        <v>0</v>
      </c>
      <c r="H484" s="31">
        <v>218993.62</v>
      </c>
      <c r="I484" s="32">
        <v>41820.0</v>
      </c>
    </row>
    <row r="485">
      <c r="A485" s="13" t="s">
        <v>33</v>
      </c>
      <c r="B485" s="13" t="s">
        <v>542</v>
      </c>
      <c r="C485" s="13" t="s">
        <v>110</v>
      </c>
      <c r="D485" s="28" t="str">
        <f t="shared" si="1"/>
        <v>0</v>
      </c>
      <c r="E485" s="28" t="str">
        <f t="shared" si="5"/>
        <v>0</v>
      </c>
      <c r="F485" s="29" t="str">
        <f t="shared" si="6"/>
        <v>0</v>
      </c>
      <c r="G485" s="30" t="str">
        <f t="shared" si="7"/>
        <v>0</v>
      </c>
      <c r="H485" s="31">
        <v>26108.38</v>
      </c>
      <c r="I485" s="32">
        <v>41820.0</v>
      </c>
    </row>
    <row r="486">
      <c r="A486" s="13" t="s">
        <v>33</v>
      </c>
      <c r="B486" s="13" t="s">
        <v>543</v>
      </c>
      <c r="C486" s="13" t="s">
        <v>110</v>
      </c>
      <c r="D486" s="28" t="str">
        <f t="shared" si="1"/>
        <v>0</v>
      </c>
      <c r="E486" s="28" t="str">
        <f t="shared" si="5"/>
        <v>0</v>
      </c>
      <c r="F486" s="29" t="str">
        <f t="shared" si="6"/>
        <v>0</v>
      </c>
      <c r="G486" s="30" t="str">
        <f t="shared" si="7"/>
        <v>0</v>
      </c>
      <c r="H486" s="31">
        <v>150007.0</v>
      </c>
      <c r="I486" s="32">
        <v>41820.0</v>
      </c>
    </row>
    <row r="487">
      <c r="A487" s="13" t="s">
        <v>33</v>
      </c>
      <c r="B487" s="13" t="s">
        <v>544</v>
      </c>
      <c r="C487" s="13" t="s">
        <v>110</v>
      </c>
      <c r="D487" s="28" t="str">
        <f t="shared" si="1"/>
        <v>0</v>
      </c>
      <c r="E487" s="28" t="str">
        <f t="shared" si="5"/>
        <v>0</v>
      </c>
      <c r="F487" s="29" t="str">
        <f t="shared" si="6"/>
        <v>0</v>
      </c>
      <c r="G487" s="30" t="str">
        <f t="shared" si="7"/>
        <v>0</v>
      </c>
      <c r="H487" s="31">
        <v>222244.2</v>
      </c>
      <c r="I487" s="32">
        <v>41820.0</v>
      </c>
    </row>
    <row r="488">
      <c r="A488" s="13" t="s">
        <v>33</v>
      </c>
      <c r="B488" s="13" t="s">
        <v>545</v>
      </c>
      <c r="C488" s="13" t="s">
        <v>110</v>
      </c>
      <c r="D488" s="28" t="str">
        <f t="shared" si="1"/>
        <v>0</v>
      </c>
      <c r="E488" s="28" t="str">
        <f t="shared" si="5"/>
        <v>0</v>
      </c>
      <c r="F488" s="29" t="str">
        <f t="shared" si="6"/>
        <v>0</v>
      </c>
      <c r="G488" s="30" t="str">
        <f t="shared" si="7"/>
        <v>0</v>
      </c>
      <c r="H488" s="31">
        <v>35565.75</v>
      </c>
      <c r="I488" s="32">
        <v>41820.0</v>
      </c>
    </row>
    <row r="489">
      <c r="A489" s="13" t="s">
        <v>33</v>
      </c>
      <c r="B489" s="13" t="s">
        <v>546</v>
      </c>
      <c r="C489" s="13" t="s">
        <v>110</v>
      </c>
      <c r="D489" s="28" t="str">
        <f t="shared" si="1"/>
        <v>0</v>
      </c>
      <c r="E489" s="28" t="str">
        <f t="shared" si="5"/>
        <v>0</v>
      </c>
      <c r="F489" s="29" t="str">
        <f t="shared" si="6"/>
        <v>0</v>
      </c>
      <c r="G489" s="30" t="str">
        <f t="shared" si="7"/>
        <v>0</v>
      </c>
      <c r="H489" s="31">
        <v>24175.36</v>
      </c>
      <c r="I489" s="32">
        <v>41820.0</v>
      </c>
    </row>
    <row r="490">
      <c r="A490" s="13" t="s">
        <v>33</v>
      </c>
      <c r="B490" s="13" t="s">
        <v>547</v>
      </c>
      <c r="C490" s="13" t="s">
        <v>110</v>
      </c>
      <c r="D490" s="28" t="str">
        <f t="shared" si="1"/>
        <v>0</v>
      </c>
      <c r="E490" s="28" t="str">
        <f t="shared" si="5"/>
        <v>0</v>
      </c>
      <c r="F490" s="29" t="str">
        <f t="shared" si="6"/>
        <v>0</v>
      </c>
      <c r="G490" s="30" t="str">
        <f t="shared" si="7"/>
        <v>0</v>
      </c>
      <c r="H490" s="31">
        <v>78303.5</v>
      </c>
      <c r="I490" s="32">
        <v>41820.0</v>
      </c>
    </row>
    <row r="491">
      <c r="A491" s="13" t="s">
        <v>33</v>
      </c>
      <c r="B491" s="13" t="s">
        <v>548</v>
      </c>
      <c r="C491" s="13" t="s">
        <v>110</v>
      </c>
      <c r="D491" s="28" t="str">
        <f t="shared" si="1"/>
        <v>0</v>
      </c>
      <c r="E491" s="28" t="str">
        <f t="shared" si="5"/>
        <v>0</v>
      </c>
      <c r="F491" s="29" t="str">
        <f t="shared" si="6"/>
        <v>0</v>
      </c>
      <c r="G491" s="30" t="str">
        <f t="shared" si="7"/>
        <v>0</v>
      </c>
      <c r="H491" s="31">
        <v>225322.87</v>
      </c>
      <c r="I491" s="32">
        <v>41820.0</v>
      </c>
    </row>
    <row r="492">
      <c r="A492" s="13" t="s">
        <v>33</v>
      </c>
      <c r="B492" s="13" t="s">
        <v>549</v>
      </c>
      <c r="C492" s="13" t="s">
        <v>110</v>
      </c>
      <c r="D492" s="28" t="str">
        <f t="shared" si="1"/>
        <v>0</v>
      </c>
      <c r="E492" s="28" t="str">
        <f t="shared" si="5"/>
        <v>0</v>
      </c>
      <c r="F492" s="29" t="str">
        <f t="shared" si="6"/>
        <v>0</v>
      </c>
      <c r="G492" s="30" t="str">
        <f t="shared" si="7"/>
        <v>0</v>
      </c>
      <c r="H492" s="31">
        <v>38358.15</v>
      </c>
      <c r="I492" s="32">
        <v>41820.0</v>
      </c>
    </row>
    <row r="493">
      <c r="A493" s="13" t="s">
        <v>33</v>
      </c>
      <c r="B493" s="13" t="s">
        <v>550</v>
      </c>
      <c r="C493" s="13" t="s">
        <v>110</v>
      </c>
      <c r="D493" s="28" t="str">
        <f t="shared" si="1"/>
        <v>0</v>
      </c>
      <c r="E493" s="28" t="str">
        <f t="shared" si="5"/>
        <v>0</v>
      </c>
      <c r="F493" s="29" t="str">
        <f t="shared" si="6"/>
        <v>0</v>
      </c>
      <c r="G493" s="30" t="str">
        <f t="shared" si="7"/>
        <v>0</v>
      </c>
      <c r="H493" s="31">
        <v>146463.73</v>
      </c>
      <c r="I493" s="32">
        <v>41820.0</v>
      </c>
    </row>
    <row r="494">
      <c r="A494" s="13" t="s">
        <v>33</v>
      </c>
      <c r="B494" s="13" t="s">
        <v>551</v>
      </c>
      <c r="C494" s="13" t="s">
        <v>110</v>
      </c>
      <c r="D494" s="28" t="str">
        <f t="shared" si="1"/>
        <v>0</v>
      </c>
      <c r="E494" s="28" t="str">
        <f t="shared" si="5"/>
        <v>0</v>
      </c>
      <c r="F494" s="29" t="str">
        <f t="shared" si="6"/>
        <v>0</v>
      </c>
      <c r="G494" s="30" t="str">
        <f t="shared" si="7"/>
        <v>0</v>
      </c>
      <c r="H494" s="31">
        <v>1916828.62</v>
      </c>
      <c r="I494" s="32">
        <v>41820.0</v>
      </c>
    </row>
    <row r="495">
      <c r="A495" s="13" t="s">
        <v>33</v>
      </c>
      <c r="B495" s="13" t="s">
        <v>552</v>
      </c>
      <c r="C495" s="13" t="s">
        <v>110</v>
      </c>
      <c r="D495" s="28" t="str">
        <f t="shared" si="1"/>
        <v>0</v>
      </c>
      <c r="E495" s="28" t="str">
        <f t="shared" si="5"/>
        <v>0</v>
      </c>
      <c r="F495" s="29" t="str">
        <f t="shared" si="6"/>
        <v>0</v>
      </c>
      <c r="G495" s="30" t="str">
        <f t="shared" si="7"/>
        <v>0</v>
      </c>
      <c r="H495" s="31">
        <v>79355.02</v>
      </c>
      <c r="I495" s="32">
        <v>41820.0</v>
      </c>
    </row>
    <row r="496">
      <c r="A496" s="13" t="s">
        <v>33</v>
      </c>
      <c r="B496" s="13" t="s">
        <v>553</v>
      </c>
      <c r="C496" s="13" t="s">
        <v>110</v>
      </c>
      <c r="D496" s="28" t="str">
        <f t="shared" si="1"/>
        <v>0</v>
      </c>
      <c r="E496" s="28" t="str">
        <f t="shared" si="5"/>
        <v>0</v>
      </c>
      <c r="F496" s="29" t="str">
        <f t="shared" si="6"/>
        <v>0</v>
      </c>
      <c r="G496" s="30" t="str">
        <f t="shared" si="7"/>
        <v>0</v>
      </c>
      <c r="H496" s="31">
        <v>588899.15</v>
      </c>
      <c r="I496" s="32">
        <v>41820.0</v>
      </c>
    </row>
    <row r="497">
      <c r="A497" s="13" t="s">
        <v>33</v>
      </c>
      <c r="B497" s="13" t="s">
        <v>554</v>
      </c>
      <c r="C497" s="13" t="s">
        <v>110</v>
      </c>
      <c r="D497" s="28" t="str">
        <f t="shared" si="1"/>
        <v>0</v>
      </c>
      <c r="E497" s="28" t="str">
        <f t="shared" si="5"/>
        <v>0</v>
      </c>
      <c r="F497" s="29" t="str">
        <f t="shared" si="6"/>
        <v>0</v>
      </c>
      <c r="G497" s="30" t="str">
        <f t="shared" si="7"/>
        <v>0</v>
      </c>
      <c r="H497" s="31">
        <v>44111.76</v>
      </c>
      <c r="I497" s="32">
        <v>41820.0</v>
      </c>
    </row>
    <row r="498">
      <c r="A498" s="13" t="s">
        <v>33</v>
      </c>
      <c r="B498" s="13" t="s">
        <v>555</v>
      </c>
      <c r="C498" s="13" t="s">
        <v>110</v>
      </c>
      <c r="D498" s="28" t="str">
        <f t="shared" si="1"/>
        <v>0</v>
      </c>
      <c r="E498" s="28" t="str">
        <f t="shared" si="5"/>
        <v>0</v>
      </c>
      <c r="F498" s="29" t="str">
        <f t="shared" si="6"/>
        <v>0</v>
      </c>
      <c r="G498" s="30" t="str">
        <f t="shared" si="7"/>
        <v>0</v>
      </c>
      <c r="H498" s="31">
        <v>166613.12</v>
      </c>
      <c r="I498" s="32">
        <v>41820.0</v>
      </c>
    </row>
    <row r="499">
      <c r="A499" s="13" t="s">
        <v>33</v>
      </c>
      <c r="B499" s="13" t="s">
        <v>556</v>
      </c>
      <c r="C499" s="13" t="s">
        <v>110</v>
      </c>
      <c r="D499" s="28" t="str">
        <f t="shared" si="1"/>
        <v>0</v>
      </c>
      <c r="E499" s="28" t="str">
        <f t="shared" si="5"/>
        <v>0</v>
      </c>
      <c r="F499" s="29" t="str">
        <f t="shared" si="6"/>
        <v>0</v>
      </c>
      <c r="G499" s="30" t="str">
        <f t="shared" si="7"/>
        <v>0</v>
      </c>
      <c r="H499" s="31">
        <v>785950.2</v>
      </c>
      <c r="I499" s="32">
        <v>41820.0</v>
      </c>
    </row>
    <row r="500">
      <c r="A500" s="13" t="s">
        <v>33</v>
      </c>
      <c r="B500" s="13" t="s">
        <v>557</v>
      </c>
      <c r="C500" s="13" t="s">
        <v>110</v>
      </c>
      <c r="D500" s="28" t="str">
        <f t="shared" si="1"/>
        <v>0</v>
      </c>
      <c r="E500" s="28" t="str">
        <f t="shared" si="5"/>
        <v>0</v>
      </c>
      <c r="F500" s="29" t="str">
        <f t="shared" si="6"/>
        <v>0</v>
      </c>
      <c r="G500" s="30" t="str">
        <f t="shared" si="7"/>
        <v>0</v>
      </c>
      <c r="H500" s="31">
        <v>92907.6</v>
      </c>
      <c r="I500" s="32">
        <v>41820.0</v>
      </c>
    </row>
    <row r="501">
      <c r="A501" s="13" t="s">
        <v>33</v>
      </c>
      <c r="B501" s="13" t="s">
        <v>558</v>
      </c>
      <c r="C501" s="13" t="s">
        <v>110</v>
      </c>
      <c r="D501" s="28" t="str">
        <f t="shared" si="1"/>
        <v>0</v>
      </c>
      <c r="E501" s="28" t="str">
        <f t="shared" si="5"/>
        <v>0</v>
      </c>
      <c r="F501" s="29" t="str">
        <f t="shared" si="6"/>
        <v>0</v>
      </c>
      <c r="G501" s="30" t="str">
        <f t="shared" si="7"/>
        <v>0</v>
      </c>
      <c r="H501" s="31">
        <v>146531.29</v>
      </c>
      <c r="I501" s="32">
        <v>41820.0</v>
      </c>
    </row>
    <row r="502">
      <c r="A502" s="13" t="s">
        <v>33</v>
      </c>
      <c r="B502" s="13" t="s">
        <v>559</v>
      </c>
      <c r="C502" s="13" t="s">
        <v>110</v>
      </c>
      <c r="D502" s="28" t="str">
        <f t="shared" si="1"/>
        <v>0</v>
      </c>
      <c r="E502" s="28" t="str">
        <f t="shared" si="5"/>
        <v>0</v>
      </c>
      <c r="F502" s="29" t="str">
        <f t="shared" si="6"/>
        <v>0</v>
      </c>
      <c r="G502" s="30" t="str">
        <f t="shared" si="7"/>
        <v>0</v>
      </c>
      <c r="H502" s="31">
        <v>636591.51</v>
      </c>
      <c r="I502" s="32">
        <v>41820.0</v>
      </c>
    </row>
    <row r="503">
      <c r="A503" s="13" t="s">
        <v>33</v>
      </c>
      <c r="B503" s="13" t="s">
        <v>560</v>
      </c>
      <c r="C503" s="13" t="s">
        <v>110</v>
      </c>
      <c r="D503" s="28" t="str">
        <f t="shared" si="1"/>
        <v>0</v>
      </c>
      <c r="E503" s="28" t="str">
        <f t="shared" si="5"/>
        <v>0</v>
      </c>
      <c r="F503" s="29" t="str">
        <f t="shared" si="6"/>
        <v>0</v>
      </c>
      <c r="G503" s="30" t="str">
        <f t="shared" si="7"/>
        <v>0</v>
      </c>
      <c r="H503" s="31">
        <v>16480.5</v>
      </c>
      <c r="I503" s="32">
        <v>41820.0</v>
      </c>
    </row>
    <row r="504">
      <c r="A504" s="13" t="s">
        <v>33</v>
      </c>
      <c r="B504" s="13" t="s">
        <v>561</v>
      </c>
      <c r="C504" s="13" t="s">
        <v>110</v>
      </c>
      <c r="D504" s="28" t="str">
        <f t="shared" si="1"/>
        <v>0</v>
      </c>
      <c r="E504" s="28" t="str">
        <f t="shared" si="5"/>
        <v>0</v>
      </c>
      <c r="F504" s="29" t="str">
        <f t="shared" si="6"/>
        <v>0</v>
      </c>
      <c r="G504" s="30" t="str">
        <f t="shared" si="7"/>
        <v>0</v>
      </c>
      <c r="H504" s="31">
        <v>76520.35</v>
      </c>
      <c r="I504" s="32">
        <v>41820.0</v>
      </c>
    </row>
    <row r="505">
      <c r="A505" s="13" t="s">
        <v>33</v>
      </c>
      <c r="B505" s="13" t="s">
        <v>562</v>
      </c>
      <c r="C505" s="13" t="s">
        <v>110</v>
      </c>
      <c r="D505" s="28" t="str">
        <f t="shared" si="1"/>
        <v>0</v>
      </c>
      <c r="E505" s="28" t="str">
        <f t="shared" si="5"/>
        <v>0</v>
      </c>
      <c r="F505" s="29" t="str">
        <f t="shared" si="6"/>
        <v>0</v>
      </c>
      <c r="G505" s="30" t="str">
        <f t="shared" si="7"/>
        <v>0</v>
      </c>
      <c r="H505" s="31">
        <v>274773.62</v>
      </c>
      <c r="I505" s="32">
        <v>41820.0</v>
      </c>
    </row>
    <row r="506">
      <c r="A506" s="13" t="s">
        <v>33</v>
      </c>
      <c r="B506" s="13" t="s">
        <v>563</v>
      </c>
      <c r="C506" s="13" t="s">
        <v>110</v>
      </c>
      <c r="D506" s="28" t="str">
        <f t="shared" si="1"/>
        <v>0</v>
      </c>
      <c r="E506" s="28" t="str">
        <f t="shared" si="5"/>
        <v>0</v>
      </c>
      <c r="F506" s="29" t="str">
        <f t="shared" si="6"/>
        <v>0</v>
      </c>
      <c r="G506" s="30" t="str">
        <f t="shared" si="7"/>
        <v>0</v>
      </c>
      <c r="H506" s="31">
        <v>66297.4</v>
      </c>
      <c r="I506" s="32">
        <v>41820.0</v>
      </c>
    </row>
    <row r="507">
      <c r="A507" s="13" t="s">
        <v>33</v>
      </c>
      <c r="B507" s="13" t="s">
        <v>564</v>
      </c>
      <c r="C507" s="13" t="s">
        <v>110</v>
      </c>
      <c r="D507" s="28" t="str">
        <f t="shared" si="1"/>
        <v>0</v>
      </c>
      <c r="E507" s="28" t="str">
        <f t="shared" si="5"/>
        <v>0</v>
      </c>
      <c r="F507" s="29" t="str">
        <f t="shared" si="6"/>
        <v>0</v>
      </c>
      <c r="G507" s="30" t="str">
        <f t="shared" si="7"/>
        <v>0</v>
      </c>
      <c r="H507" s="31">
        <v>44423.86</v>
      </c>
      <c r="I507" s="32">
        <v>41820.0</v>
      </c>
    </row>
    <row r="508">
      <c r="A508" s="13" t="s">
        <v>33</v>
      </c>
      <c r="B508" s="13" t="s">
        <v>565</v>
      </c>
      <c r="C508" s="13" t="s">
        <v>110</v>
      </c>
      <c r="D508" s="28" t="str">
        <f t="shared" si="1"/>
        <v>0</v>
      </c>
      <c r="E508" s="28" t="str">
        <f t="shared" si="5"/>
        <v>0</v>
      </c>
      <c r="F508" s="29" t="str">
        <f t="shared" si="6"/>
        <v>0</v>
      </c>
      <c r="G508" s="30" t="str">
        <f t="shared" si="7"/>
        <v>0</v>
      </c>
      <c r="H508" s="31">
        <v>230299.74</v>
      </c>
      <c r="I508" s="32">
        <v>41820.0</v>
      </c>
    </row>
    <row r="509">
      <c r="A509" s="13" t="s">
        <v>33</v>
      </c>
      <c r="B509" s="13" t="s">
        <v>566</v>
      </c>
      <c r="C509" s="13" t="s">
        <v>110</v>
      </c>
      <c r="D509" s="28" t="str">
        <f t="shared" si="1"/>
        <v>0</v>
      </c>
      <c r="E509" s="28" t="str">
        <f t="shared" si="5"/>
        <v>0</v>
      </c>
      <c r="F509" s="29" t="str">
        <f t="shared" si="6"/>
        <v>0</v>
      </c>
      <c r="G509" s="30" t="str">
        <f t="shared" si="7"/>
        <v>0</v>
      </c>
      <c r="H509" s="31">
        <v>27871.71</v>
      </c>
      <c r="I509" s="32">
        <v>41820.0</v>
      </c>
    </row>
    <row r="510">
      <c r="A510" s="13" t="s">
        <v>33</v>
      </c>
      <c r="B510" s="13" t="s">
        <v>567</v>
      </c>
      <c r="C510" s="13" t="s">
        <v>110</v>
      </c>
      <c r="D510" s="28" t="str">
        <f t="shared" si="1"/>
        <v>0</v>
      </c>
      <c r="E510" s="28" t="str">
        <f t="shared" si="5"/>
        <v>0</v>
      </c>
      <c r="F510" s="29" t="str">
        <f t="shared" si="6"/>
        <v>0</v>
      </c>
      <c r="G510" s="30" t="str">
        <f t="shared" si="7"/>
        <v>0</v>
      </c>
      <c r="H510" s="31">
        <v>32936.75</v>
      </c>
      <c r="I510" s="32">
        <v>41820.0</v>
      </c>
    </row>
    <row r="511">
      <c r="A511" s="13" t="s">
        <v>33</v>
      </c>
      <c r="B511" s="13" t="s">
        <v>568</v>
      </c>
      <c r="C511" s="13" t="s">
        <v>110</v>
      </c>
      <c r="D511" s="28" t="str">
        <f t="shared" si="1"/>
        <v>0</v>
      </c>
      <c r="E511" s="28" t="str">
        <f t="shared" si="5"/>
        <v>0</v>
      </c>
      <c r="F511" s="29" t="str">
        <f t="shared" si="6"/>
        <v>0</v>
      </c>
      <c r="G511" s="30" t="str">
        <f t="shared" si="7"/>
        <v>0</v>
      </c>
      <c r="H511" s="31">
        <v>124460.73</v>
      </c>
      <c r="I511" s="32">
        <v>41820.0</v>
      </c>
    </row>
    <row r="512">
      <c r="A512" s="13" t="s">
        <v>33</v>
      </c>
      <c r="B512" s="13" t="s">
        <v>569</v>
      </c>
      <c r="C512" s="13" t="s">
        <v>110</v>
      </c>
      <c r="D512" s="28" t="str">
        <f t="shared" si="1"/>
        <v>0</v>
      </c>
      <c r="E512" s="28" t="str">
        <f t="shared" si="5"/>
        <v>0</v>
      </c>
      <c r="F512" s="29" t="str">
        <f t="shared" si="6"/>
        <v>0</v>
      </c>
      <c r="G512" s="30" t="str">
        <f t="shared" si="7"/>
        <v>0</v>
      </c>
      <c r="H512" s="31">
        <v>236438.74</v>
      </c>
      <c r="I512" s="32">
        <v>41820.0</v>
      </c>
    </row>
    <row r="513">
      <c r="A513" s="13" t="s">
        <v>33</v>
      </c>
      <c r="B513" s="13" t="s">
        <v>570</v>
      </c>
      <c r="C513" s="13" t="s">
        <v>110</v>
      </c>
      <c r="D513" s="28" t="str">
        <f t="shared" si="1"/>
        <v>0</v>
      </c>
      <c r="E513" s="28" t="str">
        <f t="shared" si="5"/>
        <v>0</v>
      </c>
      <c r="F513" s="29" t="str">
        <f t="shared" si="6"/>
        <v>0</v>
      </c>
      <c r="G513" s="30" t="str">
        <f t="shared" si="7"/>
        <v>0</v>
      </c>
      <c r="H513" s="31">
        <v>66805.0</v>
      </c>
      <c r="I513" s="32">
        <v>41820.0</v>
      </c>
    </row>
    <row r="514">
      <c r="A514" s="13" t="s">
        <v>33</v>
      </c>
      <c r="B514" s="13" t="s">
        <v>571</v>
      </c>
      <c r="C514" s="13" t="s">
        <v>110</v>
      </c>
      <c r="D514" s="28" t="str">
        <f t="shared" si="1"/>
        <v>0</v>
      </c>
      <c r="E514" s="28" t="str">
        <f t="shared" si="5"/>
        <v>0</v>
      </c>
      <c r="F514" s="29" t="str">
        <f t="shared" si="6"/>
        <v>0</v>
      </c>
      <c r="G514" s="30" t="str">
        <f t="shared" si="7"/>
        <v>0</v>
      </c>
      <c r="H514" s="31">
        <v>12576.7</v>
      </c>
      <c r="I514" s="32">
        <v>41820.0</v>
      </c>
    </row>
    <row r="515">
      <c r="A515" s="13" t="s">
        <v>33</v>
      </c>
      <c r="B515" s="13" t="s">
        <v>572</v>
      </c>
      <c r="C515" s="13" t="s">
        <v>110</v>
      </c>
      <c r="D515" s="28" t="str">
        <f t="shared" si="1"/>
        <v>0</v>
      </c>
      <c r="E515" s="28" t="str">
        <f t="shared" si="5"/>
        <v>0</v>
      </c>
      <c r="F515" s="29" t="str">
        <f t="shared" si="6"/>
        <v>0</v>
      </c>
      <c r="G515" s="30" t="str">
        <f t="shared" si="7"/>
        <v>0</v>
      </c>
      <c r="H515" s="31">
        <v>82055.45</v>
      </c>
      <c r="I515" s="32">
        <v>41820.0</v>
      </c>
    </row>
    <row r="516">
      <c r="A516" s="13" t="s">
        <v>33</v>
      </c>
      <c r="B516" s="13" t="s">
        <v>573</v>
      </c>
      <c r="C516" s="13" t="s">
        <v>110</v>
      </c>
      <c r="D516" s="28" t="str">
        <f t="shared" si="1"/>
        <v>0</v>
      </c>
      <c r="E516" s="28" t="str">
        <f t="shared" si="5"/>
        <v>0</v>
      </c>
      <c r="F516" s="29" t="str">
        <f t="shared" si="6"/>
        <v>0</v>
      </c>
      <c r="G516" s="30" t="str">
        <f t="shared" si="7"/>
        <v>0</v>
      </c>
      <c r="H516" s="31">
        <v>160336.34</v>
      </c>
      <c r="I516" s="32">
        <v>41820.0</v>
      </c>
    </row>
    <row r="517">
      <c r="A517" s="13" t="s">
        <v>33</v>
      </c>
      <c r="B517" s="13" t="s">
        <v>574</v>
      </c>
      <c r="C517" s="13" t="s">
        <v>110</v>
      </c>
      <c r="D517" s="28" t="str">
        <f t="shared" si="1"/>
        <v>0</v>
      </c>
      <c r="E517" s="28" t="str">
        <f t="shared" si="5"/>
        <v>0</v>
      </c>
      <c r="F517" s="29" t="str">
        <f t="shared" si="6"/>
        <v>0</v>
      </c>
      <c r="G517" s="30" t="str">
        <f t="shared" si="7"/>
        <v>0</v>
      </c>
      <c r="H517" s="31">
        <v>64739.5</v>
      </c>
      <c r="I517" s="32">
        <v>41820.0</v>
      </c>
    </row>
    <row r="518">
      <c r="A518" s="13" t="s">
        <v>33</v>
      </c>
      <c r="B518" s="13" t="s">
        <v>575</v>
      </c>
      <c r="C518" s="13" t="s">
        <v>110</v>
      </c>
      <c r="D518" s="28" t="str">
        <f t="shared" si="1"/>
        <v>0</v>
      </c>
      <c r="E518" s="28" t="str">
        <f t="shared" si="5"/>
        <v>0</v>
      </c>
      <c r="F518" s="29" t="str">
        <f t="shared" si="6"/>
        <v>0</v>
      </c>
      <c r="G518" s="30" t="str">
        <f t="shared" si="7"/>
        <v>0</v>
      </c>
      <c r="H518" s="31">
        <v>363837.47</v>
      </c>
      <c r="I518" s="32">
        <v>41820.0</v>
      </c>
    </row>
    <row r="519">
      <c r="A519" s="13" t="s">
        <v>33</v>
      </c>
      <c r="B519" s="13" t="s">
        <v>576</v>
      </c>
      <c r="C519" s="13" t="s">
        <v>110</v>
      </c>
      <c r="D519" s="28" t="str">
        <f t="shared" si="1"/>
        <v>0</v>
      </c>
      <c r="E519" s="28" t="str">
        <f t="shared" si="5"/>
        <v>0</v>
      </c>
      <c r="F519" s="29" t="str">
        <f t="shared" si="6"/>
        <v>0</v>
      </c>
      <c r="G519" s="30" t="str">
        <f t="shared" si="7"/>
        <v>0</v>
      </c>
      <c r="H519" s="31">
        <v>80849.11</v>
      </c>
      <c r="I519" s="32">
        <v>41820.0</v>
      </c>
    </row>
    <row r="520">
      <c r="A520" s="13" t="s">
        <v>33</v>
      </c>
      <c r="B520" s="13" t="s">
        <v>577</v>
      </c>
      <c r="C520" s="13" t="s">
        <v>110</v>
      </c>
      <c r="D520" s="28" t="str">
        <f t="shared" si="1"/>
        <v>0</v>
      </c>
      <c r="E520" s="28" t="str">
        <f t="shared" si="5"/>
        <v>0</v>
      </c>
      <c r="F520" s="29" t="str">
        <f t="shared" si="6"/>
        <v>0</v>
      </c>
      <c r="G520" s="30" t="str">
        <f t="shared" si="7"/>
        <v>0</v>
      </c>
      <c r="H520" s="31">
        <v>647628.2</v>
      </c>
      <c r="I520" s="32">
        <v>41820.0</v>
      </c>
    </row>
    <row r="521">
      <c r="A521" s="13" t="s">
        <v>33</v>
      </c>
      <c r="B521" s="13" t="s">
        <v>578</v>
      </c>
      <c r="C521" s="13" t="s">
        <v>110</v>
      </c>
      <c r="D521" s="28" t="str">
        <f t="shared" si="1"/>
        <v>0</v>
      </c>
      <c r="E521" s="28" t="str">
        <f t="shared" si="5"/>
        <v>0</v>
      </c>
      <c r="F521" s="29" t="str">
        <f t="shared" si="6"/>
        <v>0</v>
      </c>
      <c r="G521" s="30" t="str">
        <f t="shared" si="7"/>
        <v>0</v>
      </c>
      <c r="H521" s="31">
        <v>6925192.2</v>
      </c>
      <c r="I521" s="32">
        <v>41820.0</v>
      </c>
    </row>
    <row r="522">
      <c r="A522" s="13" t="s">
        <v>33</v>
      </c>
      <c r="B522" s="13" t="s">
        <v>579</v>
      </c>
      <c r="C522" s="13" t="s">
        <v>110</v>
      </c>
      <c r="D522" s="28" t="str">
        <f t="shared" si="1"/>
        <v>0</v>
      </c>
      <c r="E522" s="28" t="str">
        <f t="shared" si="5"/>
        <v>0</v>
      </c>
      <c r="F522" s="29" t="str">
        <f t="shared" si="6"/>
        <v>0</v>
      </c>
      <c r="G522" s="30" t="str">
        <f t="shared" si="7"/>
        <v>0</v>
      </c>
      <c r="H522" s="31">
        <v>11149.31</v>
      </c>
      <c r="I522" s="32">
        <v>41820.0</v>
      </c>
    </row>
    <row r="523">
      <c r="A523" s="13" t="s">
        <v>33</v>
      </c>
      <c r="B523" s="13" t="s">
        <v>580</v>
      </c>
      <c r="C523" s="13" t="s">
        <v>110</v>
      </c>
      <c r="D523" s="28" t="str">
        <f t="shared" si="1"/>
        <v>0</v>
      </c>
      <c r="E523" s="28" t="str">
        <f t="shared" si="5"/>
        <v>0</v>
      </c>
      <c r="F523" s="29" t="str">
        <f t="shared" si="6"/>
        <v>0</v>
      </c>
      <c r="G523" s="30" t="str">
        <f t="shared" si="7"/>
        <v>0</v>
      </c>
      <c r="H523" s="31">
        <v>216888.21</v>
      </c>
      <c r="I523" s="32">
        <v>41820.0</v>
      </c>
    </row>
    <row r="524">
      <c r="A524" s="13" t="s">
        <v>33</v>
      </c>
      <c r="B524" s="13" t="s">
        <v>581</v>
      </c>
      <c r="C524" s="13" t="s">
        <v>110</v>
      </c>
      <c r="D524" s="28" t="str">
        <f t="shared" si="1"/>
        <v>0</v>
      </c>
      <c r="E524" s="28" t="str">
        <f t="shared" si="5"/>
        <v>0</v>
      </c>
      <c r="F524" s="29" t="str">
        <f t="shared" si="6"/>
        <v>0</v>
      </c>
      <c r="G524" s="30" t="str">
        <f t="shared" si="7"/>
        <v>0</v>
      </c>
      <c r="H524" s="31">
        <v>281035.0</v>
      </c>
      <c r="I524" s="32">
        <v>41820.0</v>
      </c>
    </row>
    <row r="525">
      <c r="A525" s="13" t="s">
        <v>33</v>
      </c>
      <c r="B525" s="13" t="s">
        <v>582</v>
      </c>
      <c r="C525" s="13" t="s">
        <v>110</v>
      </c>
      <c r="D525" s="28" t="str">
        <f t="shared" si="1"/>
        <v>0</v>
      </c>
      <c r="E525" s="28" t="str">
        <f t="shared" si="5"/>
        <v>0</v>
      </c>
      <c r="F525" s="29" t="str">
        <f t="shared" si="6"/>
        <v>0</v>
      </c>
      <c r="G525" s="30" t="str">
        <f t="shared" si="7"/>
        <v>0</v>
      </c>
      <c r="H525" s="31">
        <v>85622.87</v>
      </c>
      <c r="I525" s="32">
        <v>41820.0</v>
      </c>
    </row>
    <row r="526">
      <c r="A526" s="13" t="s">
        <v>33</v>
      </c>
      <c r="B526" s="13" t="s">
        <v>583</v>
      </c>
      <c r="C526" s="13" t="s">
        <v>110</v>
      </c>
      <c r="D526" s="28" t="str">
        <f t="shared" si="1"/>
        <v>0</v>
      </c>
      <c r="E526" s="28" t="str">
        <f t="shared" si="5"/>
        <v>0</v>
      </c>
      <c r="F526" s="29" t="str">
        <f t="shared" si="6"/>
        <v>0</v>
      </c>
      <c r="G526" s="30" t="str">
        <f t="shared" si="7"/>
        <v>0</v>
      </c>
      <c r="H526" s="31">
        <v>914613.37</v>
      </c>
      <c r="I526" s="32">
        <v>41820.0</v>
      </c>
    </row>
    <row r="527">
      <c r="A527" s="13" t="s">
        <v>33</v>
      </c>
      <c r="B527" s="13" t="s">
        <v>584</v>
      </c>
      <c r="C527" s="13" t="s">
        <v>110</v>
      </c>
      <c r="D527" s="28" t="str">
        <f t="shared" si="1"/>
        <v>0</v>
      </c>
      <c r="E527" s="28" t="str">
        <f t="shared" si="5"/>
        <v>0</v>
      </c>
      <c r="F527" s="29" t="str">
        <f t="shared" si="6"/>
        <v>0</v>
      </c>
      <c r="G527" s="30" t="str">
        <f t="shared" si="7"/>
        <v>0</v>
      </c>
      <c r="H527" s="31">
        <v>38006.9</v>
      </c>
      <c r="I527" s="32">
        <v>41820.0</v>
      </c>
    </row>
    <row r="528">
      <c r="A528" s="13" t="s">
        <v>33</v>
      </c>
      <c r="B528" s="13" t="s">
        <v>585</v>
      </c>
      <c r="C528" s="13" t="s">
        <v>110</v>
      </c>
      <c r="D528" s="28" t="str">
        <f t="shared" si="1"/>
        <v>0</v>
      </c>
      <c r="E528" s="28" t="str">
        <f t="shared" si="5"/>
        <v>0</v>
      </c>
      <c r="F528" s="29" t="str">
        <f t="shared" si="6"/>
        <v>0</v>
      </c>
      <c r="G528" s="30" t="str">
        <f t="shared" si="7"/>
        <v>0</v>
      </c>
      <c r="H528" s="31">
        <v>176655.6</v>
      </c>
      <c r="I528" s="32">
        <v>41820.0</v>
      </c>
    </row>
    <row r="529">
      <c r="A529" s="13" t="s">
        <v>33</v>
      </c>
      <c r="B529" s="13" t="s">
        <v>586</v>
      </c>
      <c r="C529" s="13" t="s">
        <v>110</v>
      </c>
      <c r="D529" s="28" t="str">
        <f t="shared" si="1"/>
        <v>0</v>
      </c>
      <c r="E529" s="28" t="str">
        <f t="shared" si="5"/>
        <v>0</v>
      </c>
      <c r="F529" s="29" t="str">
        <f t="shared" si="6"/>
        <v>0</v>
      </c>
      <c r="G529" s="30" t="str">
        <f t="shared" si="7"/>
        <v>0</v>
      </c>
      <c r="H529" s="31">
        <v>82880.02</v>
      </c>
      <c r="I529" s="32">
        <v>41820.0</v>
      </c>
    </row>
    <row r="530">
      <c r="A530" s="13" t="s">
        <v>33</v>
      </c>
      <c r="B530" s="13" t="s">
        <v>587</v>
      </c>
      <c r="C530" s="13" t="s">
        <v>110</v>
      </c>
      <c r="D530" s="28" t="str">
        <f t="shared" si="1"/>
        <v>0</v>
      </c>
      <c r="E530" s="28" t="str">
        <f t="shared" si="5"/>
        <v>0</v>
      </c>
      <c r="F530" s="29" t="str">
        <f t="shared" si="6"/>
        <v>0</v>
      </c>
      <c r="G530" s="30" t="str">
        <f t="shared" si="7"/>
        <v>0</v>
      </c>
      <c r="H530" s="31">
        <v>22842.0</v>
      </c>
      <c r="I530" s="32">
        <v>41820.0</v>
      </c>
    </row>
    <row r="531">
      <c r="A531" s="13" t="s">
        <v>33</v>
      </c>
      <c r="B531" s="13" t="s">
        <v>588</v>
      </c>
      <c r="C531" s="13" t="s">
        <v>110</v>
      </c>
      <c r="D531" s="28" t="str">
        <f t="shared" si="1"/>
        <v>0</v>
      </c>
      <c r="E531" s="28" t="str">
        <f t="shared" si="5"/>
        <v>0</v>
      </c>
      <c r="F531" s="29" t="str">
        <f t="shared" si="6"/>
        <v>0</v>
      </c>
      <c r="G531" s="30" t="str">
        <f t="shared" si="7"/>
        <v>0</v>
      </c>
      <c r="H531" s="31">
        <v>23806.72</v>
      </c>
      <c r="I531" s="32">
        <v>41820.0</v>
      </c>
    </row>
    <row r="532">
      <c r="A532" s="13" t="s">
        <v>33</v>
      </c>
      <c r="B532" s="13" t="s">
        <v>589</v>
      </c>
      <c r="C532" s="13" t="s">
        <v>110</v>
      </c>
      <c r="D532" s="28" t="str">
        <f t="shared" si="1"/>
        <v>0</v>
      </c>
      <c r="E532" s="28" t="str">
        <f t="shared" si="5"/>
        <v>0</v>
      </c>
      <c r="F532" s="29" t="str">
        <f t="shared" si="6"/>
        <v>0</v>
      </c>
      <c r="G532" s="30" t="str">
        <f t="shared" si="7"/>
        <v>0</v>
      </c>
      <c r="H532" s="31">
        <v>6664272.0</v>
      </c>
      <c r="I532" s="32">
        <v>41820.0</v>
      </c>
    </row>
    <row r="533">
      <c r="A533" s="13" t="s">
        <v>33</v>
      </c>
      <c r="B533" s="13" t="s">
        <v>590</v>
      </c>
      <c r="C533" s="13" t="s">
        <v>110</v>
      </c>
      <c r="D533" s="28" t="str">
        <f t="shared" si="1"/>
        <v>0</v>
      </c>
      <c r="E533" s="28" t="str">
        <f t="shared" si="5"/>
        <v>0</v>
      </c>
      <c r="F533" s="29" t="str">
        <f t="shared" si="6"/>
        <v>0</v>
      </c>
      <c r="G533" s="30" t="str">
        <f t="shared" si="7"/>
        <v>0</v>
      </c>
      <c r="H533" s="31">
        <v>78535.02</v>
      </c>
      <c r="I533" s="32">
        <v>41820.0</v>
      </c>
    </row>
    <row r="534">
      <c r="A534" s="13" t="s">
        <v>33</v>
      </c>
      <c r="B534" s="13" t="s">
        <v>591</v>
      </c>
      <c r="C534" s="13" t="s">
        <v>110</v>
      </c>
      <c r="D534" s="28" t="str">
        <f t="shared" si="1"/>
        <v>0</v>
      </c>
      <c r="E534" s="28" t="str">
        <f t="shared" si="5"/>
        <v>0</v>
      </c>
      <c r="F534" s="29" t="str">
        <f t="shared" si="6"/>
        <v>0</v>
      </c>
      <c r="G534" s="30" t="str">
        <f t="shared" si="7"/>
        <v>0</v>
      </c>
      <c r="H534" s="31">
        <v>124368.18</v>
      </c>
      <c r="I534" s="32">
        <v>41820.0</v>
      </c>
    </row>
    <row r="535">
      <c r="A535" s="13" t="s">
        <v>33</v>
      </c>
      <c r="B535" s="13" t="s">
        <v>592</v>
      </c>
      <c r="C535" s="13" t="s">
        <v>110</v>
      </c>
      <c r="D535" s="28" t="str">
        <f t="shared" si="1"/>
        <v>0</v>
      </c>
      <c r="E535" s="28" t="str">
        <f t="shared" si="5"/>
        <v>0</v>
      </c>
      <c r="F535" s="29" t="str">
        <f t="shared" si="6"/>
        <v>0</v>
      </c>
      <c r="G535" s="30" t="str">
        <f t="shared" si="7"/>
        <v>0</v>
      </c>
      <c r="H535" s="31">
        <v>2180715.4</v>
      </c>
      <c r="I535" s="32">
        <v>41820.0</v>
      </c>
    </row>
    <row r="536">
      <c r="A536" s="13" t="s">
        <v>33</v>
      </c>
      <c r="B536" s="13" t="s">
        <v>593</v>
      </c>
      <c r="C536" s="13" t="s">
        <v>110</v>
      </c>
      <c r="D536" s="28" t="str">
        <f t="shared" si="1"/>
        <v>0</v>
      </c>
      <c r="E536" s="28" t="str">
        <f t="shared" si="5"/>
        <v>0</v>
      </c>
      <c r="F536" s="29" t="str">
        <f t="shared" si="6"/>
        <v>0</v>
      </c>
      <c r="G536" s="30" t="str">
        <f t="shared" si="7"/>
        <v>0</v>
      </c>
      <c r="H536" s="31">
        <v>225311.63</v>
      </c>
      <c r="I536" s="32">
        <v>41820.0</v>
      </c>
    </row>
    <row r="537">
      <c r="A537" s="13" t="s">
        <v>33</v>
      </c>
      <c r="B537" s="13" t="s">
        <v>594</v>
      </c>
      <c r="C537" s="13" t="s">
        <v>110</v>
      </c>
      <c r="D537" s="28" t="str">
        <f t="shared" si="1"/>
        <v>0</v>
      </c>
      <c r="E537" s="28" t="str">
        <f t="shared" si="5"/>
        <v>0</v>
      </c>
      <c r="F537" s="29" t="str">
        <f t="shared" si="6"/>
        <v>0</v>
      </c>
      <c r="G537" s="30" t="str">
        <f t="shared" si="7"/>
        <v>0</v>
      </c>
      <c r="H537" s="31">
        <v>62676.31</v>
      </c>
      <c r="I537" s="32">
        <v>41820.0</v>
      </c>
    </row>
    <row r="538">
      <c r="A538" s="13" t="s">
        <v>33</v>
      </c>
      <c r="B538" s="13" t="s">
        <v>595</v>
      </c>
      <c r="C538" s="13" t="s">
        <v>110</v>
      </c>
      <c r="D538" s="28" t="str">
        <f t="shared" si="1"/>
        <v>0</v>
      </c>
      <c r="E538" s="28" t="str">
        <f t="shared" si="5"/>
        <v>0</v>
      </c>
      <c r="F538" s="29" t="str">
        <f t="shared" si="6"/>
        <v>0</v>
      </c>
      <c r="G538" s="30" t="str">
        <f t="shared" si="7"/>
        <v>0</v>
      </c>
      <c r="H538" s="31">
        <v>122236.89</v>
      </c>
      <c r="I538" s="32">
        <v>41820.0</v>
      </c>
    </row>
    <row r="539">
      <c r="A539" s="13" t="s">
        <v>33</v>
      </c>
      <c r="B539" s="13" t="s">
        <v>596</v>
      </c>
      <c r="C539" s="13" t="s">
        <v>110</v>
      </c>
      <c r="D539" s="28" t="str">
        <f t="shared" si="1"/>
        <v>0</v>
      </c>
      <c r="E539" s="28" t="str">
        <f t="shared" si="5"/>
        <v>0</v>
      </c>
      <c r="F539" s="29" t="str">
        <f t="shared" si="6"/>
        <v>0</v>
      </c>
      <c r="G539" s="30" t="str">
        <f t="shared" si="7"/>
        <v>0</v>
      </c>
      <c r="H539" s="31">
        <v>25253.12</v>
      </c>
      <c r="I539" s="32">
        <v>41820.0</v>
      </c>
    </row>
    <row r="540">
      <c r="A540" s="13" t="s">
        <v>33</v>
      </c>
      <c r="B540" s="13" t="s">
        <v>597</v>
      </c>
      <c r="C540" s="13" t="s">
        <v>110</v>
      </c>
      <c r="D540" s="28" t="str">
        <f t="shared" si="1"/>
        <v>0</v>
      </c>
      <c r="E540" s="28" t="str">
        <f t="shared" si="5"/>
        <v>0</v>
      </c>
      <c r="F540" s="29" t="str">
        <f t="shared" si="6"/>
        <v>0</v>
      </c>
      <c r="G540" s="30" t="str">
        <f t="shared" si="7"/>
        <v>0</v>
      </c>
      <c r="H540" s="31">
        <v>415576.59</v>
      </c>
      <c r="I540" s="32">
        <v>41820.0</v>
      </c>
    </row>
    <row r="541">
      <c r="A541" s="13" t="s">
        <v>33</v>
      </c>
      <c r="B541" s="13" t="s">
        <v>598</v>
      </c>
      <c r="C541" s="13" t="s">
        <v>110</v>
      </c>
      <c r="D541" s="28" t="str">
        <f t="shared" si="1"/>
        <v>0</v>
      </c>
      <c r="E541" s="28" t="str">
        <f t="shared" si="5"/>
        <v>0</v>
      </c>
      <c r="F541" s="29" t="str">
        <f t="shared" si="6"/>
        <v>0</v>
      </c>
      <c r="G541" s="30" t="str">
        <f t="shared" si="7"/>
        <v>0</v>
      </c>
      <c r="H541" s="31">
        <v>876070.51</v>
      </c>
      <c r="I541" s="32">
        <v>41820.0</v>
      </c>
    </row>
    <row r="542">
      <c r="A542" s="13" t="s">
        <v>33</v>
      </c>
      <c r="B542" s="13" t="s">
        <v>599</v>
      </c>
      <c r="C542" s="13" t="s">
        <v>110</v>
      </c>
      <c r="D542" s="28" t="str">
        <f t="shared" si="1"/>
        <v>0</v>
      </c>
      <c r="E542" s="28" t="str">
        <f t="shared" si="5"/>
        <v>0</v>
      </c>
      <c r="F542" s="29" t="str">
        <f t="shared" si="6"/>
        <v>0</v>
      </c>
      <c r="G542" s="30" t="str">
        <f t="shared" si="7"/>
        <v>0</v>
      </c>
      <c r="H542" s="31">
        <v>250923.51</v>
      </c>
      <c r="I542" s="32">
        <v>41820.0</v>
      </c>
    </row>
    <row r="543">
      <c r="A543" s="13" t="s">
        <v>33</v>
      </c>
      <c r="B543" s="13" t="s">
        <v>600</v>
      </c>
      <c r="C543" s="13" t="s">
        <v>110</v>
      </c>
      <c r="D543" s="28" t="str">
        <f t="shared" si="1"/>
        <v>0</v>
      </c>
      <c r="E543" s="28" t="str">
        <f t="shared" si="5"/>
        <v>0</v>
      </c>
      <c r="F543" s="29" t="str">
        <f t="shared" si="6"/>
        <v>0</v>
      </c>
      <c r="G543" s="30" t="str">
        <f t="shared" si="7"/>
        <v>0</v>
      </c>
      <c r="H543" s="31">
        <v>756377.65</v>
      </c>
      <c r="I543" s="32">
        <v>41820.0</v>
      </c>
    </row>
    <row r="544">
      <c r="A544" s="13" t="s">
        <v>33</v>
      </c>
      <c r="B544" s="13" t="s">
        <v>601</v>
      </c>
      <c r="C544" s="13" t="s">
        <v>110</v>
      </c>
      <c r="D544" s="28" t="str">
        <f t="shared" si="1"/>
        <v>0</v>
      </c>
      <c r="E544" s="28" t="str">
        <f t="shared" si="5"/>
        <v>0</v>
      </c>
      <c r="F544" s="29" t="str">
        <f t="shared" si="6"/>
        <v>0</v>
      </c>
      <c r="G544" s="30" t="str">
        <f t="shared" si="7"/>
        <v>0</v>
      </c>
      <c r="H544" s="31">
        <v>65651.25</v>
      </c>
      <c r="I544" s="32">
        <v>41820.0</v>
      </c>
    </row>
    <row r="545">
      <c r="A545" s="13" t="s">
        <v>33</v>
      </c>
      <c r="B545" s="13" t="s">
        <v>602</v>
      </c>
      <c r="C545" s="13" t="s">
        <v>110</v>
      </c>
      <c r="D545" s="28" t="str">
        <f t="shared" si="1"/>
        <v>0</v>
      </c>
      <c r="E545" s="28" t="str">
        <f t="shared" si="5"/>
        <v>0</v>
      </c>
      <c r="F545" s="29" t="str">
        <f t="shared" si="6"/>
        <v>0</v>
      </c>
      <c r="G545" s="30" t="str">
        <f t="shared" si="7"/>
        <v>0</v>
      </c>
      <c r="H545" s="31">
        <v>414949.76</v>
      </c>
      <c r="I545" s="32">
        <v>41820.0</v>
      </c>
    </row>
    <row r="546">
      <c r="A546" s="13" t="s">
        <v>33</v>
      </c>
      <c r="B546" s="13" t="s">
        <v>603</v>
      </c>
      <c r="C546" s="13" t="s">
        <v>110</v>
      </c>
      <c r="D546" s="28" t="str">
        <f t="shared" si="1"/>
        <v>0</v>
      </c>
      <c r="E546" s="28" t="str">
        <f t="shared" si="5"/>
        <v>0</v>
      </c>
      <c r="F546" s="29" t="str">
        <f t="shared" si="6"/>
        <v>0</v>
      </c>
      <c r="G546" s="30" t="str">
        <f t="shared" si="7"/>
        <v>0</v>
      </c>
      <c r="H546" s="31">
        <v>347397.68</v>
      </c>
      <c r="I546" s="32">
        <v>41820.0</v>
      </c>
    </row>
    <row r="547">
      <c r="A547" s="13" t="s">
        <v>33</v>
      </c>
      <c r="B547" s="13" t="s">
        <v>604</v>
      </c>
      <c r="C547" s="13" t="s">
        <v>110</v>
      </c>
      <c r="D547" s="28" t="str">
        <f t="shared" si="1"/>
        <v>0</v>
      </c>
      <c r="E547" s="28" t="str">
        <f t="shared" si="5"/>
        <v>0</v>
      </c>
      <c r="F547" s="29" t="str">
        <f t="shared" si="6"/>
        <v>0</v>
      </c>
      <c r="G547" s="30" t="str">
        <f t="shared" si="7"/>
        <v>0</v>
      </c>
      <c r="H547" s="31">
        <v>48340.5</v>
      </c>
      <c r="I547" s="32">
        <v>41820.0</v>
      </c>
    </row>
    <row r="548">
      <c r="A548" s="13" t="s">
        <v>33</v>
      </c>
      <c r="B548" s="13" t="s">
        <v>605</v>
      </c>
      <c r="C548" s="13" t="s">
        <v>110</v>
      </c>
      <c r="D548" s="28" t="str">
        <f t="shared" si="1"/>
        <v>0</v>
      </c>
      <c r="E548" s="28" t="str">
        <f t="shared" si="5"/>
        <v>0</v>
      </c>
      <c r="F548" s="29" t="str">
        <f t="shared" si="6"/>
        <v>0</v>
      </c>
      <c r="G548" s="30" t="str">
        <f t="shared" si="7"/>
        <v>0</v>
      </c>
      <c r="H548" s="31">
        <v>24438.96</v>
      </c>
      <c r="I548" s="32">
        <v>41820.0</v>
      </c>
    </row>
    <row r="549">
      <c r="A549" s="13" t="s">
        <v>33</v>
      </c>
      <c r="B549" s="13" t="s">
        <v>606</v>
      </c>
      <c r="C549" s="13" t="s">
        <v>110</v>
      </c>
      <c r="D549" s="28" t="str">
        <f t="shared" si="1"/>
        <v>0</v>
      </c>
      <c r="E549" s="28" t="str">
        <f t="shared" si="5"/>
        <v>0</v>
      </c>
      <c r="F549" s="29" t="str">
        <f t="shared" si="6"/>
        <v>0</v>
      </c>
      <c r="G549" s="30" t="str">
        <f t="shared" si="7"/>
        <v>0</v>
      </c>
      <c r="H549" s="31">
        <v>39567.66</v>
      </c>
      <c r="I549" s="32">
        <v>41820.0</v>
      </c>
    </row>
    <row r="550">
      <c r="A550" s="13" t="s">
        <v>33</v>
      </c>
      <c r="B550" s="13" t="s">
        <v>607</v>
      </c>
      <c r="C550" s="13" t="s">
        <v>110</v>
      </c>
      <c r="D550" s="28" t="str">
        <f t="shared" si="1"/>
        <v>0</v>
      </c>
      <c r="E550" s="28" t="str">
        <f t="shared" si="5"/>
        <v>0</v>
      </c>
      <c r="F550" s="29" t="str">
        <f t="shared" si="6"/>
        <v>0</v>
      </c>
      <c r="G550" s="30" t="str">
        <f t="shared" si="7"/>
        <v>0</v>
      </c>
      <c r="H550" s="31">
        <v>4064284.55</v>
      </c>
      <c r="I550" s="32">
        <v>41820.0</v>
      </c>
    </row>
    <row r="551">
      <c r="A551" s="13" t="s">
        <v>33</v>
      </c>
      <c r="B551" s="13" t="s">
        <v>608</v>
      </c>
      <c r="C551" s="13" t="s">
        <v>110</v>
      </c>
      <c r="D551" s="28" t="str">
        <f t="shared" si="1"/>
        <v>0</v>
      </c>
      <c r="E551" s="28" t="str">
        <f t="shared" si="5"/>
        <v>0</v>
      </c>
      <c r="F551" s="29" t="str">
        <f t="shared" si="6"/>
        <v>0</v>
      </c>
      <c r="G551" s="30" t="str">
        <f t="shared" si="7"/>
        <v>0</v>
      </c>
      <c r="H551" s="31">
        <v>468825.3</v>
      </c>
      <c r="I551" s="32">
        <v>41820.0</v>
      </c>
    </row>
    <row r="552">
      <c r="A552" s="13" t="s">
        <v>33</v>
      </c>
      <c r="B552" s="13" t="s">
        <v>609</v>
      </c>
      <c r="C552" s="13" t="s">
        <v>110</v>
      </c>
      <c r="D552" s="28" t="str">
        <f t="shared" si="1"/>
        <v>0</v>
      </c>
      <c r="E552" s="28" t="str">
        <f t="shared" si="5"/>
        <v>0</v>
      </c>
      <c r="F552" s="29" t="str">
        <f t="shared" si="6"/>
        <v>0</v>
      </c>
      <c r="G552" s="30" t="str">
        <f t="shared" si="7"/>
        <v>0</v>
      </c>
      <c r="H552" s="31">
        <v>1406228.5</v>
      </c>
      <c r="I552" s="32">
        <v>41820.0</v>
      </c>
    </row>
    <row r="553">
      <c r="A553" s="13" t="s">
        <v>33</v>
      </c>
      <c r="B553" s="13" t="s">
        <v>610</v>
      </c>
      <c r="C553" s="13" t="s">
        <v>110</v>
      </c>
      <c r="D553" s="28" t="str">
        <f t="shared" si="1"/>
        <v>Shell</v>
      </c>
      <c r="E553" s="28" t="str">
        <f t="shared" si="5"/>
        <v>0</v>
      </c>
      <c r="F553" s="29" t="str">
        <f t="shared" si="6"/>
        <v>ROYAL DUTCH SHELL A ORD                           </v>
      </c>
      <c r="G553" s="30">
        <f t="shared" si="7"/>
        <v>19289133.71</v>
      </c>
      <c r="H553" s="31">
        <v>1.928913371E7</v>
      </c>
      <c r="I553" s="32">
        <v>41820.0</v>
      </c>
    </row>
    <row r="554">
      <c r="A554" s="13" t="s">
        <v>33</v>
      </c>
      <c r="B554" s="13" t="s">
        <v>611</v>
      </c>
      <c r="C554" s="13" t="s">
        <v>110</v>
      </c>
      <c r="D554" s="28" t="str">
        <f t="shared" si="1"/>
        <v>Shell</v>
      </c>
      <c r="E554" s="28" t="str">
        <f t="shared" si="5"/>
        <v>0</v>
      </c>
      <c r="F554" s="29" t="str">
        <f t="shared" si="6"/>
        <v>ROYAL DUTCH SHELL B ORD                           </v>
      </c>
      <c r="G554" s="30">
        <f t="shared" si="7"/>
        <v>12613189.95</v>
      </c>
      <c r="H554" s="31">
        <v>1.261318995E7</v>
      </c>
      <c r="I554" s="32">
        <v>41820.0</v>
      </c>
    </row>
    <row r="555">
      <c r="A555" s="13" t="s">
        <v>33</v>
      </c>
      <c r="B555" s="13" t="s">
        <v>612</v>
      </c>
      <c r="C555" s="13" t="s">
        <v>110</v>
      </c>
      <c r="D555" s="28" t="str">
        <f t="shared" si="1"/>
        <v>0</v>
      </c>
      <c r="E555" s="28" t="str">
        <f t="shared" si="5"/>
        <v>0</v>
      </c>
      <c r="F555" s="29" t="str">
        <f t="shared" si="6"/>
        <v>0</v>
      </c>
      <c r="G555" s="30" t="str">
        <f t="shared" si="7"/>
        <v>0</v>
      </c>
      <c r="H555" s="31">
        <v>632292.88</v>
      </c>
      <c r="I555" s="32">
        <v>41820.0</v>
      </c>
    </row>
    <row r="556">
      <c r="A556" s="13" t="s">
        <v>33</v>
      </c>
      <c r="B556" s="13" t="s">
        <v>613</v>
      </c>
      <c r="C556" s="13" t="s">
        <v>110</v>
      </c>
      <c r="D556" s="28" t="str">
        <f t="shared" si="1"/>
        <v>0</v>
      </c>
      <c r="E556" s="28" t="str">
        <f t="shared" si="5"/>
        <v>0</v>
      </c>
      <c r="F556" s="29" t="str">
        <f t="shared" si="6"/>
        <v>0</v>
      </c>
      <c r="G556" s="30" t="str">
        <f t="shared" si="7"/>
        <v>0</v>
      </c>
      <c r="H556" s="31">
        <v>219681.48</v>
      </c>
      <c r="I556" s="32">
        <v>41820.0</v>
      </c>
    </row>
    <row r="557">
      <c r="A557" s="13" t="s">
        <v>33</v>
      </c>
      <c r="B557" s="13" t="s">
        <v>614</v>
      </c>
      <c r="C557" s="13" t="s">
        <v>110</v>
      </c>
      <c r="D557" s="28" t="str">
        <f t="shared" si="1"/>
        <v>0</v>
      </c>
      <c r="E557" s="28" t="str">
        <f t="shared" si="5"/>
        <v>0</v>
      </c>
      <c r="F557" s="29" t="str">
        <f t="shared" si="6"/>
        <v>0</v>
      </c>
      <c r="G557" s="30" t="str">
        <f t="shared" si="7"/>
        <v>0</v>
      </c>
      <c r="H557" s="31">
        <v>123698.88</v>
      </c>
      <c r="I557" s="32">
        <v>41820.0</v>
      </c>
    </row>
    <row r="558">
      <c r="A558" s="13" t="s">
        <v>33</v>
      </c>
      <c r="B558" s="13" t="s">
        <v>615</v>
      </c>
      <c r="C558" s="13" t="s">
        <v>110</v>
      </c>
      <c r="D558" s="28" t="str">
        <f t="shared" si="1"/>
        <v>0</v>
      </c>
      <c r="E558" s="28" t="str">
        <f t="shared" si="5"/>
        <v>0</v>
      </c>
      <c r="F558" s="29" t="str">
        <f t="shared" si="6"/>
        <v>0</v>
      </c>
      <c r="G558" s="30" t="str">
        <f t="shared" si="7"/>
        <v>0</v>
      </c>
      <c r="H558" s="31">
        <v>978577.04</v>
      </c>
      <c r="I558" s="32">
        <v>41820.0</v>
      </c>
    </row>
    <row r="559">
      <c r="A559" s="13" t="s">
        <v>33</v>
      </c>
      <c r="B559" s="13" t="s">
        <v>616</v>
      </c>
      <c r="C559" s="13" t="s">
        <v>110</v>
      </c>
      <c r="D559" s="28" t="str">
        <f t="shared" si="1"/>
        <v>0</v>
      </c>
      <c r="E559" s="28" t="str">
        <f t="shared" si="5"/>
        <v>0</v>
      </c>
      <c r="F559" s="29" t="str">
        <f t="shared" si="6"/>
        <v>0</v>
      </c>
      <c r="G559" s="30" t="str">
        <f t="shared" si="7"/>
        <v>0</v>
      </c>
      <c r="H559" s="31">
        <v>7833824.11</v>
      </c>
      <c r="I559" s="32">
        <v>41820.0</v>
      </c>
    </row>
    <row r="560">
      <c r="A560" s="13" t="s">
        <v>33</v>
      </c>
      <c r="B560" s="13" t="s">
        <v>617</v>
      </c>
      <c r="C560" s="13" t="s">
        <v>110</v>
      </c>
      <c r="D560" s="28" t="str">
        <f t="shared" si="1"/>
        <v>0</v>
      </c>
      <c r="E560" s="28" t="str">
        <f t="shared" si="5"/>
        <v>0</v>
      </c>
      <c r="F560" s="29" t="str">
        <f t="shared" si="6"/>
        <v>0</v>
      </c>
      <c r="G560" s="30" t="str">
        <f t="shared" si="7"/>
        <v>0</v>
      </c>
      <c r="H560" s="31">
        <v>56069.77</v>
      </c>
      <c r="I560" s="32">
        <v>41820.0</v>
      </c>
    </row>
    <row r="561">
      <c r="A561" s="13" t="s">
        <v>33</v>
      </c>
      <c r="B561" s="13" t="s">
        <v>618</v>
      </c>
      <c r="C561" s="13" t="s">
        <v>110</v>
      </c>
      <c r="D561" s="28" t="str">
        <f t="shared" si="1"/>
        <v>0</v>
      </c>
      <c r="E561" s="28" t="str">
        <f t="shared" si="5"/>
        <v>0</v>
      </c>
      <c r="F561" s="29" t="str">
        <f t="shared" si="6"/>
        <v>0</v>
      </c>
      <c r="G561" s="30" t="str">
        <f t="shared" si="7"/>
        <v>0</v>
      </c>
      <c r="H561" s="31">
        <v>17656.15</v>
      </c>
      <c r="I561" s="32">
        <v>41820.0</v>
      </c>
    </row>
    <row r="562">
      <c r="A562" s="13" t="s">
        <v>33</v>
      </c>
      <c r="B562" s="13" t="s">
        <v>619</v>
      </c>
      <c r="C562" s="13" t="s">
        <v>110</v>
      </c>
      <c r="D562" s="28" t="str">
        <f t="shared" si="1"/>
        <v>0</v>
      </c>
      <c r="E562" s="28" t="str">
        <f t="shared" si="5"/>
        <v>0</v>
      </c>
      <c r="F562" s="29" t="str">
        <f t="shared" si="6"/>
        <v>0</v>
      </c>
      <c r="G562" s="30" t="str">
        <f t="shared" si="7"/>
        <v>0</v>
      </c>
      <c r="H562" s="31">
        <v>6482463.68</v>
      </c>
      <c r="I562" s="32">
        <v>41820.0</v>
      </c>
    </row>
    <row r="563">
      <c r="A563" s="13" t="s">
        <v>33</v>
      </c>
      <c r="B563" s="13" t="s">
        <v>620</v>
      </c>
      <c r="C563" s="13" t="s">
        <v>110</v>
      </c>
      <c r="D563" s="28" t="str">
        <f t="shared" si="1"/>
        <v>0</v>
      </c>
      <c r="E563" s="28" t="str">
        <f t="shared" si="5"/>
        <v>0</v>
      </c>
      <c r="F563" s="29" t="str">
        <f t="shared" si="6"/>
        <v>0</v>
      </c>
      <c r="G563" s="30" t="str">
        <f t="shared" si="7"/>
        <v>0</v>
      </c>
      <c r="H563" s="31">
        <v>75737.56</v>
      </c>
      <c r="I563" s="32">
        <v>41820.0</v>
      </c>
    </row>
    <row r="564">
      <c r="A564" s="13" t="s">
        <v>33</v>
      </c>
      <c r="B564" s="13" t="s">
        <v>621</v>
      </c>
      <c r="C564" s="13" t="s">
        <v>110</v>
      </c>
      <c r="D564" s="28" t="str">
        <f t="shared" si="1"/>
        <v>0</v>
      </c>
      <c r="E564" s="28" t="str">
        <f t="shared" si="5"/>
        <v>0</v>
      </c>
      <c r="F564" s="29" t="str">
        <f t="shared" si="6"/>
        <v>0</v>
      </c>
      <c r="G564" s="30" t="str">
        <f t="shared" si="7"/>
        <v>0</v>
      </c>
      <c r="H564" s="31">
        <v>863790.97</v>
      </c>
      <c r="I564" s="32">
        <v>41820.0</v>
      </c>
    </row>
    <row r="565">
      <c r="A565" s="13" t="s">
        <v>33</v>
      </c>
      <c r="B565" s="13" t="s">
        <v>622</v>
      </c>
      <c r="C565" s="13" t="s">
        <v>110</v>
      </c>
      <c r="D565" s="28" t="str">
        <f t="shared" si="1"/>
        <v>0</v>
      </c>
      <c r="E565" s="28" t="str">
        <f t="shared" si="5"/>
        <v>0</v>
      </c>
      <c r="F565" s="29" t="str">
        <f t="shared" si="6"/>
        <v>0</v>
      </c>
      <c r="G565" s="30" t="str">
        <f t="shared" si="7"/>
        <v>0</v>
      </c>
      <c r="H565" s="31">
        <v>901869.37</v>
      </c>
      <c r="I565" s="32">
        <v>41820.0</v>
      </c>
    </row>
    <row r="566">
      <c r="A566" s="13" t="s">
        <v>33</v>
      </c>
      <c r="B566" s="13" t="s">
        <v>623</v>
      </c>
      <c r="C566" s="13" t="s">
        <v>110</v>
      </c>
      <c r="D566" s="28" t="str">
        <f t="shared" si="1"/>
        <v>0</v>
      </c>
      <c r="E566" s="28" t="str">
        <f t="shared" si="5"/>
        <v>0</v>
      </c>
      <c r="F566" s="29" t="str">
        <f t="shared" si="6"/>
        <v>0</v>
      </c>
      <c r="G566" s="30" t="str">
        <f t="shared" si="7"/>
        <v>0</v>
      </c>
      <c r="H566" s="31">
        <v>76998.6</v>
      </c>
      <c r="I566" s="32">
        <v>41820.0</v>
      </c>
    </row>
    <row r="567">
      <c r="A567" s="13" t="s">
        <v>33</v>
      </c>
      <c r="B567" s="13" t="s">
        <v>624</v>
      </c>
      <c r="C567" s="13" t="s">
        <v>110</v>
      </c>
      <c r="D567" s="28" t="str">
        <f t="shared" si="1"/>
        <v>0</v>
      </c>
      <c r="E567" s="28" t="str">
        <f t="shared" si="5"/>
        <v>0</v>
      </c>
      <c r="F567" s="29" t="str">
        <f t="shared" si="6"/>
        <v>0</v>
      </c>
      <c r="G567" s="30" t="str">
        <f t="shared" si="7"/>
        <v>0</v>
      </c>
      <c r="H567" s="31">
        <v>170383.52</v>
      </c>
      <c r="I567" s="32">
        <v>41820.0</v>
      </c>
    </row>
    <row r="568">
      <c r="A568" s="13" t="s">
        <v>33</v>
      </c>
      <c r="B568" s="13" t="s">
        <v>625</v>
      </c>
      <c r="C568" s="13" t="s">
        <v>110</v>
      </c>
      <c r="D568" s="28" t="str">
        <f t="shared" si="1"/>
        <v>0</v>
      </c>
      <c r="E568" s="28" t="str">
        <f t="shared" si="5"/>
        <v>0</v>
      </c>
      <c r="F568" s="29" t="str">
        <f t="shared" si="6"/>
        <v>0</v>
      </c>
      <c r="G568" s="30" t="str">
        <f t="shared" si="7"/>
        <v>0</v>
      </c>
      <c r="H568" s="31">
        <v>76046.86</v>
      </c>
      <c r="I568" s="32">
        <v>41820.0</v>
      </c>
    </row>
    <row r="569">
      <c r="A569" s="13" t="s">
        <v>33</v>
      </c>
      <c r="B569" s="13" t="s">
        <v>626</v>
      </c>
      <c r="C569" s="13" t="s">
        <v>110</v>
      </c>
      <c r="D569" s="28" t="str">
        <f t="shared" si="1"/>
        <v>0</v>
      </c>
      <c r="E569" s="28" t="str">
        <f t="shared" si="5"/>
        <v>0</v>
      </c>
      <c r="F569" s="29" t="str">
        <f t="shared" si="6"/>
        <v>0</v>
      </c>
      <c r="G569" s="30" t="str">
        <f t="shared" si="7"/>
        <v>0</v>
      </c>
      <c r="H569" s="31">
        <v>33535.96</v>
      </c>
      <c r="I569" s="32">
        <v>41820.0</v>
      </c>
    </row>
    <row r="570">
      <c r="A570" s="13" t="s">
        <v>33</v>
      </c>
      <c r="B570" s="13" t="s">
        <v>627</v>
      </c>
      <c r="C570" s="13" t="s">
        <v>110</v>
      </c>
      <c r="D570" s="28" t="str">
        <f t="shared" si="1"/>
        <v>0</v>
      </c>
      <c r="E570" s="28" t="str">
        <f t="shared" si="5"/>
        <v>0</v>
      </c>
      <c r="F570" s="29" t="str">
        <f t="shared" si="6"/>
        <v>0</v>
      </c>
      <c r="G570" s="30" t="str">
        <f t="shared" si="7"/>
        <v>0</v>
      </c>
      <c r="H570" s="31">
        <v>27474.8</v>
      </c>
      <c r="I570" s="32">
        <v>41820.0</v>
      </c>
    </row>
    <row r="571">
      <c r="A571" s="13" t="s">
        <v>33</v>
      </c>
      <c r="B571" s="13" t="s">
        <v>628</v>
      </c>
      <c r="C571" s="13" t="s">
        <v>110</v>
      </c>
      <c r="D571" s="28" t="str">
        <f t="shared" si="1"/>
        <v>0</v>
      </c>
      <c r="E571" s="28" t="str">
        <f t="shared" si="5"/>
        <v>0</v>
      </c>
      <c r="F571" s="29" t="str">
        <f t="shared" si="6"/>
        <v>0</v>
      </c>
      <c r="G571" s="30" t="str">
        <f t="shared" si="7"/>
        <v>0</v>
      </c>
      <c r="H571" s="31">
        <v>64476.2</v>
      </c>
      <c r="I571" s="32">
        <v>41820.0</v>
      </c>
    </row>
    <row r="572">
      <c r="A572" s="13" t="s">
        <v>33</v>
      </c>
      <c r="B572" s="13" t="s">
        <v>629</v>
      </c>
      <c r="C572" s="13" t="s">
        <v>110</v>
      </c>
      <c r="D572" s="28" t="str">
        <f t="shared" si="1"/>
        <v>0</v>
      </c>
      <c r="E572" s="28" t="str">
        <f t="shared" si="5"/>
        <v>0</v>
      </c>
      <c r="F572" s="29" t="str">
        <f t="shared" si="6"/>
        <v>0</v>
      </c>
      <c r="G572" s="30" t="str">
        <f t="shared" si="7"/>
        <v>0</v>
      </c>
      <c r="H572" s="31">
        <v>34221.14</v>
      </c>
      <c r="I572" s="32">
        <v>41820.0</v>
      </c>
    </row>
    <row r="573">
      <c r="A573" s="13" t="s">
        <v>33</v>
      </c>
      <c r="B573" s="13" t="s">
        <v>630</v>
      </c>
      <c r="C573" s="13" t="s">
        <v>110</v>
      </c>
      <c r="D573" s="28" t="str">
        <f t="shared" si="1"/>
        <v>0</v>
      </c>
      <c r="E573" s="28" t="str">
        <f t="shared" si="5"/>
        <v>0</v>
      </c>
      <c r="F573" s="29" t="str">
        <f t="shared" si="6"/>
        <v>0</v>
      </c>
      <c r="G573" s="30" t="str">
        <f t="shared" si="7"/>
        <v>0</v>
      </c>
      <c r="H573" s="31">
        <v>58634.29</v>
      </c>
      <c r="I573" s="32">
        <v>41820.0</v>
      </c>
    </row>
    <row r="574">
      <c r="A574" s="13" t="s">
        <v>33</v>
      </c>
      <c r="B574" s="13" t="s">
        <v>631</v>
      </c>
      <c r="C574" s="13" t="s">
        <v>110</v>
      </c>
      <c r="D574" s="28" t="str">
        <f t="shared" si="1"/>
        <v>0</v>
      </c>
      <c r="E574" s="28" t="str">
        <f t="shared" si="5"/>
        <v>0</v>
      </c>
      <c r="F574" s="29" t="str">
        <f t="shared" si="6"/>
        <v>0</v>
      </c>
      <c r="G574" s="30" t="str">
        <f t="shared" si="7"/>
        <v>0</v>
      </c>
      <c r="H574" s="31">
        <v>29196.91</v>
      </c>
      <c r="I574" s="32">
        <v>41820.0</v>
      </c>
    </row>
    <row r="575">
      <c r="A575" s="13" t="s">
        <v>33</v>
      </c>
      <c r="B575" s="13" t="s">
        <v>632</v>
      </c>
      <c r="C575" s="13" t="s">
        <v>110</v>
      </c>
      <c r="D575" s="28" t="str">
        <f t="shared" si="1"/>
        <v>0</v>
      </c>
      <c r="E575" s="28" t="str">
        <f t="shared" si="5"/>
        <v>0</v>
      </c>
      <c r="F575" s="29" t="str">
        <f t="shared" si="6"/>
        <v>0</v>
      </c>
      <c r="G575" s="30" t="str">
        <f t="shared" si="7"/>
        <v>0</v>
      </c>
      <c r="H575" s="31">
        <v>568435.98</v>
      </c>
      <c r="I575" s="32">
        <v>41820.0</v>
      </c>
    </row>
    <row r="576">
      <c r="A576" s="13" t="s">
        <v>33</v>
      </c>
      <c r="B576" s="13" t="s">
        <v>633</v>
      </c>
      <c r="C576" s="13" t="s">
        <v>110</v>
      </c>
      <c r="D576" s="28" t="str">
        <f t="shared" si="1"/>
        <v>0</v>
      </c>
      <c r="E576" s="28" t="str">
        <f t="shared" si="5"/>
        <v>0</v>
      </c>
      <c r="F576" s="29" t="str">
        <f t="shared" si="6"/>
        <v>0</v>
      </c>
      <c r="G576" s="30" t="str">
        <f t="shared" si="7"/>
        <v>0</v>
      </c>
      <c r="H576" s="31">
        <v>3069815.68</v>
      </c>
      <c r="I576" s="32">
        <v>41820.0</v>
      </c>
    </row>
    <row r="577">
      <c r="A577" s="13" t="s">
        <v>33</v>
      </c>
      <c r="B577" s="13" t="s">
        <v>634</v>
      </c>
      <c r="C577" s="13" t="s">
        <v>110</v>
      </c>
      <c r="D577" s="28" t="str">
        <f t="shared" si="1"/>
        <v>0</v>
      </c>
      <c r="E577" s="28" t="str">
        <f t="shared" si="5"/>
        <v>0</v>
      </c>
      <c r="F577" s="29" t="str">
        <f t="shared" si="6"/>
        <v>0</v>
      </c>
      <c r="G577" s="30" t="str">
        <f t="shared" si="7"/>
        <v>0</v>
      </c>
      <c r="H577" s="31">
        <v>73794.45</v>
      </c>
      <c r="I577" s="32">
        <v>41820.0</v>
      </c>
    </row>
    <row r="578">
      <c r="A578" s="13" t="s">
        <v>33</v>
      </c>
      <c r="B578" s="13" t="s">
        <v>635</v>
      </c>
      <c r="C578" s="13" t="s">
        <v>110</v>
      </c>
      <c r="D578" s="28" t="str">
        <f t="shared" si="1"/>
        <v>0</v>
      </c>
      <c r="E578" s="28" t="str">
        <f t="shared" si="5"/>
        <v>0</v>
      </c>
      <c r="F578" s="29" t="str">
        <f t="shared" si="6"/>
        <v>0</v>
      </c>
      <c r="G578" s="30" t="str">
        <f t="shared" si="7"/>
        <v>0</v>
      </c>
      <c r="H578" s="31">
        <v>144246.1</v>
      </c>
      <c r="I578" s="32">
        <v>41820.0</v>
      </c>
    </row>
    <row r="579">
      <c r="A579" s="13" t="s">
        <v>33</v>
      </c>
      <c r="B579" s="13" t="s">
        <v>636</v>
      </c>
      <c r="C579" s="13" t="s">
        <v>110</v>
      </c>
      <c r="D579" s="28" t="str">
        <f t="shared" si="1"/>
        <v>0</v>
      </c>
      <c r="E579" s="28" t="str">
        <f t="shared" si="5"/>
        <v>0</v>
      </c>
      <c r="F579" s="29" t="str">
        <f t="shared" si="6"/>
        <v>0</v>
      </c>
      <c r="G579" s="30" t="str">
        <f t="shared" si="7"/>
        <v>0</v>
      </c>
      <c r="H579" s="31">
        <v>545800.5</v>
      </c>
      <c r="I579" s="32">
        <v>41820.0</v>
      </c>
    </row>
    <row r="580">
      <c r="A580" s="13" t="s">
        <v>33</v>
      </c>
      <c r="B580" s="13" t="s">
        <v>637</v>
      </c>
      <c r="C580" s="13" t="s">
        <v>110</v>
      </c>
      <c r="D580" s="28" t="str">
        <f t="shared" si="1"/>
        <v>0</v>
      </c>
      <c r="E580" s="28" t="str">
        <f t="shared" si="5"/>
        <v>0</v>
      </c>
      <c r="F580" s="29" t="str">
        <f t="shared" si="6"/>
        <v>0</v>
      </c>
      <c r="G580" s="30" t="str">
        <f t="shared" si="7"/>
        <v>0</v>
      </c>
      <c r="H580" s="31">
        <v>48900.78</v>
      </c>
      <c r="I580" s="32">
        <v>41820.0</v>
      </c>
    </row>
    <row r="581">
      <c r="A581" s="13" t="s">
        <v>33</v>
      </c>
      <c r="B581" s="13" t="s">
        <v>638</v>
      </c>
      <c r="C581" s="13" t="s">
        <v>110</v>
      </c>
      <c r="D581" s="28" t="str">
        <f t="shared" si="1"/>
        <v>0</v>
      </c>
      <c r="E581" s="28" t="str">
        <f t="shared" si="5"/>
        <v>0</v>
      </c>
      <c r="F581" s="29" t="str">
        <f t="shared" si="6"/>
        <v>0</v>
      </c>
      <c r="G581" s="30" t="str">
        <f t="shared" si="7"/>
        <v>0</v>
      </c>
      <c r="H581" s="31">
        <v>59000.48</v>
      </c>
      <c r="I581" s="32">
        <v>41820.0</v>
      </c>
    </row>
    <row r="582">
      <c r="A582" s="13" t="s">
        <v>33</v>
      </c>
      <c r="B582" s="13" t="s">
        <v>639</v>
      </c>
      <c r="C582" s="13" t="s">
        <v>110</v>
      </c>
      <c r="D582" s="28" t="str">
        <f t="shared" si="1"/>
        <v>0</v>
      </c>
      <c r="E582" s="28" t="str">
        <f t="shared" si="5"/>
        <v>0</v>
      </c>
      <c r="F582" s="29" t="str">
        <f t="shared" si="6"/>
        <v>0</v>
      </c>
      <c r="G582" s="30" t="str">
        <f t="shared" si="7"/>
        <v>0</v>
      </c>
      <c r="H582" s="31">
        <v>27416.04</v>
      </c>
      <c r="I582" s="32">
        <v>41820.0</v>
      </c>
    </row>
    <row r="583">
      <c r="A583" s="13" t="s">
        <v>33</v>
      </c>
      <c r="B583" s="13" t="s">
        <v>640</v>
      </c>
      <c r="C583" s="13" t="s">
        <v>110</v>
      </c>
      <c r="D583" s="28" t="str">
        <f t="shared" si="1"/>
        <v>0</v>
      </c>
      <c r="E583" s="28" t="str">
        <f t="shared" si="5"/>
        <v>0</v>
      </c>
      <c r="F583" s="29" t="str">
        <f t="shared" si="6"/>
        <v>0</v>
      </c>
      <c r="G583" s="30" t="str">
        <f t="shared" si="7"/>
        <v>0</v>
      </c>
      <c r="H583" s="31">
        <v>515425.02</v>
      </c>
      <c r="I583" s="32">
        <v>41820.0</v>
      </c>
    </row>
    <row r="584">
      <c r="A584" s="13" t="s">
        <v>33</v>
      </c>
      <c r="B584" s="13" t="s">
        <v>641</v>
      </c>
      <c r="C584" s="13" t="s">
        <v>110</v>
      </c>
      <c r="D584" s="28" t="str">
        <f t="shared" si="1"/>
        <v>0</v>
      </c>
      <c r="E584" s="28" t="str">
        <f t="shared" si="5"/>
        <v>0</v>
      </c>
      <c r="F584" s="29" t="str">
        <f t="shared" si="6"/>
        <v>0</v>
      </c>
      <c r="G584" s="30" t="str">
        <f t="shared" si="7"/>
        <v>0</v>
      </c>
      <c r="H584" s="31">
        <v>244676.3</v>
      </c>
      <c r="I584" s="32">
        <v>41820.0</v>
      </c>
    </row>
    <row r="585">
      <c r="A585" s="13" t="s">
        <v>33</v>
      </c>
      <c r="B585" s="13" t="s">
        <v>642</v>
      </c>
      <c r="C585" s="13" t="s">
        <v>110</v>
      </c>
      <c r="D585" s="28" t="str">
        <f t="shared" si="1"/>
        <v>0</v>
      </c>
      <c r="E585" s="28" t="str">
        <f t="shared" si="5"/>
        <v>0</v>
      </c>
      <c r="F585" s="29" t="str">
        <f t="shared" si="6"/>
        <v>0</v>
      </c>
      <c r="G585" s="30" t="str">
        <f t="shared" si="7"/>
        <v>0</v>
      </c>
      <c r="H585" s="31">
        <v>13729.5</v>
      </c>
      <c r="I585" s="32">
        <v>41820.0</v>
      </c>
    </row>
    <row r="586">
      <c r="A586" s="13" t="s">
        <v>33</v>
      </c>
      <c r="B586" s="13" t="s">
        <v>643</v>
      </c>
      <c r="C586" s="13" t="s">
        <v>110</v>
      </c>
      <c r="D586" s="28" t="str">
        <f t="shared" si="1"/>
        <v>0</v>
      </c>
      <c r="E586" s="28" t="str">
        <f t="shared" si="5"/>
        <v>0</v>
      </c>
      <c r="F586" s="29" t="str">
        <f t="shared" si="6"/>
        <v>0</v>
      </c>
      <c r="G586" s="30" t="str">
        <f t="shared" si="7"/>
        <v>0</v>
      </c>
      <c r="H586" s="31">
        <v>401742.98</v>
      </c>
      <c r="I586" s="32">
        <v>41820.0</v>
      </c>
    </row>
    <row r="587">
      <c r="A587" s="13" t="s">
        <v>33</v>
      </c>
      <c r="B587" s="13" t="s">
        <v>644</v>
      </c>
      <c r="C587" s="13" t="s">
        <v>110</v>
      </c>
      <c r="D587" s="28" t="str">
        <f t="shared" si="1"/>
        <v>0</v>
      </c>
      <c r="E587" s="28" t="str">
        <f t="shared" si="5"/>
        <v>0</v>
      </c>
      <c r="F587" s="29" t="str">
        <f t="shared" si="6"/>
        <v>0</v>
      </c>
      <c r="G587" s="30" t="str">
        <f t="shared" si="7"/>
        <v>0</v>
      </c>
      <c r="H587" s="31">
        <v>25866.72</v>
      </c>
      <c r="I587" s="32">
        <v>41820.0</v>
      </c>
    </row>
    <row r="588">
      <c r="A588" s="13" t="s">
        <v>33</v>
      </c>
      <c r="B588" s="13" t="s">
        <v>645</v>
      </c>
      <c r="C588" s="13" t="s">
        <v>110</v>
      </c>
      <c r="D588" s="28" t="str">
        <f t="shared" si="1"/>
        <v>0</v>
      </c>
      <c r="E588" s="28" t="str">
        <f t="shared" si="5"/>
        <v>0</v>
      </c>
      <c r="F588" s="29" t="str">
        <f t="shared" si="6"/>
        <v>0</v>
      </c>
      <c r="G588" s="30" t="str">
        <f t="shared" si="7"/>
        <v>0</v>
      </c>
      <c r="H588" s="31">
        <v>29729.13</v>
      </c>
      <c r="I588" s="32">
        <v>41820.0</v>
      </c>
    </row>
    <row r="589">
      <c r="A589" s="13" t="s">
        <v>33</v>
      </c>
      <c r="B589" s="13" t="s">
        <v>646</v>
      </c>
      <c r="C589" s="13" t="s">
        <v>110</v>
      </c>
      <c r="D589" s="28" t="str">
        <f t="shared" si="1"/>
        <v>0</v>
      </c>
      <c r="E589" s="28" t="str">
        <f t="shared" si="5"/>
        <v>0</v>
      </c>
      <c r="F589" s="29" t="str">
        <f t="shared" si="6"/>
        <v>0</v>
      </c>
      <c r="G589" s="30" t="str">
        <f t="shared" si="7"/>
        <v>0</v>
      </c>
      <c r="H589" s="31">
        <v>941772.72</v>
      </c>
      <c r="I589" s="32">
        <v>41820.0</v>
      </c>
    </row>
    <row r="590">
      <c r="A590" s="13" t="s">
        <v>33</v>
      </c>
      <c r="B590" s="13" t="s">
        <v>647</v>
      </c>
      <c r="C590" s="13" t="s">
        <v>110</v>
      </c>
      <c r="D590" s="28" t="str">
        <f t="shared" si="1"/>
        <v>0</v>
      </c>
      <c r="E590" s="28" t="str">
        <f t="shared" si="5"/>
        <v>0</v>
      </c>
      <c r="F590" s="29" t="str">
        <f t="shared" si="6"/>
        <v>0</v>
      </c>
      <c r="G590" s="30" t="str">
        <f t="shared" si="7"/>
        <v>0</v>
      </c>
      <c r="H590" s="31">
        <v>346236.8</v>
      </c>
      <c r="I590" s="32">
        <v>41820.0</v>
      </c>
    </row>
    <row r="591">
      <c r="A591" s="13" t="s">
        <v>33</v>
      </c>
      <c r="B591" s="13" t="s">
        <v>648</v>
      </c>
      <c r="C591" s="13" t="s">
        <v>110</v>
      </c>
      <c r="D591" s="28" t="str">
        <f t="shared" si="1"/>
        <v>0</v>
      </c>
      <c r="E591" s="28" t="str">
        <f t="shared" si="5"/>
        <v>0</v>
      </c>
      <c r="F591" s="29" t="str">
        <f t="shared" si="6"/>
        <v>0</v>
      </c>
      <c r="G591" s="30" t="str">
        <f t="shared" si="7"/>
        <v>0</v>
      </c>
      <c r="H591" s="31">
        <v>86508.06</v>
      </c>
      <c r="I591" s="32">
        <v>41820.0</v>
      </c>
    </row>
    <row r="592">
      <c r="A592" s="13" t="s">
        <v>33</v>
      </c>
      <c r="B592" s="13" t="s">
        <v>649</v>
      </c>
      <c r="C592" s="13" t="s">
        <v>110</v>
      </c>
      <c r="D592" s="28" t="str">
        <f t="shared" si="1"/>
        <v>0</v>
      </c>
      <c r="E592" s="28" t="str">
        <f t="shared" si="5"/>
        <v>0</v>
      </c>
      <c r="F592" s="29" t="str">
        <f t="shared" si="6"/>
        <v>0</v>
      </c>
      <c r="G592" s="30" t="str">
        <f t="shared" si="7"/>
        <v>0</v>
      </c>
      <c r="H592" s="31">
        <v>5435420.9</v>
      </c>
      <c r="I592" s="32">
        <v>41820.0</v>
      </c>
    </row>
    <row r="593">
      <c r="A593" s="13" t="s">
        <v>33</v>
      </c>
      <c r="B593" s="13" t="s">
        <v>650</v>
      </c>
      <c r="C593" s="13" t="s">
        <v>110</v>
      </c>
      <c r="D593" s="28" t="str">
        <f t="shared" si="1"/>
        <v>0</v>
      </c>
      <c r="E593" s="28" t="str">
        <f t="shared" si="5"/>
        <v>0</v>
      </c>
      <c r="F593" s="29" t="str">
        <f t="shared" si="6"/>
        <v>0</v>
      </c>
      <c r="G593" s="30" t="str">
        <f t="shared" si="7"/>
        <v>0</v>
      </c>
      <c r="H593" s="31">
        <v>14348.61</v>
      </c>
      <c r="I593" s="32">
        <v>41820.0</v>
      </c>
    </row>
    <row r="594">
      <c r="A594" s="13" t="s">
        <v>33</v>
      </c>
      <c r="B594" s="13" t="s">
        <v>651</v>
      </c>
      <c r="C594" s="13" t="s">
        <v>110</v>
      </c>
      <c r="D594" s="28" t="str">
        <f t="shared" si="1"/>
        <v>0</v>
      </c>
      <c r="E594" s="28" t="str">
        <f t="shared" si="5"/>
        <v>0</v>
      </c>
      <c r="F594" s="29" t="str">
        <f t="shared" si="6"/>
        <v>0</v>
      </c>
      <c r="G594" s="30" t="str">
        <f t="shared" si="7"/>
        <v>0</v>
      </c>
      <c r="H594" s="31">
        <v>222129.31</v>
      </c>
      <c r="I594" s="32">
        <v>41820.0</v>
      </c>
    </row>
    <row r="595">
      <c r="A595" s="13" t="s">
        <v>33</v>
      </c>
      <c r="B595" s="13" t="s">
        <v>652</v>
      </c>
      <c r="C595" s="13" t="s">
        <v>110</v>
      </c>
      <c r="D595" s="28" t="str">
        <f t="shared" si="1"/>
        <v>0</v>
      </c>
      <c r="E595" s="28" t="str">
        <f t="shared" si="5"/>
        <v>0</v>
      </c>
      <c r="F595" s="29" t="str">
        <f t="shared" si="6"/>
        <v>0</v>
      </c>
      <c r="G595" s="30" t="str">
        <f t="shared" si="7"/>
        <v>0</v>
      </c>
      <c r="H595" s="31">
        <v>51665.83</v>
      </c>
      <c r="I595" s="32">
        <v>41820.0</v>
      </c>
    </row>
    <row r="596">
      <c r="A596" s="13" t="s">
        <v>33</v>
      </c>
      <c r="B596" s="13" t="s">
        <v>653</v>
      </c>
      <c r="C596" s="13" t="s">
        <v>110</v>
      </c>
      <c r="D596" s="28" t="str">
        <f t="shared" si="1"/>
        <v>0</v>
      </c>
      <c r="E596" s="28" t="str">
        <f t="shared" si="5"/>
        <v>0</v>
      </c>
      <c r="F596" s="29" t="str">
        <f t="shared" si="6"/>
        <v>0</v>
      </c>
      <c r="G596" s="30" t="str">
        <f t="shared" si="7"/>
        <v>0</v>
      </c>
      <c r="H596" s="31">
        <v>1905796.14</v>
      </c>
      <c r="I596" s="32">
        <v>41820.0</v>
      </c>
    </row>
    <row r="597">
      <c r="A597" s="13" t="s">
        <v>33</v>
      </c>
      <c r="B597" s="13" t="s">
        <v>654</v>
      </c>
      <c r="C597" s="13" t="s">
        <v>110</v>
      </c>
      <c r="D597" s="28" t="str">
        <f t="shared" si="1"/>
        <v>0</v>
      </c>
      <c r="E597" s="28" t="str">
        <f t="shared" si="5"/>
        <v>0</v>
      </c>
      <c r="F597" s="29" t="str">
        <f t="shared" si="6"/>
        <v>0</v>
      </c>
      <c r="G597" s="30" t="str">
        <f t="shared" si="7"/>
        <v>0</v>
      </c>
      <c r="H597" s="31">
        <v>1037561.09</v>
      </c>
      <c r="I597" s="32">
        <v>41820.0</v>
      </c>
    </row>
    <row r="598">
      <c r="A598" s="13" t="s">
        <v>33</v>
      </c>
      <c r="B598" s="13" t="s">
        <v>655</v>
      </c>
      <c r="C598" s="13" t="s">
        <v>110</v>
      </c>
      <c r="D598" s="28" t="str">
        <f t="shared" si="1"/>
        <v>0</v>
      </c>
      <c r="E598" s="28" t="str">
        <f t="shared" si="5"/>
        <v>0</v>
      </c>
      <c r="F598" s="29" t="str">
        <f t="shared" si="6"/>
        <v>0</v>
      </c>
      <c r="G598" s="30" t="str">
        <f t="shared" si="7"/>
        <v>0</v>
      </c>
      <c r="H598" s="31">
        <v>65021.33</v>
      </c>
      <c r="I598" s="32">
        <v>41820.0</v>
      </c>
    </row>
    <row r="599">
      <c r="A599" s="13" t="s">
        <v>33</v>
      </c>
      <c r="B599" s="13" t="s">
        <v>656</v>
      </c>
      <c r="C599" s="13" t="s">
        <v>110</v>
      </c>
      <c r="D599" s="28" t="str">
        <f t="shared" si="1"/>
        <v>0</v>
      </c>
      <c r="E599" s="28" t="str">
        <f t="shared" si="5"/>
        <v>0</v>
      </c>
      <c r="F599" s="29" t="str">
        <f t="shared" si="6"/>
        <v>0</v>
      </c>
      <c r="G599" s="30" t="str">
        <f t="shared" si="7"/>
        <v>0</v>
      </c>
      <c r="H599" s="31">
        <v>186594.22</v>
      </c>
      <c r="I599" s="32">
        <v>41820.0</v>
      </c>
    </row>
    <row r="600">
      <c r="A600" s="13" t="s">
        <v>33</v>
      </c>
      <c r="B600" s="13" t="s">
        <v>657</v>
      </c>
      <c r="C600" s="13" t="s">
        <v>110</v>
      </c>
      <c r="D600" s="28" t="str">
        <f t="shared" si="1"/>
        <v>0</v>
      </c>
      <c r="E600" s="28" t="str">
        <f t="shared" si="5"/>
        <v>0</v>
      </c>
      <c r="F600" s="29" t="str">
        <f t="shared" si="6"/>
        <v>0</v>
      </c>
      <c r="G600" s="30" t="str">
        <f t="shared" si="7"/>
        <v>0</v>
      </c>
      <c r="H600" s="31">
        <v>529536.6</v>
      </c>
      <c r="I600" s="32">
        <v>41820.0</v>
      </c>
    </row>
    <row r="601">
      <c r="A601" s="13" t="s">
        <v>33</v>
      </c>
      <c r="B601" s="13" t="s">
        <v>658</v>
      </c>
      <c r="C601" s="13" t="s">
        <v>110</v>
      </c>
      <c r="D601" s="28" t="str">
        <f t="shared" si="1"/>
        <v>0</v>
      </c>
      <c r="E601" s="28" t="str">
        <f t="shared" si="5"/>
        <v>0</v>
      </c>
      <c r="F601" s="29" t="str">
        <f t="shared" si="6"/>
        <v>0</v>
      </c>
      <c r="G601" s="30" t="str">
        <f t="shared" si="7"/>
        <v>0</v>
      </c>
      <c r="H601" s="31">
        <v>50693.97</v>
      </c>
      <c r="I601" s="32">
        <v>41820.0</v>
      </c>
    </row>
    <row r="602">
      <c r="A602" s="13" t="s">
        <v>33</v>
      </c>
      <c r="B602" s="13" t="s">
        <v>659</v>
      </c>
      <c r="C602" s="13" t="s">
        <v>110</v>
      </c>
      <c r="D602" s="28" t="str">
        <f t="shared" si="1"/>
        <v>0</v>
      </c>
      <c r="E602" s="28" t="str">
        <f t="shared" si="5"/>
        <v>0</v>
      </c>
      <c r="F602" s="29" t="str">
        <f t="shared" si="6"/>
        <v>0</v>
      </c>
      <c r="G602" s="30" t="str">
        <f t="shared" si="7"/>
        <v>0</v>
      </c>
      <c r="H602" s="31">
        <v>424872.18</v>
      </c>
      <c r="I602" s="32">
        <v>41820.0</v>
      </c>
    </row>
    <row r="603">
      <c r="A603" s="13" t="s">
        <v>33</v>
      </c>
      <c r="B603" s="13" t="s">
        <v>660</v>
      </c>
      <c r="C603" s="13" t="s">
        <v>110</v>
      </c>
      <c r="D603" s="28" t="str">
        <f t="shared" si="1"/>
        <v>0</v>
      </c>
      <c r="E603" s="28" t="str">
        <f t="shared" si="5"/>
        <v>0</v>
      </c>
      <c r="F603" s="29" t="str">
        <f t="shared" si="6"/>
        <v>0</v>
      </c>
      <c r="G603" s="30" t="str">
        <f t="shared" si="7"/>
        <v>0</v>
      </c>
      <c r="H603" s="31">
        <v>114643.58</v>
      </c>
      <c r="I603" s="32">
        <v>41820.0</v>
      </c>
    </row>
    <row r="604">
      <c r="A604" s="13" t="s">
        <v>33</v>
      </c>
      <c r="B604" s="13" t="s">
        <v>661</v>
      </c>
      <c r="C604" s="13" t="s">
        <v>110</v>
      </c>
      <c r="D604" s="28" t="str">
        <f t="shared" si="1"/>
        <v>0</v>
      </c>
      <c r="E604" s="28" t="str">
        <f t="shared" si="5"/>
        <v>0</v>
      </c>
      <c r="F604" s="29" t="str">
        <f t="shared" si="6"/>
        <v>0</v>
      </c>
      <c r="G604" s="30" t="str">
        <f t="shared" si="7"/>
        <v>0</v>
      </c>
      <c r="H604" s="31">
        <v>99523.34</v>
      </c>
      <c r="I604" s="32">
        <v>41820.0</v>
      </c>
    </row>
    <row r="605">
      <c r="A605" s="13" t="s">
        <v>33</v>
      </c>
      <c r="B605" s="13" t="s">
        <v>662</v>
      </c>
      <c r="C605" s="13" t="s">
        <v>110</v>
      </c>
      <c r="D605" s="28" t="str">
        <f t="shared" si="1"/>
        <v>0</v>
      </c>
      <c r="E605" s="28" t="str">
        <f t="shared" si="5"/>
        <v>0</v>
      </c>
      <c r="F605" s="29" t="str">
        <f t="shared" si="6"/>
        <v>0</v>
      </c>
      <c r="G605" s="30" t="str">
        <f t="shared" si="7"/>
        <v>0</v>
      </c>
      <c r="H605" s="31">
        <v>18441.7</v>
      </c>
      <c r="I605" s="32">
        <v>41820.0</v>
      </c>
    </row>
    <row r="606">
      <c r="A606" s="13" t="s">
        <v>33</v>
      </c>
      <c r="B606" s="13" t="s">
        <v>663</v>
      </c>
      <c r="C606" s="13" t="s">
        <v>110</v>
      </c>
      <c r="D606" s="28" t="str">
        <f t="shared" si="1"/>
        <v>0</v>
      </c>
      <c r="E606" s="28" t="str">
        <f t="shared" si="5"/>
        <v>0</v>
      </c>
      <c r="F606" s="29" t="str">
        <f t="shared" si="6"/>
        <v>0</v>
      </c>
      <c r="G606" s="30" t="str">
        <f t="shared" si="7"/>
        <v>0</v>
      </c>
      <c r="H606" s="31">
        <v>334810.35</v>
      </c>
      <c r="I606" s="32">
        <v>41820.0</v>
      </c>
    </row>
    <row r="607">
      <c r="A607" s="13" t="s">
        <v>33</v>
      </c>
      <c r="B607" s="13" t="s">
        <v>664</v>
      </c>
      <c r="C607" s="13" t="s">
        <v>110</v>
      </c>
      <c r="D607" s="28" t="str">
        <f t="shared" si="1"/>
        <v>0</v>
      </c>
      <c r="E607" s="28" t="str">
        <f t="shared" si="5"/>
        <v>0</v>
      </c>
      <c r="F607" s="29" t="str">
        <f t="shared" si="6"/>
        <v>0</v>
      </c>
      <c r="G607" s="30" t="str">
        <f t="shared" si="7"/>
        <v>0</v>
      </c>
      <c r="H607" s="31">
        <v>789142.44</v>
      </c>
      <c r="I607" s="32">
        <v>41820.0</v>
      </c>
    </row>
    <row r="608">
      <c r="A608" s="13" t="s">
        <v>33</v>
      </c>
      <c r="B608" s="13" t="s">
        <v>665</v>
      </c>
      <c r="C608" s="13" t="s">
        <v>110</v>
      </c>
      <c r="D608" s="28" t="str">
        <f t="shared" si="1"/>
        <v>0</v>
      </c>
      <c r="E608" s="28" t="str">
        <f t="shared" si="5"/>
        <v>0</v>
      </c>
      <c r="F608" s="29" t="str">
        <f t="shared" si="6"/>
        <v>0</v>
      </c>
      <c r="G608" s="30" t="str">
        <f t="shared" si="7"/>
        <v>0</v>
      </c>
      <c r="H608" s="31">
        <v>47442.24</v>
      </c>
      <c r="I608" s="32">
        <v>41820.0</v>
      </c>
    </row>
    <row r="609">
      <c r="A609" s="13" t="s">
        <v>33</v>
      </c>
      <c r="B609" s="13" t="s">
        <v>666</v>
      </c>
      <c r="C609" s="13" t="s">
        <v>110</v>
      </c>
      <c r="D609" s="28" t="str">
        <f t="shared" si="1"/>
        <v>0</v>
      </c>
      <c r="E609" s="28" t="str">
        <f t="shared" si="5"/>
        <v>0</v>
      </c>
      <c r="F609" s="29" t="str">
        <f t="shared" si="6"/>
        <v>0</v>
      </c>
      <c r="G609" s="30" t="str">
        <f t="shared" si="7"/>
        <v>0</v>
      </c>
      <c r="H609" s="31">
        <v>120062.87</v>
      </c>
      <c r="I609" s="32">
        <v>41820.0</v>
      </c>
    </row>
    <row r="610">
      <c r="A610" s="13" t="s">
        <v>33</v>
      </c>
      <c r="B610" s="13" t="s">
        <v>667</v>
      </c>
      <c r="C610" s="13" t="s">
        <v>110</v>
      </c>
      <c r="D610" s="28" t="str">
        <f t="shared" si="1"/>
        <v>0</v>
      </c>
      <c r="E610" s="28" t="str">
        <f t="shared" si="5"/>
        <v>0</v>
      </c>
      <c r="F610" s="29" t="str">
        <f t="shared" si="6"/>
        <v>0</v>
      </c>
      <c r="G610" s="30" t="str">
        <f t="shared" si="7"/>
        <v>0</v>
      </c>
      <c r="H610" s="31">
        <v>329676.8</v>
      </c>
      <c r="I610" s="32">
        <v>41820.0</v>
      </c>
    </row>
    <row r="611">
      <c r="A611" s="13" t="s">
        <v>33</v>
      </c>
      <c r="B611" s="13" t="s">
        <v>668</v>
      </c>
      <c r="C611" s="13" t="s">
        <v>110</v>
      </c>
      <c r="D611" s="28" t="str">
        <f t="shared" si="1"/>
        <v>0</v>
      </c>
      <c r="E611" s="28" t="str">
        <f t="shared" si="5"/>
        <v>0</v>
      </c>
      <c r="F611" s="29" t="str">
        <f t="shared" si="6"/>
        <v>0</v>
      </c>
      <c r="G611" s="30" t="str">
        <f t="shared" si="7"/>
        <v>0</v>
      </c>
      <c r="H611" s="31">
        <v>4893955.26</v>
      </c>
      <c r="I611" s="32">
        <v>41820.0</v>
      </c>
    </row>
    <row r="612">
      <c r="A612" s="13" t="s">
        <v>33</v>
      </c>
      <c r="B612" s="13" t="s">
        <v>669</v>
      </c>
      <c r="C612" s="13" t="s">
        <v>110</v>
      </c>
      <c r="D612" s="28" t="str">
        <f t="shared" si="1"/>
        <v>0</v>
      </c>
      <c r="E612" s="28" t="str">
        <f t="shared" si="5"/>
        <v>0</v>
      </c>
      <c r="F612" s="29" t="str">
        <f t="shared" si="6"/>
        <v>0</v>
      </c>
      <c r="G612" s="30" t="str">
        <f t="shared" si="7"/>
        <v>0</v>
      </c>
      <c r="H612" s="31">
        <v>27838.8</v>
      </c>
      <c r="I612" s="32">
        <v>41820.0</v>
      </c>
    </row>
    <row r="613">
      <c r="A613" s="13" t="s">
        <v>33</v>
      </c>
      <c r="B613" s="13" t="s">
        <v>670</v>
      </c>
      <c r="C613" s="13" t="s">
        <v>110</v>
      </c>
      <c r="D613" s="28" t="str">
        <f t="shared" si="1"/>
        <v>0</v>
      </c>
      <c r="E613" s="28" t="str">
        <f t="shared" si="5"/>
        <v>0</v>
      </c>
      <c r="F613" s="29" t="str">
        <f t="shared" si="6"/>
        <v>0</v>
      </c>
      <c r="G613" s="30" t="str">
        <f t="shared" si="7"/>
        <v>0</v>
      </c>
      <c r="H613" s="31">
        <v>32045.75</v>
      </c>
      <c r="I613" s="32">
        <v>41820.0</v>
      </c>
    </row>
    <row r="614">
      <c r="A614" s="13" t="s">
        <v>33</v>
      </c>
      <c r="B614" s="13" t="s">
        <v>671</v>
      </c>
      <c r="C614" s="13" t="s">
        <v>110</v>
      </c>
      <c r="D614" s="28" t="str">
        <f t="shared" si="1"/>
        <v>0</v>
      </c>
      <c r="E614" s="28" t="str">
        <f t="shared" si="5"/>
        <v>0</v>
      </c>
      <c r="F614" s="29" t="str">
        <f t="shared" si="6"/>
        <v>0</v>
      </c>
      <c r="G614" s="30" t="str">
        <f t="shared" si="7"/>
        <v>0</v>
      </c>
      <c r="H614" s="31">
        <v>17003.66</v>
      </c>
      <c r="I614" s="32">
        <v>41820.0</v>
      </c>
    </row>
    <row r="615">
      <c r="A615" s="13" t="s">
        <v>33</v>
      </c>
      <c r="B615" s="13" t="s">
        <v>672</v>
      </c>
      <c r="C615" s="13" t="s">
        <v>110</v>
      </c>
      <c r="D615" s="28" t="str">
        <f t="shared" si="1"/>
        <v>0</v>
      </c>
      <c r="E615" s="28" t="str">
        <f t="shared" si="5"/>
        <v>0</v>
      </c>
      <c r="F615" s="29" t="str">
        <f t="shared" si="6"/>
        <v>0</v>
      </c>
      <c r="G615" s="30" t="str">
        <f t="shared" si="7"/>
        <v>0</v>
      </c>
      <c r="H615" s="31">
        <v>1797644.03</v>
      </c>
      <c r="I615" s="32">
        <v>41820.0</v>
      </c>
    </row>
    <row r="616">
      <c r="A616" s="13" t="s">
        <v>33</v>
      </c>
      <c r="B616" s="13" t="s">
        <v>673</v>
      </c>
      <c r="C616" s="13" t="s">
        <v>110</v>
      </c>
      <c r="D616" s="28" t="str">
        <f t="shared" si="1"/>
        <v>0</v>
      </c>
      <c r="E616" s="28" t="str">
        <f t="shared" si="5"/>
        <v>0</v>
      </c>
      <c r="F616" s="29" t="str">
        <f t="shared" si="6"/>
        <v>0</v>
      </c>
      <c r="G616" s="30" t="str">
        <f t="shared" si="7"/>
        <v>0</v>
      </c>
      <c r="H616" s="31">
        <v>33080.63</v>
      </c>
      <c r="I616" s="32">
        <v>41820.0</v>
      </c>
    </row>
    <row r="617">
      <c r="A617" s="13" t="s">
        <v>33</v>
      </c>
      <c r="B617" s="13" t="s">
        <v>674</v>
      </c>
      <c r="C617" s="13" t="s">
        <v>110</v>
      </c>
      <c r="D617" s="28" t="str">
        <f t="shared" si="1"/>
        <v>0</v>
      </c>
      <c r="E617" s="28" t="str">
        <f t="shared" si="5"/>
        <v>0</v>
      </c>
      <c r="F617" s="29" t="str">
        <f t="shared" si="6"/>
        <v>0</v>
      </c>
      <c r="G617" s="30" t="str">
        <f t="shared" si="7"/>
        <v>0</v>
      </c>
      <c r="H617" s="31">
        <v>49084.65</v>
      </c>
      <c r="I617" s="32">
        <v>41820.0</v>
      </c>
    </row>
    <row r="618">
      <c r="A618" s="13" t="s">
        <v>33</v>
      </c>
      <c r="B618" s="13" t="s">
        <v>675</v>
      </c>
      <c r="C618" s="13" t="s">
        <v>110</v>
      </c>
      <c r="D618" s="28" t="str">
        <f t="shared" si="1"/>
        <v>0</v>
      </c>
      <c r="E618" s="28" t="str">
        <f t="shared" si="5"/>
        <v>0</v>
      </c>
      <c r="F618" s="29" t="str">
        <f t="shared" si="6"/>
        <v>0</v>
      </c>
      <c r="G618" s="30" t="str">
        <f t="shared" si="7"/>
        <v>0</v>
      </c>
      <c r="H618" s="31">
        <v>90248.31</v>
      </c>
      <c r="I618" s="32">
        <v>41820.0</v>
      </c>
    </row>
    <row r="619">
      <c r="A619" s="13" t="s">
        <v>33</v>
      </c>
      <c r="B619" s="13" t="s">
        <v>676</v>
      </c>
      <c r="C619" s="13" t="s">
        <v>110</v>
      </c>
      <c r="D619" s="28" t="str">
        <f t="shared" si="1"/>
        <v>0</v>
      </c>
      <c r="E619" s="28" t="str">
        <f t="shared" si="5"/>
        <v>0</v>
      </c>
      <c r="F619" s="29" t="str">
        <f t="shared" si="6"/>
        <v>0</v>
      </c>
      <c r="G619" s="30" t="str">
        <f t="shared" si="7"/>
        <v>0</v>
      </c>
      <c r="H619" s="31">
        <v>88439.88</v>
      </c>
      <c r="I619" s="32">
        <v>41820.0</v>
      </c>
    </row>
    <row r="620">
      <c r="A620" s="13" t="s">
        <v>33</v>
      </c>
      <c r="B620" s="13" t="s">
        <v>677</v>
      </c>
      <c r="C620" s="13" t="s">
        <v>110</v>
      </c>
      <c r="D620" s="28" t="str">
        <f t="shared" si="1"/>
        <v>0</v>
      </c>
      <c r="E620" s="28" t="str">
        <f t="shared" si="5"/>
        <v>0</v>
      </c>
      <c r="F620" s="29" t="str">
        <f t="shared" si="6"/>
        <v>0</v>
      </c>
      <c r="G620" s="30" t="str">
        <f t="shared" si="7"/>
        <v>0</v>
      </c>
      <c r="H620" s="31">
        <v>111442.71</v>
      </c>
      <c r="I620" s="32">
        <v>41820.0</v>
      </c>
    </row>
    <row r="621">
      <c r="A621" s="13" t="s">
        <v>33</v>
      </c>
      <c r="B621" s="13" t="s">
        <v>678</v>
      </c>
      <c r="C621" s="13" t="s">
        <v>110</v>
      </c>
      <c r="D621" s="28" t="str">
        <f t="shared" si="1"/>
        <v>0</v>
      </c>
      <c r="E621" s="28" t="str">
        <f t="shared" si="5"/>
        <v>0</v>
      </c>
      <c r="F621" s="29" t="str">
        <f t="shared" si="6"/>
        <v>0</v>
      </c>
      <c r="G621" s="30" t="str">
        <f t="shared" si="7"/>
        <v>0</v>
      </c>
      <c r="H621" s="31">
        <v>24623.24</v>
      </c>
      <c r="I621" s="32">
        <v>41820.0</v>
      </c>
    </row>
    <row r="622">
      <c r="A622" s="13" t="s">
        <v>33</v>
      </c>
      <c r="B622" s="13" t="s">
        <v>679</v>
      </c>
      <c r="C622" s="13" t="s">
        <v>110</v>
      </c>
      <c r="D622" s="28" t="str">
        <f t="shared" si="1"/>
        <v>0</v>
      </c>
      <c r="E622" s="28" t="str">
        <f t="shared" si="5"/>
        <v>0</v>
      </c>
      <c r="F622" s="29" t="str">
        <f t="shared" si="6"/>
        <v>0</v>
      </c>
      <c r="G622" s="30" t="str">
        <f t="shared" si="7"/>
        <v>0</v>
      </c>
      <c r="H622" s="31">
        <v>72526.08</v>
      </c>
      <c r="I622" s="32">
        <v>41820.0</v>
      </c>
    </row>
    <row r="623">
      <c r="A623" s="13" t="s">
        <v>33</v>
      </c>
      <c r="B623" s="13" t="s">
        <v>680</v>
      </c>
      <c r="C623" s="13" t="s">
        <v>110</v>
      </c>
      <c r="D623" s="28" t="str">
        <f t="shared" si="1"/>
        <v>0</v>
      </c>
      <c r="E623" s="28" t="str">
        <f t="shared" si="5"/>
        <v>0</v>
      </c>
      <c r="F623" s="29" t="str">
        <f t="shared" si="6"/>
        <v>0</v>
      </c>
      <c r="G623" s="30" t="str">
        <f t="shared" si="7"/>
        <v>0</v>
      </c>
      <c r="H623" s="31">
        <v>171073.21</v>
      </c>
      <c r="I623" s="32">
        <v>41820.0</v>
      </c>
    </row>
    <row r="624">
      <c r="A624" s="13" t="s">
        <v>33</v>
      </c>
      <c r="B624" s="13" t="s">
        <v>681</v>
      </c>
      <c r="C624" s="13" t="s">
        <v>110</v>
      </c>
      <c r="D624" s="28" t="str">
        <f t="shared" si="1"/>
        <v>0</v>
      </c>
      <c r="E624" s="28" t="str">
        <f t="shared" si="5"/>
        <v>0</v>
      </c>
      <c r="F624" s="29" t="str">
        <f t="shared" si="6"/>
        <v>0</v>
      </c>
      <c r="G624" s="30" t="str">
        <f t="shared" si="7"/>
        <v>0</v>
      </c>
      <c r="H624" s="31">
        <v>158963.4</v>
      </c>
      <c r="I624" s="32">
        <v>41820.0</v>
      </c>
    </row>
    <row r="625">
      <c r="A625" s="13" t="s">
        <v>33</v>
      </c>
      <c r="B625" s="13" t="s">
        <v>682</v>
      </c>
      <c r="C625" s="13" t="s">
        <v>110</v>
      </c>
      <c r="D625" s="28" t="str">
        <f t="shared" si="1"/>
        <v>0</v>
      </c>
      <c r="E625" s="28" t="str">
        <f t="shared" si="5"/>
        <v>0</v>
      </c>
      <c r="F625" s="29" t="str">
        <f t="shared" si="6"/>
        <v>0</v>
      </c>
      <c r="G625" s="30" t="str">
        <f t="shared" si="7"/>
        <v>0</v>
      </c>
      <c r="H625" s="31">
        <v>130895.12</v>
      </c>
      <c r="I625" s="32">
        <v>41820.0</v>
      </c>
    </row>
    <row r="626">
      <c r="A626" s="13" t="s">
        <v>33</v>
      </c>
      <c r="B626" s="13" t="s">
        <v>683</v>
      </c>
      <c r="C626" s="13" t="s">
        <v>110</v>
      </c>
      <c r="D626" s="28" t="str">
        <f t="shared" si="1"/>
        <v>0</v>
      </c>
      <c r="E626" s="28" t="str">
        <f t="shared" si="5"/>
        <v>0</v>
      </c>
      <c r="F626" s="29" t="str">
        <f t="shared" si="6"/>
        <v>0</v>
      </c>
      <c r="G626" s="30" t="str">
        <f t="shared" si="7"/>
        <v>0</v>
      </c>
      <c r="H626" s="31">
        <v>354476.01</v>
      </c>
      <c r="I626" s="32">
        <v>41820.0</v>
      </c>
    </row>
    <row r="627">
      <c r="A627" s="13" t="s">
        <v>33</v>
      </c>
      <c r="B627" s="13" t="s">
        <v>684</v>
      </c>
      <c r="C627" s="13" t="s">
        <v>110</v>
      </c>
      <c r="D627" s="28" t="str">
        <f t="shared" si="1"/>
        <v>0</v>
      </c>
      <c r="E627" s="28" t="str">
        <f t="shared" si="5"/>
        <v>0</v>
      </c>
      <c r="F627" s="29" t="str">
        <f t="shared" si="6"/>
        <v>0</v>
      </c>
      <c r="G627" s="30" t="str">
        <f t="shared" si="7"/>
        <v>0</v>
      </c>
      <c r="H627" s="31">
        <v>15391.1</v>
      </c>
      <c r="I627" s="32">
        <v>41820.0</v>
      </c>
    </row>
    <row r="628">
      <c r="A628" s="13" t="s">
        <v>33</v>
      </c>
      <c r="B628" s="13" t="s">
        <v>685</v>
      </c>
      <c r="C628" s="13" t="s">
        <v>110</v>
      </c>
      <c r="D628" s="28" t="str">
        <f t="shared" si="1"/>
        <v>0</v>
      </c>
      <c r="E628" s="28" t="str">
        <f t="shared" si="5"/>
        <v>0</v>
      </c>
      <c r="F628" s="29" t="str">
        <f t="shared" si="6"/>
        <v>0</v>
      </c>
      <c r="G628" s="30" t="str">
        <f t="shared" si="7"/>
        <v>0</v>
      </c>
      <c r="H628" s="31">
        <v>36358.59</v>
      </c>
      <c r="I628" s="32">
        <v>41820.0</v>
      </c>
    </row>
    <row r="629">
      <c r="A629" s="13" t="s">
        <v>33</v>
      </c>
      <c r="B629" s="13" t="s">
        <v>686</v>
      </c>
      <c r="C629" s="13" t="s">
        <v>110</v>
      </c>
      <c r="D629" s="28" t="str">
        <f t="shared" si="1"/>
        <v>0</v>
      </c>
      <c r="E629" s="28" t="str">
        <f t="shared" si="5"/>
        <v>0</v>
      </c>
      <c r="F629" s="29" t="str">
        <f t="shared" si="6"/>
        <v>0</v>
      </c>
      <c r="G629" s="30" t="str">
        <f t="shared" si="7"/>
        <v>0</v>
      </c>
      <c r="H629" s="31">
        <v>643731.18</v>
      </c>
      <c r="I629" s="32">
        <v>41820.0</v>
      </c>
    </row>
    <row r="630">
      <c r="A630" s="13" t="s">
        <v>33</v>
      </c>
      <c r="B630" s="13" t="s">
        <v>687</v>
      </c>
      <c r="C630" s="13" t="s">
        <v>110</v>
      </c>
      <c r="D630" s="28" t="str">
        <f t="shared" si="1"/>
        <v>0</v>
      </c>
      <c r="E630" s="28" t="str">
        <f t="shared" si="5"/>
        <v>0</v>
      </c>
      <c r="F630" s="29" t="str">
        <f t="shared" si="6"/>
        <v>0</v>
      </c>
      <c r="G630" s="30" t="str">
        <f t="shared" si="7"/>
        <v>0</v>
      </c>
      <c r="H630" s="31">
        <v>752561.88</v>
      </c>
      <c r="I630" s="32">
        <v>41820.0</v>
      </c>
    </row>
    <row r="631">
      <c r="A631" s="13" t="s">
        <v>33</v>
      </c>
      <c r="B631" s="13" t="s">
        <v>688</v>
      </c>
      <c r="C631" s="13" t="s">
        <v>110</v>
      </c>
      <c r="D631" s="28" t="str">
        <f t="shared" si="1"/>
        <v>0</v>
      </c>
      <c r="E631" s="28" t="str">
        <f t="shared" si="5"/>
        <v>0</v>
      </c>
      <c r="F631" s="29" t="str">
        <f t="shared" si="6"/>
        <v>0</v>
      </c>
      <c r="G631" s="30" t="str">
        <f t="shared" si="7"/>
        <v>0</v>
      </c>
      <c r="H631" s="31">
        <v>89372.85</v>
      </c>
      <c r="I631" s="32">
        <v>41820.0</v>
      </c>
    </row>
    <row r="632">
      <c r="A632" s="13" t="s">
        <v>33</v>
      </c>
      <c r="B632" s="13" t="s">
        <v>689</v>
      </c>
      <c r="C632" s="13" t="s">
        <v>110</v>
      </c>
      <c r="D632" s="28" t="str">
        <f t="shared" si="1"/>
        <v>0</v>
      </c>
      <c r="E632" s="28" t="str">
        <f t="shared" si="5"/>
        <v>0</v>
      </c>
      <c r="F632" s="29" t="str">
        <f t="shared" si="6"/>
        <v>0</v>
      </c>
      <c r="G632" s="30" t="str">
        <f t="shared" si="7"/>
        <v>0</v>
      </c>
      <c r="H632" s="31">
        <v>297068.46</v>
      </c>
      <c r="I632" s="32">
        <v>41820.0</v>
      </c>
    </row>
    <row r="633">
      <c r="A633" s="13" t="s">
        <v>33</v>
      </c>
      <c r="B633" s="13" t="s">
        <v>690</v>
      </c>
      <c r="C633" s="13" t="s">
        <v>110</v>
      </c>
      <c r="D633" s="28" t="str">
        <f t="shared" si="1"/>
        <v>0</v>
      </c>
      <c r="E633" s="28" t="str">
        <f t="shared" si="5"/>
        <v>0</v>
      </c>
      <c r="F633" s="29" t="str">
        <f t="shared" si="6"/>
        <v>0</v>
      </c>
      <c r="G633" s="30" t="str">
        <f t="shared" si="7"/>
        <v>0</v>
      </c>
      <c r="H633" s="31">
        <v>146361.39</v>
      </c>
      <c r="I633" s="32">
        <v>41820.0</v>
      </c>
    </row>
    <row r="634">
      <c r="A634" s="13" t="s">
        <v>33</v>
      </c>
      <c r="B634" s="13" t="s">
        <v>691</v>
      </c>
      <c r="C634" s="13" t="s">
        <v>110</v>
      </c>
      <c r="D634" s="28" t="str">
        <f t="shared" si="1"/>
        <v>0</v>
      </c>
      <c r="E634" s="28" t="str">
        <f t="shared" si="5"/>
        <v>0</v>
      </c>
      <c r="F634" s="29" t="str">
        <f t="shared" si="6"/>
        <v>0</v>
      </c>
      <c r="G634" s="30" t="str">
        <f t="shared" si="7"/>
        <v>0</v>
      </c>
      <c r="H634" s="31">
        <v>160160.55</v>
      </c>
      <c r="I634" s="32">
        <v>41820.0</v>
      </c>
    </row>
    <row r="635">
      <c r="A635" s="13" t="s">
        <v>33</v>
      </c>
      <c r="B635" s="13" t="s">
        <v>692</v>
      </c>
      <c r="C635" s="13" t="s">
        <v>110</v>
      </c>
      <c r="D635" s="28" t="str">
        <f t="shared" si="1"/>
        <v>0</v>
      </c>
      <c r="E635" s="28" t="str">
        <f t="shared" si="5"/>
        <v>0</v>
      </c>
      <c r="F635" s="29" t="str">
        <f t="shared" si="6"/>
        <v>0</v>
      </c>
      <c r="G635" s="30" t="str">
        <f t="shared" si="7"/>
        <v>0</v>
      </c>
      <c r="H635" s="31">
        <v>372638.64</v>
      </c>
      <c r="I635" s="32">
        <v>41820.0</v>
      </c>
    </row>
    <row r="636">
      <c r="A636" s="13" t="s">
        <v>33</v>
      </c>
      <c r="B636" s="13" t="s">
        <v>693</v>
      </c>
      <c r="C636" s="13" t="s">
        <v>110</v>
      </c>
      <c r="D636" s="28" t="str">
        <f t="shared" si="1"/>
        <v>0</v>
      </c>
      <c r="E636" s="28" t="str">
        <f t="shared" si="5"/>
        <v>0</v>
      </c>
      <c r="F636" s="29" t="str">
        <f t="shared" si="6"/>
        <v>0</v>
      </c>
      <c r="G636" s="30" t="str">
        <f t="shared" si="7"/>
        <v>0</v>
      </c>
      <c r="H636" s="31">
        <v>4612807.57</v>
      </c>
      <c r="I636" s="32">
        <v>41820.0</v>
      </c>
    </row>
    <row r="637">
      <c r="A637" s="13" t="s">
        <v>33</v>
      </c>
      <c r="B637" s="13" t="s">
        <v>694</v>
      </c>
      <c r="C637" s="13" t="s">
        <v>110</v>
      </c>
      <c r="D637" s="28" t="str">
        <f t="shared" si="1"/>
        <v>0</v>
      </c>
      <c r="E637" s="28" t="str">
        <f t="shared" si="5"/>
        <v>0</v>
      </c>
      <c r="F637" s="29" t="str">
        <f t="shared" si="6"/>
        <v>0</v>
      </c>
      <c r="G637" s="30" t="str">
        <f t="shared" si="7"/>
        <v>0</v>
      </c>
      <c r="H637" s="31">
        <v>65182.26</v>
      </c>
      <c r="I637" s="32">
        <v>41820.0</v>
      </c>
    </row>
    <row r="638">
      <c r="A638" s="13" t="s">
        <v>33</v>
      </c>
      <c r="B638" s="13" t="s">
        <v>695</v>
      </c>
      <c r="C638" s="13" t="s">
        <v>110</v>
      </c>
      <c r="D638" s="28" t="str">
        <f t="shared" si="1"/>
        <v>0</v>
      </c>
      <c r="E638" s="28" t="str">
        <f t="shared" si="5"/>
        <v>0</v>
      </c>
      <c r="F638" s="29" t="str">
        <f t="shared" si="6"/>
        <v>0</v>
      </c>
      <c r="G638" s="30" t="str">
        <f t="shared" si="7"/>
        <v>0</v>
      </c>
      <c r="H638" s="31">
        <v>396882.15</v>
      </c>
      <c r="I638" s="32">
        <v>41820.0</v>
      </c>
    </row>
    <row r="639">
      <c r="A639" s="13" t="s">
        <v>33</v>
      </c>
      <c r="B639" s="13" t="s">
        <v>696</v>
      </c>
      <c r="C639" s="13" t="s">
        <v>110</v>
      </c>
      <c r="D639" s="28" t="str">
        <f t="shared" si="1"/>
        <v>0</v>
      </c>
      <c r="E639" s="28" t="str">
        <f t="shared" si="5"/>
        <v>0</v>
      </c>
      <c r="F639" s="29" t="str">
        <f t="shared" si="6"/>
        <v>0</v>
      </c>
      <c r="G639" s="30" t="str">
        <f t="shared" si="7"/>
        <v>0</v>
      </c>
      <c r="H639" s="31">
        <v>48557.16</v>
      </c>
      <c r="I639" s="32">
        <v>41820.0</v>
      </c>
    </row>
    <row r="640">
      <c r="A640" s="13" t="s">
        <v>33</v>
      </c>
      <c r="B640" s="13" t="s">
        <v>697</v>
      </c>
      <c r="C640" s="13" t="s">
        <v>110</v>
      </c>
      <c r="D640" s="28" t="str">
        <f t="shared" si="1"/>
        <v>0</v>
      </c>
      <c r="E640" s="28" t="str">
        <f t="shared" si="5"/>
        <v>0</v>
      </c>
      <c r="F640" s="29" t="str">
        <f t="shared" si="6"/>
        <v>0</v>
      </c>
      <c r="G640" s="30" t="str">
        <f t="shared" si="7"/>
        <v>0</v>
      </c>
      <c r="H640" s="31">
        <v>27783.31</v>
      </c>
      <c r="I640" s="32">
        <v>41820.0</v>
      </c>
    </row>
    <row r="641">
      <c r="A641" s="13" t="s">
        <v>33</v>
      </c>
      <c r="B641" s="13" t="s">
        <v>698</v>
      </c>
      <c r="C641" s="13" t="s">
        <v>110</v>
      </c>
      <c r="D641" s="28" t="str">
        <f t="shared" si="1"/>
        <v>0</v>
      </c>
      <c r="E641" s="28" t="str">
        <f t="shared" si="5"/>
        <v>0</v>
      </c>
      <c r="F641" s="29" t="str">
        <f t="shared" si="6"/>
        <v>0</v>
      </c>
      <c r="G641" s="30" t="str">
        <f t="shared" si="7"/>
        <v>0</v>
      </c>
      <c r="H641" s="31">
        <v>13185.32</v>
      </c>
      <c r="I641" s="32">
        <v>41820.0</v>
      </c>
    </row>
    <row r="642">
      <c r="A642" s="13" t="s">
        <v>33</v>
      </c>
      <c r="B642" s="13" t="s">
        <v>699</v>
      </c>
      <c r="C642" s="13" t="s">
        <v>110</v>
      </c>
      <c r="D642" s="28" t="str">
        <f t="shared" si="1"/>
        <v>0</v>
      </c>
      <c r="E642" s="28" t="str">
        <f t="shared" si="5"/>
        <v>0</v>
      </c>
      <c r="F642" s="29" t="str">
        <f t="shared" si="6"/>
        <v>0</v>
      </c>
      <c r="G642" s="30" t="str">
        <f t="shared" si="7"/>
        <v>0</v>
      </c>
      <c r="H642" s="31">
        <v>60347.03</v>
      </c>
      <c r="I642" s="32">
        <v>41820.0</v>
      </c>
    </row>
    <row r="643">
      <c r="A643" s="13" t="s">
        <v>33</v>
      </c>
      <c r="B643" s="13" t="s">
        <v>700</v>
      </c>
      <c r="C643" s="13" t="s">
        <v>110</v>
      </c>
      <c r="D643" s="28" t="str">
        <f t="shared" si="1"/>
        <v>0</v>
      </c>
      <c r="E643" s="28" t="str">
        <f t="shared" si="5"/>
        <v>0</v>
      </c>
      <c r="F643" s="29" t="str">
        <f t="shared" si="6"/>
        <v>0</v>
      </c>
      <c r="G643" s="30" t="str">
        <f t="shared" si="7"/>
        <v>0</v>
      </c>
      <c r="H643" s="31">
        <v>164560.53</v>
      </c>
      <c r="I643" s="32">
        <v>41820.0</v>
      </c>
    </row>
    <row r="644">
      <c r="A644" s="13" t="s">
        <v>33</v>
      </c>
      <c r="B644" s="13" t="s">
        <v>701</v>
      </c>
      <c r="C644" s="13" t="s">
        <v>110</v>
      </c>
      <c r="D644" s="28" t="str">
        <f t="shared" si="1"/>
        <v>0</v>
      </c>
      <c r="E644" s="28" t="str">
        <f t="shared" si="5"/>
        <v>0</v>
      </c>
      <c r="F644" s="29" t="str">
        <f t="shared" si="6"/>
        <v>0</v>
      </c>
      <c r="G644" s="30" t="str">
        <f t="shared" si="7"/>
        <v>0</v>
      </c>
      <c r="H644" s="31">
        <v>816051.6</v>
      </c>
      <c r="I644" s="32">
        <v>41820.0</v>
      </c>
    </row>
    <row r="645">
      <c r="A645" s="13" t="s">
        <v>33</v>
      </c>
      <c r="B645" s="13" t="s">
        <v>702</v>
      </c>
      <c r="C645" s="13" t="s">
        <v>110</v>
      </c>
      <c r="D645" s="28" t="str">
        <f t="shared" si="1"/>
        <v>0</v>
      </c>
      <c r="E645" s="28" t="str">
        <f t="shared" si="5"/>
        <v>0</v>
      </c>
      <c r="F645" s="29" t="str">
        <f t="shared" si="6"/>
        <v>0</v>
      </c>
      <c r="G645" s="30" t="str">
        <f t="shared" si="7"/>
        <v>0</v>
      </c>
      <c r="H645" s="31">
        <v>34247.15</v>
      </c>
      <c r="I645" s="32">
        <v>41820.0</v>
      </c>
    </row>
    <row r="646">
      <c r="A646" s="13" t="s">
        <v>33</v>
      </c>
      <c r="B646" s="13" t="s">
        <v>703</v>
      </c>
      <c r="C646" s="13" t="s">
        <v>110</v>
      </c>
      <c r="D646" s="28" t="str">
        <f t="shared" si="1"/>
        <v>0</v>
      </c>
      <c r="E646" s="28" t="str">
        <f t="shared" si="5"/>
        <v>0</v>
      </c>
      <c r="F646" s="29" t="str">
        <f t="shared" si="6"/>
        <v>0</v>
      </c>
      <c r="G646" s="30" t="str">
        <f t="shared" si="7"/>
        <v>0</v>
      </c>
      <c r="H646" s="31">
        <v>25595.16</v>
      </c>
      <c r="I646" s="32">
        <v>41820.0</v>
      </c>
    </row>
    <row r="647">
      <c r="A647" s="13" t="s">
        <v>33</v>
      </c>
      <c r="B647" s="13" t="s">
        <v>704</v>
      </c>
      <c r="C647" s="13" t="s">
        <v>110</v>
      </c>
      <c r="D647" s="28" t="str">
        <f t="shared" si="1"/>
        <v>0</v>
      </c>
      <c r="E647" s="28" t="str">
        <f t="shared" si="5"/>
        <v>0</v>
      </c>
      <c r="F647" s="29" t="str">
        <f t="shared" si="6"/>
        <v>0</v>
      </c>
      <c r="G647" s="30" t="str">
        <f t="shared" si="7"/>
        <v>0</v>
      </c>
      <c r="H647" s="31">
        <v>79084.08</v>
      </c>
      <c r="I647" s="32">
        <v>41820.0</v>
      </c>
    </row>
    <row r="648">
      <c r="A648" s="13" t="s">
        <v>33</v>
      </c>
      <c r="B648" s="13" t="s">
        <v>705</v>
      </c>
      <c r="C648" s="13" t="s">
        <v>110</v>
      </c>
      <c r="D648" s="28" t="str">
        <f t="shared" si="1"/>
        <v>0</v>
      </c>
      <c r="E648" s="28" t="str">
        <f t="shared" si="5"/>
        <v>0</v>
      </c>
      <c r="F648" s="29" t="str">
        <f t="shared" si="6"/>
        <v>0</v>
      </c>
      <c r="G648" s="30" t="str">
        <f t="shared" si="7"/>
        <v>0</v>
      </c>
      <c r="H648" s="31">
        <v>30345.82</v>
      </c>
      <c r="I648" s="32">
        <v>41820.0</v>
      </c>
    </row>
    <row r="649">
      <c r="A649" s="13" t="s">
        <v>33</v>
      </c>
      <c r="B649" s="13" t="s">
        <v>706</v>
      </c>
      <c r="C649" s="13" t="s">
        <v>110</v>
      </c>
      <c r="D649" s="28" t="str">
        <f t="shared" si="1"/>
        <v>0</v>
      </c>
      <c r="E649" s="28" t="str">
        <f t="shared" si="5"/>
        <v>0</v>
      </c>
      <c r="F649" s="29" t="str">
        <f t="shared" si="6"/>
        <v>0</v>
      </c>
      <c r="G649" s="30" t="str">
        <f t="shared" si="7"/>
        <v>0</v>
      </c>
      <c r="H649" s="31">
        <v>67958.1</v>
      </c>
      <c r="I649" s="32">
        <v>41820.0</v>
      </c>
    </row>
    <row r="650">
      <c r="A650" s="13" t="s">
        <v>33</v>
      </c>
      <c r="B650" s="13" t="s">
        <v>707</v>
      </c>
      <c r="C650" s="13" t="s">
        <v>110</v>
      </c>
      <c r="D650" s="28" t="str">
        <f t="shared" si="1"/>
        <v>0</v>
      </c>
      <c r="E650" s="28" t="str">
        <f t="shared" si="5"/>
        <v>0</v>
      </c>
      <c r="F650" s="29" t="str">
        <f t="shared" si="6"/>
        <v>0</v>
      </c>
      <c r="G650" s="30" t="str">
        <f t="shared" si="7"/>
        <v>0</v>
      </c>
      <c r="H650" s="31">
        <v>404184.92</v>
      </c>
      <c r="I650" s="32">
        <v>41820.0</v>
      </c>
    </row>
    <row r="651">
      <c r="A651" s="13" t="s">
        <v>33</v>
      </c>
      <c r="B651" s="13" t="s">
        <v>708</v>
      </c>
      <c r="C651" s="13" t="s">
        <v>110</v>
      </c>
      <c r="D651" s="28" t="str">
        <f t="shared" si="1"/>
        <v>0</v>
      </c>
      <c r="E651" s="28" t="str">
        <f t="shared" si="5"/>
        <v>0</v>
      </c>
      <c r="F651" s="29" t="str">
        <f t="shared" si="6"/>
        <v>0</v>
      </c>
      <c r="G651" s="30" t="str">
        <f t="shared" si="7"/>
        <v>0</v>
      </c>
      <c r="H651" s="31">
        <v>118228.57</v>
      </c>
      <c r="I651" s="32">
        <v>41820.0</v>
      </c>
    </row>
    <row r="652">
      <c r="A652" s="13" t="s">
        <v>33</v>
      </c>
      <c r="B652" s="13" t="s">
        <v>709</v>
      </c>
      <c r="C652" s="13" t="s">
        <v>110</v>
      </c>
      <c r="D652" s="28" t="str">
        <f t="shared" si="1"/>
        <v>Tullow Oil</v>
      </c>
      <c r="E652" s="28" t="str">
        <f t="shared" si="5"/>
        <v>0</v>
      </c>
      <c r="F652" s="29" t="str">
        <f t="shared" si="6"/>
        <v>TULLOW OIL PLC ORD GBP 0.1                        </v>
      </c>
      <c r="G652" s="30">
        <f t="shared" si="7"/>
        <v>1549102.5</v>
      </c>
      <c r="H652" s="31">
        <v>1549102.5</v>
      </c>
      <c r="I652" s="32">
        <v>41820.0</v>
      </c>
    </row>
    <row r="653">
      <c r="A653" s="13" t="s">
        <v>33</v>
      </c>
      <c r="B653" s="13" t="s">
        <v>710</v>
      </c>
      <c r="C653" s="13" t="s">
        <v>110</v>
      </c>
      <c r="D653" s="28" t="str">
        <f t="shared" si="1"/>
        <v>0</v>
      </c>
      <c r="E653" s="28" t="str">
        <f t="shared" si="5"/>
        <v>0</v>
      </c>
      <c r="F653" s="29" t="str">
        <f t="shared" si="6"/>
        <v>0</v>
      </c>
      <c r="G653" s="30" t="str">
        <f t="shared" si="7"/>
        <v>0</v>
      </c>
      <c r="H653" s="31">
        <v>68093.54</v>
      </c>
      <c r="I653" s="32">
        <v>41820.0</v>
      </c>
    </row>
    <row r="654">
      <c r="A654" s="13" t="s">
        <v>33</v>
      </c>
      <c r="B654" s="13" t="s">
        <v>711</v>
      </c>
      <c r="C654" s="13" t="s">
        <v>110</v>
      </c>
      <c r="D654" s="28" t="str">
        <f t="shared" si="1"/>
        <v>0</v>
      </c>
      <c r="E654" s="28" t="str">
        <f t="shared" si="5"/>
        <v>0</v>
      </c>
      <c r="F654" s="29" t="str">
        <f t="shared" si="6"/>
        <v>0</v>
      </c>
      <c r="G654" s="30" t="str">
        <f t="shared" si="7"/>
        <v>0</v>
      </c>
      <c r="H654" s="31">
        <v>21837.9</v>
      </c>
      <c r="I654" s="32">
        <v>41820.0</v>
      </c>
    </row>
    <row r="655">
      <c r="A655" s="13" t="s">
        <v>33</v>
      </c>
      <c r="B655" s="13" t="s">
        <v>712</v>
      </c>
      <c r="C655" s="13" t="s">
        <v>110</v>
      </c>
      <c r="D655" s="28" t="str">
        <f t="shared" si="1"/>
        <v>0</v>
      </c>
      <c r="E655" s="28" t="str">
        <f t="shared" si="5"/>
        <v>0</v>
      </c>
      <c r="F655" s="29" t="str">
        <f t="shared" si="6"/>
        <v>0</v>
      </c>
      <c r="G655" s="30" t="str">
        <f t="shared" si="7"/>
        <v>0</v>
      </c>
      <c r="H655" s="31">
        <v>95388.63</v>
      </c>
      <c r="I655" s="32">
        <v>41820.0</v>
      </c>
    </row>
    <row r="656">
      <c r="A656" s="13" t="s">
        <v>33</v>
      </c>
      <c r="B656" s="13" t="s">
        <v>713</v>
      </c>
      <c r="C656" s="13" t="s">
        <v>110</v>
      </c>
      <c r="D656" s="28" t="str">
        <f t="shared" si="1"/>
        <v>0</v>
      </c>
      <c r="E656" s="28" t="str">
        <f t="shared" si="5"/>
        <v>0</v>
      </c>
      <c r="F656" s="29" t="str">
        <f t="shared" si="6"/>
        <v>0</v>
      </c>
      <c r="G656" s="30" t="str">
        <f t="shared" si="7"/>
        <v>0</v>
      </c>
      <c r="H656" s="31">
        <v>68287.78</v>
      </c>
      <c r="I656" s="32">
        <v>41820.0</v>
      </c>
    </row>
    <row r="657">
      <c r="A657" s="13" t="s">
        <v>33</v>
      </c>
      <c r="B657" s="13" t="s">
        <v>714</v>
      </c>
      <c r="C657" s="13" t="s">
        <v>110</v>
      </c>
      <c r="D657" s="28" t="str">
        <f t="shared" si="1"/>
        <v>0</v>
      </c>
      <c r="E657" s="28" t="str">
        <f t="shared" si="5"/>
        <v>0</v>
      </c>
      <c r="F657" s="29" t="str">
        <f t="shared" si="6"/>
        <v>0</v>
      </c>
      <c r="G657" s="30" t="str">
        <f t="shared" si="7"/>
        <v>0</v>
      </c>
      <c r="H657" s="31">
        <v>24352.25</v>
      </c>
      <c r="I657" s="32">
        <v>41820.0</v>
      </c>
    </row>
    <row r="658">
      <c r="A658" s="13" t="s">
        <v>33</v>
      </c>
      <c r="B658" s="13" t="s">
        <v>715</v>
      </c>
      <c r="C658" s="13" t="s">
        <v>110</v>
      </c>
      <c r="D658" s="28" t="str">
        <f t="shared" si="1"/>
        <v>0</v>
      </c>
      <c r="E658" s="28" t="str">
        <f t="shared" si="5"/>
        <v>0</v>
      </c>
      <c r="F658" s="29" t="str">
        <f t="shared" si="6"/>
        <v>0</v>
      </c>
      <c r="G658" s="30" t="str">
        <f t="shared" si="7"/>
        <v>0</v>
      </c>
      <c r="H658" s="31">
        <v>264792.7</v>
      </c>
      <c r="I658" s="32">
        <v>41820.0</v>
      </c>
    </row>
    <row r="659">
      <c r="A659" s="13" t="s">
        <v>33</v>
      </c>
      <c r="B659" s="13" t="s">
        <v>716</v>
      </c>
      <c r="C659" s="13" t="s">
        <v>110</v>
      </c>
      <c r="D659" s="28" t="str">
        <f t="shared" si="1"/>
        <v>0</v>
      </c>
      <c r="E659" s="28" t="str">
        <f t="shared" si="5"/>
        <v>0</v>
      </c>
      <c r="F659" s="29" t="str">
        <f t="shared" si="6"/>
        <v>0</v>
      </c>
      <c r="G659" s="30" t="str">
        <f t="shared" si="7"/>
        <v>0</v>
      </c>
      <c r="H659" s="31">
        <v>6474431.26</v>
      </c>
      <c r="I659" s="32">
        <v>41820.0</v>
      </c>
    </row>
    <row r="660">
      <c r="A660" s="13" t="s">
        <v>33</v>
      </c>
      <c r="B660" s="13" t="s">
        <v>717</v>
      </c>
      <c r="C660" s="13" t="s">
        <v>110</v>
      </c>
      <c r="D660" s="28" t="str">
        <f t="shared" si="1"/>
        <v>0</v>
      </c>
      <c r="E660" s="28" t="str">
        <f t="shared" si="5"/>
        <v>0</v>
      </c>
      <c r="F660" s="29" t="str">
        <f t="shared" si="6"/>
        <v>0</v>
      </c>
      <c r="G660" s="30" t="str">
        <f t="shared" si="7"/>
        <v>0</v>
      </c>
      <c r="H660" s="31">
        <v>145720.9</v>
      </c>
      <c r="I660" s="32">
        <v>41820.0</v>
      </c>
    </row>
    <row r="661">
      <c r="A661" s="13" t="s">
        <v>33</v>
      </c>
      <c r="B661" s="13" t="s">
        <v>718</v>
      </c>
      <c r="C661" s="13" t="s">
        <v>110</v>
      </c>
      <c r="D661" s="28" t="str">
        <f t="shared" si="1"/>
        <v>0</v>
      </c>
      <c r="E661" s="28" t="str">
        <f t="shared" si="5"/>
        <v>0</v>
      </c>
      <c r="F661" s="29" t="str">
        <f t="shared" si="6"/>
        <v>0</v>
      </c>
      <c r="G661" s="30" t="str">
        <f t="shared" si="7"/>
        <v>0</v>
      </c>
      <c r="H661" s="31">
        <v>336550.01</v>
      </c>
      <c r="I661" s="32">
        <v>41820.0</v>
      </c>
    </row>
    <row r="662">
      <c r="A662" s="13" t="s">
        <v>33</v>
      </c>
      <c r="B662" s="13" t="s">
        <v>719</v>
      </c>
      <c r="C662" s="13" t="s">
        <v>110</v>
      </c>
      <c r="D662" s="28" t="str">
        <f t="shared" si="1"/>
        <v>0</v>
      </c>
      <c r="E662" s="28" t="str">
        <f t="shared" si="5"/>
        <v>0</v>
      </c>
      <c r="F662" s="29" t="str">
        <f t="shared" si="6"/>
        <v>0</v>
      </c>
      <c r="G662" s="30" t="str">
        <f t="shared" si="7"/>
        <v>0</v>
      </c>
      <c r="H662" s="31">
        <v>187344.08</v>
      </c>
      <c r="I662" s="32">
        <v>41820.0</v>
      </c>
    </row>
    <row r="663">
      <c r="A663" s="13" t="s">
        <v>33</v>
      </c>
      <c r="B663" s="13" t="s">
        <v>720</v>
      </c>
      <c r="C663" s="13" t="s">
        <v>110</v>
      </c>
      <c r="D663" s="28" t="str">
        <f t="shared" si="1"/>
        <v>0</v>
      </c>
      <c r="E663" s="28" t="str">
        <f t="shared" si="5"/>
        <v>0</v>
      </c>
      <c r="F663" s="29" t="str">
        <f t="shared" si="6"/>
        <v>0</v>
      </c>
      <c r="G663" s="30" t="str">
        <f t="shared" si="7"/>
        <v>0</v>
      </c>
      <c r="H663" s="31">
        <v>1230707.52</v>
      </c>
      <c r="I663" s="32">
        <v>41820.0</v>
      </c>
    </row>
    <row r="664">
      <c r="A664" s="13" t="s">
        <v>33</v>
      </c>
      <c r="B664" s="13" t="s">
        <v>721</v>
      </c>
      <c r="C664" s="13" t="s">
        <v>110</v>
      </c>
      <c r="D664" s="28" t="str">
        <f t="shared" si="1"/>
        <v>0</v>
      </c>
      <c r="E664" s="28" t="str">
        <f t="shared" si="5"/>
        <v>0</v>
      </c>
      <c r="F664" s="29" t="str">
        <f t="shared" si="6"/>
        <v>0</v>
      </c>
      <c r="G664" s="30" t="str">
        <f t="shared" si="7"/>
        <v>0</v>
      </c>
      <c r="H664" s="31">
        <v>81301.51</v>
      </c>
      <c r="I664" s="32">
        <v>41820.0</v>
      </c>
    </row>
    <row r="665">
      <c r="A665" s="13" t="s">
        <v>33</v>
      </c>
      <c r="B665" s="13" t="s">
        <v>722</v>
      </c>
      <c r="C665" s="13" t="s">
        <v>110</v>
      </c>
      <c r="D665" s="28" t="str">
        <f t="shared" si="1"/>
        <v>0</v>
      </c>
      <c r="E665" s="28" t="str">
        <f t="shared" si="5"/>
        <v>0</v>
      </c>
      <c r="F665" s="29" t="str">
        <f t="shared" si="6"/>
        <v>0</v>
      </c>
      <c r="G665" s="30" t="str">
        <f t="shared" si="7"/>
        <v>0</v>
      </c>
      <c r="H665" s="31">
        <v>31969.6</v>
      </c>
      <c r="I665" s="32">
        <v>41820.0</v>
      </c>
    </row>
    <row r="666">
      <c r="A666" s="13" t="s">
        <v>33</v>
      </c>
      <c r="B666" s="13" t="s">
        <v>723</v>
      </c>
      <c r="C666" s="13" t="s">
        <v>110</v>
      </c>
      <c r="D666" s="28" t="str">
        <f t="shared" si="1"/>
        <v>0</v>
      </c>
      <c r="E666" s="28" t="str">
        <f t="shared" si="5"/>
        <v>0</v>
      </c>
      <c r="F666" s="29" t="str">
        <f t="shared" si="6"/>
        <v>0</v>
      </c>
      <c r="G666" s="30" t="str">
        <f t="shared" si="7"/>
        <v>0</v>
      </c>
      <c r="H666" s="31">
        <v>19429.17</v>
      </c>
      <c r="I666" s="32">
        <v>41820.0</v>
      </c>
    </row>
    <row r="667">
      <c r="A667" s="13" t="s">
        <v>33</v>
      </c>
      <c r="B667" s="13" t="s">
        <v>724</v>
      </c>
      <c r="C667" s="13" t="s">
        <v>110</v>
      </c>
      <c r="D667" s="28" t="str">
        <f t="shared" si="1"/>
        <v>0</v>
      </c>
      <c r="E667" s="28" t="str">
        <f t="shared" si="5"/>
        <v>0</v>
      </c>
      <c r="F667" s="29" t="str">
        <f t="shared" si="6"/>
        <v>0</v>
      </c>
      <c r="G667" s="30" t="str">
        <f t="shared" si="7"/>
        <v>0</v>
      </c>
      <c r="H667" s="31">
        <v>92220.87</v>
      </c>
      <c r="I667" s="32">
        <v>41820.0</v>
      </c>
    </row>
    <row r="668">
      <c r="A668" s="13" t="s">
        <v>33</v>
      </c>
      <c r="B668" s="13" t="s">
        <v>725</v>
      </c>
      <c r="C668" s="13" t="s">
        <v>110</v>
      </c>
      <c r="D668" s="28" t="str">
        <f t="shared" si="1"/>
        <v>0</v>
      </c>
      <c r="E668" s="28" t="str">
        <f t="shared" si="5"/>
        <v>0</v>
      </c>
      <c r="F668" s="29" t="str">
        <f t="shared" si="6"/>
        <v>0</v>
      </c>
      <c r="G668" s="30" t="str">
        <f t="shared" si="7"/>
        <v>0</v>
      </c>
      <c r="H668" s="31">
        <v>229795.89</v>
      </c>
      <c r="I668" s="32">
        <v>41820.0</v>
      </c>
    </row>
    <row r="669">
      <c r="A669" s="13" t="s">
        <v>33</v>
      </c>
      <c r="B669" s="13" t="s">
        <v>726</v>
      </c>
      <c r="C669" s="13" t="s">
        <v>110</v>
      </c>
      <c r="D669" s="28" t="str">
        <f t="shared" si="1"/>
        <v>0</v>
      </c>
      <c r="E669" s="28" t="str">
        <f t="shared" si="5"/>
        <v>0</v>
      </c>
      <c r="F669" s="29" t="str">
        <f t="shared" si="6"/>
        <v>0</v>
      </c>
      <c r="G669" s="30" t="str">
        <f t="shared" si="7"/>
        <v>0</v>
      </c>
      <c r="H669" s="31">
        <v>245488.58</v>
      </c>
      <c r="I669" s="32">
        <v>41820.0</v>
      </c>
    </row>
    <row r="670">
      <c r="A670" s="13" t="s">
        <v>33</v>
      </c>
      <c r="B670" s="13" t="s">
        <v>727</v>
      </c>
      <c r="C670" s="13" t="s">
        <v>110</v>
      </c>
      <c r="D670" s="28" t="str">
        <f t="shared" si="1"/>
        <v>0</v>
      </c>
      <c r="E670" s="28" t="str">
        <f t="shared" si="5"/>
        <v>0</v>
      </c>
      <c r="F670" s="29" t="str">
        <f t="shared" si="6"/>
        <v>0</v>
      </c>
      <c r="G670" s="30" t="str">
        <f t="shared" si="7"/>
        <v>0</v>
      </c>
      <c r="H670" s="31">
        <v>280217.28</v>
      </c>
      <c r="I670" s="32">
        <v>41820.0</v>
      </c>
    </row>
    <row r="671">
      <c r="A671" s="13" t="s">
        <v>33</v>
      </c>
      <c r="B671" s="13" t="s">
        <v>728</v>
      </c>
      <c r="C671" s="13" t="s">
        <v>110</v>
      </c>
      <c r="D671" s="28" t="str">
        <f t="shared" si="1"/>
        <v>0</v>
      </c>
      <c r="E671" s="28" t="str">
        <f t="shared" si="5"/>
        <v>0</v>
      </c>
      <c r="F671" s="29" t="str">
        <f t="shared" si="6"/>
        <v>0</v>
      </c>
      <c r="G671" s="30" t="str">
        <f t="shared" si="7"/>
        <v>0</v>
      </c>
      <c r="H671" s="31">
        <v>44277.03</v>
      </c>
      <c r="I671" s="32">
        <v>41820.0</v>
      </c>
    </row>
    <row r="672">
      <c r="A672" s="13" t="s">
        <v>33</v>
      </c>
      <c r="B672" s="13" t="s">
        <v>729</v>
      </c>
      <c r="C672" s="13" t="s">
        <v>110</v>
      </c>
      <c r="D672" s="28" t="str">
        <f t="shared" si="1"/>
        <v>0</v>
      </c>
      <c r="E672" s="28" t="str">
        <f t="shared" si="5"/>
        <v>0</v>
      </c>
      <c r="F672" s="29" t="str">
        <f t="shared" si="6"/>
        <v>0</v>
      </c>
      <c r="G672" s="30" t="str">
        <f t="shared" si="7"/>
        <v>0</v>
      </c>
      <c r="H672" s="31">
        <v>1.048452405E7</v>
      </c>
      <c r="I672" s="32">
        <v>41820.0</v>
      </c>
    </row>
    <row r="673">
      <c r="A673" s="13" t="s">
        <v>33</v>
      </c>
      <c r="B673" s="13" t="s">
        <v>730</v>
      </c>
      <c r="C673" s="13" t="s">
        <v>110</v>
      </c>
      <c r="D673" s="28" t="str">
        <f t="shared" si="1"/>
        <v>0</v>
      </c>
      <c r="E673" s="28" t="str">
        <f t="shared" si="5"/>
        <v>0</v>
      </c>
      <c r="F673" s="29" t="str">
        <f t="shared" si="6"/>
        <v>0</v>
      </c>
      <c r="G673" s="30" t="str">
        <f t="shared" si="7"/>
        <v>0</v>
      </c>
      <c r="H673" s="31">
        <v>25697.66</v>
      </c>
      <c r="I673" s="32">
        <v>41820.0</v>
      </c>
    </row>
    <row r="674">
      <c r="A674" s="13" t="s">
        <v>33</v>
      </c>
      <c r="B674" s="13" t="s">
        <v>731</v>
      </c>
      <c r="C674" s="13" t="s">
        <v>110</v>
      </c>
      <c r="D674" s="28" t="str">
        <f t="shared" si="1"/>
        <v>0</v>
      </c>
      <c r="E674" s="28" t="str">
        <f t="shared" si="5"/>
        <v>0</v>
      </c>
      <c r="F674" s="29" t="str">
        <f t="shared" si="6"/>
        <v>0</v>
      </c>
      <c r="G674" s="30" t="str">
        <f t="shared" si="7"/>
        <v>0</v>
      </c>
      <c r="H674" s="31">
        <v>262107.2</v>
      </c>
      <c r="I674" s="32">
        <v>41820.0</v>
      </c>
    </row>
    <row r="675">
      <c r="A675" s="13" t="s">
        <v>33</v>
      </c>
      <c r="B675" s="13" t="s">
        <v>732</v>
      </c>
      <c r="C675" s="13" t="s">
        <v>110</v>
      </c>
      <c r="D675" s="28" t="str">
        <f t="shared" si="1"/>
        <v>0</v>
      </c>
      <c r="E675" s="28" t="str">
        <f t="shared" si="5"/>
        <v>0</v>
      </c>
      <c r="F675" s="29" t="str">
        <f t="shared" si="6"/>
        <v>0</v>
      </c>
      <c r="G675" s="30" t="str">
        <f t="shared" si="7"/>
        <v>0</v>
      </c>
      <c r="H675" s="31">
        <v>1137326.94</v>
      </c>
      <c r="I675" s="32">
        <v>41820.0</v>
      </c>
    </row>
    <row r="676">
      <c r="A676" s="13" t="s">
        <v>33</v>
      </c>
      <c r="B676" s="13" t="s">
        <v>733</v>
      </c>
      <c r="C676" s="13" t="s">
        <v>110</v>
      </c>
      <c r="D676" s="28" t="str">
        <f t="shared" si="1"/>
        <v>0</v>
      </c>
      <c r="E676" s="28" t="str">
        <f t="shared" si="5"/>
        <v>0</v>
      </c>
      <c r="F676" s="29" t="str">
        <f t="shared" si="6"/>
        <v>0</v>
      </c>
      <c r="G676" s="30" t="str">
        <f t="shared" si="7"/>
        <v>0</v>
      </c>
      <c r="H676" s="31">
        <v>148154.3</v>
      </c>
      <c r="I676" s="32">
        <v>41820.0</v>
      </c>
    </row>
    <row r="677">
      <c r="A677" s="13" t="s">
        <v>33</v>
      </c>
      <c r="B677" s="13" t="s">
        <v>734</v>
      </c>
      <c r="C677" s="13" t="s">
        <v>110</v>
      </c>
      <c r="D677" s="28" t="str">
        <f t="shared" si="1"/>
        <v>0</v>
      </c>
      <c r="E677" s="28" t="str">
        <f t="shared" si="5"/>
        <v>0</v>
      </c>
      <c r="F677" s="29" t="str">
        <f t="shared" si="6"/>
        <v>0</v>
      </c>
      <c r="G677" s="30" t="str">
        <f t="shared" si="7"/>
        <v>0</v>
      </c>
      <c r="H677" s="31">
        <v>1622644.27</v>
      </c>
      <c r="I677" s="32">
        <v>41820.0</v>
      </c>
    </row>
    <row r="678">
      <c r="A678" s="13" t="s">
        <v>33</v>
      </c>
      <c r="B678" s="13" t="s">
        <v>735</v>
      </c>
      <c r="C678" s="13" t="s">
        <v>110</v>
      </c>
      <c r="D678" s="28" t="str">
        <f t="shared" si="1"/>
        <v>0</v>
      </c>
      <c r="E678" s="28" t="str">
        <f t="shared" si="5"/>
        <v>0</v>
      </c>
      <c r="F678" s="29" t="str">
        <f t="shared" si="6"/>
        <v>0</v>
      </c>
      <c r="G678" s="30" t="str">
        <f t="shared" si="7"/>
        <v>0</v>
      </c>
      <c r="H678" s="31">
        <v>579346.4</v>
      </c>
      <c r="I678" s="32">
        <v>41820.0</v>
      </c>
    </row>
    <row r="679">
      <c r="A679" s="13" t="s">
        <v>33</v>
      </c>
      <c r="B679" s="13" t="s">
        <v>736</v>
      </c>
      <c r="C679" s="13" t="s">
        <v>110</v>
      </c>
      <c r="D679" s="28" t="str">
        <f t="shared" si="1"/>
        <v>0</v>
      </c>
      <c r="E679" s="28" t="str">
        <f t="shared" si="5"/>
        <v>0</v>
      </c>
      <c r="F679" s="29" t="str">
        <f t="shared" si="6"/>
        <v>0</v>
      </c>
      <c r="G679" s="30" t="str">
        <f t="shared" si="7"/>
        <v>0</v>
      </c>
      <c r="H679" s="31">
        <v>30976.0</v>
      </c>
      <c r="I679" s="32">
        <v>41820.0</v>
      </c>
    </row>
    <row r="680">
      <c r="A680" s="13" t="s">
        <v>33</v>
      </c>
      <c r="B680" s="13" t="s">
        <v>737</v>
      </c>
      <c r="C680" s="13" t="s">
        <v>110</v>
      </c>
      <c r="D680" s="28" t="str">
        <f t="shared" si="1"/>
        <v>0</v>
      </c>
      <c r="E680" s="28" t="str">
        <f t="shared" si="5"/>
        <v>0</v>
      </c>
      <c r="F680" s="29" t="str">
        <f t="shared" si="6"/>
        <v>0</v>
      </c>
      <c r="G680" s="30" t="str">
        <f t="shared" si="7"/>
        <v>0</v>
      </c>
      <c r="H680" s="31">
        <v>279858.78</v>
      </c>
      <c r="I680" s="32">
        <v>41820.0</v>
      </c>
    </row>
    <row r="681">
      <c r="A681" s="13" t="s">
        <v>33</v>
      </c>
      <c r="B681" s="13" t="s">
        <v>738</v>
      </c>
      <c r="C681" s="13" t="s">
        <v>110</v>
      </c>
      <c r="D681" s="28" t="str">
        <f t="shared" si="1"/>
        <v>0</v>
      </c>
      <c r="E681" s="28" t="str">
        <f t="shared" si="5"/>
        <v>0</v>
      </c>
      <c r="F681" s="29" t="str">
        <f t="shared" si="6"/>
        <v>0</v>
      </c>
      <c r="G681" s="30" t="str">
        <f t="shared" si="7"/>
        <v>0</v>
      </c>
      <c r="H681" s="31">
        <v>26976.22</v>
      </c>
      <c r="I681" s="32">
        <v>41820.0</v>
      </c>
    </row>
    <row r="682">
      <c r="A682" s="13" t="s">
        <v>33</v>
      </c>
      <c r="B682" s="13" t="s">
        <v>739</v>
      </c>
      <c r="C682" s="13" t="s">
        <v>110</v>
      </c>
      <c r="D682" s="28" t="str">
        <f t="shared" si="1"/>
        <v>0</v>
      </c>
      <c r="E682" s="28" t="str">
        <f t="shared" si="5"/>
        <v>0</v>
      </c>
      <c r="F682" s="29" t="str">
        <f t="shared" si="6"/>
        <v>0</v>
      </c>
      <c r="G682" s="30" t="str">
        <f t="shared" si="7"/>
        <v>0</v>
      </c>
      <c r="H682" s="31">
        <v>58298.65</v>
      </c>
      <c r="I682" s="32">
        <v>41820.0</v>
      </c>
    </row>
    <row r="683">
      <c r="A683" s="13" t="s">
        <v>33</v>
      </c>
      <c r="B683" s="13" t="s">
        <v>740</v>
      </c>
      <c r="C683" s="13" t="s">
        <v>110</v>
      </c>
      <c r="D683" s="28" t="str">
        <f t="shared" si="1"/>
        <v>0</v>
      </c>
      <c r="E683" s="28" t="str">
        <f t="shared" si="5"/>
        <v>0</v>
      </c>
      <c r="F683" s="29" t="str">
        <f t="shared" si="6"/>
        <v>0</v>
      </c>
      <c r="G683" s="30" t="str">
        <f t="shared" si="7"/>
        <v>0</v>
      </c>
      <c r="H683" s="31">
        <v>1727538.05</v>
      </c>
      <c r="I683" s="32">
        <v>41820.0</v>
      </c>
    </row>
    <row r="684">
      <c r="A684" s="13" t="s">
        <v>33</v>
      </c>
      <c r="B684" s="13" t="s">
        <v>741</v>
      </c>
      <c r="C684" s="13" t="s">
        <v>110</v>
      </c>
      <c r="D684" s="28" t="str">
        <f t="shared" si="1"/>
        <v>0</v>
      </c>
      <c r="E684" s="28" t="str">
        <f t="shared" si="5"/>
        <v>0</v>
      </c>
      <c r="F684" s="29" t="str">
        <f t="shared" si="6"/>
        <v>0</v>
      </c>
      <c r="G684" s="30" t="str">
        <f t="shared" si="7"/>
        <v>0</v>
      </c>
      <c r="H684" s="31">
        <v>596769.67</v>
      </c>
      <c r="I684" s="32">
        <v>41820.0</v>
      </c>
    </row>
    <row r="685">
      <c r="A685" s="13" t="s">
        <v>33</v>
      </c>
      <c r="B685" s="13" t="s">
        <v>742</v>
      </c>
      <c r="C685" s="13" t="s">
        <v>110</v>
      </c>
      <c r="D685" s="28" t="str">
        <f t="shared" si="1"/>
        <v>0</v>
      </c>
      <c r="E685" s="28" t="str">
        <f t="shared" si="5"/>
        <v>0</v>
      </c>
      <c r="F685" s="29" t="str">
        <f t="shared" si="6"/>
        <v>0</v>
      </c>
      <c r="G685" s="30" t="str">
        <f t="shared" si="7"/>
        <v>0</v>
      </c>
      <c r="H685" s="31">
        <v>125952.9</v>
      </c>
      <c r="I685" s="32">
        <v>41820.0</v>
      </c>
    </row>
    <row r="686">
      <c r="A686" s="13" t="s">
        <v>33</v>
      </c>
      <c r="B686" s="13" t="s">
        <v>743</v>
      </c>
      <c r="C686" s="13" t="s">
        <v>110</v>
      </c>
      <c r="D686" s="28" t="str">
        <f t="shared" si="1"/>
        <v>0</v>
      </c>
      <c r="E686" s="28" t="str">
        <f t="shared" si="5"/>
        <v>0</v>
      </c>
      <c r="F686" s="29" t="str">
        <f t="shared" si="6"/>
        <v>0</v>
      </c>
      <c r="G686" s="30" t="str">
        <f t="shared" si="7"/>
        <v>0</v>
      </c>
      <c r="H686" s="31">
        <v>126169.49</v>
      </c>
      <c r="I686" s="32">
        <v>41820.0</v>
      </c>
    </row>
    <row r="687">
      <c r="A687" s="13" t="s">
        <v>33</v>
      </c>
      <c r="B687" s="13" t="s">
        <v>744</v>
      </c>
      <c r="C687" s="13" t="s">
        <v>110</v>
      </c>
      <c r="D687" s="28" t="str">
        <f t="shared" si="1"/>
        <v>0</v>
      </c>
      <c r="E687" s="28" t="str">
        <f t="shared" si="5"/>
        <v>0</v>
      </c>
      <c r="F687" s="29" t="str">
        <f t="shared" si="6"/>
        <v>0</v>
      </c>
      <c r="G687" s="30" t="str">
        <f t="shared" si="7"/>
        <v>0</v>
      </c>
      <c r="H687" s="31">
        <v>3414906.04</v>
      </c>
      <c r="I687" s="32">
        <v>41820.0</v>
      </c>
    </row>
    <row r="688">
      <c r="A688" s="13" t="s">
        <v>33</v>
      </c>
      <c r="B688" s="13" t="s">
        <v>745</v>
      </c>
      <c r="C688" s="13" t="s">
        <v>110</v>
      </c>
      <c r="D688" s="28" t="str">
        <f t="shared" si="1"/>
        <v>0</v>
      </c>
      <c r="E688" s="28" t="str">
        <f t="shared" si="5"/>
        <v>0</v>
      </c>
      <c r="F688" s="29" t="str">
        <f t="shared" si="6"/>
        <v>0</v>
      </c>
      <c r="G688" s="30" t="str">
        <f t="shared" si="7"/>
        <v>0</v>
      </c>
      <c r="H688" s="31">
        <v>74789.55</v>
      </c>
      <c r="I688" s="32">
        <v>41820.0</v>
      </c>
    </row>
    <row r="689">
      <c r="A689" s="13" t="s">
        <v>33</v>
      </c>
      <c r="B689" s="13" t="s">
        <v>746</v>
      </c>
      <c r="C689" s="13" t="s">
        <v>110</v>
      </c>
      <c r="D689" s="28" t="str">
        <f t="shared" si="1"/>
        <v>0</v>
      </c>
      <c r="E689" s="28" t="str">
        <f t="shared" si="5"/>
        <v>0</v>
      </c>
      <c r="F689" s="29" t="str">
        <f t="shared" si="6"/>
        <v>0</v>
      </c>
      <c r="G689" s="30" t="str">
        <f t="shared" si="7"/>
        <v>0</v>
      </c>
      <c r="H689" s="31">
        <v>73940.28</v>
      </c>
      <c r="I689" s="32">
        <v>41820.0</v>
      </c>
    </row>
    <row r="690">
      <c r="A690" s="13" t="s">
        <v>33</v>
      </c>
      <c r="B690" s="13" t="s">
        <v>747</v>
      </c>
      <c r="C690" s="13" t="s">
        <v>110</v>
      </c>
      <c r="D690" s="28" t="str">
        <f t="shared" si="1"/>
        <v>0</v>
      </c>
      <c r="E690" s="28" t="str">
        <f t="shared" si="5"/>
        <v>0</v>
      </c>
      <c r="F690" s="29" t="str">
        <f t="shared" si="6"/>
        <v>0</v>
      </c>
      <c r="G690" s="30" t="str">
        <f t="shared" si="7"/>
        <v>0</v>
      </c>
      <c r="H690" s="31">
        <v>38079.9</v>
      </c>
      <c r="I690" s="32">
        <v>41820.0</v>
      </c>
    </row>
    <row r="691">
      <c r="A691" s="13" t="s">
        <v>33</v>
      </c>
      <c r="B691" s="13" t="s">
        <v>748</v>
      </c>
      <c r="C691" s="13" t="s">
        <v>749</v>
      </c>
      <c r="D691" s="28" t="str">
        <f t="shared" si="1"/>
        <v>0</v>
      </c>
      <c r="E691" s="28" t="str">
        <f t="shared" si="5"/>
        <v>0</v>
      </c>
      <c r="F691" s="29" t="str">
        <f t="shared" si="6"/>
        <v>0</v>
      </c>
      <c r="G691" s="30" t="str">
        <f t="shared" si="7"/>
        <v>0</v>
      </c>
      <c r="H691" s="31">
        <v>7.451473519E7</v>
      </c>
      <c r="I691" s="32">
        <v>41820.0</v>
      </c>
    </row>
    <row r="692">
      <c r="A692" s="13" t="s">
        <v>33</v>
      </c>
      <c r="B692" s="13" t="s">
        <v>750</v>
      </c>
      <c r="C692" s="13" t="s">
        <v>749</v>
      </c>
      <c r="D692" s="28" t="str">
        <f t="shared" si="1"/>
        <v>0</v>
      </c>
      <c r="E692" s="28" t="str">
        <f t="shared" si="5"/>
        <v>0</v>
      </c>
      <c r="F692" s="29" t="str">
        <f t="shared" si="6"/>
        <v>0</v>
      </c>
      <c r="G692" s="30" t="str">
        <f t="shared" si="7"/>
        <v>0</v>
      </c>
      <c r="H692" s="31">
        <v>4.436335103E7</v>
      </c>
      <c r="I692" s="32">
        <v>41820.0</v>
      </c>
    </row>
    <row r="693">
      <c r="A693" s="13" t="s">
        <v>33</v>
      </c>
      <c r="B693" s="13" t="s">
        <v>751</v>
      </c>
      <c r="C693" s="13" t="s">
        <v>749</v>
      </c>
      <c r="D693" s="28" t="str">
        <f t="shared" si="1"/>
        <v>0</v>
      </c>
      <c r="E693" s="28" t="str">
        <f t="shared" si="5"/>
        <v>0</v>
      </c>
      <c r="F693" s="29" t="str">
        <f t="shared" si="6"/>
        <v>0</v>
      </c>
      <c r="G693" s="30" t="str">
        <f t="shared" si="7"/>
        <v>0</v>
      </c>
      <c r="H693" s="31">
        <v>8682225.47</v>
      </c>
      <c r="I693" s="32">
        <v>41820.0</v>
      </c>
    </row>
    <row r="694">
      <c r="A694" s="13" t="s">
        <v>33</v>
      </c>
      <c r="B694" s="13" t="s">
        <v>752</v>
      </c>
      <c r="C694" s="13" t="s">
        <v>749</v>
      </c>
      <c r="D694" s="28" t="str">
        <f t="shared" si="1"/>
        <v>0</v>
      </c>
      <c r="E694" s="28" t="str">
        <f t="shared" si="5"/>
        <v>0</v>
      </c>
      <c r="F694" s="29" t="str">
        <f t="shared" si="6"/>
        <v>0</v>
      </c>
      <c r="G694" s="30" t="str">
        <f t="shared" si="7"/>
        <v>0</v>
      </c>
      <c r="H694" s="31">
        <v>5.897650405E7</v>
      </c>
      <c r="I694" s="32">
        <v>41820.0</v>
      </c>
    </row>
    <row r="695">
      <c r="A695" s="13" t="s">
        <v>33</v>
      </c>
      <c r="B695" s="13" t="s">
        <v>753</v>
      </c>
      <c r="C695" s="13" t="s">
        <v>749</v>
      </c>
      <c r="D695" s="28" t="str">
        <f t="shared" si="1"/>
        <v>0</v>
      </c>
      <c r="E695" s="28" t="str">
        <f t="shared" si="5"/>
        <v>0</v>
      </c>
      <c r="F695" s="29" t="str">
        <f t="shared" si="6"/>
        <v>0</v>
      </c>
      <c r="G695" s="30" t="str">
        <f t="shared" si="7"/>
        <v>0</v>
      </c>
      <c r="H695" s="31">
        <v>5.359220444E7</v>
      </c>
      <c r="I695" s="32">
        <v>41820.0</v>
      </c>
    </row>
    <row r="696">
      <c r="A696" s="13" t="s">
        <v>33</v>
      </c>
      <c r="B696" s="13" t="s">
        <v>754</v>
      </c>
      <c r="C696" s="13" t="s">
        <v>749</v>
      </c>
      <c r="D696" s="28" t="str">
        <f t="shared" si="1"/>
        <v>0</v>
      </c>
      <c r="E696" s="28" t="str">
        <f t="shared" si="5"/>
        <v>0</v>
      </c>
      <c r="F696" s="29" t="str">
        <f t="shared" si="6"/>
        <v>0</v>
      </c>
      <c r="G696" s="30" t="str">
        <f t="shared" si="7"/>
        <v>0</v>
      </c>
      <c r="H696" s="31">
        <v>1.9377565094E8</v>
      </c>
      <c r="I696" s="32">
        <v>41820.0</v>
      </c>
    </row>
    <row r="697">
      <c r="A697" s="13" t="s">
        <v>33</v>
      </c>
      <c r="B697" s="13" t="s">
        <v>755</v>
      </c>
      <c r="C697" s="13" t="s">
        <v>749</v>
      </c>
      <c r="D697" s="28" t="str">
        <f t="shared" si="1"/>
        <v>0</v>
      </c>
      <c r="E697" s="28" t="str">
        <f t="shared" si="5"/>
        <v>0</v>
      </c>
      <c r="F697" s="29" t="str">
        <f t="shared" si="6"/>
        <v>0</v>
      </c>
      <c r="G697" s="30" t="str">
        <f t="shared" si="7"/>
        <v>0</v>
      </c>
      <c r="H697" s="31">
        <v>1.6498390741E8</v>
      </c>
      <c r="I697" s="32">
        <v>41820.0</v>
      </c>
    </row>
    <row r="698">
      <c r="A698" s="13" t="s">
        <v>33</v>
      </c>
      <c r="B698" s="13" t="s">
        <v>756</v>
      </c>
      <c r="C698" s="13" t="s">
        <v>749</v>
      </c>
      <c r="D698" s="28" t="str">
        <f t="shared" si="1"/>
        <v>0</v>
      </c>
      <c r="E698" s="28" t="str">
        <f t="shared" si="5"/>
        <v>0</v>
      </c>
      <c r="F698" s="29" t="str">
        <f t="shared" si="6"/>
        <v>0</v>
      </c>
      <c r="G698" s="30" t="str">
        <f t="shared" si="7"/>
        <v>0</v>
      </c>
      <c r="H698" s="31">
        <v>0.0</v>
      </c>
      <c r="I698" s="32">
        <v>41820.0</v>
      </c>
    </row>
    <row r="699">
      <c r="A699" s="13" t="s">
        <v>33</v>
      </c>
      <c r="B699" s="13" t="s">
        <v>757</v>
      </c>
      <c r="C699" s="13" t="s">
        <v>758</v>
      </c>
      <c r="D699" s="28" t="str">
        <f t="shared" si="1"/>
        <v>0</v>
      </c>
      <c r="E699" s="28" t="str">
        <f t="shared" si="5"/>
        <v>0</v>
      </c>
      <c r="F699" s="29" t="str">
        <f t="shared" si="6"/>
        <v>0</v>
      </c>
      <c r="G699" s="30" t="str">
        <f t="shared" si="7"/>
        <v>0</v>
      </c>
      <c r="H699" s="31">
        <v>7258283.01</v>
      </c>
      <c r="I699" s="32">
        <v>41820.0</v>
      </c>
    </row>
    <row r="700">
      <c r="A700" s="13" t="s">
        <v>33</v>
      </c>
      <c r="B700" s="13" t="s">
        <v>759</v>
      </c>
      <c r="C700" s="13" t="s">
        <v>758</v>
      </c>
      <c r="D700" s="28" t="str">
        <f t="shared" si="1"/>
        <v>0</v>
      </c>
      <c r="E700" s="28" t="str">
        <f t="shared" si="5"/>
        <v>0</v>
      </c>
      <c r="F700" s="29" t="str">
        <f t="shared" si="6"/>
        <v>0</v>
      </c>
      <c r="G700" s="30" t="str">
        <f t="shared" si="7"/>
        <v>0</v>
      </c>
      <c r="H700" s="31">
        <v>1.010872256E7</v>
      </c>
      <c r="I700" s="32">
        <v>41820.0</v>
      </c>
    </row>
    <row r="701">
      <c r="A701" s="13" t="s">
        <v>33</v>
      </c>
      <c r="B701" s="13" t="s">
        <v>760</v>
      </c>
      <c r="C701" s="13" t="s">
        <v>758</v>
      </c>
      <c r="D701" s="28" t="str">
        <f t="shared" si="1"/>
        <v>0</v>
      </c>
      <c r="E701" s="28" t="str">
        <f t="shared" si="5"/>
        <v>0</v>
      </c>
      <c r="F701" s="29" t="str">
        <f t="shared" si="6"/>
        <v>0</v>
      </c>
      <c r="G701" s="30" t="str">
        <f t="shared" si="7"/>
        <v>0</v>
      </c>
      <c r="H701" s="31">
        <v>1.083721484E7</v>
      </c>
      <c r="I701" s="32">
        <v>41820.0</v>
      </c>
    </row>
    <row r="702">
      <c r="A702" s="13" t="s">
        <v>33</v>
      </c>
      <c r="B702" s="13" t="s">
        <v>761</v>
      </c>
      <c r="C702" s="13" t="s">
        <v>758</v>
      </c>
      <c r="D702" s="28" t="str">
        <f t="shared" si="1"/>
        <v>0</v>
      </c>
      <c r="E702" s="28" t="str">
        <f t="shared" si="5"/>
        <v>0</v>
      </c>
      <c r="F702" s="29" t="str">
        <f t="shared" si="6"/>
        <v>0</v>
      </c>
      <c r="G702" s="30" t="str">
        <f t="shared" si="7"/>
        <v>0</v>
      </c>
      <c r="H702" s="31">
        <v>6796112.38</v>
      </c>
      <c r="I702" s="32">
        <v>41820.0</v>
      </c>
    </row>
    <row r="703">
      <c r="A703" s="13" t="s">
        <v>33</v>
      </c>
      <c r="B703" s="13" t="s">
        <v>762</v>
      </c>
      <c r="C703" s="13" t="s">
        <v>758</v>
      </c>
      <c r="D703" s="28" t="str">
        <f t="shared" si="1"/>
        <v>0</v>
      </c>
      <c r="E703" s="28" t="str">
        <f t="shared" si="5"/>
        <v>0</v>
      </c>
      <c r="F703" s="29" t="str">
        <f t="shared" si="6"/>
        <v>0</v>
      </c>
      <c r="G703" s="30" t="str">
        <f t="shared" si="7"/>
        <v>0</v>
      </c>
      <c r="H703" s="31">
        <v>8437902.2</v>
      </c>
      <c r="I703" s="32">
        <v>41820.0</v>
      </c>
    </row>
    <row r="704">
      <c r="A704" s="13" t="s">
        <v>33</v>
      </c>
      <c r="B704" s="13" t="s">
        <v>763</v>
      </c>
      <c r="C704" s="13" t="s">
        <v>758</v>
      </c>
      <c r="D704" s="28" t="str">
        <f t="shared" si="1"/>
        <v>0</v>
      </c>
      <c r="E704" s="28" t="str">
        <f t="shared" si="5"/>
        <v>0</v>
      </c>
      <c r="F704" s="29" t="str">
        <f t="shared" si="6"/>
        <v>0</v>
      </c>
      <c r="G704" s="30" t="str">
        <f t="shared" si="7"/>
        <v>0</v>
      </c>
      <c r="H704" s="31">
        <v>7106770.17</v>
      </c>
      <c r="I704" s="32">
        <v>41820.0</v>
      </c>
    </row>
    <row r="705">
      <c r="A705" s="13" t="s">
        <v>33</v>
      </c>
      <c r="B705" s="13" t="s">
        <v>764</v>
      </c>
      <c r="C705" s="13" t="s">
        <v>758</v>
      </c>
      <c r="D705" s="28" t="str">
        <f t="shared" si="1"/>
        <v>0</v>
      </c>
      <c r="E705" s="28" t="str">
        <f t="shared" si="5"/>
        <v>0</v>
      </c>
      <c r="F705" s="29" t="str">
        <f t="shared" si="6"/>
        <v>0</v>
      </c>
      <c r="G705" s="30" t="str">
        <f t="shared" si="7"/>
        <v>0</v>
      </c>
      <c r="H705" s="31">
        <v>5830411.37</v>
      </c>
      <c r="I705" s="32">
        <v>41820.0</v>
      </c>
    </row>
    <row r="706">
      <c r="A706" s="13" t="s">
        <v>33</v>
      </c>
      <c r="B706" s="13" t="s">
        <v>765</v>
      </c>
      <c r="C706" s="13" t="s">
        <v>758</v>
      </c>
      <c r="D706" s="28" t="str">
        <f t="shared" si="1"/>
        <v>0</v>
      </c>
      <c r="E706" s="28" t="str">
        <f t="shared" si="5"/>
        <v>0</v>
      </c>
      <c r="F706" s="29" t="str">
        <f t="shared" si="6"/>
        <v>0</v>
      </c>
      <c r="G706" s="30" t="str">
        <f t="shared" si="7"/>
        <v>0</v>
      </c>
      <c r="H706" s="31">
        <v>7444834.3</v>
      </c>
      <c r="I706" s="32">
        <v>41820.0</v>
      </c>
    </row>
    <row r="707">
      <c r="A707" s="13" t="s">
        <v>33</v>
      </c>
      <c r="B707" s="13" t="s">
        <v>766</v>
      </c>
      <c r="C707" s="13" t="s">
        <v>758</v>
      </c>
      <c r="D707" s="28" t="str">
        <f t="shared" si="1"/>
        <v>0</v>
      </c>
      <c r="E707" s="28" t="str">
        <f t="shared" si="5"/>
        <v>0</v>
      </c>
      <c r="F707" s="29" t="str">
        <f t="shared" si="6"/>
        <v>0</v>
      </c>
      <c r="G707" s="30" t="str">
        <f t="shared" si="7"/>
        <v>0</v>
      </c>
      <c r="H707" s="31">
        <v>7427361.95</v>
      </c>
      <c r="I707" s="32">
        <v>41820.0</v>
      </c>
    </row>
    <row r="708">
      <c r="A708" s="13" t="s">
        <v>33</v>
      </c>
      <c r="B708" s="13" t="s">
        <v>767</v>
      </c>
      <c r="C708" s="13" t="s">
        <v>758</v>
      </c>
      <c r="D708" s="28" t="str">
        <f t="shared" si="1"/>
        <v>0</v>
      </c>
      <c r="E708" s="28" t="str">
        <f t="shared" si="5"/>
        <v>0</v>
      </c>
      <c r="F708" s="29" t="str">
        <f t="shared" si="6"/>
        <v>0</v>
      </c>
      <c r="G708" s="30" t="str">
        <f t="shared" si="7"/>
        <v>0</v>
      </c>
      <c r="H708" s="31">
        <v>7126259.12</v>
      </c>
      <c r="I708" s="32">
        <v>41820.0</v>
      </c>
    </row>
    <row r="709">
      <c r="A709" s="13" t="s">
        <v>33</v>
      </c>
      <c r="B709" s="13" t="s">
        <v>768</v>
      </c>
      <c r="C709" s="13" t="s">
        <v>758</v>
      </c>
      <c r="D709" s="28" t="str">
        <f t="shared" si="1"/>
        <v>0</v>
      </c>
      <c r="E709" s="28" t="str">
        <f t="shared" si="5"/>
        <v>0</v>
      </c>
      <c r="F709" s="29" t="str">
        <f t="shared" si="6"/>
        <v>0</v>
      </c>
      <c r="G709" s="30" t="str">
        <f t="shared" si="7"/>
        <v>0</v>
      </c>
      <c r="H709" s="31">
        <v>7080161.66</v>
      </c>
      <c r="I709" s="32">
        <v>41820.0</v>
      </c>
    </row>
    <row r="710">
      <c r="A710" s="13" t="s">
        <v>33</v>
      </c>
      <c r="B710" s="13" t="s">
        <v>769</v>
      </c>
      <c r="C710" s="13" t="s">
        <v>758</v>
      </c>
      <c r="D710" s="28" t="str">
        <f t="shared" si="1"/>
        <v>0</v>
      </c>
      <c r="E710" s="28" t="str">
        <f t="shared" si="5"/>
        <v>0</v>
      </c>
      <c r="F710" s="29" t="str">
        <f t="shared" si="6"/>
        <v>0</v>
      </c>
      <c r="G710" s="30" t="str">
        <f t="shared" si="7"/>
        <v>0</v>
      </c>
      <c r="H710" s="31">
        <v>4958220.26</v>
      </c>
      <c r="I710" s="32">
        <v>41820.0</v>
      </c>
    </row>
    <row r="711">
      <c r="A711" s="13" t="s">
        <v>33</v>
      </c>
      <c r="B711" s="13" t="s">
        <v>770</v>
      </c>
      <c r="C711" s="13" t="s">
        <v>758</v>
      </c>
      <c r="D711" s="28" t="str">
        <f t="shared" si="1"/>
        <v>0</v>
      </c>
      <c r="E711" s="28" t="str">
        <f t="shared" si="5"/>
        <v>0</v>
      </c>
      <c r="F711" s="29" t="str">
        <f t="shared" si="6"/>
        <v>0</v>
      </c>
      <c r="G711" s="30" t="str">
        <f t="shared" si="7"/>
        <v>0</v>
      </c>
      <c r="H711" s="31">
        <v>5036771.22</v>
      </c>
      <c r="I711" s="32">
        <v>41820.0</v>
      </c>
    </row>
    <row r="712">
      <c r="A712" s="13" t="s">
        <v>33</v>
      </c>
      <c r="B712" s="13" t="s">
        <v>771</v>
      </c>
      <c r="C712" s="13" t="s">
        <v>758</v>
      </c>
      <c r="D712" s="28" t="str">
        <f t="shared" si="1"/>
        <v>0</v>
      </c>
      <c r="E712" s="28" t="str">
        <f t="shared" si="5"/>
        <v>0</v>
      </c>
      <c r="F712" s="29" t="str">
        <f t="shared" si="6"/>
        <v>0</v>
      </c>
      <c r="G712" s="30" t="str">
        <f t="shared" si="7"/>
        <v>0</v>
      </c>
      <c r="H712" s="31">
        <v>3082916.98</v>
      </c>
      <c r="I712" s="32">
        <v>41820.0</v>
      </c>
    </row>
    <row r="713">
      <c r="A713" s="13" t="s">
        <v>33</v>
      </c>
      <c r="B713" s="13" t="s">
        <v>772</v>
      </c>
      <c r="C713" s="13" t="s">
        <v>758</v>
      </c>
      <c r="D713" s="28" t="str">
        <f t="shared" si="1"/>
        <v>0</v>
      </c>
      <c r="E713" s="28" t="str">
        <f t="shared" si="5"/>
        <v>0</v>
      </c>
      <c r="F713" s="29" t="str">
        <f t="shared" si="6"/>
        <v>0</v>
      </c>
      <c r="G713" s="30" t="str">
        <f t="shared" si="7"/>
        <v>0</v>
      </c>
      <c r="H713" s="31">
        <v>1.069879336E7</v>
      </c>
      <c r="I713" s="32">
        <v>41820.0</v>
      </c>
    </row>
    <row r="714">
      <c r="A714" s="13" t="s">
        <v>33</v>
      </c>
      <c r="B714" s="13" t="s">
        <v>773</v>
      </c>
      <c r="C714" s="13" t="s">
        <v>758</v>
      </c>
      <c r="D714" s="28" t="str">
        <f t="shared" si="1"/>
        <v>0</v>
      </c>
      <c r="E714" s="28" t="str">
        <f t="shared" si="5"/>
        <v>0</v>
      </c>
      <c r="F714" s="29" t="str">
        <f t="shared" si="6"/>
        <v>0</v>
      </c>
      <c r="G714" s="30" t="str">
        <f t="shared" si="7"/>
        <v>0</v>
      </c>
      <c r="H714" s="31">
        <v>8264087.24</v>
      </c>
      <c r="I714" s="32">
        <v>41820.0</v>
      </c>
    </row>
    <row r="715">
      <c r="A715" s="13" t="s">
        <v>33</v>
      </c>
      <c r="B715" s="13" t="s">
        <v>774</v>
      </c>
      <c r="C715" s="13" t="s">
        <v>758</v>
      </c>
      <c r="D715" s="28" t="str">
        <f t="shared" si="1"/>
        <v>0</v>
      </c>
      <c r="E715" s="28" t="str">
        <f t="shared" si="5"/>
        <v>0</v>
      </c>
      <c r="F715" s="29" t="str">
        <f t="shared" si="6"/>
        <v>0</v>
      </c>
      <c r="G715" s="30" t="str">
        <f t="shared" si="7"/>
        <v>0</v>
      </c>
      <c r="H715" s="31">
        <v>8874452.72</v>
      </c>
      <c r="I715" s="32">
        <v>41820.0</v>
      </c>
    </row>
    <row r="716">
      <c r="A716" s="13" t="s">
        <v>33</v>
      </c>
      <c r="B716" s="13" t="s">
        <v>775</v>
      </c>
      <c r="C716" s="13" t="s">
        <v>758</v>
      </c>
      <c r="D716" s="28" t="str">
        <f t="shared" si="1"/>
        <v>0</v>
      </c>
      <c r="E716" s="28" t="str">
        <f t="shared" si="5"/>
        <v>0</v>
      </c>
      <c r="F716" s="29" t="str">
        <f t="shared" si="6"/>
        <v>0</v>
      </c>
      <c r="G716" s="30" t="str">
        <f t="shared" si="7"/>
        <v>0</v>
      </c>
      <c r="H716" s="31">
        <v>8496162.27</v>
      </c>
      <c r="I716" s="32">
        <v>41820.0</v>
      </c>
    </row>
    <row r="717">
      <c r="A717" s="13" t="s">
        <v>33</v>
      </c>
      <c r="B717" s="13" t="s">
        <v>776</v>
      </c>
      <c r="C717" s="13" t="s">
        <v>758</v>
      </c>
      <c r="D717" s="28" t="str">
        <f t="shared" si="1"/>
        <v>0</v>
      </c>
      <c r="E717" s="28" t="str">
        <f t="shared" si="5"/>
        <v>0</v>
      </c>
      <c r="F717" s="29" t="str">
        <f t="shared" si="6"/>
        <v>0</v>
      </c>
      <c r="G717" s="30" t="str">
        <f t="shared" si="7"/>
        <v>0</v>
      </c>
      <c r="H717" s="31">
        <v>1.007612784E7</v>
      </c>
      <c r="I717" s="32">
        <v>41820.0</v>
      </c>
    </row>
    <row r="718">
      <c r="A718" s="13" t="s">
        <v>33</v>
      </c>
      <c r="B718" s="13" t="s">
        <v>777</v>
      </c>
      <c r="C718" s="13" t="s">
        <v>758</v>
      </c>
      <c r="D718" s="28" t="str">
        <f t="shared" si="1"/>
        <v>0</v>
      </c>
      <c r="E718" s="28" t="str">
        <f t="shared" si="5"/>
        <v>0</v>
      </c>
      <c r="F718" s="29" t="str">
        <f t="shared" si="6"/>
        <v>0</v>
      </c>
      <c r="G718" s="30" t="str">
        <f t="shared" si="7"/>
        <v>0</v>
      </c>
      <c r="H718" s="31">
        <v>9573008.49</v>
      </c>
      <c r="I718" s="32">
        <v>41820.0</v>
      </c>
    </row>
    <row r="719">
      <c r="A719" s="13" t="s">
        <v>33</v>
      </c>
      <c r="B719" s="13" t="s">
        <v>778</v>
      </c>
      <c r="C719" s="13" t="s">
        <v>758</v>
      </c>
      <c r="D719" s="28" t="str">
        <f t="shared" si="1"/>
        <v>0</v>
      </c>
      <c r="E719" s="28" t="str">
        <f t="shared" si="5"/>
        <v>0</v>
      </c>
      <c r="F719" s="29" t="str">
        <f t="shared" si="6"/>
        <v>0</v>
      </c>
      <c r="G719" s="30" t="str">
        <f t="shared" si="7"/>
        <v>0</v>
      </c>
      <c r="H719" s="31">
        <v>7946907.39</v>
      </c>
      <c r="I719" s="32">
        <v>41820.0</v>
      </c>
    </row>
    <row r="720">
      <c r="D720" s="35"/>
      <c r="E720" s="35"/>
      <c r="F720" s="36"/>
      <c r="G720" s="37"/>
    </row>
    <row r="721">
      <c r="D721" s="35"/>
      <c r="E721" s="35"/>
      <c r="F721" s="36"/>
      <c r="G721" s="37"/>
    </row>
    <row r="722">
      <c r="D722" s="35"/>
      <c r="E722" s="35"/>
      <c r="F722" s="36"/>
      <c r="G722" s="37"/>
    </row>
    <row r="723">
      <c r="D723" s="35"/>
      <c r="E723" s="35"/>
      <c r="F723" s="36"/>
      <c r="G723" s="37"/>
    </row>
    <row r="724">
      <c r="D724" s="35"/>
      <c r="E724" s="35"/>
      <c r="F724" s="36"/>
      <c r="G724" s="37"/>
    </row>
    <row r="725">
      <c r="D725" s="35"/>
      <c r="E725" s="35"/>
      <c r="F725" s="36"/>
      <c r="G725" s="37"/>
    </row>
    <row r="726">
      <c r="D726" s="35"/>
      <c r="E726" s="35"/>
      <c r="F726" s="36"/>
      <c r="G726" s="37"/>
    </row>
    <row r="727">
      <c r="D727" s="35"/>
      <c r="E727" s="35"/>
      <c r="F727" s="36"/>
      <c r="G727" s="37"/>
    </row>
    <row r="728">
      <c r="D728" s="35"/>
      <c r="E728" s="35"/>
      <c r="F728" s="36"/>
      <c r="G728" s="37"/>
    </row>
    <row r="729">
      <c r="D729" s="35"/>
      <c r="E729" s="35"/>
      <c r="F729" s="36"/>
      <c r="G729" s="37"/>
    </row>
    <row r="730">
      <c r="D730" s="35"/>
      <c r="E730" s="35"/>
      <c r="F730" s="36"/>
      <c r="G730" s="37"/>
    </row>
    <row r="731">
      <c r="D731" s="35"/>
      <c r="E731" s="35"/>
      <c r="F731" s="36"/>
      <c r="G731" s="37"/>
    </row>
    <row r="732">
      <c r="D732" s="35"/>
      <c r="E732" s="35"/>
      <c r="F732" s="36"/>
      <c r="G732" s="37"/>
    </row>
    <row r="733">
      <c r="D733" s="35"/>
      <c r="E733" s="35"/>
      <c r="F733" s="36"/>
      <c r="G733" s="37"/>
    </row>
    <row r="734">
      <c r="D734" s="35"/>
      <c r="E734" s="35"/>
      <c r="F734" s="36"/>
      <c r="G734" s="37"/>
    </row>
    <row r="735">
      <c r="D735" s="35"/>
      <c r="E735" s="35"/>
      <c r="F735" s="36"/>
      <c r="G735" s="37"/>
    </row>
    <row r="736">
      <c r="D736" s="35"/>
      <c r="E736" s="35"/>
      <c r="F736" s="36"/>
      <c r="G736" s="37"/>
    </row>
    <row r="737">
      <c r="D737" s="35"/>
      <c r="E737" s="35"/>
      <c r="F737" s="36"/>
      <c r="G737" s="37"/>
    </row>
    <row r="738">
      <c r="D738" s="35"/>
      <c r="E738" s="35"/>
      <c r="F738" s="36"/>
      <c r="G738" s="37"/>
    </row>
    <row r="739">
      <c r="D739" s="35"/>
      <c r="E739" s="35"/>
      <c r="F739" s="36"/>
      <c r="G739" s="37"/>
    </row>
    <row r="740">
      <c r="D740" s="35"/>
      <c r="E740" s="35"/>
      <c r="F740" s="36"/>
      <c r="G740" s="37"/>
    </row>
    <row r="741">
      <c r="D741" s="35"/>
      <c r="E741" s="35"/>
      <c r="F741" s="36"/>
      <c r="G741" s="37"/>
    </row>
    <row r="742">
      <c r="D742" s="35"/>
      <c r="E742" s="35"/>
      <c r="F742" s="36"/>
      <c r="G742" s="37"/>
    </row>
    <row r="743">
      <c r="D743" s="35"/>
      <c r="E743" s="35"/>
      <c r="F743" s="36"/>
      <c r="G743" s="37"/>
    </row>
    <row r="744">
      <c r="D744" s="35"/>
      <c r="E744" s="35"/>
      <c r="F744" s="36"/>
      <c r="G744" s="37"/>
    </row>
    <row r="745">
      <c r="D745" s="35"/>
      <c r="E745" s="35"/>
      <c r="F745" s="36"/>
      <c r="G745" s="37"/>
    </row>
    <row r="746">
      <c r="D746" s="35"/>
      <c r="E746" s="35"/>
      <c r="F746" s="36"/>
      <c r="G746" s="37"/>
    </row>
    <row r="747">
      <c r="D747" s="35"/>
      <c r="E747" s="35"/>
      <c r="F747" s="36"/>
      <c r="G747" s="37"/>
    </row>
    <row r="748">
      <c r="D748" s="35"/>
      <c r="E748" s="35"/>
      <c r="F748" s="36"/>
      <c r="G748" s="37"/>
    </row>
    <row r="749">
      <c r="D749" s="35"/>
      <c r="E749" s="35"/>
      <c r="F749" s="36"/>
      <c r="G749" s="37"/>
    </row>
    <row r="750">
      <c r="D750" s="35"/>
      <c r="E750" s="35"/>
      <c r="F750" s="36"/>
      <c r="G750" s="37"/>
    </row>
    <row r="751">
      <c r="D751" s="35"/>
      <c r="E751" s="35"/>
      <c r="F751" s="36"/>
      <c r="G751" s="37"/>
    </row>
    <row r="752">
      <c r="D752" s="35"/>
      <c r="E752" s="35"/>
      <c r="F752" s="36"/>
      <c r="G752" s="37"/>
    </row>
    <row r="753">
      <c r="D753" s="35"/>
      <c r="E753" s="35"/>
      <c r="F753" s="36"/>
      <c r="G753" s="37"/>
    </row>
    <row r="754">
      <c r="D754" s="35"/>
      <c r="E754" s="35"/>
      <c r="F754" s="36"/>
      <c r="G754" s="37"/>
    </row>
    <row r="755">
      <c r="D755" s="35"/>
      <c r="E755" s="35"/>
      <c r="F755" s="36"/>
      <c r="G755" s="37"/>
    </row>
    <row r="756">
      <c r="D756" s="35"/>
      <c r="E756" s="35"/>
      <c r="F756" s="36"/>
      <c r="G756" s="37"/>
    </row>
    <row r="757">
      <c r="D757" s="35"/>
      <c r="E757" s="35"/>
      <c r="F757" s="36"/>
      <c r="G757" s="37"/>
    </row>
    <row r="758">
      <c r="D758" s="35"/>
      <c r="E758" s="35"/>
      <c r="F758" s="36"/>
      <c r="G758" s="37"/>
    </row>
    <row r="759">
      <c r="D759" s="35"/>
      <c r="E759" s="35"/>
      <c r="F759" s="36"/>
      <c r="G759" s="37"/>
    </row>
    <row r="760">
      <c r="D760" s="35"/>
      <c r="E760" s="35"/>
      <c r="F760" s="36"/>
      <c r="G760" s="37"/>
    </row>
    <row r="761">
      <c r="D761" s="35"/>
      <c r="E761" s="35"/>
      <c r="F761" s="36"/>
      <c r="G761" s="37"/>
    </row>
    <row r="762">
      <c r="D762" s="35"/>
      <c r="E762" s="35"/>
      <c r="F762" s="36"/>
      <c r="G762" s="37"/>
    </row>
    <row r="763">
      <c r="D763" s="35"/>
      <c r="E763" s="35"/>
      <c r="F763" s="36"/>
      <c r="G763" s="37"/>
    </row>
    <row r="764">
      <c r="D764" s="35"/>
      <c r="E764" s="35"/>
      <c r="F764" s="36"/>
      <c r="G764" s="37"/>
    </row>
    <row r="765">
      <c r="D765" s="35"/>
      <c r="E765" s="35"/>
      <c r="F765" s="36"/>
      <c r="G765" s="37"/>
    </row>
    <row r="766">
      <c r="D766" s="35"/>
      <c r="E766" s="35"/>
      <c r="F766" s="36"/>
      <c r="G766" s="37"/>
    </row>
    <row r="767">
      <c r="D767" s="35"/>
      <c r="E767" s="35"/>
      <c r="F767" s="36"/>
      <c r="G767" s="37"/>
    </row>
    <row r="768">
      <c r="D768" s="35"/>
      <c r="E768" s="35"/>
      <c r="F768" s="36"/>
      <c r="G768" s="37"/>
    </row>
    <row r="769">
      <c r="D769" s="35"/>
      <c r="E769" s="35"/>
      <c r="F769" s="36"/>
      <c r="G769" s="37"/>
    </row>
    <row r="770">
      <c r="D770" s="35"/>
      <c r="E770" s="35"/>
      <c r="F770" s="36"/>
      <c r="G770" s="37"/>
    </row>
    <row r="771">
      <c r="D771" s="35"/>
      <c r="E771" s="35"/>
      <c r="F771" s="36"/>
      <c r="G771" s="37"/>
    </row>
    <row r="772">
      <c r="D772" s="35"/>
      <c r="E772" s="35"/>
      <c r="F772" s="36"/>
      <c r="G772" s="37"/>
    </row>
    <row r="773">
      <c r="D773" s="35"/>
      <c r="E773" s="35"/>
      <c r="F773" s="36"/>
      <c r="G773" s="37"/>
    </row>
    <row r="774">
      <c r="D774" s="35"/>
      <c r="E774" s="35"/>
      <c r="F774" s="36"/>
      <c r="G774" s="37"/>
    </row>
    <row r="775">
      <c r="D775" s="35"/>
      <c r="E775" s="35"/>
      <c r="F775" s="36"/>
      <c r="G775" s="37"/>
    </row>
    <row r="776">
      <c r="D776" s="35"/>
      <c r="E776" s="35"/>
      <c r="F776" s="36"/>
      <c r="G776" s="37"/>
    </row>
    <row r="777">
      <c r="D777" s="35"/>
      <c r="E777" s="35"/>
      <c r="F777" s="36"/>
      <c r="G777" s="37"/>
    </row>
    <row r="778">
      <c r="D778" s="35"/>
      <c r="E778" s="35"/>
      <c r="F778" s="36"/>
      <c r="G778" s="37"/>
    </row>
    <row r="779">
      <c r="D779" s="35"/>
      <c r="E779" s="35"/>
      <c r="F779" s="36"/>
      <c r="G779" s="37"/>
    </row>
    <row r="780">
      <c r="D780" s="35"/>
      <c r="E780" s="35"/>
      <c r="F780" s="36"/>
      <c r="G780" s="37"/>
    </row>
    <row r="781">
      <c r="D781" s="35"/>
      <c r="E781" s="35"/>
      <c r="F781" s="36"/>
      <c r="G781" s="37"/>
    </row>
    <row r="782">
      <c r="D782" s="35"/>
      <c r="E782" s="35"/>
      <c r="F782" s="36"/>
      <c r="G782" s="37"/>
    </row>
    <row r="783">
      <c r="D783" s="35"/>
      <c r="E783" s="35"/>
      <c r="F783" s="36"/>
      <c r="G783" s="37"/>
    </row>
    <row r="784">
      <c r="D784" s="35"/>
      <c r="E784" s="35"/>
      <c r="F784" s="36"/>
      <c r="G784" s="37"/>
    </row>
    <row r="785">
      <c r="D785" s="35"/>
      <c r="E785" s="35"/>
      <c r="F785" s="36"/>
      <c r="G785" s="37"/>
    </row>
    <row r="786">
      <c r="D786" s="35"/>
      <c r="E786" s="35"/>
      <c r="F786" s="36"/>
      <c r="G786" s="37"/>
    </row>
    <row r="787">
      <c r="D787" s="35"/>
      <c r="E787" s="35"/>
      <c r="F787" s="36"/>
      <c r="G787" s="37"/>
    </row>
    <row r="788">
      <c r="D788" s="35"/>
      <c r="E788" s="35"/>
      <c r="F788" s="36"/>
      <c r="G788" s="37"/>
    </row>
    <row r="789">
      <c r="D789" s="35"/>
      <c r="E789" s="35"/>
      <c r="F789" s="36"/>
      <c r="G789" s="37"/>
    </row>
    <row r="790">
      <c r="D790" s="35"/>
      <c r="E790" s="35"/>
      <c r="F790" s="36"/>
      <c r="G790" s="37"/>
    </row>
    <row r="791">
      <c r="D791" s="35"/>
      <c r="E791" s="35"/>
      <c r="F791" s="36"/>
      <c r="G791" s="37"/>
    </row>
    <row r="792">
      <c r="D792" s="35"/>
      <c r="E792" s="35"/>
      <c r="F792" s="36"/>
      <c r="G792" s="37"/>
    </row>
    <row r="793">
      <c r="D793" s="35"/>
      <c r="E793" s="35"/>
      <c r="F793" s="36"/>
      <c r="G793" s="37"/>
    </row>
    <row r="794">
      <c r="D794" s="35"/>
      <c r="E794" s="35"/>
      <c r="F794" s="36"/>
      <c r="G794" s="37"/>
    </row>
    <row r="795">
      <c r="D795" s="35"/>
      <c r="E795" s="35"/>
      <c r="F795" s="36"/>
      <c r="G795" s="37"/>
    </row>
    <row r="796">
      <c r="D796" s="35"/>
      <c r="E796" s="35"/>
      <c r="F796" s="36"/>
      <c r="G796" s="37"/>
    </row>
    <row r="797">
      <c r="D797" s="35"/>
      <c r="E797" s="35"/>
      <c r="F797" s="36"/>
      <c r="G797" s="37"/>
    </row>
    <row r="798">
      <c r="D798" s="35"/>
      <c r="E798" s="35"/>
      <c r="F798" s="36"/>
      <c r="G798" s="37"/>
    </row>
    <row r="799">
      <c r="D799" s="35"/>
      <c r="E799" s="35"/>
      <c r="F799" s="36"/>
      <c r="G799" s="37"/>
    </row>
    <row r="800">
      <c r="D800" s="35"/>
      <c r="E800" s="35"/>
      <c r="F800" s="36"/>
      <c r="G800" s="37"/>
    </row>
    <row r="801">
      <c r="D801" s="35"/>
      <c r="E801" s="35"/>
      <c r="F801" s="36"/>
      <c r="G801" s="37"/>
    </row>
    <row r="802">
      <c r="D802" s="35"/>
      <c r="E802" s="35"/>
      <c r="F802" s="36"/>
      <c r="G802" s="37"/>
    </row>
    <row r="803">
      <c r="D803" s="35"/>
      <c r="E803" s="35"/>
      <c r="F803" s="36"/>
      <c r="G803" s="37"/>
    </row>
    <row r="804">
      <c r="D804" s="35"/>
      <c r="E804" s="35"/>
      <c r="F804" s="36"/>
      <c r="G804" s="37"/>
    </row>
    <row r="805">
      <c r="D805" s="35"/>
      <c r="E805" s="35"/>
      <c r="F805" s="36"/>
      <c r="G805" s="37"/>
    </row>
    <row r="806">
      <c r="D806" s="35"/>
      <c r="E806" s="35"/>
      <c r="F806" s="36"/>
      <c r="G806" s="37"/>
    </row>
    <row r="807">
      <c r="D807" s="35"/>
      <c r="E807" s="35"/>
      <c r="F807" s="36"/>
      <c r="G807" s="37"/>
    </row>
    <row r="808">
      <c r="D808" s="35"/>
      <c r="E808" s="35"/>
      <c r="F808" s="36"/>
      <c r="G808" s="37"/>
    </row>
    <row r="809">
      <c r="D809" s="35"/>
      <c r="E809" s="35"/>
      <c r="F809" s="36"/>
      <c r="G809" s="37"/>
    </row>
    <row r="810">
      <c r="D810" s="35"/>
      <c r="E810" s="35"/>
      <c r="F810" s="36"/>
      <c r="G810" s="37"/>
    </row>
    <row r="811">
      <c r="D811" s="35"/>
      <c r="E811" s="35"/>
      <c r="F811" s="36"/>
      <c r="G811" s="37"/>
    </row>
    <row r="812">
      <c r="D812" s="35"/>
      <c r="E812" s="35"/>
      <c r="F812" s="36"/>
      <c r="G812" s="37"/>
    </row>
    <row r="813">
      <c r="D813" s="35"/>
      <c r="E813" s="35"/>
      <c r="F813" s="36"/>
      <c r="G813" s="37"/>
    </row>
    <row r="814">
      <c r="D814" s="35"/>
      <c r="E814" s="35"/>
      <c r="F814" s="36"/>
      <c r="G814" s="37"/>
    </row>
    <row r="815">
      <c r="D815" s="35"/>
      <c r="E815" s="35"/>
      <c r="F815" s="36"/>
      <c r="G815" s="37"/>
    </row>
    <row r="816">
      <c r="D816" s="35"/>
      <c r="E816" s="35"/>
      <c r="F816" s="36"/>
      <c r="G816" s="37"/>
    </row>
    <row r="817">
      <c r="D817" s="35"/>
      <c r="E817" s="35"/>
      <c r="F817" s="36"/>
      <c r="G817" s="37"/>
    </row>
    <row r="818">
      <c r="D818" s="35"/>
      <c r="E818" s="35"/>
      <c r="F818" s="36"/>
      <c r="G818" s="37"/>
    </row>
    <row r="819">
      <c r="D819" s="35"/>
      <c r="E819" s="35"/>
      <c r="F819" s="36"/>
      <c r="G819" s="37"/>
    </row>
    <row r="820">
      <c r="D820" s="35"/>
      <c r="E820" s="35"/>
      <c r="F820" s="36"/>
      <c r="G820" s="37"/>
    </row>
    <row r="821">
      <c r="D821" s="35"/>
      <c r="E821" s="35"/>
      <c r="F821" s="36"/>
      <c r="G821" s="37"/>
    </row>
    <row r="822">
      <c r="D822" s="35"/>
      <c r="E822" s="35"/>
      <c r="F822" s="36"/>
      <c r="G822" s="37"/>
    </row>
    <row r="823">
      <c r="D823" s="35"/>
      <c r="E823" s="35"/>
      <c r="F823" s="36"/>
      <c r="G823" s="37"/>
    </row>
    <row r="824">
      <c r="D824" s="35"/>
      <c r="E824" s="35"/>
      <c r="F824" s="36"/>
      <c r="G824" s="37"/>
    </row>
    <row r="825">
      <c r="D825" s="35"/>
      <c r="E825" s="35"/>
      <c r="F825" s="36"/>
      <c r="G825" s="37"/>
    </row>
    <row r="826">
      <c r="D826" s="35"/>
      <c r="E826" s="35"/>
      <c r="F826" s="36"/>
      <c r="G826" s="37"/>
    </row>
    <row r="827">
      <c r="D827" s="35"/>
      <c r="E827" s="35"/>
      <c r="F827" s="36"/>
      <c r="G827" s="37"/>
    </row>
    <row r="828">
      <c r="D828" s="35"/>
      <c r="E828" s="35"/>
      <c r="F828" s="36"/>
      <c r="G828" s="37"/>
    </row>
    <row r="829">
      <c r="D829" s="35"/>
      <c r="E829" s="35"/>
      <c r="F829" s="36"/>
      <c r="G829" s="37"/>
    </row>
    <row r="830">
      <c r="D830" s="35"/>
      <c r="E830" s="35"/>
      <c r="F830" s="36"/>
      <c r="G830" s="37"/>
    </row>
    <row r="831">
      <c r="D831" s="35"/>
      <c r="E831" s="35"/>
      <c r="F831" s="36"/>
      <c r="G831" s="37"/>
    </row>
    <row r="832">
      <c r="D832" s="35"/>
      <c r="E832" s="35"/>
      <c r="F832" s="36"/>
      <c r="G832" s="37"/>
    </row>
    <row r="833">
      <c r="D833" s="35"/>
      <c r="E833" s="35"/>
      <c r="F833" s="36"/>
      <c r="G833" s="37"/>
    </row>
    <row r="834">
      <c r="D834" s="35"/>
      <c r="E834" s="35"/>
      <c r="F834" s="36"/>
      <c r="G834" s="37"/>
    </row>
    <row r="835">
      <c r="D835" s="35"/>
      <c r="E835" s="35"/>
      <c r="F835" s="36"/>
      <c r="G835" s="37"/>
    </row>
    <row r="836">
      <c r="D836" s="35"/>
      <c r="E836" s="35"/>
      <c r="F836" s="36"/>
      <c r="G836" s="37"/>
    </row>
    <row r="837">
      <c r="D837" s="35"/>
      <c r="E837" s="35"/>
      <c r="F837" s="36"/>
      <c r="G837" s="37"/>
    </row>
    <row r="838">
      <c r="D838" s="35"/>
      <c r="E838" s="35"/>
      <c r="F838" s="36"/>
      <c r="G838" s="37"/>
    </row>
    <row r="839">
      <c r="D839" s="35"/>
      <c r="E839" s="35"/>
      <c r="F839" s="36"/>
      <c r="G839" s="37"/>
    </row>
    <row r="840">
      <c r="D840" s="35"/>
      <c r="E840" s="35"/>
      <c r="F840" s="36"/>
      <c r="G840" s="37"/>
    </row>
    <row r="841">
      <c r="D841" s="35"/>
      <c r="E841" s="35"/>
      <c r="F841" s="36"/>
      <c r="G841" s="37"/>
    </row>
    <row r="842">
      <c r="D842" s="35"/>
      <c r="E842" s="35"/>
      <c r="F842" s="36"/>
      <c r="G842" s="37"/>
    </row>
    <row r="843">
      <c r="D843" s="35"/>
      <c r="E843" s="35"/>
      <c r="F843" s="36"/>
      <c r="G843" s="37"/>
    </row>
    <row r="844">
      <c r="D844" s="35"/>
      <c r="E844" s="35"/>
      <c r="F844" s="36"/>
      <c r="G844" s="37"/>
    </row>
    <row r="845">
      <c r="D845" s="35"/>
      <c r="E845" s="35"/>
      <c r="F845" s="36"/>
      <c r="G845" s="37"/>
    </row>
    <row r="846">
      <c r="D846" s="35"/>
      <c r="E846" s="35"/>
      <c r="F846" s="36"/>
      <c r="G846" s="37"/>
    </row>
    <row r="847">
      <c r="D847" s="35"/>
      <c r="E847" s="35"/>
      <c r="F847" s="36"/>
      <c r="G847" s="37"/>
    </row>
    <row r="848">
      <c r="D848" s="35"/>
      <c r="E848" s="35"/>
      <c r="F848" s="36"/>
      <c r="G848" s="37"/>
    </row>
    <row r="849">
      <c r="D849" s="35"/>
      <c r="E849" s="35"/>
      <c r="F849" s="36"/>
      <c r="G849" s="37"/>
    </row>
    <row r="850">
      <c r="D850" s="35"/>
      <c r="E850" s="35"/>
      <c r="F850" s="36"/>
      <c r="G850" s="37"/>
    </row>
    <row r="851">
      <c r="D851" s="35"/>
      <c r="E851" s="35"/>
      <c r="F851" s="36"/>
      <c r="G851" s="37"/>
    </row>
    <row r="852">
      <c r="D852" s="35"/>
      <c r="E852" s="35"/>
      <c r="F852" s="36"/>
      <c r="G852" s="37"/>
    </row>
    <row r="853">
      <c r="D853" s="35"/>
      <c r="E853" s="35"/>
      <c r="F853" s="36"/>
      <c r="G853" s="37"/>
    </row>
    <row r="854">
      <c r="D854" s="35"/>
      <c r="E854" s="35"/>
      <c r="F854" s="36"/>
      <c r="G854" s="37"/>
    </row>
    <row r="855">
      <c r="D855" s="35"/>
      <c r="E855" s="35"/>
      <c r="F855" s="36"/>
      <c r="G855" s="37"/>
    </row>
    <row r="856">
      <c r="D856" s="35"/>
      <c r="E856" s="35"/>
      <c r="F856" s="36"/>
      <c r="G856" s="37"/>
    </row>
    <row r="857">
      <c r="D857" s="35"/>
      <c r="E857" s="35"/>
      <c r="F857" s="36"/>
      <c r="G857" s="37"/>
    </row>
    <row r="858">
      <c r="D858" s="35"/>
      <c r="E858" s="35"/>
      <c r="F858" s="36"/>
      <c r="G858" s="37"/>
    </row>
    <row r="859">
      <c r="D859" s="35"/>
      <c r="E859" s="35"/>
      <c r="F859" s="36"/>
      <c r="G859" s="37"/>
    </row>
    <row r="860">
      <c r="D860" s="35"/>
      <c r="E860" s="35"/>
      <c r="F860" s="36"/>
      <c r="G860" s="37"/>
    </row>
    <row r="861">
      <c r="D861" s="35"/>
      <c r="E861" s="35"/>
      <c r="F861" s="36"/>
      <c r="G861" s="37"/>
    </row>
    <row r="862">
      <c r="D862" s="35"/>
      <c r="E862" s="35"/>
      <c r="F862" s="36"/>
      <c r="G862" s="37"/>
    </row>
    <row r="863">
      <c r="D863" s="35"/>
      <c r="E863" s="35"/>
      <c r="F863" s="36"/>
      <c r="G863" s="37"/>
    </row>
    <row r="864">
      <c r="D864" s="35"/>
      <c r="E864" s="35"/>
      <c r="F864" s="36"/>
      <c r="G864" s="37"/>
    </row>
    <row r="865">
      <c r="D865" s="35"/>
      <c r="E865" s="35"/>
      <c r="F865" s="36"/>
      <c r="G865" s="37"/>
    </row>
    <row r="866">
      <c r="D866" s="35"/>
      <c r="E866" s="35"/>
      <c r="F866" s="36"/>
      <c r="G866" s="37"/>
    </row>
    <row r="867">
      <c r="D867" s="35"/>
      <c r="E867" s="35"/>
      <c r="F867" s="36"/>
      <c r="G867" s="37"/>
    </row>
    <row r="868">
      <c r="D868" s="35"/>
      <c r="E868" s="35"/>
      <c r="F868" s="36"/>
      <c r="G868" s="37"/>
    </row>
    <row r="869">
      <c r="D869" s="35"/>
      <c r="E869" s="35"/>
      <c r="F869" s="36"/>
      <c r="G869" s="37"/>
    </row>
    <row r="870">
      <c r="D870" s="35"/>
      <c r="E870" s="35"/>
      <c r="F870" s="36"/>
      <c r="G870" s="37"/>
    </row>
    <row r="871">
      <c r="D871" s="35"/>
      <c r="E871" s="35"/>
      <c r="F871" s="36"/>
      <c r="G871" s="37"/>
    </row>
    <row r="872">
      <c r="D872" s="35"/>
      <c r="E872" s="35"/>
      <c r="F872" s="36"/>
      <c r="G872" s="37"/>
    </row>
    <row r="873">
      <c r="D873" s="35"/>
      <c r="E873" s="35"/>
      <c r="F873" s="36"/>
      <c r="G873" s="37"/>
    </row>
    <row r="874">
      <c r="D874" s="35"/>
      <c r="E874" s="35"/>
      <c r="F874" s="36"/>
      <c r="G874" s="37"/>
    </row>
    <row r="875">
      <c r="D875" s="35"/>
      <c r="E875" s="35"/>
      <c r="F875" s="36"/>
      <c r="G875" s="37"/>
    </row>
    <row r="876">
      <c r="D876" s="35"/>
      <c r="E876" s="35"/>
      <c r="F876" s="36"/>
      <c r="G876" s="37"/>
    </row>
    <row r="877">
      <c r="D877" s="35"/>
      <c r="E877" s="35"/>
      <c r="F877" s="36"/>
      <c r="G877" s="37"/>
    </row>
    <row r="878">
      <c r="D878" s="35"/>
      <c r="E878" s="35"/>
      <c r="F878" s="36"/>
      <c r="G878" s="37"/>
    </row>
    <row r="879">
      <c r="D879" s="35"/>
      <c r="E879" s="35"/>
      <c r="F879" s="36"/>
      <c r="G879" s="37"/>
    </row>
    <row r="880">
      <c r="D880" s="35"/>
      <c r="E880" s="35"/>
      <c r="F880" s="36"/>
      <c r="G880" s="37"/>
    </row>
    <row r="881">
      <c r="D881" s="35"/>
      <c r="E881" s="35"/>
      <c r="F881" s="36"/>
      <c r="G881" s="37"/>
    </row>
    <row r="882">
      <c r="D882" s="35"/>
      <c r="E882" s="35"/>
      <c r="F882" s="36"/>
      <c r="G882" s="37"/>
    </row>
    <row r="883">
      <c r="D883" s="35"/>
      <c r="E883" s="35"/>
      <c r="F883" s="36"/>
      <c r="G883" s="37"/>
    </row>
    <row r="884">
      <c r="D884" s="35"/>
      <c r="E884" s="35"/>
      <c r="F884" s="36"/>
      <c r="G884" s="37"/>
    </row>
    <row r="885">
      <c r="D885" s="35"/>
      <c r="E885" s="35"/>
      <c r="F885" s="36"/>
      <c r="G885" s="37"/>
    </row>
    <row r="886">
      <c r="D886" s="35"/>
      <c r="E886" s="35"/>
      <c r="F886" s="36"/>
      <c r="G886" s="37"/>
    </row>
    <row r="887">
      <c r="D887" s="35"/>
      <c r="E887" s="35"/>
      <c r="F887" s="36"/>
      <c r="G887" s="37"/>
    </row>
    <row r="888">
      <c r="D888" s="35"/>
      <c r="E888" s="35"/>
      <c r="F888" s="36"/>
      <c r="G888" s="37"/>
    </row>
    <row r="889">
      <c r="D889" s="35"/>
      <c r="E889" s="35"/>
      <c r="F889" s="36"/>
      <c r="G889" s="37"/>
    </row>
    <row r="890">
      <c r="D890" s="35"/>
      <c r="E890" s="35"/>
      <c r="F890" s="36"/>
      <c r="G890" s="37"/>
    </row>
    <row r="891">
      <c r="D891" s="35"/>
      <c r="E891" s="35"/>
      <c r="F891" s="36"/>
      <c r="G891" s="37"/>
    </row>
    <row r="892">
      <c r="D892" s="35"/>
      <c r="E892" s="35"/>
      <c r="F892" s="36"/>
      <c r="G892" s="37"/>
    </row>
    <row r="893">
      <c r="D893" s="35"/>
      <c r="E893" s="35"/>
      <c r="F893" s="36"/>
      <c r="G893" s="37"/>
    </row>
    <row r="894">
      <c r="D894" s="35"/>
      <c r="E894" s="35"/>
      <c r="F894" s="36"/>
      <c r="G894" s="37"/>
    </row>
    <row r="895">
      <c r="D895" s="35"/>
      <c r="E895" s="35"/>
      <c r="F895" s="36"/>
      <c r="G895" s="37"/>
    </row>
    <row r="896">
      <c r="D896" s="35"/>
      <c r="E896" s="35"/>
      <c r="F896" s="36"/>
      <c r="G896" s="37"/>
    </row>
    <row r="897">
      <c r="D897" s="35"/>
      <c r="E897" s="35"/>
      <c r="F897" s="36"/>
      <c r="G897" s="37"/>
    </row>
    <row r="898">
      <c r="D898" s="35"/>
      <c r="E898" s="35"/>
      <c r="F898" s="36"/>
      <c r="G898" s="37"/>
    </row>
    <row r="899">
      <c r="D899" s="35"/>
      <c r="E899" s="35"/>
      <c r="F899" s="36"/>
      <c r="G899" s="37"/>
    </row>
    <row r="900">
      <c r="D900" s="35"/>
      <c r="E900" s="35"/>
      <c r="F900" s="36"/>
      <c r="G900" s="37"/>
    </row>
    <row r="901">
      <c r="D901" s="35"/>
      <c r="E901" s="35"/>
      <c r="F901" s="36"/>
      <c r="G901" s="37"/>
    </row>
    <row r="902">
      <c r="D902" s="35"/>
      <c r="E902" s="35"/>
      <c r="F902" s="36"/>
      <c r="G902" s="37"/>
    </row>
    <row r="903">
      <c r="D903" s="35"/>
      <c r="E903" s="35"/>
      <c r="F903" s="36"/>
      <c r="G903" s="37"/>
    </row>
    <row r="904">
      <c r="D904" s="35"/>
      <c r="E904" s="35"/>
      <c r="F904" s="36"/>
      <c r="G904" s="37"/>
    </row>
    <row r="905">
      <c r="D905" s="35"/>
      <c r="E905" s="35"/>
      <c r="F905" s="36"/>
      <c r="G905" s="37"/>
    </row>
    <row r="906">
      <c r="D906" s="35"/>
      <c r="E906" s="35"/>
      <c r="F906" s="36"/>
      <c r="G906" s="37"/>
    </row>
    <row r="907">
      <c r="D907" s="35"/>
      <c r="E907" s="35"/>
      <c r="F907" s="36"/>
      <c r="G907" s="37"/>
    </row>
    <row r="908">
      <c r="D908" s="35"/>
      <c r="E908" s="35"/>
      <c r="F908" s="36"/>
      <c r="G908" s="37"/>
    </row>
    <row r="909">
      <c r="D909" s="35"/>
      <c r="E909" s="35"/>
      <c r="F909" s="36"/>
      <c r="G909" s="37"/>
    </row>
    <row r="910">
      <c r="D910" s="35"/>
      <c r="E910" s="35"/>
      <c r="F910" s="36"/>
      <c r="G910" s="37"/>
    </row>
    <row r="911">
      <c r="D911" s="35"/>
      <c r="E911" s="35"/>
      <c r="F911" s="36"/>
      <c r="G911" s="37"/>
    </row>
    <row r="912">
      <c r="D912" s="35"/>
      <c r="E912" s="35"/>
      <c r="F912" s="36"/>
      <c r="G912" s="37"/>
    </row>
    <row r="913">
      <c r="D913" s="35"/>
      <c r="E913" s="35"/>
      <c r="F913" s="36"/>
      <c r="G913" s="37"/>
    </row>
    <row r="914">
      <c r="D914" s="35"/>
      <c r="E914" s="35"/>
      <c r="F914" s="36"/>
      <c r="G914" s="37"/>
    </row>
    <row r="915">
      <c r="D915" s="35"/>
      <c r="E915" s="35"/>
      <c r="F915" s="36"/>
      <c r="G915" s="37"/>
    </row>
    <row r="916">
      <c r="D916" s="35"/>
      <c r="E916" s="35"/>
      <c r="F916" s="36"/>
      <c r="G916" s="37"/>
    </row>
    <row r="917">
      <c r="D917" s="35"/>
      <c r="E917" s="35"/>
      <c r="F917" s="36"/>
      <c r="G917" s="37"/>
    </row>
    <row r="918">
      <c r="D918" s="35"/>
      <c r="E918" s="35"/>
      <c r="F918" s="36"/>
      <c r="G918" s="37"/>
    </row>
    <row r="919">
      <c r="D919" s="35"/>
      <c r="E919" s="35"/>
      <c r="F919" s="36"/>
      <c r="G919" s="37"/>
    </row>
    <row r="920">
      <c r="D920" s="35"/>
      <c r="E920" s="35"/>
      <c r="F920" s="36"/>
      <c r="G920" s="37"/>
    </row>
    <row r="921">
      <c r="D921" s="35"/>
      <c r="E921" s="35"/>
      <c r="F921" s="36"/>
      <c r="G921" s="37"/>
    </row>
    <row r="922">
      <c r="D922" s="35"/>
      <c r="E922" s="35"/>
      <c r="F922" s="36"/>
      <c r="G922" s="37"/>
    </row>
    <row r="923">
      <c r="D923" s="35"/>
      <c r="E923" s="35"/>
      <c r="F923" s="36"/>
      <c r="G923" s="37"/>
    </row>
    <row r="924">
      <c r="D924" s="35"/>
      <c r="E924" s="35"/>
      <c r="F924" s="36"/>
      <c r="G924" s="37"/>
    </row>
    <row r="925">
      <c r="D925" s="35"/>
      <c r="E925" s="35"/>
      <c r="F925" s="36"/>
      <c r="G925" s="37"/>
    </row>
    <row r="926">
      <c r="D926" s="35"/>
      <c r="E926" s="35"/>
      <c r="F926" s="36"/>
      <c r="G926" s="37"/>
    </row>
    <row r="927">
      <c r="D927" s="35"/>
      <c r="E927" s="35"/>
      <c r="F927" s="36"/>
      <c r="G927" s="37"/>
    </row>
    <row r="928">
      <c r="D928" s="35"/>
      <c r="E928" s="35"/>
      <c r="F928" s="36"/>
      <c r="G928" s="37"/>
    </row>
    <row r="929">
      <c r="D929" s="35"/>
      <c r="E929" s="35"/>
      <c r="F929" s="36"/>
      <c r="G929" s="37"/>
    </row>
    <row r="930">
      <c r="D930" s="35"/>
      <c r="E930" s="35"/>
      <c r="F930" s="36"/>
      <c r="G930" s="37"/>
    </row>
    <row r="931">
      <c r="D931" s="35"/>
      <c r="E931" s="35"/>
      <c r="F931" s="36"/>
      <c r="G931" s="37"/>
    </row>
    <row r="932">
      <c r="D932" s="35"/>
      <c r="E932" s="35"/>
      <c r="F932" s="36"/>
      <c r="G932" s="37"/>
    </row>
    <row r="933">
      <c r="D933" s="35"/>
      <c r="E933" s="35"/>
      <c r="F933" s="36"/>
      <c r="G933" s="37"/>
    </row>
    <row r="934">
      <c r="D934" s="35"/>
      <c r="E934" s="35"/>
      <c r="F934" s="36"/>
      <c r="G934" s="37"/>
    </row>
    <row r="935">
      <c r="D935" s="35"/>
      <c r="E935" s="35"/>
      <c r="F935" s="36"/>
      <c r="G935" s="37"/>
    </row>
    <row r="936">
      <c r="D936" s="35"/>
      <c r="E936" s="35"/>
      <c r="F936" s="36"/>
      <c r="G936" s="37"/>
    </row>
    <row r="937">
      <c r="D937" s="35"/>
      <c r="E937" s="35"/>
      <c r="F937" s="36"/>
      <c r="G937" s="37"/>
    </row>
    <row r="938">
      <c r="D938" s="35"/>
      <c r="E938" s="35"/>
      <c r="F938" s="36"/>
      <c r="G938" s="37"/>
    </row>
    <row r="939">
      <c r="D939" s="35"/>
      <c r="E939" s="35"/>
      <c r="F939" s="36"/>
      <c r="G939" s="37"/>
    </row>
    <row r="940">
      <c r="D940" s="35"/>
      <c r="E940" s="35"/>
      <c r="F940" s="36"/>
      <c r="G940" s="37"/>
    </row>
    <row r="941">
      <c r="D941" s="35"/>
      <c r="E941" s="35"/>
      <c r="F941" s="36"/>
      <c r="G941" s="37"/>
    </row>
    <row r="942">
      <c r="D942" s="35"/>
      <c r="E942" s="35"/>
      <c r="F942" s="36"/>
      <c r="G942" s="37"/>
    </row>
    <row r="943">
      <c r="D943" s="35"/>
      <c r="E943" s="35"/>
      <c r="F943" s="36"/>
      <c r="G943" s="37"/>
    </row>
    <row r="944">
      <c r="D944" s="35"/>
      <c r="E944" s="35"/>
      <c r="F944" s="36"/>
      <c r="G944" s="37"/>
    </row>
    <row r="945">
      <c r="D945" s="35"/>
      <c r="E945" s="35"/>
      <c r="F945" s="36"/>
      <c r="G945" s="37"/>
    </row>
    <row r="946">
      <c r="D946" s="35"/>
      <c r="E946" s="35"/>
      <c r="F946" s="36"/>
      <c r="G946" s="37"/>
    </row>
    <row r="947">
      <c r="D947" s="35"/>
      <c r="E947" s="35"/>
      <c r="F947" s="36"/>
      <c r="G947" s="37"/>
    </row>
    <row r="948">
      <c r="D948" s="35"/>
      <c r="E948" s="35"/>
      <c r="F948" s="36"/>
      <c r="G948" s="37"/>
    </row>
    <row r="949">
      <c r="D949" s="35"/>
      <c r="E949" s="35"/>
      <c r="F949" s="36"/>
      <c r="G949" s="37"/>
    </row>
    <row r="950">
      <c r="D950" s="35"/>
      <c r="E950" s="35"/>
      <c r="F950" s="36"/>
      <c r="G950" s="37"/>
    </row>
    <row r="951">
      <c r="D951" s="35"/>
      <c r="E951" s="35"/>
      <c r="F951" s="36"/>
      <c r="G951" s="37"/>
    </row>
    <row r="952">
      <c r="D952" s="35"/>
      <c r="E952" s="35"/>
      <c r="F952" s="36"/>
      <c r="G952" s="37"/>
    </row>
    <row r="953">
      <c r="D953" s="35"/>
      <c r="E953" s="35"/>
      <c r="F953" s="36"/>
      <c r="G953" s="37"/>
    </row>
    <row r="954">
      <c r="D954" s="35"/>
      <c r="E954" s="35"/>
      <c r="F954" s="36"/>
      <c r="G954" s="37"/>
    </row>
    <row r="955">
      <c r="D955" s="35"/>
      <c r="E955" s="35"/>
      <c r="F955" s="36"/>
      <c r="G955" s="37"/>
    </row>
    <row r="956">
      <c r="D956" s="35"/>
      <c r="E956" s="35"/>
      <c r="F956" s="36"/>
      <c r="G956" s="37"/>
    </row>
    <row r="957">
      <c r="D957" s="35"/>
      <c r="E957" s="35"/>
      <c r="F957" s="36"/>
      <c r="G957" s="37"/>
    </row>
    <row r="958">
      <c r="D958" s="35"/>
      <c r="E958" s="35"/>
      <c r="F958" s="36"/>
      <c r="G958" s="37"/>
    </row>
    <row r="959">
      <c r="D959" s="35"/>
      <c r="E959" s="35"/>
      <c r="F959" s="36"/>
      <c r="G959" s="37"/>
    </row>
    <row r="960">
      <c r="D960" s="35"/>
      <c r="E960" s="35"/>
      <c r="F960" s="36"/>
      <c r="G960" s="37"/>
    </row>
    <row r="961">
      <c r="D961" s="35"/>
      <c r="E961" s="35"/>
      <c r="F961" s="36"/>
      <c r="G961" s="37"/>
    </row>
    <row r="962">
      <c r="D962" s="35"/>
      <c r="E962" s="35"/>
      <c r="F962" s="36"/>
      <c r="G962" s="37"/>
    </row>
    <row r="963">
      <c r="D963" s="35"/>
      <c r="E963" s="35"/>
      <c r="F963" s="36"/>
      <c r="G963" s="37"/>
    </row>
    <row r="964">
      <c r="D964" s="35"/>
      <c r="E964" s="35"/>
      <c r="F964" s="36"/>
      <c r="G964" s="37"/>
    </row>
    <row r="965">
      <c r="D965" s="35"/>
      <c r="E965" s="35"/>
      <c r="F965" s="36"/>
      <c r="G965" s="37"/>
    </row>
    <row r="966">
      <c r="D966" s="35"/>
      <c r="E966" s="35"/>
      <c r="F966" s="36"/>
      <c r="G966" s="37"/>
    </row>
    <row r="967">
      <c r="D967" s="35"/>
      <c r="E967" s="35"/>
      <c r="F967" s="36"/>
      <c r="G967" s="37"/>
    </row>
    <row r="968">
      <c r="D968" s="35"/>
      <c r="E968" s="35"/>
      <c r="F968" s="36"/>
      <c r="G968" s="37"/>
    </row>
    <row r="969">
      <c r="D969" s="35"/>
      <c r="E969" s="35"/>
      <c r="F969" s="36"/>
      <c r="G969" s="37"/>
    </row>
    <row r="970">
      <c r="D970" s="35"/>
      <c r="E970" s="35"/>
      <c r="F970" s="36"/>
      <c r="G970" s="37"/>
    </row>
    <row r="971">
      <c r="D971" s="35"/>
      <c r="E971" s="35"/>
      <c r="F971" s="36"/>
      <c r="G971" s="37"/>
    </row>
    <row r="972">
      <c r="D972" s="35"/>
      <c r="E972" s="35"/>
      <c r="F972" s="36"/>
      <c r="G972" s="37"/>
    </row>
    <row r="973">
      <c r="D973" s="35"/>
      <c r="E973" s="35"/>
      <c r="F973" s="36"/>
      <c r="G973" s="37"/>
    </row>
    <row r="974">
      <c r="D974" s="35"/>
      <c r="E974" s="35"/>
      <c r="F974" s="36"/>
      <c r="G974" s="37"/>
    </row>
    <row r="975">
      <c r="D975" s="35"/>
      <c r="E975" s="35"/>
      <c r="F975" s="36"/>
      <c r="G975" s="37"/>
    </row>
    <row r="976">
      <c r="D976" s="35"/>
      <c r="E976" s="35"/>
      <c r="F976" s="36"/>
      <c r="G976" s="37"/>
    </row>
    <row r="977">
      <c r="D977" s="35"/>
      <c r="E977" s="35"/>
      <c r="F977" s="36"/>
      <c r="G977" s="37"/>
    </row>
    <row r="978">
      <c r="D978" s="35"/>
      <c r="E978" s="35"/>
      <c r="F978" s="36"/>
      <c r="G978" s="37"/>
    </row>
    <row r="979">
      <c r="D979" s="35"/>
      <c r="E979" s="35"/>
      <c r="F979" s="36"/>
      <c r="G979" s="37"/>
    </row>
    <row r="980">
      <c r="D980" s="35"/>
      <c r="E980" s="35"/>
      <c r="F980" s="36"/>
      <c r="G980" s="37"/>
    </row>
    <row r="981">
      <c r="D981" s="35"/>
      <c r="E981" s="35"/>
      <c r="F981" s="36"/>
      <c r="G981" s="37"/>
    </row>
    <row r="982">
      <c r="D982" s="35"/>
      <c r="E982" s="35"/>
      <c r="F982" s="36"/>
      <c r="G982" s="37"/>
    </row>
    <row r="983">
      <c r="D983" s="35"/>
      <c r="E983" s="35"/>
      <c r="F983" s="36"/>
      <c r="G983" s="37"/>
    </row>
    <row r="984">
      <c r="D984" s="35"/>
      <c r="E984" s="35"/>
      <c r="F984" s="36"/>
      <c r="G984" s="37"/>
    </row>
    <row r="985">
      <c r="D985" s="35"/>
      <c r="E985" s="35"/>
      <c r="F985" s="36"/>
      <c r="G985" s="37"/>
    </row>
    <row r="986">
      <c r="D986" s="35"/>
      <c r="E986" s="35"/>
      <c r="F986" s="36"/>
      <c r="G986" s="37"/>
    </row>
    <row r="987">
      <c r="D987" s="35"/>
      <c r="E987" s="35"/>
      <c r="F987" s="36"/>
      <c r="G987" s="37"/>
    </row>
    <row r="988">
      <c r="D988" s="35"/>
      <c r="E988" s="35"/>
      <c r="F988" s="36"/>
      <c r="G988" s="37"/>
    </row>
    <row r="989">
      <c r="D989" s="35"/>
      <c r="E989" s="35"/>
      <c r="F989" s="36"/>
      <c r="G989" s="37"/>
    </row>
    <row r="990">
      <c r="D990" s="35"/>
      <c r="E990" s="35"/>
      <c r="F990" s="36"/>
      <c r="G990" s="37"/>
    </row>
    <row r="991">
      <c r="D991" s="35"/>
      <c r="E991" s="35"/>
      <c r="F991" s="36"/>
      <c r="G991" s="37"/>
    </row>
    <row r="992">
      <c r="D992" s="35"/>
      <c r="E992" s="35"/>
      <c r="F992" s="36"/>
      <c r="G992" s="37"/>
    </row>
    <row r="993">
      <c r="D993" s="35"/>
      <c r="E993" s="35"/>
      <c r="F993" s="36"/>
      <c r="G993" s="37"/>
    </row>
    <row r="994">
      <c r="D994" s="35"/>
      <c r="E994" s="35"/>
      <c r="F994" s="36"/>
      <c r="G994" s="37"/>
    </row>
    <row r="995">
      <c r="D995" s="35"/>
      <c r="E995" s="35"/>
      <c r="F995" s="36"/>
      <c r="G995" s="37"/>
    </row>
    <row r="996">
      <c r="D996" s="35"/>
      <c r="E996" s="35"/>
      <c r="F996" s="36"/>
      <c r="G996" s="37"/>
    </row>
    <row r="997">
      <c r="D997" s="35"/>
      <c r="E997" s="35"/>
      <c r="F997" s="36"/>
      <c r="G997" s="37"/>
    </row>
    <row r="998">
      <c r="D998" s="35"/>
      <c r="E998" s="35"/>
      <c r="F998" s="36"/>
      <c r="G998" s="37"/>
    </row>
    <row r="999">
      <c r="D999" s="35"/>
      <c r="E999" s="35"/>
      <c r="F999" s="36"/>
      <c r="G999" s="37"/>
    </row>
    <row r="1000">
      <c r="D1000" s="35"/>
      <c r="E1000" s="35"/>
      <c r="F1000" s="36"/>
      <c r="G1000" s="37"/>
    </row>
    <row r="1001">
      <c r="D1001" s="35"/>
      <c r="E1001" s="35"/>
      <c r="F1001" s="36"/>
      <c r="G1001" s="37"/>
    </row>
    <row r="1002">
      <c r="D1002" s="6"/>
      <c r="E1002" s="15"/>
      <c r="F1002" s="15"/>
      <c r="G1002" s="15"/>
    </row>
    <row r="1003">
      <c r="D1003" s="6"/>
      <c r="E1003" s="15"/>
      <c r="F1003" s="15"/>
      <c r="G1003" s="15"/>
    </row>
    <row r="1004">
      <c r="D1004" s="6"/>
      <c r="E1004" s="15"/>
      <c r="F1004" s="15"/>
      <c r="G1004" s="15"/>
    </row>
    <row r="1005">
      <c r="D1005" s="6"/>
      <c r="E1005" s="15"/>
      <c r="F1005" s="15"/>
      <c r="G1005" s="15"/>
    </row>
    <row r="1006">
      <c r="D1006" s="6"/>
      <c r="E1006" s="15"/>
      <c r="F1006" s="15"/>
      <c r="G1006" s="15"/>
    </row>
    <row r="1007">
      <c r="D1007" s="6"/>
      <c r="E1007" s="15"/>
      <c r="F1007" s="15"/>
      <c r="G1007" s="15"/>
    </row>
    <row r="1008">
      <c r="D1008" s="6"/>
      <c r="E1008" s="15"/>
      <c r="F1008" s="15"/>
      <c r="G1008" s="15"/>
    </row>
    <row r="1009">
      <c r="D1009" s="6"/>
      <c r="E1009" s="15"/>
      <c r="F1009" s="15"/>
      <c r="G1009" s="15"/>
    </row>
    <row r="1010">
      <c r="D1010" s="6"/>
      <c r="E1010" s="15"/>
      <c r="F1010" s="15"/>
      <c r="G1010" s="15"/>
    </row>
    <row r="1011">
      <c r="D1011" s="6"/>
      <c r="E1011" s="15"/>
      <c r="F1011" s="15"/>
      <c r="G1011" s="15"/>
    </row>
    <row r="1012">
      <c r="D1012" s="6"/>
      <c r="E1012" s="15"/>
      <c r="F1012" s="15"/>
      <c r="G1012" s="15"/>
    </row>
    <row r="1013">
      <c r="D1013" s="6"/>
      <c r="E1013" s="15"/>
      <c r="F1013" s="15"/>
      <c r="G1013" s="15"/>
    </row>
    <row r="1014">
      <c r="D1014" s="6"/>
      <c r="E1014" s="15"/>
      <c r="F1014" s="15"/>
      <c r="G1014" s="15"/>
    </row>
    <row r="1015">
      <c r="D1015" s="6"/>
      <c r="E1015" s="15"/>
      <c r="F1015" s="15"/>
      <c r="G1015" s="15"/>
    </row>
    <row r="1016">
      <c r="D1016" s="6"/>
      <c r="E1016" s="15"/>
      <c r="F1016" s="15"/>
      <c r="G1016" s="15"/>
    </row>
    <row r="1017">
      <c r="D1017" s="6"/>
      <c r="E1017" s="15"/>
      <c r="F1017" s="15"/>
      <c r="G1017" s="15"/>
    </row>
    <row r="1018">
      <c r="D1018" s="6"/>
      <c r="E1018" s="15"/>
      <c r="F1018" s="15"/>
      <c r="G1018" s="15"/>
    </row>
    <row r="1019">
      <c r="D1019" s="6"/>
      <c r="E1019" s="15"/>
      <c r="F1019" s="15"/>
      <c r="G1019" s="15"/>
    </row>
    <row r="1020">
      <c r="D1020" s="6"/>
      <c r="E1020" s="15"/>
      <c r="F1020" s="15"/>
      <c r="G1020" s="15"/>
    </row>
    <row r="1021">
      <c r="D1021" s="6"/>
      <c r="E1021" s="15"/>
      <c r="F1021" s="15"/>
      <c r="G1021" s="15"/>
    </row>
    <row r="1022">
      <c r="D1022" s="6"/>
      <c r="E1022" s="15"/>
      <c r="F1022" s="15"/>
      <c r="G1022" s="15"/>
    </row>
    <row r="1023">
      <c r="D1023" s="6"/>
      <c r="E1023" s="15"/>
      <c r="F1023" s="15"/>
      <c r="G1023" s="15"/>
    </row>
    <row r="1024">
      <c r="D1024" s="6"/>
      <c r="E1024" s="15"/>
      <c r="F1024" s="15"/>
      <c r="G1024" s="15"/>
    </row>
    <row r="1025">
      <c r="D1025" s="6"/>
      <c r="E1025" s="15"/>
      <c r="F1025" s="15"/>
      <c r="G1025" s="15"/>
    </row>
    <row r="1026">
      <c r="D1026" s="6"/>
      <c r="E1026" s="15"/>
      <c r="F1026" s="15"/>
      <c r="G1026" s="15"/>
    </row>
    <row r="1027">
      <c r="D1027" s="6"/>
      <c r="E1027" s="15"/>
      <c r="F1027" s="15"/>
      <c r="G1027" s="15"/>
    </row>
    <row r="1028">
      <c r="D1028" s="6"/>
      <c r="E1028" s="15"/>
      <c r="F1028" s="15"/>
      <c r="G1028" s="15"/>
    </row>
    <row r="1029">
      <c r="D1029" s="6"/>
      <c r="E1029" s="15"/>
      <c r="F1029" s="15"/>
      <c r="G1029" s="15"/>
    </row>
    <row r="1030">
      <c r="D1030" s="6"/>
      <c r="E1030" s="15"/>
      <c r="F1030" s="15"/>
      <c r="G1030" s="15"/>
    </row>
    <row r="1031">
      <c r="D1031" s="6"/>
      <c r="E1031" s="15"/>
      <c r="F1031" s="15"/>
      <c r="G1031" s="15"/>
    </row>
    <row r="1032">
      <c r="D1032" s="6"/>
      <c r="E1032" s="15"/>
      <c r="F1032" s="15"/>
      <c r="G1032" s="15"/>
    </row>
    <row r="1033">
      <c r="D1033" s="6"/>
      <c r="E1033" s="15"/>
      <c r="F1033" s="15"/>
      <c r="G1033" s="15"/>
    </row>
    <row r="1034">
      <c r="D1034" s="6"/>
      <c r="E1034" s="15"/>
      <c r="F1034" s="15"/>
      <c r="G1034" s="15"/>
    </row>
    <row r="1035">
      <c r="D1035" s="6"/>
      <c r="E1035" s="15"/>
      <c r="F1035" s="15"/>
      <c r="G1035" s="15"/>
    </row>
    <row r="1036">
      <c r="D1036" s="6"/>
      <c r="E1036" s="15"/>
      <c r="F1036" s="15"/>
      <c r="G1036" s="15"/>
    </row>
    <row r="1037">
      <c r="D1037" s="6"/>
      <c r="E1037" s="15"/>
      <c r="F1037" s="15"/>
      <c r="G1037" s="15"/>
    </row>
    <row r="1038">
      <c r="D1038" s="6"/>
      <c r="E1038" s="15"/>
      <c r="F1038" s="15"/>
      <c r="G1038" s="15"/>
    </row>
    <row r="1039">
      <c r="D1039" s="6"/>
      <c r="E1039" s="15"/>
      <c r="F1039" s="15"/>
      <c r="G1039" s="15"/>
    </row>
    <row r="1040">
      <c r="D1040" s="6"/>
      <c r="E1040" s="15"/>
      <c r="F1040" s="15"/>
      <c r="G1040" s="15"/>
    </row>
    <row r="1041">
      <c r="D1041" s="6"/>
      <c r="E1041" s="15"/>
      <c r="F1041" s="15"/>
      <c r="G1041" s="15"/>
    </row>
    <row r="1042">
      <c r="D1042" s="6"/>
      <c r="E1042" s="15"/>
      <c r="F1042" s="15"/>
      <c r="G1042" s="15"/>
    </row>
    <row r="1043">
      <c r="D1043" s="6"/>
      <c r="E1043" s="15"/>
      <c r="F1043" s="15"/>
      <c r="G1043" s="15"/>
    </row>
    <row r="1044">
      <c r="D1044" s="6"/>
      <c r="E1044" s="15"/>
      <c r="F1044" s="15"/>
      <c r="G1044" s="15"/>
    </row>
    <row r="1045">
      <c r="D1045" s="6"/>
      <c r="E1045" s="15"/>
      <c r="F1045" s="15"/>
      <c r="G1045" s="15"/>
    </row>
    <row r="1046">
      <c r="D1046" s="6"/>
      <c r="E1046" s="15"/>
      <c r="F1046" s="15"/>
      <c r="G1046" s="15"/>
    </row>
    <row r="1047">
      <c r="D1047" s="6"/>
      <c r="E1047" s="15"/>
      <c r="F1047" s="15"/>
      <c r="G1047" s="15"/>
    </row>
    <row r="1048">
      <c r="D1048" s="6"/>
      <c r="E1048" s="15"/>
      <c r="F1048" s="15"/>
      <c r="G1048" s="15"/>
    </row>
    <row r="1049">
      <c r="D1049" s="6"/>
      <c r="E1049" s="15"/>
      <c r="F1049" s="15"/>
      <c r="G1049" s="1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2</v>
      </c>
      <c r="B1" s="4" t="s">
        <v>5</v>
      </c>
      <c r="C1" s="6"/>
      <c r="D1" s="6"/>
      <c r="E1" s="6"/>
      <c r="F1" s="6"/>
      <c r="G1" s="6"/>
      <c r="H1" s="8" t="s">
        <v>8</v>
      </c>
      <c r="I1" s="6"/>
      <c r="J1" s="6"/>
      <c r="K1" s="6"/>
      <c r="L1" s="6"/>
      <c r="M1" s="6"/>
      <c r="N1" s="6"/>
      <c r="O1" s="6"/>
      <c r="P1" s="6"/>
      <c r="Q1" s="6"/>
      <c r="R1" s="6"/>
      <c r="S1" s="6"/>
      <c r="T1" s="6"/>
      <c r="U1" s="6"/>
      <c r="V1" s="6"/>
      <c r="W1" s="6"/>
      <c r="X1" s="6"/>
      <c r="Y1" s="6"/>
      <c r="Z1" s="6"/>
    </row>
    <row r="2">
      <c r="A2" s="2" t="s">
        <v>21</v>
      </c>
      <c r="B2" s="14">
        <f>SUM('Full Data'!H1:H1000)</f>
        <v>1694781327</v>
      </c>
      <c r="C2" s="6"/>
      <c r="D2" s="15"/>
      <c r="E2" s="15"/>
      <c r="F2" s="15"/>
      <c r="G2" s="15"/>
      <c r="H2" s="16" t="s">
        <v>39</v>
      </c>
      <c r="I2" s="15"/>
      <c r="J2" s="17" t="s">
        <v>40</v>
      </c>
      <c r="K2" s="15"/>
      <c r="L2" s="15"/>
      <c r="M2" s="15"/>
      <c r="N2" s="15"/>
      <c r="O2" s="15"/>
      <c r="P2" s="15"/>
      <c r="Q2" s="15"/>
      <c r="R2" s="15"/>
      <c r="S2" s="15"/>
      <c r="T2" s="15"/>
      <c r="U2" s="15"/>
      <c r="V2" s="15"/>
      <c r="W2" s="15"/>
      <c r="X2" s="15"/>
      <c r="Y2" s="15"/>
      <c r="Z2" s="15"/>
    </row>
    <row r="3">
      <c r="A3" s="2" t="s">
        <v>41</v>
      </c>
      <c r="B3" s="14">
        <f>SUM('Full Data'!G1:G1000)</f>
        <v>64816264.79</v>
      </c>
      <c r="C3" s="6"/>
      <c r="D3" s="15"/>
      <c r="E3" s="15"/>
      <c r="F3" s="15"/>
      <c r="G3" s="15"/>
      <c r="H3" s="15"/>
      <c r="I3" s="15"/>
      <c r="J3" s="15"/>
      <c r="K3" s="15"/>
      <c r="L3" s="15"/>
      <c r="M3" s="15"/>
      <c r="N3" s="15"/>
      <c r="O3" s="15"/>
      <c r="P3" s="15"/>
      <c r="Q3" s="15"/>
      <c r="R3" s="15"/>
      <c r="S3" s="15"/>
      <c r="T3" s="15"/>
      <c r="U3" s="15"/>
      <c r="V3" s="15"/>
      <c r="W3" s="15"/>
      <c r="X3" s="15"/>
      <c r="Y3" s="15"/>
      <c r="Z3" s="15"/>
    </row>
    <row r="4">
      <c r="A4" s="2" t="s">
        <v>42</v>
      </c>
      <c r="B4" s="18">
        <f>B3/B2</f>
        <v>0.03824461821</v>
      </c>
      <c r="C4" s="6"/>
      <c r="D4" s="15"/>
      <c r="E4" s="15"/>
      <c r="F4" s="15"/>
      <c r="G4" s="15"/>
      <c r="H4" s="15"/>
      <c r="I4" s="15"/>
      <c r="J4" s="15"/>
      <c r="K4" s="15"/>
      <c r="L4" s="15"/>
      <c r="M4" s="15"/>
      <c r="N4" s="15"/>
      <c r="O4" s="15"/>
      <c r="P4" s="15"/>
      <c r="Q4" s="15"/>
      <c r="R4" s="15"/>
      <c r="S4" s="15"/>
      <c r="T4" s="15"/>
      <c r="U4" s="15"/>
      <c r="V4" s="15"/>
      <c r="W4" s="15"/>
      <c r="X4" s="15"/>
      <c r="Y4" s="15"/>
      <c r="Z4" s="15"/>
    </row>
    <row r="5">
      <c r="A5" s="2"/>
      <c r="B5" s="2"/>
      <c r="C5" s="6"/>
      <c r="D5" s="15"/>
      <c r="E5" s="15"/>
      <c r="F5" s="15"/>
      <c r="G5" s="15"/>
      <c r="H5" s="15"/>
      <c r="I5" s="15"/>
      <c r="J5" s="15"/>
      <c r="K5" s="15"/>
      <c r="L5" s="15"/>
      <c r="M5" s="15"/>
      <c r="N5" s="15"/>
      <c r="O5" s="15"/>
      <c r="P5" s="15"/>
      <c r="Q5" s="15"/>
      <c r="R5" s="15"/>
      <c r="S5" s="15"/>
      <c r="T5" s="15"/>
      <c r="U5" s="15"/>
      <c r="V5" s="15"/>
      <c r="W5" s="15"/>
      <c r="X5" s="15"/>
      <c r="Y5" s="15"/>
      <c r="Z5" s="15"/>
    </row>
    <row r="6">
      <c r="A6" s="2"/>
      <c r="B6" s="2"/>
      <c r="C6" s="6"/>
      <c r="D6" s="15"/>
      <c r="E6" s="15"/>
      <c r="F6" s="15"/>
      <c r="G6" s="15"/>
      <c r="H6" s="15"/>
      <c r="I6" s="15"/>
      <c r="J6" s="15"/>
      <c r="K6" s="15"/>
      <c r="L6" s="15"/>
      <c r="M6" s="15"/>
      <c r="N6" s="15"/>
      <c r="O6" s="15"/>
      <c r="P6" s="15"/>
      <c r="Q6" s="15"/>
      <c r="R6" s="15"/>
      <c r="S6" s="15"/>
      <c r="T6" s="15"/>
      <c r="U6" s="15"/>
      <c r="V6" s="15"/>
      <c r="W6" s="15"/>
      <c r="X6" s="15"/>
      <c r="Y6" s="15"/>
      <c r="Z6" s="15"/>
    </row>
    <row r="7">
      <c r="A7" s="2" t="s">
        <v>47</v>
      </c>
      <c r="B7" s="2"/>
      <c r="C7" s="6"/>
      <c r="D7" s="15"/>
      <c r="E7" s="6" t="s">
        <v>48</v>
      </c>
      <c r="F7" s="15"/>
      <c r="G7" s="15"/>
      <c r="H7" s="15"/>
      <c r="I7" s="15"/>
      <c r="J7" s="15"/>
      <c r="K7" s="15"/>
      <c r="L7" s="15"/>
      <c r="M7" s="15"/>
      <c r="N7" s="15"/>
      <c r="O7" s="15"/>
      <c r="P7" s="15"/>
      <c r="Q7" s="15"/>
      <c r="R7" s="15"/>
      <c r="S7" s="15"/>
      <c r="T7" s="15"/>
      <c r="U7" s="15"/>
      <c r="V7" s="15"/>
      <c r="W7" s="15"/>
      <c r="X7" s="15"/>
      <c r="Y7" s="15"/>
      <c r="Z7" s="15"/>
    </row>
    <row r="8">
      <c r="A8" s="2" t="s">
        <v>24</v>
      </c>
      <c r="B8" s="2"/>
      <c r="C8" s="6" t="s">
        <v>2</v>
      </c>
      <c r="D8" s="15"/>
      <c r="E8" s="15"/>
      <c r="F8" s="15"/>
      <c r="G8" s="15"/>
      <c r="H8" s="15"/>
      <c r="I8" s="15"/>
      <c r="J8" s="15"/>
      <c r="K8" s="15"/>
      <c r="L8" s="15"/>
      <c r="M8" s="15"/>
      <c r="N8" s="15"/>
      <c r="O8" s="15"/>
      <c r="P8" s="15"/>
      <c r="Q8" s="15"/>
      <c r="R8" s="15"/>
      <c r="S8" s="15"/>
      <c r="T8" s="15"/>
      <c r="U8" s="15"/>
      <c r="V8" s="15"/>
      <c r="W8" s="15"/>
      <c r="X8" s="15"/>
      <c r="Y8" s="15"/>
      <c r="Z8" s="15"/>
    </row>
    <row r="9">
      <c r="A9" s="22">
        <f>LARGE('Full Data'!G:G,1)</f>
        <v>19289133.71</v>
      </c>
      <c r="B9" s="18">
        <f t="shared" ref="B9:B18" si="1">A9/$B$2</f>
        <v>0.01138148822</v>
      </c>
      <c r="C9" s="23" t="str">
        <f t="array" ref="C9">INDEX('Full Data'!F:F,MATCH(LARGE('Full Data'!G:G,1),'Full Data'!G:G,0))</f>
        <v>ROYAL DUTCH SHELL A ORD                           </v>
      </c>
      <c r="D9" s="15"/>
      <c r="E9" s="15"/>
      <c r="F9" s="15"/>
      <c r="G9" s="15"/>
      <c r="H9" s="15"/>
      <c r="I9" s="15"/>
      <c r="J9" s="15"/>
      <c r="K9" s="15"/>
      <c r="L9" s="15"/>
      <c r="M9" s="15"/>
      <c r="N9" s="15"/>
      <c r="O9" s="15"/>
      <c r="P9" s="15"/>
      <c r="Q9" s="15"/>
      <c r="R9" s="15"/>
      <c r="S9" s="15"/>
      <c r="T9" s="15"/>
      <c r="U9" s="15"/>
      <c r="V9" s="15"/>
      <c r="W9" s="15"/>
      <c r="X9" s="15"/>
      <c r="Y9" s="15"/>
      <c r="Z9" s="15"/>
    </row>
    <row r="10">
      <c r="A10" s="22">
        <f>LARGE('Full Data'!G:G,2)</f>
        <v>19230660.27</v>
      </c>
      <c r="B10" s="18">
        <f t="shared" si="1"/>
        <v>0.01134698617</v>
      </c>
      <c r="C10" s="23" t="str">
        <f t="array" ref="C10">INDEX('Full Data'!F:F,MATCH(LARGE('Full Data'!G:G,2),'Full Data'!G:G,0))</f>
        <v>BP AMOCO PLC USD 0.25 LON LIST                    </v>
      </c>
      <c r="D10" s="15"/>
      <c r="E10" s="15"/>
      <c r="F10" s="15"/>
      <c r="G10" s="15"/>
      <c r="H10" s="15"/>
      <c r="I10" s="15"/>
      <c r="J10" s="15"/>
      <c r="K10" s="15"/>
      <c r="L10" s="15"/>
      <c r="M10" s="15"/>
      <c r="N10" s="15"/>
      <c r="O10" s="15"/>
      <c r="P10" s="15"/>
      <c r="Q10" s="15"/>
      <c r="R10" s="15"/>
      <c r="S10" s="15"/>
      <c r="T10" s="15"/>
      <c r="U10" s="15"/>
      <c r="V10" s="15"/>
      <c r="W10" s="15"/>
      <c r="X10" s="15"/>
      <c r="Y10" s="15"/>
      <c r="Z10" s="15"/>
    </row>
    <row r="11">
      <c r="A11" s="22">
        <f>LARGE('Full Data'!G:G,3)</f>
        <v>12613189.95</v>
      </c>
      <c r="B11" s="18">
        <f t="shared" si="1"/>
        <v>0.007442370145</v>
      </c>
      <c r="C11" s="23" t="str">
        <f t="array" ref="C11">INDEX('Full Data'!F:F,MATCH(LARGE('Full Data'!G:G,3),'Full Data'!G:G,0))</f>
        <v>ROYAL DUTCH SHELL B ORD                           </v>
      </c>
      <c r="D11" s="15"/>
      <c r="E11" s="15"/>
      <c r="F11" s="15"/>
      <c r="G11" s="15"/>
      <c r="H11" s="15"/>
      <c r="I11" s="15"/>
      <c r="J11" s="15"/>
      <c r="K11" s="15"/>
      <c r="L11" s="15"/>
      <c r="M11" s="15"/>
      <c r="N11" s="15"/>
      <c r="O11" s="15"/>
      <c r="P11" s="15"/>
      <c r="Q11" s="15"/>
      <c r="R11" s="15"/>
      <c r="S11" s="15"/>
      <c r="T11" s="15"/>
      <c r="U11" s="15"/>
      <c r="V11" s="15"/>
      <c r="W11" s="15"/>
      <c r="X11" s="15"/>
      <c r="Y11" s="15"/>
      <c r="Z11" s="15"/>
    </row>
    <row r="12">
      <c r="A12" s="22">
        <f>LARGE('Full Data'!G:G,4)</f>
        <v>8053275.74</v>
      </c>
      <c r="B12" s="18">
        <f t="shared" si="1"/>
        <v>0.004751808161</v>
      </c>
      <c r="C12" s="23" t="str">
        <f t="array" ref="C12">INDEX('Full Data'!F:F,MATCH(LARGE('Full Data'!G:G,4),'Full Data'!G:G,0))</f>
        <v>BHP BILLITON (UK REG)                             </v>
      </c>
      <c r="D12" s="15"/>
      <c r="E12" s="15"/>
      <c r="F12" s="15"/>
      <c r="G12" s="15"/>
      <c r="H12" s="15"/>
      <c r="I12" s="15"/>
      <c r="J12" s="15"/>
      <c r="K12" s="15"/>
      <c r="L12" s="15"/>
      <c r="M12" s="15"/>
      <c r="N12" s="15"/>
      <c r="O12" s="15"/>
      <c r="P12" s="15"/>
      <c r="Q12" s="15"/>
      <c r="R12" s="15"/>
      <c r="S12" s="15"/>
      <c r="T12" s="15"/>
      <c r="U12" s="15"/>
      <c r="V12" s="15"/>
      <c r="W12" s="15"/>
      <c r="X12" s="15"/>
      <c r="Y12" s="15"/>
      <c r="Z12" s="15"/>
    </row>
    <row r="13">
      <c r="A13" s="22">
        <f>LARGE('Full Data'!G:G,5)</f>
        <v>3794705.2</v>
      </c>
      <c r="B13" s="18">
        <f t="shared" si="1"/>
        <v>0.002239052991</v>
      </c>
      <c r="C13" s="23" t="str">
        <f t="array" ref="C13">INDEX('Full Data'!F:F,MATCH(LARGE('Full Data'!G:G,5),'Full Data'!G:G,0))</f>
        <v>ANGLO AMERICAN ORD USD .54                        </v>
      </c>
      <c r="D13" s="15"/>
      <c r="E13" s="15"/>
      <c r="F13" s="15"/>
      <c r="G13" s="15"/>
      <c r="H13" s="15"/>
      <c r="I13" s="15"/>
      <c r="J13" s="15"/>
      <c r="K13" s="15"/>
      <c r="L13" s="15"/>
      <c r="M13" s="15"/>
      <c r="N13" s="15"/>
      <c r="O13" s="15"/>
      <c r="P13" s="15"/>
      <c r="Q13" s="15"/>
      <c r="R13" s="15"/>
      <c r="S13" s="15"/>
      <c r="T13" s="15"/>
      <c r="U13" s="15"/>
      <c r="V13" s="15"/>
      <c r="W13" s="15"/>
      <c r="X13" s="15"/>
      <c r="Y13" s="15"/>
      <c r="Z13" s="15"/>
    </row>
    <row r="14">
      <c r="A14" s="22">
        <f>LARGE('Full Data'!G:G,6)</f>
        <v>1549102.5</v>
      </c>
      <c r="B14" s="18">
        <f t="shared" si="1"/>
        <v>0.0009140427</v>
      </c>
      <c r="C14" s="23" t="str">
        <f t="array" ref="C14">INDEX('Full Data'!F:F,MATCH(LARGE('Full Data'!G:G,6),'Full Data'!G:G,0))</f>
        <v>TULLOW OIL PLC ORD GBP 0.1                        </v>
      </c>
      <c r="D14" s="15"/>
      <c r="E14" s="15"/>
      <c r="F14" s="15"/>
      <c r="G14" s="15"/>
      <c r="H14" s="15"/>
      <c r="I14" s="15"/>
      <c r="J14" s="15"/>
      <c r="K14" s="15"/>
      <c r="L14" s="15"/>
      <c r="M14" s="15"/>
      <c r="N14" s="15"/>
      <c r="O14" s="15"/>
      <c r="P14" s="15"/>
      <c r="Q14" s="15"/>
      <c r="R14" s="15"/>
      <c r="S14" s="15"/>
      <c r="T14" s="15"/>
      <c r="U14" s="15"/>
      <c r="V14" s="15"/>
      <c r="W14" s="15"/>
      <c r="X14" s="15"/>
      <c r="Y14" s="15"/>
      <c r="Z14" s="15"/>
    </row>
    <row r="15">
      <c r="A15" s="22">
        <f>LARGE('Full Data'!G:G,7)</f>
        <v>167470.91</v>
      </c>
      <c r="B15" s="18">
        <f t="shared" si="1"/>
        <v>0.00009881564503</v>
      </c>
      <c r="C15" s="23" t="str">
        <f t="array" ref="C15">INDEX('Full Data'!F:F,MATCH(LARGE('Full Data'!G:G,7),'Full Data'!G:G,0))</f>
        <v>KAZAKHMYS PLC                                     </v>
      </c>
      <c r="D15" s="15"/>
      <c r="E15" s="15"/>
      <c r="F15" s="15"/>
      <c r="G15" s="15"/>
      <c r="H15" s="15"/>
      <c r="I15" s="15"/>
      <c r="J15" s="15"/>
      <c r="K15" s="15"/>
      <c r="L15" s="15"/>
      <c r="M15" s="15"/>
      <c r="N15" s="15"/>
      <c r="O15" s="15"/>
      <c r="P15" s="15"/>
      <c r="Q15" s="15"/>
      <c r="R15" s="15"/>
      <c r="S15" s="15"/>
      <c r="T15" s="15"/>
      <c r="U15" s="15"/>
      <c r="V15" s="15"/>
      <c r="W15" s="15"/>
      <c r="X15" s="15"/>
      <c r="Y15" s="15"/>
      <c r="Z15" s="15"/>
    </row>
    <row r="16">
      <c r="A16" s="22">
        <f>LARGE('Full Data'!G:G,8)</f>
        <v>99930.66</v>
      </c>
      <c r="B16" s="18">
        <f t="shared" si="1"/>
        <v>0.00005896374855</v>
      </c>
      <c r="C16" s="23" t="str">
        <f t="array" ref="C16">INDEX('Full Data'!F:F,MATCH(LARGE('Full Data'!G:G,8),'Full Data'!G:G,0))</f>
        <v>EVRAZ PLC ORD USD1                                </v>
      </c>
      <c r="D16" s="15"/>
      <c r="E16" s="15"/>
      <c r="F16" s="15"/>
      <c r="G16" s="15"/>
      <c r="H16" s="15"/>
      <c r="I16" s="15"/>
      <c r="J16" s="15"/>
      <c r="K16" s="15"/>
      <c r="L16" s="15"/>
      <c r="M16" s="15"/>
      <c r="N16" s="15"/>
      <c r="O16" s="15"/>
      <c r="P16" s="15"/>
      <c r="Q16" s="15"/>
      <c r="R16" s="15"/>
      <c r="S16" s="15"/>
      <c r="T16" s="15"/>
      <c r="U16" s="15"/>
      <c r="V16" s="15"/>
      <c r="W16" s="15"/>
      <c r="X16" s="15"/>
      <c r="Y16" s="15"/>
      <c r="Z16" s="15"/>
    </row>
    <row r="17">
      <c r="A17" s="22">
        <f>LARGE('Full Data'!G:G,9)</f>
        <v>13193.25</v>
      </c>
      <c r="B17" s="18">
        <f t="shared" si="1"/>
        <v>0.000007784632619</v>
      </c>
      <c r="C17" s="23" t="str">
        <f t="array" ref="C17">INDEX('Full Data'!F:F,MATCH(LARGE('Full Data'!G:G,9),'Full Data'!G:G,0))</f>
        <v>ASIA RESOURCE MINERALS PLC                        </v>
      </c>
      <c r="D17" s="15"/>
      <c r="E17" s="15"/>
      <c r="F17" s="15"/>
      <c r="G17" s="15"/>
      <c r="H17" s="15"/>
      <c r="I17" s="15"/>
      <c r="J17" s="15"/>
      <c r="K17" s="15"/>
      <c r="L17" s="15"/>
      <c r="M17" s="15"/>
      <c r="N17" s="15"/>
      <c r="O17" s="15"/>
      <c r="P17" s="15"/>
      <c r="Q17" s="15"/>
      <c r="R17" s="15"/>
      <c r="S17" s="15"/>
      <c r="T17" s="15"/>
      <c r="U17" s="15"/>
      <c r="V17" s="15"/>
      <c r="W17" s="15"/>
      <c r="X17" s="15"/>
      <c r="Y17" s="15"/>
      <c r="Z17" s="15"/>
    </row>
    <row r="18">
      <c r="A18" s="22">
        <f>LARGE('Full Data'!G:G,10)</f>
        <v>5602.6</v>
      </c>
      <c r="B18" s="18">
        <f t="shared" si="1"/>
        <v>0.000003305795214</v>
      </c>
      <c r="C18" s="23" t="str">
        <f t="array" ref="C18">INDEX('Full Data'!F:F,MATCH(LARGE('Full Data'!G:G,10),'Full Data'!G:G,0))</f>
        <v>NEW WORLD RESOURCES PLC ORD EUR0.40 A             </v>
      </c>
      <c r="D18" s="15"/>
      <c r="E18" s="15"/>
      <c r="F18" s="15"/>
      <c r="G18" s="15"/>
      <c r="H18" s="15"/>
      <c r="I18" s="15"/>
      <c r="J18" s="15"/>
      <c r="K18" s="15"/>
      <c r="L18" s="15"/>
      <c r="M18" s="15"/>
      <c r="N18" s="15"/>
      <c r="O18" s="15"/>
      <c r="P18" s="15"/>
      <c r="Q18" s="15"/>
      <c r="R18" s="15"/>
      <c r="S18" s="15"/>
      <c r="T18" s="15"/>
      <c r="U18" s="15"/>
      <c r="V18" s="15"/>
      <c r="W18" s="15"/>
      <c r="X18" s="15"/>
      <c r="Y18" s="15"/>
      <c r="Z18" s="15"/>
    </row>
    <row r="19">
      <c r="A19" s="6"/>
      <c r="B19" s="15"/>
      <c r="C19" s="15"/>
      <c r="D19" s="15"/>
      <c r="E19" s="15"/>
      <c r="F19" s="15"/>
      <c r="G19" s="15"/>
      <c r="H19" s="15"/>
      <c r="I19" s="15"/>
      <c r="J19" s="15"/>
      <c r="K19" s="15"/>
      <c r="L19" s="15"/>
      <c r="M19" s="15"/>
      <c r="N19" s="15"/>
      <c r="O19" s="15"/>
      <c r="P19" s="15"/>
      <c r="Q19" s="15"/>
      <c r="R19" s="15"/>
      <c r="S19" s="15"/>
      <c r="T19" s="15"/>
      <c r="U19" s="15"/>
      <c r="V19" s="15"/>
      <c r="W19" s="15"/>
      <c r="X19" s="15"/>
      <c r="Y19" s="15"/>
      <c r="Z19" s="15"/>
    </row>
    <row r="20">
      <c r="A20" s="6"/>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c r="A21" s="6"/>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c r="A22" s="6"/>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c r="A23" s="6"/>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c r="A24" s="6"/>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c r="A25" s="6"/>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c r="A26" s="6"/>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c r="A27" s="6"/>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c r="A28" s="6"/>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c r="A29" s="6"/>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c r="A30" s="6"/>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c r="A31" s="6"/>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c r="A32" s="6"/>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c r="A33" s="6"/>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c r="A34" s="6"/>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c r="A35" s="6"/>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c r="A36" s="6"/>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c r="A37" s="6"/>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c r="A38" s="6"/>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c r="A39" s="6"/>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c r="A40" s="6"/>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c r="A41" s="6"/>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c r="A42" s="6"/>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c r="A43" s="6"/>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c r="A44" s="6"/>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c r="A45" s="6"/>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c r="A46" s="6"/>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c r="A47" s="6"/>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c r="A48" s="6"/>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c r="A49" s="6"/>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c r="A50" s="6"/>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c r="A51" s="6"/>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c r="A52" s="6"/>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c r="A53" s="6"/>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c r="A54" s="6"/>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c r="A55" s="6"/>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c r="A56" s="6"/>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c r="A57" s="6"/>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c r="A58" s="6"/>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c r="A59" s="6"/>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c r="A60" s="6"/>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c r="A61" s="6"/>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c r="A62" s="6"/>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c r="A63" s="6"/>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c r="A64" s="6"/>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c r="A65" s="6"/>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c r="A66" s="6"/>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c r="A67" s="6"/>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c r="A68" s="6"/>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c r="A69" s="6"/>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c r="A70" s="6"/>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c r="A71" s="6"/>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c r="A72" s="6"/>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c r="A73" s="6"/>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c r="A74" s="6"/>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c r="A75" s="6"/>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c r="A76" s="6"/>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c r="A77" s="6"/>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c r="A78" s="6"/>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c r="A79" s="6"/>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c r="A80" s="6"/>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c r="A81" s="6"/>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c r="A82" s="6"/>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c r="A83" s="6"/>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c r="A84" s="6"/>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c r="A85" s="6"/>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c r="A86" s="6"/>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c r="A87" s="6"/>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c r="A88" s="6"/>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c r="A89" s="6"/>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c r="A90" s="6"/>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c r="A91" s="6"/>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c r="A92" s="6"/>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c r="A93" s="6"/>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c r="A94" s="6"/>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c r="A95" s="6"/>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c r="A96" s="6"/>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c r="A97" s="6"/>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c r="A98" s="6"/>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c r="A99" s="6"/>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c r="A100" s="6"/>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c r="A101" s="6"/>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c r="A102" s="6"/>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c r="A103" s="6"/>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c r="A104" s="6"/>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c r="A105" s="6"/>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c r="A106" s="6"/>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c r="A107" s="6"/>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c r="A108" s="6"/>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c r="A109" s="6"/>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c r="A110" s="6"/>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c r="A111" s="6"/>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c r="A112" s="6"/>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c r="A113" s="6"/>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c r="A114" s="6"/>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c r="A115" s="6"/>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c r="A116" s="6"/>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c r="A117" s="6"/>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c r="A118" s="6"/>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c r="A119" s="6"/>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c r="A120" s="6"/>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c r="A121" s="6"/>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c r="A122" s="6"/>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c r="A123" s="6"/>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c r="A124" s="6"/>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c r="A125" s="6"/>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c r="A126" s="6"/>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c r="A127" s="6"/>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c r="A128" s="6"/>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c r="A129" s="6"/>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c r="A130" s="6"/>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c r="A131" s="6"/>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c r="A132" s="6"/>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c r="A133" s="6"/>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c r="A134" s="6"/>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c r="A135" s="6"/>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c r="A136" s="6"/>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c r="A137" s="6"/>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c r="A138" s="6"/>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c r="A139" s="6"/>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c r="A140" s="6"/>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c r="A141" s="6"/>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c r="A142" s="6"/>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c r="A143" s="6"/>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c r="A144" s="6"/>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c r="A145" s="6"/>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c r="A146" s="6"/>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c r="A147" s="6"/>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c r="A148" s="6"/>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c r="A149" s="6"/>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c r="A150" s="6"/>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c r="A151" s="6"/>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c r="A152" s="6"/>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c r="A153" s="6"/>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c r="A154" s="6"/>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c r="A155" s="6"/>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c r="A156" s="6"/>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c r="A157" s="6"/>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c r="A158" s="6"/>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c r="A159" s="6"/>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c r="A160" s="6"/>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c r="A161" s="6"/>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c r="A162" s="6"/>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c r="A163" s="6"/>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c r="A164" s="6"/>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c r="A165" s="6"/>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c r="A166" s="6"/>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c r="A167" s="6"/>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c r="A168" s="6"/>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c r="A169" s="6"/>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c r="A170" s="6"/>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c r="A171" s="6"/>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c r="A172" s="6"/>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c r="A173" s="6"/>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c r="A174" s="6"/>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c r="A175" s="6"/>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c r="A176" s="6"/>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c r="A177" s="6"/>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c r="A178" s="6"/>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c r="A179" s="6"/>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c r="A180" s="6"/>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c r="A181" s="6"/>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c r="A182" s="6"/>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c r="A183" s="6"/>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c r="A184" s="6"/>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c r="A185" s="6"/>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c r="A186" s="6"/>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c r="A187" s="6"/>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c r="A188" s="6"/>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c r="A189" s="6"/>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c r="A190" s="6"/>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c r="A191" s="6"/>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c r="A192" s="6"/>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c r="A193" s="6"/>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c r="A194" s="6"/>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c r="A195" s="6"/>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c r="A196" s="6"/>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c r="A197" s="6"/>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c r="A198" s="6"/>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c r="A199" s="6"/>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c r="A200" s="6"/>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c r="A201" s="6"/>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c r="A202" s="6"/>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c r="A203" s="6"/>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c r="A204" s="6"/>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c r="A205" s="6"/>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c r="A206" s="6"/>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c r="A207" s="6"/>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c r="A208" s="6"/>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c r="A209" s="6"/>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c r="A210" s="6"/>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c r="A211" s="6"/>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c r="A212" s="6"/>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c r="A213" s="6"/>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c r="A214" s="6"/>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c r="A215" s="6"/>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c r="A216" s="6"/>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c r="A217" s="6"/>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c r="A218" s="6"/>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c r="A219" s="6"/>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c r="A220" s="6"/>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c r="A221" s="6"/>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c r="A222" s="6"/>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c r="A223" s="6"/>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c r="A224" s="6"/>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c r="A225" s="6"/>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c r="A226" s="6"/>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c r="A227" s="6"/>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c r="A228" s="6"/>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c r="A229" s="6"/>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c r="A230" s="6"/>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c r="A231" s="6"/>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c r="A232" s="6"/>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c r="A233" s="6"/>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c r="A234" s="6"/>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c r="A235" s="6"/>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c r="A236" s="6"/>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c r="A237" s="6"/>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c r="A238" s="6"/>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c r="A239" s="6"/>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c r="A240" s="6"/>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c r="A241" s="6"/>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c r="A242" s="6"/>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c r="A243" s="6"/>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c r="A244" s="6"/>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c r="A245" s="6"/>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c r="A246" s="6"/>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c r="A247" s="6"/>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c r="A248" s="6"/>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c r="A249" s="6"/>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c r="A250" s="6"/>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c r="A251" s="6"/>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c r="A252" s="6"/>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c r="A253" s="6"/>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c r="A254" s="6"/>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c r="A255" s="6"/>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c r="A256" s="6"/>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c r="A257" s="6"/>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c r="A258" s="6"/>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c r="A259" s="6"/>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c r="A260" s="6"/>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c r="A261" s="6"/>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c r="A262" s="6"/>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c r="A263" s="6"/>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c r="A264" s="6"/>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c r="A265" s="6"/>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c r="A266" s="6"/>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c r="A267" s="6"/>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c r="A268" s="6"/>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c r="A269" s="6"/>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c r="A270" s="6"/>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c r="A271" s="6"/>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c r="A272" s="6"/>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c r="A273" s="6"/>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c r="A274" s="6"/>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c r="A275" s="6"/>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c r="A276" s="6"/>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c r="A277" s="6"/>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c r="A278" s="6"/>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c r="A279" s="6"/>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c r="A280" s="6"/>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c r="A281" s="6"/>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c r="A282" s="6"/>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c r="A283" s="6"/>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c r="A284" s="6"/>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c r="A285" s="6"/>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c r="A286" s="6"/>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c r="A287" s="6"/>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c r="A288" s="6"/>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c r="A289" s="6"/>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c r="A290" s="6"/>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c r="A291" s="6"/>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c r="A292" s="6"/>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c r="A293" s="6"/>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c r="A294" s="6"/>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c r="A295" s="6"/>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c r="A296" s="6"/>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c r="A297" s="6"/>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c r="A298" s="6"/>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c r="A299" s="6"/>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c r="A300" s="6"/>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c r="A301" s="6"/>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c r="A302" s="6"/>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c r="A303" s="6"/>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c r="A304" s="6"/>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c r="A305" s="6"/>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c r="A306" s="6"/>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c r="A307" s="6"/>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c r="A308" s="6"/>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c r="A309" s="6"/>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c r="A310" s="6"/>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c r="A311" s="6"/>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c r="A312" s="6"/>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c r="A313" s="6"/>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c r="A314" s="6"/>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c r="A315" s="6"/>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c r="A316" s="6"/>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c r="A317" s="6"/>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c r="A318" s="6"/>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c r="A319" s="6"/>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c r="A320" s="6"/>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c r="A321" s="6"/>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c r="A322" s="6"/>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c r="A323" s="6"/>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c r="A324" s="6"/>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c r="A325" s="6"/>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c r="A326" s="6"/>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c r="A327" s="6"/>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c r="A328" s="6"/>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c r="A329" s="6"/>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c r="A330" s="6"/>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c r="A331" s="6"/>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c r="A332" s="6"/>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c r="A333" s="6"/>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c r="A334" s="6"/>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c r="A335" s="6"/>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c r="A336" s="6"/>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c r="A337" s="6"/>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c r="A338" s="6"/>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c r="A339" s="6"/>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c r="A340" s="6"/>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c r="A341" s="6"/>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c r="A342" s="6"/>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c r="A343" s="6"/>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c r="A344" s="6"/>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c r="A345" s="6"/>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c r="A346" s="6"/>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c r="A347" s="6"/>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c r="A348" s="6"/>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c r="A349" s="6"/>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c r="A350" s="6"/>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c r="A351" s="6"/>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c r="A352" s="6"/>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c r="A353" s="6"/>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c r="A354" s="6"/>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c r="A355" s="6"/>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c r="A356" s="6"/>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c r="A357" s="6"/>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c r="A358" s="6"/>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c r="A359" s="6"/>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c r="A360" s="6"/>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c r="A361" s="6"/>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c r="A362" s="6"/>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c r="A363" s="6"/>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c r="A364" s="6"/>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c r="A365" s="6"/>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c r="A366" s="6"/>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c r="A367" s="6"/>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c r="A368" s="6"/>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c r="A369" s="6"/>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c r="A370" s="6"/>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c r="A371" s="6"/>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c r="A372" s="6"/>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c r="A373" s="6"/>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c r="A374" s="6"/>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c r="A375" s="6"/>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c r="A376" s="6"/>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c r="A377" s="6"/>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c r="A378" s="6"/>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c r="A379" s="6"/>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c r="A380" s="6"/>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c r="A381" s="6"/>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c r="A382" s="6"/>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c r="A383" s="6"/>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c r="A384" s="6"/>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c r="A385" s="6"/>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c r="A386" s="6"/>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c r="A387" s="6"/>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c r="A388" s="6"/>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c r="A389" s="6"/>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c r="A390" s="6"/>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c r="A391" s="6"/>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c r="A392" s="6"/>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c r="A393" s="6"/>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c r="A394" s="6"/>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c r="A395" s="6"/>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c r="A396" s="6"/>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c r="A397" s="6"/>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c r="A398" s="6"/>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c r="A399" s="6"/>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c r="A400" s="6"/>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c r="A401" s="6"/>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c r="A402" s="6"/>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c r="A403" s="6"/>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c r="A404" s="6"/>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c r="A405" s="6"/>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c r="A406" s="6"/>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c r="A407" s="6"/>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c r="A408" s="6"/>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c r="A409" s="6"/>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c r="A410" s="6"/>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c r="A411" s="6"/>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c r="A412" s="6"/>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c r="A413" s="6"/>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c r="A414" s="6"/>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c r="A415" s="6"/>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c r="A416" s="6"/>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c r="A417" s="6"/>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c r="A418" s="6"/>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c r="A419" s="6"/>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c r="A420" s="6"/>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c r="A421" s="6"/>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c r="A422" s="6"/>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c r="A423" s="6"/>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c r="A424" s="6"/>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c r="A425" s="6"/>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c r="A426" s="6"/>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c r="A427" s="6"/>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c r="A428" s="6"/>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c r="A429" s="6"/>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c r="A430" s="6"/>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c r="A431" s="6"/>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c r="A432" s="6"/>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c r="A433" s="6"/>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c r="A434" s="6"/>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c r="A435" s="6"/>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c r="A436" s="6"/>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c r="A437" s="6"/>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c r="A438" s="6"/>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c r="A439" s="6"/>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c r="A440" s="6"/>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c r="A441" s="6"/>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c r="A442" s="6"/>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c r="A443" s="6"/>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c r="A444" s="6"/>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c r="A445" s="6"/>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c r="A446" s="6"/>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c r="A447" s="6"/>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c r="A448" s="6"/>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c r="A449" s="6"/>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c r="A450" s="6"/>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c r="A451" s="6"/>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c r="A452" s="6"/>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c r="A453" s="6"/>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c r="A454" s="6"/>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c r="A455" s="6"/>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c r="A456" s="6"/>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c r="A457" s="6"/>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c r="A458" s="6"/>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c r="A459" s="6"/>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c r="A460" s="6"/>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c r="A461" s="6"/>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c r="A462" s="6"/>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c r="A463" s="6"/>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c r="A464" s="6"/>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c r="A465" s="6"/>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c r="A466" s="6"/>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c r="A467" s="6"/>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c r="A468" s="6"/>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c r="A469" s="6"/>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c r="A470" s="6"/>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c r="A471" s="6"/>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c r="A472" s="6"/>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c r="A473" s="6"/>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c r="A474" s="6"/>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c r="A475" s="6"/>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c r="A476" s="6"/>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c r="A477" s="6"/>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c r="A478" s="6"/>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c r="A479" s="6"/>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c r="A480" s="6"/>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c r="A481" s="6"/>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c r="A482" s="6"/>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c r="A483" s="6"/>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c r="A484" s="6"/>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c r="A485" s="6"/>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c r="A486" s="6"/>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c r="A487" s="6"/>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c r="A488" s="6"/>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c r="A489" s="6"/>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c r="A490" s="6"/>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c r="A491" s="6"/>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c r="A492" s="6"/>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c r="A493" s="6"/>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c r="A494" s="6"/>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c r="A495" s="6"/>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c r="A496" s="6"/>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c r="A497" s="6"/>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c r="A498" s="6"/>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c r="A499" s="6"/>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c r="A500" s="6"/>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c r="A501" s="6"/>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c r="A502" s="6"/>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c r="A503" s="6"/>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c r="A504" s="6"/>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c r="A505" s="6"/>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c r="A506" s="6"/>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c r="A507" s="6"/>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c r="A508" s="6"/>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c r="A509" s="6"/>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c r="A510" s="6"/>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c r="A511" s="6"/>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c r="A512" s="6"/>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c r="A513" s="6"/>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c r="A514" s="6"/>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c r="A515" s="6"/>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c r="A516" s="6"/>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c r="A517" s="6"/>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c r="A518" s="6"/>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c r="A519" s="6"/>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c r="A520" s="6"/>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c r="A521" s="6"/>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c r="A522" s="6"/>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c r="A523" s="6"/>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c r="A524" s="6"/>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c r="A525" s="6"/>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c r="A526" s="6"/>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c r="A527" s="6"/>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c r="A528" s="6"/>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c r="A529" s="6"/>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c r="A530" s="6"/>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c r="A531" s="6"/>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c r="A532" s="6"/>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c r="A533" s="6"/>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c r="A534" s="6"/>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c r="A535" s="6"/>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c r="A536" s="6"/>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c r="A537" s="6"/>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c r="A538" s="6"/>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c r="A539" s="6"/>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c r="A540" s="6"/>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c r="A541" s="6"/>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c r="A542" s="6"/>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c r="A543" s="6"/>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c r="A544" s="6"/>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c r="A545" s="6"/>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c r="A546" s="6"/>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c r="A547" s="6"/>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c r="A548" s="6"/>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c r="A549" s="6"/>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c r="A550" s="6"/>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c r="A551" s="6"/>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c r="A552" s="6"/>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c r="A553" s="6"/>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c r="A554" s="6"/>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c r="A555" s="6"/>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c r="A556" s="6"/>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c r="A557" s="6"/>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c r="A558" s="6"/>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c r="A559" s="6"/>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c r="A560" s="6"/>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c r="A561" s="6"/>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c r="A562" s="6"/>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c r="A563" s="6"/>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c r="A564" s="6"/>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c r="A565" s="6"/>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c r="A566" s="6"/>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c r="A567" s="6"/>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c r="A568" s="6"/>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c r="A569" s="6"/>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c r="A570" s="6"/>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c r="A571" s="6"/>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c r="A572" s="6"/>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c r="A573" s="6"/>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c r="A574" s="6"/>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c r="A575" s="6"/>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c r="A576" s="6"/>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c r="A577" s="6"/>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c r="A578" s="6"/>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c r="A579" s="6"/>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c r="A580" s="6"/>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c r="A581" s="6"/>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c r="A582" s="6"/>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c r="A583" s="6"/>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c r="A584" s="6"/>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c r="A585" s="6"/>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c r="A586" s="6"/>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c r="A587" s="6"/>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c r="A588" s="6"/>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c r="A589" s="6"/>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c r="A590" s="6"/>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c r="A591" s="6"/>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c r="A592" s="6"/>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c r="A593" s="6"/>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c r="A594" s="6"/>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c r="A595" s="6"/>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c r="A596" s="6"/>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c r="A597" s="6"/>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c r="A598" s="6"/>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c r="A599" s="6"/>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c r="A600" s="6"/>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c r="A601" s="6"/>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c r="A602" s="6"/>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c r="A603" s="6"/>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c r="A604" s="6"/>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c r="A605" s="6"/>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c r="A606" s="6"/>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c r="A607" s="6"/>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c r="A608" s="6"/>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c r="A609" s="6"/>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c r="A610" s="6"/>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c r="A611" s="6"/>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c r="A612" s="6"/>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c r="A613" s="6"/>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c r="A614" s="6"/>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c r="A615" s="6"/>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c r="A616" s="6"/>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c r="A617" s="6"/>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c r="A618" s="6"/>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c r="A619" s="6"/>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c r="A620" s="6"/>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c r="A621" s="6"/>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c r="A622" s="6"/>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c r="A623" s="6"/>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c r="A624" s="6"/>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c r="A625" s="6"/>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c r="A626" s="6"/>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c r="A627" s="6"/>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c r="A628" s="6"/>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c r="A629" s="6"/>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c r="A630" s="6"/>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c r="A631" s="6"/>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c r="A632" s="6"/>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c r="A633" s="6"/>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c r="A634" s="6"/>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c r="A635" s="6"/>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c r="A636" s="6"/>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c r="A637" s="6"/>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c r="A638" s="6"/>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c r="A639" s="6"/>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c r="A640" s="6"/>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c r="A641" s="6"/>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c r="A642" s="6"/>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c r="A643" s="6"/>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c r="A644" s="6"/>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c r="A645" s="6"/>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c r="A646" s="6"/>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c r="A647" s="6"/>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c r="A648" s="6"/>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c r="A649" s="6"/>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c r="A650" s="6"/>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c r="A651" s="6"/>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c r="A652" s="6"/>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c r="A653" s="6"/>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c r="A654" s="6"/>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c r="A655" s="6"/>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c r="A656" s="6"/>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c r="A657" s="6"/>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c r="A658" s="6"/>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c r="A659" s="6"/>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c r="A660" s="6"/>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c r="A661" s="6"/>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c r="A662" s="6"/>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c r="A663" s="6"/>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c r="A664" s="6"/>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c r="A665" s="6"/>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c r="A666" s="6"/>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c r="A667" s="6"/>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c r="A668" s="6"/>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c r="A669" s="6"/>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c r="A670" s="6"/>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c r="A671" s="6"/>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c r="A672" s="6"/>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c r="A673" s="6"/>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c r="A674" s="6"/>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c r="A675" s="6"/>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c r="A676" s="6"/>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c r="A677" s="6"/>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c r="A678" s="6"/>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c r="A679" s="6"/>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c r="A680" s="6"/>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c r="A681" s="6"/>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c r="A682" s="6"/>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c r="A683" s="6"/>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c r="A684" s="6"/>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c r="A685" s="6"/>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c r="A686" s="6"/>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c r="A687" s="6"/>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c r="A688" s="6"/>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c r="A689" s="6"/>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c r="A690" s="6"/>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c r="A691" s="6"/>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c r="A692" s="6"/>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c r="A693" s="6"/>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c r="A694" s="6"/>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c r="A695" s="6"/>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c r="A696" s="6"/>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c r="A697" s="6"/>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c r="A698" s="6"/>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c r="A699" s="6"/>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c r="A700" s="6"/>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c r="A701" s="6"/>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c r="A702" s="6"/>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c r="A703" s="6"/>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c r="A704" s="6"/>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c r="A705" s="6"/>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c r="A706" s="6"/>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c r="A707" s="6"/>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c r="A708" s="6"/>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c r="A709" s="6"/>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c r="A710" s="6"/>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c r="A711" s="6"/>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c r="A712" s="6"/>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c r="A713" s="6"/>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c r="A714" s="6"/>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c r="A715" s="6"/>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c r="A716" s="6"/>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c r="A717" s="6"/>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c r="A718" s="6"/>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c r="A719" s="6"/>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c r="A720" s="6"/>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c r="A721" s="6"/>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c r="A722" s="6"/>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c r="A723" s="6"/>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c r="A724" s="6"/>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c r="A725" s="6"/>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c r="A726" s="6"/>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c r="A727" s="6"/>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c r="A728" s="6"/>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c r="A729" s="6"/>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c r="A730" s="6"/>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c r="A731" s="6"/>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c r="A732" s="6"/>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c r="A733" s="6"/>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c r="A734" s="6"/>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c r="A735" s="6"/>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c r="A736" s="6"/>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c r="A737" s="6"/>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c r="A738" s="6"/>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c r="A739" s="6"/>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c r="A740" s="6"/>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c r="A741" s="6"/>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c r="A742" s="6"/>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c r="A743" s="6"/>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c r="A744" s="6"/>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c r="A745" s="6"/>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c r="A746" s="6"/>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c r="A747" s="6"/>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c r="A748" s="6"/>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c r="A749" s="6"/>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c r="A750" s="6"/>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c r="A751" s="6"/>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c r="A752" s="6"/>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c r="A753" s="6"/>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c r="A754" s="6"/>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c r="A755" s="6"/>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c r="A756" s="6"/>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c r="A757" s="6"/>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c r="A758" s="6"/>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c r="A759" s="6"/>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c r="A760" s="6"/>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c r="A761" s="6"/>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c r="A762" s="6"/>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c r="A763" s="6"/>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c r="A764" s="6"/>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c r="A765" s="6"/>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c r="A766" s="6"/>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c r="A767" s="6"/>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c r="A768" s="6"/>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c r="A769" s="6"/>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c r="A770" s="6"/>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c r="A771" s="6"/>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c r="A772" s="6"/>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c r="A773" s="6"/>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c r="A774" s="6"/>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c r="A775" s="6"/>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c r="A776" s="6"/>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c r="A777" s="6"/>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c r="A778" s="6"/>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c r="A779" s="6"/>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c r="A780" s="6"/>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c r="A781" s="6"/>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c r="A782" s="6"/>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c r="A783" s="6"/>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c r="A784" s="6"/>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c r="A785" s="6"/>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c r="A786" s="6"/>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c r="A787" s="6"/>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c r="A788" s="6"/>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c r="A789" s="6"/>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c r="A790" s="6"/>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c r="A791" s="6"/>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c r="A792" s="6"/>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c r="A793" s="6"/>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c r="A794" s="6"/>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c r="A795" s="6"/>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c r="A796" s="6"/>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c r="A797" s="6"/>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c r="A798" s="6"/>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c r="A799" s="6"/>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c r="A800" s="6"/>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c r="A801" s="6"/>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c r="A802" s="6"/>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c r="A803" s="6"/>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c r="A804" s="6"/>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c r="A805" s="6"/>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c r="A806" s="6"/>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c r="A807" s="6"/>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c r="A808" s="6"/>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c r="A809" s="6"/>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c r="A810" s="6"/>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c r="A811" s="6"/>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c r="A812" s="6"/>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c r="A813" s="6"/>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c r="A814" s="6"/>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c r="A815" s="6"/>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c r="A816" s="6"/>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c r="A817" s="6"/>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c r="A818" s="6"/>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c r="A819" s="6"/>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c r="A820" s="6"/>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c r="A821" s="6"/>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c r="A822" s="6"/>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c r="A823" s="6"/>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c r="A824" s="6"/>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c r="A825" s="6"/>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c r="A826" s="6"/>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c r="A827" s="6"/>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c r="A828" s="6"/>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c r="A829" s="6"/>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c r="A830" s="6"/>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c r="A831" s="6"/>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c r="A832" s="6"/>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c r="A833" s="6"/>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c r="A834" s="6"/>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c r="A835" s="6"/>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c r="A836" s="6"/>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c r="A837" s="6"/>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c r="A838" s="6"/>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c r="A839" s="6"/>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c r="A840" s="6"/>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c r="A841" s="6"/>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c r="A842" s="6"/>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c r="A843" s="6"/>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c r="A844" s="6"/>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c r="A845" s="6"/>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c r="A846" s="6"/>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c r="A847" s="6"/>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c r="A848" s="6"/>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c r="A849" s="6"/>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c r="A850" s="6"/>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c r="A851" s="6"/>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c r="A852" s="6"/>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c r="A853" s="6"/>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c r="A854" s="6"/>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c r="A855" s="6"/>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c r="A856" s="6"/>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c r="A857" s="6"/>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c r="A858" s="6"/>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c r="A859" s="6"/>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c r="A860" s="6"/>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c r="A861" s="6"/>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c r="A862" s="6"/>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c r="A863" s="6"/>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c r="A864" s="6"/>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c r="A865" s="6"/>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c r="A866" s="6"/>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c r="A867" s="6"/>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c r="A868" s="6"/>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c r="A869" s="6"/>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c r="A870" s="6"/>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c r="A871" s="6"/>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c r="A872" s="6"/>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c r="A873" s="6"/>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c r="A874" s="6"/>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c r="A875" s="6"/>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c r="A876" s="6"/>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c r="A877" s="6"/>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c r="A878" s="6"/>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c r="A879" s="6"/>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c r="A880" s="6"/>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c r="A881" s="6"/>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c r="A882" s="6"/>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c r="A883" s="6"/>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c r="A884" s="6"/>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c r="A885" s="6"/>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c r="A886" s="6"/>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c r="A887" s="6"/>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c r="A888" s="6"/>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c r="A889" s="6"/>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c r="A890" s="6"/>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c r="A891" s="6"/>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c r="A892" s="6"/>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c r="A893" s="6"/>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c r="A894" s="6"/>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c r="A895" s="6"/>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c r="A896" s="6"/>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c r="A897" s="6"/>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c r="A898" s="6"/>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c r="A899" s="6"/>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c r="A900" s="6"/>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c r="A901" s="6"/>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c r="A902" s="6"/>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c r="A903" s="6"/>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c r="A904" s="6"/>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c r="A905" s="6"/>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c r="A906" s="6"/>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c r="A907" s="6"/>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c r="A908" s="6"/>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c r="A909" s="6"/>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c r="A910" s="6"/>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c r="A911" s="6"/>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c r="A912" s="6"/>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c r="A913" s="6"/>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c r="A914" s="6"/>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c r="A915" s="6"/>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c r="A916" s="6"/>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c r="A917" s="6"/>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c r="A918" s="6"/>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c r="A919" s="6"/>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c r="A920" s="6"/>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c r="A921" s="6"/>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c r="A922" s="6"/>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c r="A923" s="6"/>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c r="A924" s="6"/>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c r="A925" s="6"/>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c r="A926" s="6"/>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c r="A927" s="6"/>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c r="A928" s="6"/>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c r="A929" s="6"/>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c r="A930" s="6"/>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c r="A931" s="6"/>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c r="A932" s="6"/>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c r="A933" s="6"/>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c r="A934" s="6"/>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c r="A935" s="6"/>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c r="A936" s="6"/>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c r="A937" s="6"/>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c r="A938" s="6"/>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c r="A939" s="6"/>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c r="A940" s="6"/>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c r="A941" s="6"/>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c r="A942" s="6"/>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c r="A943" s="6"/>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c r="A944" s="6"/>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c r="A945" s="6"/>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c r="A946" s="6"/>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c r="A947" s="6"/>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c r="A948" s="6"/>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c r="A949" s="6"/>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c r="A950" s="6"/>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c r="A951" s="6"/>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c r="A952" s="6"/>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c r="A953" s="6"/>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c r="A954" s="6"/>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c r="A955" s="6"/>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c r="A956" s="6"/>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c r="A957" s="6"/>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c r="A958" s="6"/>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c r="A959" s="6"/>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c r="A960" s="6"/>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c r="A961" s="6"/>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c r="A962" s="6"/>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c r="A963" s="6"/>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c r="A964" s="6"/>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c r="A965" s="6"/>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c r="A966" s="6"/>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c r="A967" s="6"/>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c r="A968" s="6"/>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c r="A969" s="6"/>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c r="A970" s="6"/>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c r="A971" s="6"/>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c r="A972" s="6"/>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c r="A973" s="6"/>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c r="A974" s="6"/>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c r="A975" s="6"/>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c r="A976" s="6"/>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c r="A977" s="6"/>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c r="A978" s="6"/>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c r="A979" s="6"/>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c r="A980" s="6"/>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c r="A981" s="6"/>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c r="A982" s="6"/>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c r="A983" s="6"/>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c r="A984" s="6"/>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c r="A985" s="6"/>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c r="A986" s="6"/>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c r="A987" s="6"/>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c r="A988" s="6"/>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c r="A989" s="6"/>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c r="A990" s="6"/>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c r="A991" s="6"/>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c r="A992" s="6"/>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c r="A993" s="6"/>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c r="A994" s="6"/>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c r="A995" s="6"/>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c r="A996" s="6"/>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c r="A997" s="6"/>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c r="A998" s="6"/>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c r="A999" s="6"/>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c r="A1000" s="6"/>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hyperlinks>
    <hyperlink r:id="rId1" ref="J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58.57"/>
    <col customWidth="1" min="5" max="5" width="27.29"/>
    <col customWidth="1" min="7" max="7" width="18.86"/>
  </cols>
  <sheetData>
    <row r="1">
      <c r="A1" s="6" t="s">
        <v>43</v>
      </c>
      <c r="B1" s="19">
        <v>0.1</v>
      </c>
      <c r="C1" s="6"/>
      <c r="D1" s="6"/>
      <c r="E1" s="6"/>
      <c r="F1" s="6"/>
      <c r="G1" s="6"/>
      <c r="H1" s="6"/>
      <c r="I1" s="6"/>
      <c r="J1" s="6"/>
      <c r="K1" s="6"/>
      <c r="L1" s="6"/>
      <c r="M1" s="6"/>
      <c r="N1" s="6"/>
      <c r="O1" s="6"/>
      <c r="P1" s="6"/>
      <c r="Q1" s="6"/>
      <c r="R1" s="6"/>
      <c r="S1" s="6"/>
      <c r="T1" s="6"/>
      <c r="U1" s="6"/>
      <c r="V1" s="6"/>
      <c r="W1" s="6"/>
      <c r="X1" s="6"/>
      <c r="Y1" s="6"/>
      <c r="Z1" s="6"/>
    </row>
    <row r="2">
      <c r="A2" s="6"/>
      <c r="B2" s="6" t="s">
        <v>24</v>
      </c>
      <c r="C2" s="6" t="s">
        <v>44</v>
      </c>
      <c r="D2" s="6" t="s">
        <v>2</v>
      </c>
      <c r="E2" s="6" t="s">
        <v>45</v>
      </c>
      <c r="F2" s="20" t="s">
        <v>46</v>
      </c>
      <c r="G2" s="6" t="s">
        <v>49</v>
      </c>
      <c r="H2" s="6"/>
      <c r="I2" s="6"/>
      <c r="J2" s="21"/>
      <c r="K2" s="6"/>
      <c r="L2" s="6"/>
      <c r="M2" s="6"/>
      <c r="N2" s="6"/>
      <c r="O2" s="6"/>
      <c r="P2" s="6"/>
      <c r="Q2" s="6"/>
      <c r="R2" s="6"/>
      <c r="S2" s="6"/>
      <c r="T2" s="6"/>
      <c r="U2" s="6"/>
      <c r="V2" s="6"/>
      <c r="W2" s="6"/>
      <c r="X2" s="6"/>
      <c r="Y2" s="15"/>
      <c r="Z2" s="15"/>
    </row>
    <row r="3">
      <c r="A3" s="6"/>
      <c r="B3" s="6"/>
      <c r="C3" s="6"/>
      <c r="D3" s="6"/>
      <c r="E3" s="6"/>
      <c r="F3" s="6"/>
      <c r="G3" s="6"/>
      <c r="H3" s="6"/>
      <c r="I3" s="6"/>
      <c r="J3" s="6"/>
      <c r="K3" s="6"/>
      <c r="L3" s="6"/>
      <c r="M3" s="6"/>
      <c r="N3" s="6"/>
      <c r="O3" s="6"/>
      <c r="P3" s="6"/>
      <c r="Q3" s="6"/>
      <c r="R3" s="6"/>
      <c r="S3" s="6"/>
      <c r="T3" s="6"/>
      <c r="U3" s="6"/>
      <c r="V3" s="6"/>
      <c r="W3" s="6"/>
      <c r="X3" s="6"/>
      <c r="Y3" s="15"/>
      <c r="Z3" s="15"/>
    </row>
    <row r="4">
      <c r="A4" s="6" t="s">
        <v>50</v>
      </c>
      <c r="B4" s="22">
        <f>'Fossil Fuel direct investments'!B2</f>
        <v>1694781327</v>
      </c>
      <c r="C4" s="6"/>
      <c r="D4" s="23"/>
      <c r="E4" s="6"/>
      <c r="F4" s="6"/>
      <c r="G4" s="6"/>
      <c r="H4" s="6"/>
      <c r="I4" s="6"/>
      <c r="J4" s="6"/>
      <c r="K4" s="6"/>
      <c r="L4" s="6"/>
      <c r="M4" s="6"/>
      <c r="N4" s="6"/>
      <c r="O4" s="6"/>
      <c r="P4" s="6"/>
      <c r="Q4" s="6"/>
      <c r="R4" s="6"/>
      <c r="S4" s="6"/>
      <c r="T4" s="6"/>
      <c r="U4" s="6"/>
      <c r="V4" s="6"/>
      <c r="W4" s="6"/>
      <c r="X4" s="6"/>
      <c r="Y4" s="15"/>
      <c r="Z4" s="15"/>
    </row>
    <row r="5">
      <c r="A5" s="24">
        <v>1.0</v>
      </c>
      <c r="B5" s="22">
        <f>LARGE('Full Data'!H:H,A5)</f>
        <v>193775650.9</v>
      </c>
      <c r="C5" s="18">
        <f t="shared" ref="C5:C19" si="1">B5/$B$4</f>
        <v>0.1143366686</v>
      </c>
      <c r="D5" s="23" t="str">
        <f t="array" ref="D5">INDEX('Full Data'!B:B,MATCH(LARGE('Full Data'!H:H,A5),'Full Data'!H:H,0))</f>
        <v>BLK INV ASCENT LIFE US EQUITY FUND SER            </v>
      </c>
      <c r="E5" s="6" t="s">
        <v>51</v>
      </c>
      <c r="F5" s="22">
        <f t="shared" ref="F5:F19" si="2">IF(E5="yes",B5*$B$1,0)</f>
        <v>19377565.09</v>
      </c>
      <c r="G5" s="18">
        <f t="shared" ref="G5:G19" si="3">F5/$B$4</f>
        <v>0.01143366686</v>
      </c>
      <c r="H5" s="6"/>
      <c r="I5" s="6"/>
      <c r="J5" s="6"/>
      <c r="K5" s="6"/>
      <c r="L5" s="6"/>
      <c r="M5" s="6"/>
      <c r="N5" s="6"/>
      <c r="O5" s="6"/>
      <c r="P5" s="6"/>
      <c r="Q5" s="6"/>
      <c r="R5" s="6"/>
      <c r="S5" s="6"/>
      <c r="T5" s="6"/>
      <c r="U5" s="6"/>
      <c r="V5" s="6"/>
      <c r="W5" s="6"/>
      <c r="X5" s="6"/>
      <c r="Y5" s="15"/>
      <c r="Z5" s="15"/>
    </row>
    <row r="6">
      <c r="A6" s="24">
        <v>2.0</v>
      </c>
      <c r="B6" s="22">
        <f>LARGE('Full Data'!H:H,A6)</f>
        <v>170639906.5</v>
      </c>
      <c r="C6" s="18">
        <f t="shared" si="1"/>
        <v>0.1006855007</v>
      </c>
      <c r="D6" s="23" t="str">
        <f t="array" ref="D6">INDEX('Full Data'!B:B,MATCH(LARGE('Full Data'!H:H,A6),'Full Data'!H:H,0))</f>
        <v>THREADNEEDLE GLOBAL EQUITY INCOME FUND INST X NET </v>
      </c>
      <c r="E6" s="8" t="s">
        <v>51</v>
      </c>
      <c r="F6" s="22">
        <f t="shared" si="2"/>
        <v>17063990.65</v>
      </c>
      <c r="G6" s="18">
        <f t="shared" si="3"/>
        <v>0.01006855007</v>
      </c>
      <c r="H6" s="6"/>
      <c r="I6" s="6"/>
      <c r="J6" s="6"/>
      <c r="K6" s="6"/>
      <c r="L6" s="6"/>
      <c r="M6" s="6"/>
      <c r="N6" s="6"/>
      <c r="O6" s="6"/>
      <c r="P6" s="6"/>
      <c r="Q6" s="6"/>
      <c r="R6" s="6"/>
      <c r="S6" s="6"/>
      <c r="T6" s="6"/>
      <c r="U6" s="6"/>
      <c r="V6" s="6"/>
      <c r="W6" s="6"/>
      <c r="X6" s="6"/>
      <c r="Y6" s="15"/>
      <c r="Z6" s="15"/>
    </row>
    <row r="7">
      <c r="A7" s="24">
        <v>3.0</v>
      </c>
      <c r="B7" s="22">
        <f>LARGE('Full Data'!H:H,A7)</f>
        <v>169421239.7</v>
      </c>
      <c r="C7" s="18">
        <f t="shared" si="1"/>
        <v>0.09996643051</v>
      </c>
      <c r="D7" s="23" t="str">
        <f t="array" ref="D7">INDEX('Full Data'!B:B,MATCH(LARGE('Full Data'!H:H,A7),'Full Data'!H:H,0))</f>
        <v>BAILLIE GIFFORD GLOBAL ALPHA PENSION FUND         </v>
      </c>
      <c r="E7" s="25" t="s">
        <v>51</v>
      </c>
      <c r="F7" s="22">
        <f t="shared" si="2"/>
        <v>16942123.97</v>
      </c>
      <c r="G7" s="18">
        <f t="shared" si="3"/>
        <v>0.009996643051</v>
      </c>
      <c r="H7" s="6"/>
      <c r="I7" s="26" t="s">
        <v>52</v>
      </c>
      <c r="J7" s="6"/>
      <c r="K7" s="6"/>
      <c r="L7" s="6"/>
      <c r="M7" s="6"/>
      <c r="N7" s="6"/>
      <c r="O7" s="6"/>
      <c r="P7" s="6"/>
      <c r="Q7" s="6"/>
      <c r="R7" s="6"/>
      <c r="S7" s="6"/>
      <c r="T7" s="6"/>
      <c r="U7" s="6"/>
      <c r="V7" s="6"/>
      <c r="W7" s="6"/>
      <c r="X7" s="6"/>
      <c r="Y7" s="15"/>
      <c r="Z7" s="15"/>
    </row>
    <row r="8">
      <c r="A8" s="24">
        <v>4.0</v>
      </c>
      <c r="B8" s="22">
        <f>LARGE('Full Data'!H:H,A8)</f>
        <v>164983907.4</v>
      </c>
      <c r="C8" s="18">
        <f t="shared" si="1"/>
        <v>0.09734819755</v>
      </c>
      <c r="D8" s="23" t="str">
        <f t="array" ref="D8">INDEX('Full Data'!B:B,MATCH(LARGE('Full Data'!H:H,A8),'Full Data'!H:H,0))</f>
        <v>BLK INV ASCENT UK ALL STOCKS CORP BOND FUND       </v>
      </c>
      <c r="E8" s="20"/>
      <c r="F8" s="22">
        <f t="shared" si="2"/>
        <v>0</v>
      </c>
      <c r="G8" s="18">
        <f t="shared" si="3"/>
        <v>0</v>
      </c>
      <c r="H8" s="2"/>
      <c r="I8" s="27"/>
      <c r="J8" s="6"/>
      <c r="K8" s="6"/>
      <c r="L8" s="6"/>
      <c r="M8" s="6"/>
      <c r="N8" s="6"/>
      <c r="O8" s="6"/>
      <c r="P8" s="6"/>
      <c r="Q8" s="6"/>
      <c r="R8" s="6"/>
      <c r="S8" s="6"/>
      <c r="T8" s="6"/>
      <c r="U8" s="6"/>
      <c r="V8" s="6"/>
      <c r="W8" s="6"/>
      <c r="X8" s="6"/>
      <c r="Y8" s="15"/>
      <c r="Z8" s="15"/>
    </row>
    <row r="9">
      <c r="A9" s="24">
        <v>5.0</v>
      </c>
      <c r="B9" s="22">
        <f>LARGE('Full Data'!H:H,A9)</f>
        <v>74514735.19</v>
      </c>
      <c r="C9" s="18">
        <f t="shared" si="1"/>
        <v>0.04396716792</v>
      </c>
      <c r="D9" s="23" t="str">
        <f t="array" ref="D9">INDEX('Full Data'!B:B,MATCH(LARGE('Full Data'!H:H,A9),'Full Data'!H:H,0))</f>
        <v>BLK EMERGING MARKETS GBP FLX ACC                  </v>
      </c>
      <c r="E9" s="25" t="s">
        <v>51</v>
      </c>
      <c r="F9" s="22">
        <f t="shared" si="2"/>
        <v>7451473.519</v>
      </c>
      <c r="G9" s="18">
        <f t="shared" si="3"/>
        <v>0.004396716792</v>
      </c>
      <c r="H9" s="2"/>
      <c r="I9" s="26" t="s">
        <v>53</v>
      </c>
      <c r="J9" s="6"/>
      <c r="K9" s="6"/>
      <c r="L9" s="6"/>
      <c r="M9" s="6"/>
      <c r="N9" s="6"/>
      <c r="O9" s="6"/>
      <c r="P9" s="6"/>
      <c r="Q9" s="6"/>
      <c r="R9" s="6"/>
      <c r="S9" s="6"/>
      <c r="T9" s="6"/>
      <c r="U9" s="6"/>
      <c r="V9" s="6"/>
      <c r="W9" s="6"/>
      <c r="X9" s="6"/>
      <c r="Y9" s="15"/>
      <c r="Z9" s="15"/>
    </row>
    <row r="10">
      <c r="A10" s="24">
        <v>6.0</v>
      </c>
      <c r="B10" s="22">
        <f>LARGE('Full Data'!H:H,A10)</f>
        <v>58976504.05</v>
      </c>
      <c r="C10" s="18">
        <f t="shared" si="1"/>
        <v>0.0347988871</v>
      </c>
      <c r="D10" s="23" t="str">
        <f t="array" ref="D10">INDEX('Full Data'!B:B,MATCH(LARGE('Full Data'!H:H,A10),'Full Data'!H:H,0))</f>
        <v>BLK INV ASCENT LIFE JAPANESE EQUITY FUND SERIES 1 </v>
      </c>
      <c r="E10" s="8" t="s">
        <v>51</v>
      </c>
      <c r="F10" s="22">
        <f t="shared" si="2"/>
        <v>5897650.405</v>
      </c>
      <c r="G10" s="18">
        <f t="shared" si="3"/>
        <v>0.00347988871</v>
      </c>
      <c r="H10" s="2"/>
      <c r="I10" s="27"/>
      <c r="J10" s="6"/>
      <c r="K10" s="6"/>
      <c r="L10" s="6"/>
      <c r="M10" s="6"/>
      <c r="N10" s="6"/>
      <c r="O10" s="6"/>
      <c r="P10" s="6"/>
      <c r="Q10" s="6"/>
      <c r="R10" s="6"/>
      <c r="S10" s="6"/>
      <c r="T10" s="6"/>
      <c r="U10" s="6"/>
      <c r="V10" s="6"/>
      <c r="W10" s="6"/>
      <c r="X10" s="6"/>
      <c r="Y10" s="15"/>
      <c r="Z10" s="15"/>
    </row>
    <row r="11">
      <c r="A11" s="24">
        <v>7.0</v>
      </c>
      <c r="B11" s="22">
        <f>LARGE('Full Data'!H:H,A11)</f>
        <v>53592204.44</v>
      </c>
      <c r="C11" s="18">
        <f t="shared" si="1"/>
        <v>0.03162189929</v>
      </c>
      <c r="D11" s="23" t="str">
        <f t="array" ref="D11">INDEX('Full Data'!B:B,MATCH(LARGE('Full Data'!H:H,A11),'Full Data'!H:H,0))</f>
        <v>BLK INV ASCENT LIFE PACIFIC RIM EQUITY FUND SER   </v>
      </c>
      <c r="E11" s="8" t="s">
        <v>51</v>
      </c>
      <c r="F11" s="22">
        <f t="shared" si="2"/>
        <v>5359220.444</v>
      </c>
      <c r="G11" s="18">
        <f t="shared" si="3"/>
        <v>0.003162189929</v>
      </c>
      <c r="H11" s="2"/>
      <c r="I11" s="27"/>
      <c r="J11" s="6"/>
      <c r="K11" s="6"/>
      <c r="L11" s="6"/>
      <c r="M11" s="6"/>
      <c r="N11" s="6"/>
      <c r="O11" s="6"/>
      <c r="P11" s="6"/>
      <c r="Q11" s="6"/>
      <c r="R11" s="6"/>
      <c r="S11" s="6"/>
      <c r="T11" s="6"/>
      <c r="U11" s="6"/>
      <c r="V11" s="6"/>
      <c r="W11" s="6"/>
      <c r="X11" s="6"/>
      <c r="Y11" s="15"/>
      <c r="Z11" s="15"/>
    </row>
    <row r="12">
      <c r="A12" s="24">
        <v>8.0</v>
      </c>
      <c r="B12" s="22">
        <f>LARGE('Full Data'!H:H,A12)</f>
        <v>44363351.03</v>
      </c>
      <c r="C12" s="18">
        <f t="shared" si="1"/>
        <v>0.02617644549</v>
      </c>
      <c r="D12" s="23" t="str">
        <f t="array" ref="D12">INDEX('Full Data'!B:B,MATCH(LARGE('Full Data'!H:H,A12),'Full Data'!H:H,0))</f>
        <v>BLK INV AQUILA EMERGING MARKETS FUND INC.         </v>
      </c>
      <c r="E12" s="25" t="s">
        <v>51</v>
      </c>
      <c r="F12" s="22">
        <f t="shared" si="2"/>
        <v>4436335.103</v>
      </c>
      <c r="G12" s="18">
        <f t="shared" si="3"/>
        <v>0.002617644549</v>
      </c>
      <c r="H12" s="2"/>
      <c r="I12" s="26" t="s">
        <v>54</v>
      </c>
      <c r="J12" s="6"/>
      <c r="K12" s="6"/>
      <c r="L12" s="6"/>
      <c r="M12" s="6"/>
      <c r="N12" s="6"/>
      <c r="O12" s="6"/>
      <c r="P12" s="6"/>
      <c r="Q12" s="6"/>
      <c r="R12" s="6"/>
      <c r="S12" s="6"/>
      <c r="T12" s="6"/>
      <c r="U12" s="6"/>
      <c r="V12" s="6"/>
      <c r="W12" s="6"/>
      <c r="X12" s="6"/>
      <c r="Y12" s="15"/>
      <c r="Z12" s="15"/>
    </row>
    <row r="13">
      <c r="A13" s="24">
        <v>9.0</v>
      </c>
      <c r="B13" s="22">
        <f>LARGE('Full Data'!H:H,A13)</f>
        <v>22893155.59</v>
      </c>
      <c r="C13" s="18">
        <f t="shared" si="1"/>
        <v>0.01350802916</v>
      </c>
      <c r="D13" s="23" t="str">
        <f t="array" ref="D13">INDEX('Full Data'!B:B,MATCH(LARGE('Full Data'!H:H,A13),'Full Data'!H:H,0))</f>
        <v>HSBC HOLDINGS ORD USDO.50 (UK REG)                </v>
      </c>
      <c r="E13" s="6"/>
      <c r="F13" s="22">
        <f t="shared" si="2"/>
        <v>0</v>
      </c>
      <c r="G13" s="18">
        <f t="shared" si="3"/>
        <v>0</v>
      </c>
      <c r="H13" s="2"/>
      <c r="I13" s="27"/>
      <c r="J13" s="6"/>
      <c r="K13" s="6"/>
      <c r="L13" s="6"/>
      <c r="M13" s="6"/>
      <c r="N13" s="6"/>
      <c r="O13" s="6"/>
      <c r="P13" s="6"/>
      <c r="Q13" s="6"/>
      <c r="R13" s="6"/>
      <c r="S13" s="6"/>
      <c r="T13" s="6"/>
      <c r="U13" s="6"/>
      <c r="V13" s="6"/>
      <c r="W13" s="6"/>
      <c r="X13" s="6"/>
      <c r="Y13" s="15"/>
      <c r="Z13" s="15"/>
    </row>
    <row r="14">
      <c r="A14" s="24">
        <v>10.0</v>
      </c>
      <c r="B14" s="22">
        <f>LARGE('Full Data'!H:H,A14)</f>
        <v>19289133.71</v>
      </c>
      <c r="C14" s="18">
        <f t="shared" si="1"/>
        <v>0.01138148822</v>
      </c>
      <c r="D14" s="23" t="str">
        <f t="array" ref="D14">INDEX('Full Data'!B:B,MATCH(LARGE('Full Data'!H:H,A14),'Full Data'!H:H,0))</f>
        <v>ROYAL DUTCH SHELL A ORD                           </v>
      </c>
      <c r="E14" s="6"/>
      <c r="F14" s="22">
        <f t="shared" si="2"/>
        <v>0</v>
      </c>
      <c r="G14" s="18">
        <f t="shared" si="3"/>
        <v>0</v>
      </c>
      <c r="H14" s="2"/>
      <c r="I14" s="27"/>
      <c r="J14" s="6"/>
      <c r="K14" s="6"/>
      <c r="L14" s="6"/>
      <c r="M14" s="6"/>
      <c r="N14" s="6"/>
      <c r="O14" s="6"/>
      <c r="P14" s="6"/>
      <c r="Q14" s="6"/>
      <c r="R14" s="6"/>
      <c r="S14" s="6"/>
      <c r="T14" s="6"/>
      <c r="U14" s="6"/>
      <c r="V14" s="6"/>
      <c r="W14" s="6"/>
      <c r="X14" s="6"/>
      <c r="Y14" s="15"/>
      <c r="Z14" s="15"/>
    </row>
    <row r="15">
      <c r="A15" s="24">
        <v>11.0</v>
      </c>
      <c r="B15" s="22">
        <f>LARGE('Full Data'!H:H,A15)</f>
        <v>19230660.27</v>
      </c>
      <c r="C15" s="18">
        <f t="shared" si="1"/>
        <v>0.01134698617</v>
      </c>
      <c r="D15" s="23" t="str">
        <f t="array" ref="D15">INDEX('Full Data'!B:B,MATCH(LARGE('Full Data'!H:H,A15),'Full Data'!H:H,0))</f>
        <v>BP AMOCO PLC USD 0.25 LON LIST                    </v>
      </c>
      <c r="E15" s="6"/>
      <c r="F15" s="22">
        <f t="shared" si="2"/>
        <v>0</v>
      </c>
      <c r="G15" s="18">
        <f t="shared" si="3"/>
        <v>0</v>
      </c>
      <c r="H15" s="2"/>
      <c r="I15" s="27"/>
      <c r="J15" s="6"/>
      <c r="K15" s="6"/>
      <c r="L15" s="6"/>
      <c r="M15" s="6"/>
      <c r="N15" s="6"/>
      <c r="O15" s="6"/>
      <c r="P15" s="6"/>
      <c r="Q15" s="6"/>
      <c r="R15" s="6"/>
      <c r="S15" s="6"/>
      <c r="T15" s="6"/>
      <c r="U15" s="6"/>
      <c r="V15" s="6"/>
      <c r="W15" s="6"/>
      <c r="X15" s="6"/>
      <c r="Y15" s="15"/>
      <c r="Z15" s="15"/>
    </row>
    <row r="16">
      <c r="A16" s="24">
        <v>12.0</v>
      </c>
      <c r="B16" s="22">
        <f>LARGE('Full Data'!H:H,A16)</f>
        <v>15399738.32</v>
      </c>
      <c r="C16" s="18">
        <f t="shared" si="1"/>
        <v>0.009086563603</v>
      </c>
      <c r="D16" s="23" t="str">
        <f t="array" ref="D16">INDEX('Full Data'!B:B,MATCH(LARGE('Full Data'!H:H,A16),'Full Data'!H:H,0))</f>
        <v>GLAXOSMITHKLINE GBP 0.25                          </v>
      </c>
      <c r="E16" s="6"/>
      <c r="F16" s="22">
        <f t="shared" si="2"/>
        <v>0</v>
      </c>
      <c r="G16" s="18">
        <f t="shared" si="3"/>
        <v>0</v>
      </c>
      <c r="H16" s="2"/>
      <c r="I16" s="27"/>
      <c r="J16" s="6"/>
      <c r="K16" s="6"/>
      <c r="L16" s="6"/>
      <c r="M16" s="6"/>
      <c r="N16" s="6"/>
      <c r="O16" s="6"/>
      <c r="P16" s="6"/>
      <c r="Q16" s="6"/>
      <c r="R16" s="6"/>
      <c r="S16" s="6"/>
      <c r="T16" s="6"/>
      <c r="U16" s="6"/>
      <c r="V16" s="6"/>
      <c r="W16" s="6"/>
      <c r="X16" s="6"/>
      <c r="Y16" s="15"/>
      <c r="Z16" s="15"/>
    </row>
    <row r="17">
      <c r="A17" s="24">
        <v>13.0</v>
      </c>
      <c r="B17" s="22">
        <f>LARGE('Full Data'!H:H,A17)</f>
        <v>15241921.96</v>
      </c>
      <c r="C17" s="18">
        <f t="shared" si="1"/>
        <v>0.008993444592</v>
      </c>
      <c r="D17" s="23" t="str">
        <f t="array" ref="D17">INDEX('Full Data'!B:B,MATCH(LARGE('Full Data'!H:H,A17),'Full Data'!H:H,0))</f>
        <v>BLACKROCK UK PROPERTY FUND</v>
      </c>
      <c r="E17" s="6"/>
      <c r="F17" s="22">
        <f t="shared" si="2"/>
        <v>0</v>
      </c>
      <c r="G17" s="18">
        <f t="shared" si="3"/>
        <v>0</v>
      </c>
      <c r="H17" s="2"/>
      <c r="I17" s="27"/>
      <c r="J17" s="6"/>
      <c r="K17" s="6"/>
      <c r="L17" s="6"/>
      <c r="M17" s="6"/>
      <c r="N17" s="6"/>
      <c r="O17" s="6"/>
      <c r="P17" s="6"/>
      <c r="Q17" s="6"/>
      <c r="R17" s="6"/>
      <c r="S17" s="6"/>
      <c r="T17" s="6"/>
      <c r="U17" s="6"/>
      <c r="V17" s="6"/>
      <c r="W17" s="6"/>
      <c r="X17" s="6"/>
      <c r="Y17" s="15"/>
      <c r="Z17" s="15"/>
    </row>
    <row r="18">
      <c r="A18" s="24">
        <v>14.0</v>
      </c>
      <c r="B18" s="22">
        <f>LARGE('Full Data'!H:H,A18)</f>
        <v>13832877.93</v>
      </c>
      <c r="C18" s="18">
        <f t="shared" si="1"/>
        <v>0.00816204292</v>
      </c>
      <c r="D18" s="23" t="str">
        <f t="array" ref="D18">INDEX('Full Data'!B:B,MATCH(LARGE('Full Data'!H:H,A18),'Full Data'!H:H,0))</f>
        <v>STANDARD LIFE POOLED PENSION PROPERTY FUND</v>
      </c>
      <c r="E18" s="6"/>
      <c r="F18" s="22">
        <f t="shared" si="2"/>
        <v>0</v>
      </c>
      <c r="G18" s="18">
        <f t="shared" si="3"/>
        <v>0</v>
      </c>
      <c r="H18" s="2"/>
      <c r="I18" s="27"/>
      <c r="J18" s="6"/>
      <c r="K18" s="6"/>
      <c r="L18" s="6"/>
      <c r="M18" s="6"/>
      <c r="N18" s="6"/>
      <c r="O18" s="6"/>
      <c r="P18" s="6"/>
      <c r="Q18" s="6"/>
      <c r="R18" s="6"/>
      <c r="S18" s="6"/>
      <c r="T18" s="6"/>
      <c r="U18" s="6"/>
      <c r="V18" s="6"/>
      <c r="W18" s="6"/>
      <c r="X18" s="6"/>
      <c r="Y18" s="15"/>
      <c r="Z18" s="15"/>
    </row>
    <row r="19">
      <c r="A19" s="24">
        <v>15.0</v>
      </c>
      <c r="B19" s="22">
        <f>LARGE('Full Data'!H:H,A19)</f>
        <v>13309297.38</v>
      </c>
      <c r="C19" s="18">
        <f t="shared" si="1"/>
        <v>0.007853105984</v>
      </c>
      <c r="D19" s="23" t="str">
        <f t="array" ref="D19">INDEX('Full Data'!B:B,MATCH(LARGE('Full Data'!H:H,A19),'Full Data'!H:H,0))</f>
        <v>BRITISH AMERICAN TOBACCO PLC                      </v>
      </c>
      <c r="E19" s="6"/>
      <c r="F19" s="22">
        <f t="shared" si="2"/>
        <v>0</v>
      </c>
      <c r="G19" s="18">
        <f t="shared" si="3"/>
        <v>0</v>
      </c>
      <c r="H19" s="2"/>
      <c r="I19" s="27"/>
      <c r="J19" s="6"/>
      <c r="K19" s="6"/>
      <c r="L19" s="6"/>
      <c r="M19" s="6"/>
      <c r="N19" s="6"/>
      <c r="O19" s="6"/>
      <c r="P19" s="6"/>
      <c r="Q19" s="6"/>
      <c r="R19" s="6"/>
      <c r="S19" s="6"/>
      <c r="T19" s="6"/>
      <c r="U19" s="6"/>
      <c r="V19" s="6"/>
      <c r="W19" s="6"/>
      <c r="X19" s="6"/>
      <c r="Y19" s="15"/>
      <c r="Z19" s="15"/>
    </row>
    <row r="20">
      <c r="A20" s="6"/>
      <c r="B20" s="2"/>
      <c r="C20" s="27"/>
      <c r="D20" s="23"/>
      <c r="E20" s="6" t="s">
        <v>55</v>
      </c>
      <c r="F20" s="22">
        <f t="shared" ref="F20:G20" si="4">SUM(F5:F19)</f>
        <v>76528359.19</v>
      </c>
      <c r="G20" s="18">
        <f t="shared" si="4"/>
        <v>0.04515529996</v>
      </c>
      <c r="H20" s="2"/>
      <c r="I20" s="27"/>
      <c r="J20" s="6"/>
      <c r="K20" s="6"/>
      <c r="L20" s="6"/>
      <c r="M20" s="6"/>
      <c r="N20" s="6"/>
      <c r="O20" s="6"/>
      <c r="P20" s="6"/>
      <c r="Q20" s="6"/>
      <c r="R20" s="6"/>
      <c r="S20" s="6"/>
      <c r="T20" s="6"/>
      <c r="U20" s="6"/>
      <c r="V20" s="6"/>
      <c r="W20" s="6"/>
      <c r="X20" s="6"/>
      <c r="Y20" s="15"/>
      <c r="Z20" s="15"/>
    </row>
    <row r="21">
      <c r="A21" s="6"/>
      <c r="B21" s="2"/>
      <c r="C21" s="27"/>
      <c r="D21" s="23"/>
      <c r="E21" s="6" t="s">
        <v>56</v>
      </c>
      <c r="F21" s="22">
        <f>'Fossil Fuel direct investments'!B3</f>
        <v>64816264.79</v>
      </c>
      <c r="G21" s="18">
        <f>'Fossil Fuel direct investments'!B4</f>
        <v>0.03824461821</v>
      </c>
      <c r="H21" s="2"/>
      <c r="I21" s="27"/>
      <c r="J21" s="6"/>
      <c r="K21" s="6"/>
      <c r="L21" s="6"/>
      <c r="M21" s="6"/>
      <c r="N21" s="6"/>
      <c r="O21" s="6"/>
      <c r="P21" s="6"/>
      <c r="Q21" s="6"/>
      <c r="R21" s="6"/>
      <c r="S21" s="6"/>
      <c r="T21" s="6"/>
      <c r="U21" s="6"/>
      <c r="V21" s="6"/>
      <c r="W21" s="6"/>
      <c r="X21" s="6"/>
      <c r="Y21" s="15"/>
      <c r="Z21" s="15"/>
    </row>
    <row r="22">
      <c r="A22" s="6"/>
      <c r="B22" s="2"/>
      <c r="C22" s="6"/>
      <c r="D22" s="6"/>
      <c r="E22" s="6"/>
      <c r="F22" s="6"/>
      <c r="G22" s="6"/>
      <c r="H22" s="6"/>
      <c r="I22" s="6"/>
      <c r="J22" s="6"/>
      <c r="K22" s="6"/>
      <c r="L22" s="6"/>
      <c r="M22" s="6"/>
      <c r="N22" s="6"/>
      <c r="O22" s="6"/>
      <c r="P22" s="6"/>
      <c r="Q22" s="6"/>
      <c r="R22" s="6"/>
      <c r="S22" s="6"/>
      <c r="T22" s="6"/>
      <c r="U22" s="6"/>
      <c r="V22" s="6"/>
      <c r="W22" s="6"/>
      <c r="X22" s="6"/>
      <c r="Y22" s="15"/>
      <c r="Z22" s="15"/>
    </row>
    <row r="23">
      <c r="A23" s="6"/>
      <c r="B23" s="6"/>
      <c r="C23" s="6"/>
      <c r="D23" s="6"/>
      <c r="E23" s="6" t="s">
        <v>57</v>
      </c>
      <c r="F23" s="22">
        <f t="shared" ref="F23:G23" si="5">F20+F21</f>
        <v>141344624</v>
      </c>
      <c r="G23" s="18">
        <f t="shared" si="5"/>
        <v>0.08339991817</v>
      </c>
      <c r="H23" s="2"/>
      <c r="I23" s="27"/>
      <c r="J23" s="6"/>
      <c r="K23" s="6"/>
      <c r="L23" s="6"/>
      <c r="M23" s="6"/>
      <c r="N23" s="6"/>
      <c r="O23" s="6"/>
      <c r="P23" s="6"/>
      <c r="Q23" s="6"/>
      <c r="R23" s="6"/>
      <c r="S23" s="6"/>
      <c r="T23" s="6"/>
      <c r="U23" s="6"/>
      <c r="V23" s="6"/>
      <c r="W23" s="6"/>
      <c r="X23" s="6"/>
      <c r="Y23" s="15"/>
      <c r="Z23" s="15"/>
    </row>
    <row r="24">
      <c r="A24" s="6"/>
      <c r="B24" s="6"/>
      <c r="C24" s="6"/>
      <c r="D24" s="6"/>
      <c r="E24" s="6" t="s">
        <v>21</v>
      </c>
      <c r="F24" s="14">
        <f>'Fossil Fuel direct investments'!B2</f>
        <v>1694781327</v>
      </c>
      <c r="G24" s="6"/>
      <c r="H24" s="2"/>
      <c r="I24" s="27"/>
      <c r="J24" s="6"/>
      <c r="K24" s="6"/>
      <c r="L24" s="6"/>
      <c r="M24" s="6"/>
      <c r="N24" s="6"/>
      <c r="O24" s="6"/>
      <c r="P24" s="6"/>
      <c r="Q24" s="6"/>
      <c r="R24" s="6"/>
      <c r="S24" s="6"/>
      <c r="T24" s="6"/>
      <c r="U24" s="6"/>
      <c r="V24" s="6"/>
      <c r="W24" s="6"/>
      <c r="X24" s="6"/>
      <c r="Y24" s="15"/>
      <c r="Z24" s="15"/>
    </row>
    <row r="25">
      <c r="A25" s="6"/>
      <c r="B25" s="6"/>
      <c r="C25" s="6"/>
      <c r="D25" s="6"/>
      <c r="E25" s="6"/>
      <c r="F25" s="6"/>
      <c r="G25" s="6"/>
      <c r="H25" s="6"/>
      <c r="I25" s="6"/>
      <c r="J25" s="6"/>
      <c r="K25" s="6"/>
      <c r="L25" s="6"/>
      <c r="M25" s="6"/>
      <c r="N25" s="6"/>
      <c r="O25" s="6"/>
      <c r="P25" s="6"/>
      <c r="Q25" s="6"/>
      <c r="R25" s="6"/>
      <c r="S25" s="6"/>
      <c r="T25" s="6"/>
      <c r="U25" s="6"/>
      <c r="V25" s="6"/>
      <c r="W25" s="6"/>
      <c r="X25" s="6"/>
      <c r="Y25" s="15"/>
      <c r="Z25" s="15"/>
    </row>
    <row r="26">
      <c r="A26" s="6"/>
      <c r="B26" s="6"/>
      <c r="C26" s="6"/>
      <c r="D26" s="6"/>
      <c r="E26" s="6"/>
      <c r="F26" s="6"/>
      <c r="G26" s="6"/>
      <c r="H26" s="2"/>
      <c r="I26" s="27"/>
      <c r="J26" s="6"/>
      <c r="K26" s="6"/>
      <c r="L26" s="6"/>
      <c r="M26" s="6"/>
      <c r="N26" s="6"/>
      <c r="O26" s="6"/>
      <c r="P26" s="6"/>
      <c r="Q26" s="6"/>
      <c r="R26" s="6"/>
      <c r="S26" s="6"/>
      <c r="T26" s="6"/>
      <c r="U26" s="6"/>
      <c r="V26" s="6"/>
      <c r="W26" s="6"/>
      <c r="X26" s="6"/>
      <c r="Y26" s="15"/>
      <c r="Z26" s="15"/>
    </row>
    <row r="27">
      <c r="A27" s="6"/>
      <c r="B27" s="6"/>
      <c r="C27" s="6"/>
      <c r="D27" s="6"/>
      <c r="E27" s="6"/>
      <c r="F27" s="6"/>
      <c r="G27" s="6"/>
      <c r="H27" s="6"/>
      <c r="I27" s="6"/>
      <c r="J27" s="6"/>
      <c r="K27" s="6"/>
      <c r="L27" s="6"/>
      <c r="M27" s="6"/>
      <c r="N27" s="6"/>
      <c r="O27" s="6"/>
      <c r="P27" s="6"/>
      <c r="Q27" s="6"/>
      <c r="R27" s="6"/>
      <c r="S27" s="6"/>
      <c r="T27" s="6"/>
      <c r="U27" s="6"/>
      <c r="V27" s="6"/>
      <c r="W27" s="6"/>
      <c r="X27" s="6"/>
      <c r="Y27" s="15"/>
      <c r="Z27" s="15"/>
    </row>
    <row r="28">
      <c r="A28" s="6"/>
      <c r="B28" s="6"/>
      <c r="C28" s="6"/>
      <c r="D28" s="6"/>
      <c r="E28" s="6"/>
      <c r="F28" s="6"/>
      <c r="G28" s="6"/>
      <c r="H28" s="6"/>
      <c r="I28" s="6"/>
      <c r="J28" s="6"/>
      <c r="K28" s="6"/>
      <c r="L28" s="6"/>
      <c r="M28" s="6"/>
      <c r="N28" s="6"/>
      <c r="O28" s="6"/>
      <c r="P28" s="6"/>
      <c r="Q28" s="6"/>
      <c r="R28" s="6"/>
      <c r="S28" s="6"/>
      <c r="T28" s="6"/>
      <c r="U28" s="6"/>
      <c r="V28" s="6"/>
      <c r="W28" s="6"/>
      <c r="X28" s="6"/>
      <c r="Y28" s="15"/>
      <c r="Z28" s="15"/>
    </row>
    <row r="29">
      <c r="A29" s="2"/>
      <c r="B29" s="27"/>
      <c r="C29" s="23"/>
      <c r="D29" s="6"/>
      <c r="E29" s="6"/>
      <c r="F29" s="6"/>
      <c r="G29" s="6"/>
      <c r="H29" s="6"/>
      <c r="I29" s="6"/>
      <c r="J29" s="6"/>
      <c r="K29" s="6"/>
      <c r="L29" s="6"/>
      <c r="M29" s="6"/>
      <c r="N29" s="6"/>
      <c r="O29" s="6"/>
      <c r="P29" s="6"/>
      <c r="Q29" s="6"/>
      <c r="R29" s="6"/>
      <c r="S29" s="6"/>
      <c r="T29" s="6"/>
      <c r="U29" s="6"/>
      <c r="V29" s="6"/>
      <c r="W29" s="6"/>
      <c r="X29" s="6"/>
      <c r="Y29" s="15"/>
      <c r="Z29" s="15"/>
    </row>
    <row r="30">
      <c r="A30" s="2"/>
      <c r="B30" s="27"/>
      <c r="C30" s="23"/>
      <c r="D30" s="6"/>
      <c r="E30" s="6"/>
      <c r="F30" s="6"/>
      <c r="G30" s="6"/>
      <c r="H30" s="6"/>
      <c r="I30" s="6"/>
      <c r="J30" s="6"/>
      <c r="K30" s="6"/>
      <c r="L30" s="6"/>
      <c r="M30" s="6"/>
      <c r="N30" s="6"/>
      <c r="O30" s="6"/>
      <c r="P30" s="6"/>
      <c r="Q30" s="6"/>
      <c r="R30" s="6"/>
      <c r="S30" s="6"/>
      <c r="T30" s="6"/>
      <c r="U30" s="6"/>
      <c r="V30" s="6"/>
      <c r="W30" s="6"/>
      <c r="X30" s="6"/>
      <c r="Y30" s="15"/>
      <c r="Z30" s="15"/>
    </row>
    <row r="31">
      <c r="A31" s="2"/>
      <c r="B31" s="27"/>
      <c r="C31" s="23"/>
      <c r="D31" s="6"/>
      <c r="E31" s="6"/>
      <c r="F31" s="6"/>
      <c r="G31" s="6"/>
      <c r="H31" s="6"/>
      <c r="I31" s="6"/>
      <c r="J31" s="6"/>
      <c r="K31" s="6"/>
      <c r="L31" s="6"/>
      <c r="M31" s="6"/>
      <c r="N31" s="6"/>
      <c r="O31" s="6"/>
      <c r="P31" s="6"/>
      <c r="Q31" s="6"/>
      <c r="R31" s="6"/>
      <c r="S31" s="6"/>
      <c r="T31" s="6"/>
      <c r="U31" s="6"/>
      <c r="V31" s="6"/>
      <c r="W31" s="6"/>
      <c r="X31" s="6"/>
      <c r="Y31" s="15"/>
      <c r="Z31" s="15"/>
    </row>
    <row r="32">
      <c r="A32" s="6"/>
      <c r="B32" s="6"/>
      <c r="C32" s="6"/>
      <c r="D32" s="6"/>
      <c r="E32" s="6"/>
      <c r="F32" s="6"/>
      <c r="G32" s="6"/>
      <c r="H32" s="6"/>
      <c r="I32" s="6"/>
      <c r="J32" s="6"/>
      <c r="K32" s="6"/>
      <c r="L32" s="6"/>
      <c r="M32" s="6"/>
      <c r="N32" s="6"/>
      <c r="O32" s="6"/>
      <c r="P32" s="6"/>
      <c r="Q32" s="6"/>
      <c r="R32" s="6"/>
      <c r="S32" s="6"/>
      <c r="T32" s="6"/>
      <c r="U32" s="6"/>
      <c r="V32" s="6"/>
      <c r="W32" s="6"/>
      <c r="X32" s="6"/>
      <c r="Y32" s="15"/>
      <c r="Z32" s="15"/>
    </row>
    <row r="33">
      <c r="A33" s="6"/>
      <c r="B33" s="6"/>
      <c r="C33" s="6"/>
      <c r="D33" s="6"/>
      <c r="E33" s="6"/>
      <c r="F33" s="6"/>
      <c r="G33" s="6"/>
      <c r="H33" s="6"/>
      <c r="I33" s="6"/>
      <c r="J33" s="6"/>
      <c r="K33" s="6"/>
      <c r="L33" s="6"/>
      <c r="M33" s="6"/>
      <c r="N33" s="6"/>
      <c r="O33" s="6"/>
      <c r="P33" s="6"/>
      <c r="Q33" s="6"/>
      <c r="R33" s="6"/>
      <c r="S33" s="6"/>
      <c r="T33" s="6"/>
      <c r="U33" s="6"/>
      <c r="V33" s="6"/>
      <c r="W33" s="6"/>
      <c r="X33" s="6"/>
      <c r="Y33" s="15"/>
      <c r="Z33" s="15"/>
    </row>
    <row r="34">
      <c r="A34" s="6"/>
      <c r="B34" s="6"/>
      <c r="C34" s="6"/>
      <c r="D34" s="6"/>
      <c r="E34" s="6"/>
      <c r="F34" s="6"/>
      <c r="G34" s="6"/>
      <c r="H34" s="6"/>
      <c r="I34" s="6"/>
      <c r="J34" s="6"/>
      <c r="K34" s="6"/>
      <c r="L34" s="6"/>
      <c r="M34" s="6"/>
      <c r="N34" s="6"/>
      <c r="O34" s="6"/>
      <c r="P34" s="6"/>
      <c r="Q34" s="6"/>
      <c r="R34" s="6"/>
      <c r="S34" s="6"/>
      <c r="T34" s="6"/>
      <c r="U34" s="6"/>
      <c r="V34" s="6"/>
      <c r="W34" s="6"/>
      <c r="X34" s="6"/>
      <c r="Y34" s="15"/>
      <c r="Z34" s="15"/>
    </row>
    <row r="35">
      <c r="A35" s="6"/>
      <c r="B35" s="6"/>
      <c r="C35" s="6"/>
      <c r="D35" s="6"/>
      <c r="E35" s="6"/>
      <c r="F35" s="6"/>
      <c r="G35" s="6"/>
      <c r="H35" s="6"/>
      <c r="I35" s="6"/>
      <c r="J35" s="6"/>
      <c r="K35" s="6"/>
      <c r="L35" s="6"/>
      <c r="M35" s="6"/>
      <c r="N35" s="6"/>
      <c r="O35" s="6"/>
      <c r="P35" s="6"/>
      <c r="Q35" s="6"/>
      <c r="R35" s="6"/>
      <c r="S35" s="6"/>
      <c r="T35" s="6"/>
      <c r="U35" s="6"/>
      <c r="V35" s="6"/>
      <c r="W35" s="6"/>
      <c r="X35" s="6"/>
      <c r="Y35" s="15"/>
      <c r="Z35" s="15"/>
    </row>
    <row r="36">
      <c r="A36" s="6"/>
      <c r="B36" s="6"/>
      <c r="C36" s="6"/>
      <c r="D36" s="6"/>
      <c r="E36" s="6"/>
      <c r="F36" s="6"/>
      <c r="G36" s="6"/>
      <c r="H36" s="6"/>
      <c r="I36" s="6"/>
      <c r="J36" s="6"/>
      <c r="K36" s="6"/>
      <c r="L36" s="6"/>
      <c r="M36" s="6"/>
      <c r="N36" s="6"/>
      <c r="O36" s="6"/>
      <c r="P36" s="6"/>
      <c r="Q36" s="6"/>
      <c r="R36" s="6"/>
      <c r="S36" s="6"/>
      <c r="T36" s="6"/>
      <c r="U36" s="6"/>
      <c r="V36" s="6"/>
      <c r="W36" s="6"/>
      <c r="X36" s="6"/>
      <c r="Y36" s="15"/>
      <c r="Z36" s="15"/>
    </row>
    <row r="37">
      <c r="A37" s="6"/>
      <c r="B37" s="6"/>
      <c r="C37" s="6"/>
      <c r="D37" s="6"/>
      <c r="E37" s="6"/>
      <c r="F37" s="6"/>
      <c r="G37" s="6"/>
      <c r="H37" s="6"/>
      <c r="I37" s="6"/>
      <c r="J37" s="6"/>
      <c r="K37" s="6"/>
      <c r="L37" s="6"/>
      <c r="M37" s="6"/>
      <c r="N37" s="6"/>
      <c r="O37" s="6"/>
      <c r="P37" s="6"/>
      <c r="Q37" s="6"/>
      <c r="R37" s="6"/>
      <c r="S37" s="6"/>
      <c r="T37" s="6"/>
      <c r="U37" s="6"/>
      <c r="V37" s="6"/>
      <c r="W37" s="6"/>
      <c r="X37" s="6"/>
      <c r="Y37" s="15"/>
      <c r="Z37" s="15"/>
    </row>
    <row r="38">
      <c r="A38" s="6"/>
      <c r="B38" s="6"/>
      <c r="C38" s="6"/>
      <c r="D38" s="6"/>
      <c r="E38" s="6"/>
      <c r="F38" s="6"/>
      <c r="G38" s="6"/>
      <c r="H38" s="6"/>
      <c r="I38" s="6"/>
      <c r="J38" s="6"/>
      <c r="K38" s="6"/>
      <c r="L38" s="6"/>
      <c r="M38" s="6"/>
      <c r="N38" s="6"/>
      <c r="O38" s="6"/>
      <c r="P38" s="6"/>
      <c r="Q38" s="6"/>
      <c r="R38" s="6"/>
      <c r="S38" s="6"/>
      <c r="T38" s="6"/>
      <c r="U38" s="6"/>
      <c r="V38" s="6"/>
      <c r="W38" s="6"/>
      <c r="X38" s="6"/>
      <c r="Y38" s="15"/>
      <c r="Z38" s="15"/>
    </row>
    <row r="39">
      <c r="A39" s="6"/>
      <c r="B39" s="6"/>
      <c r="C39" s="6"/>
      <c r="D39" s="6"/>
      <c r="E39" s="6"/>
      <c r="F39" s="6"/>
      <c r="G39" s="6"/>
      <c r="H39" s="6"/>
      <c r="I39" s="6"/>
      <c r="J39" s="6"/>
      <c r="K39" s="6"/>
      <c r="L39" s="6"/>
      <c r="M39" s="6"/>
      <c r="N39" s="6"/>
      <c r="O39" s="6"/>
      <c r="P39" s="6"/>
      <c r="Q39" s="6"/>
      <c r="R39" s="6"/>
      <c r="S39" s="6"/>
      <c r="T39" s="6"/>
      <c r="U39" s="6"/>
      <c r="V39" s="6"/>
      <c r="W39" s="6"/>
      <c r="X39" s="6"/>
      <c r="Y39" s="15"/>
      <c r="Z39" s="15"/>
    </row>
    <row r="40">
      <c r="A40" s="6"/>
      <c r="B40" s="6"/>
      <c r="C40" s="6"/>
      <c r="D40" s="6"/>
      <c r="E40" s="6"/>
      <c r="F40" s="6"/>
      <c r="G40" s="6"/>
      <c r="H40" s="6"/>
      <c r="I40" s="6"/>
      <c r="J40" s="6"/>
      <c r="K40" s="6"/>
      <c r="L40" s="6"/>
      <c r="M40" s="6"/>
      <c r="N40" s="6"/>
      <c r="O40" s="6"/>
      <c r="P40" s="6"/>
      <c r="Q40" s="6"/>
      <c r="R40" s="6"/>
      <c r="S40" s="6"/>
      <c r="T40" s="6"/>
      <c r="U40" s="6"/>
      <c r="V40" s="6"/>
      <c r="W40" s="6"/>
      <c r="X40" s="6"/>
      <c r="Y40" s="15"/>
      <c r="Z40" s="15"/>
    </row>
    <row r="41">
      <c r="A41" s="6"/>
      <c r="B41" s="6"/>
      <c r="C41" s="6"/>
      <c r="D41" s="6"/>
      <c r="E41" s="6"/>
      <c r="F41" s="6"/>
      <c r="G41" s="6"/>
      <c r="H41" s="6"/>
      <c r="I41" s="6"/>
      <c r="J41" s="6"/>
      <c r="K41" s="6"/>
      <c r="L41" s="6"/>
      <c r="M41" s="6"/>
      <c r="N41" s="6"/>
      <c r="O41" s="6"/>
      <c r="P41" s="6"/>
      <c r="Q41" s="6"/>
      <c r="R41" s="6"/>
      <c r="S41" s="6"/>
      <c r="T41" s="6"/>
      <c r="U41" s="6"/>
      <c r="V41" s="6"/>
      <c r="W41" s="6"/>
      <c r="X41" s="6"/>
      <c r="Y41" s="15"/>
      <c r="Z41" s="15"/>
    </row>
    <row r="42">
      <c r="A42" s="6"/>
      <c r="B42" s="6"/>
      <c r="C42" s="6"/>
      <c r="D42" s="6"/>
      <c r="E42" s="6"/>
      <c r="F42" s="6"/>
      <c r="G42" s="6"/>
      <c r="H42" s="6"/>
      <c r="I42" s="6"/>
      <c r="J42" s="6"/>
      <c r="K42" s="6"/>
      <c r="L42" s="6"/>
      <c r="M42" s="6"/>
      <c r="N42" s="6"/>
      <c r="O42" s="6"/>
      <c r="P42" s="6"/>
      <c r="Q42" s="6"/>
      <c r="R42" s="6"/>
      <c r="S42" s="6"/>
      <c r="T42" s="6"/>
      <c r="U42" s="6"/>
      <c r="V42" s="6"/>
      <c r="W42" s="6"/>
      <c r="X42" s="6"/>
      <c r="Y42" s="15"/>
      <c r="Z42" s="15"/>
    </row>
    <row r="43">
      <c r="A43" s="6"/>
      <c r="B43" s="6"/>
      <c r="C43" s="6"/>
      <c r="D43" s="6"/>
      <c r="E43" s="6"/>
      <c r="F43" s="6"/>
      <c r="G43" s="6"/>
      <c r="H43" s="6"/>
      <c r="I43" s="6"/>
      <c r="J43" s="6"/>
      <c r="K43" s="6"/>
      <c r="L43" s="6"/>
      <c r="M43" s="6"/>
      <c r="N43" s="6"/>
      <c r="O43" s="6"/>
      <c r="P43" s="6"/>
      <c r="Q43" s="6"/>
      <c r="R43" s="6"/>
      <c r="S43" s="6"/>
      <c r="T43" s="6"/>
      <c r="U43" s="6"/>
      <c r="V43" s="6"/>
      <c r="W43" s="6"/>
      <c r="X43" s="6"/>
      <c r="Y43" s="15"/>
      <c r="Z43" s="15"/>
    </row>
    <row r="44">
      <c r="A44" s="6"/>
      <c r="B44" s="6"/>
      <c r="C44" s="6"/>
      <c r="D44" s="6"/>
      <c r="E44" s="6"/>
      <c r="F44" s="6"/>
      <c r="G44" s="6"/>
      <c r="H44" s="6"/>
      <c r="I44" s="6"/>
      <c r="J44" s="6"/>
      <c r="K44" s="6"/>
      <c r="L44" s="6"/>
      <c r="M44" s="6"/>
      <c r="N44" s="6"/>
      <c r="O44" s="6"/>
      <c r="P44" s="6"/>
      <c r="Q44" s="6"/>
      <c r="R44" s="6"/>
      <c r="S44" s="6"/>
      <c r="T44" s="6"/>
      <c r="U44" s="6"/>
      <c r="V44" s="6"/>
      <c r="W44" s="6"/>
      <c r="X44" s="6"/>
      <c r="Y44" s="15"/>
      <c r="Z44" s="15"/>
    </row>
    <row r="45">
      <c r="A45" s="6"/>
      <c r="B45" s="6"/>
      <c r="C45" s="6"/>
      <c r="D45" s="6"/>
      <c r="E45" s="6"/>
      <c r="F45" s="6"/>
      <c r="G45" s="6"/>
      <c r="H45" s="6"/>
      <c r="I45" s="6"/>
      <c r="J45" s="6"/>
      <c r="K45" s="6"/>
      <c r="L45" s="6"/>
      <c r="M45" s="6"/>
      <c r="N45" s="6"/>
      <c r="O45" s="6"/>
      <c r="P45" s="6"/>
      <c r="Q45" s="6"/>
      <c r="R45" s="6"/>
      <c r="S45" s="6"/>
      <c r="T45" s="6"/>
      <c r="U45" s="6"/>
      <c r="V45" s="6"/>
      <c r="W45" s="6"/>
      <c r="X45" s="6"/>
      <c r="Y45" s="15"/>
      <c r="Z45" s="15"/>
    </row>
    <row r="46">
      <c r="A46" s="6"/>
      <c r="B46" s="6"/>
      <c r="C46" s="6"/>
      <c r="D46" s="6"/>
      <c r="E46" s="6"/>
      <c r="F46" s="6"/>
      <c r="G46" s="6"/>
      <c r="H46" s="6"/>
      <c r="I46" s="6"/>
      <c r="J46" s="6"/>
      <c r="K46" s="6"/>
      <c r="L46" s="6"/>
      <c r="M46" s="6"/>
      <c r="N46" s="6"/>
      <c r="O46" s="6"/>
      <c r="P46" s="6"/>
      <c r="Q46" s="6"/>
      <c r="R46" s="6"/>
      <c r="S46" s="6"/>
      <c r="T46" s="6"/>
      <c r="U46" s="6"/>
      <c r="V46" s="6"/>
      <c r="W46" s="6"/>
      <c r="X46" s="6"/>
      <c r="Y46" s="15"/>
      <c r="Z46" s="15"/>
    </row>
    <row r="47">
      <c r="A47" s="6"/>
      <c r="B47" s="6"/>
      <c r="C47" s="6"/>
      <c r="D47" s="6"/>
      <c r="E47" s="6"/>
      <c r="F47" s="6"/>
      <c r="G47" s="6"/>
      <c r="H47" s="6"/>
      <c r="I47" s="6"/>
      <c r="J47" s="6"/>
      <c r="K47" s="6"/>
      <c r="L47" s="6"/>
      <c r="M47" s="6"/>
      <c r="N47" s="6"/>
      <c r="O47" s="6"/>
      <c r="P47" s="6"/>
      <c r="Q47" s="6"/>
      <c r="R47" s="6"/>
      <c r="S47" s="6"/>
      <c r="T47" s="6"/>
      <c r="U47" s="6"/>
      <c r="V47" s="6"/>
      <c r="W47" s="6"/>
      <c r="X47" s="6"/>
      <c r="Y47" s="15"/>
      <c r="Z47" s="15"/>
    </row>
    <row r="48">
      <c r="A48" s="6"/>
      <c r="B48" s="6"/>
      <c r="C48" s="6"/>
      <c r="D48" s="6"/>
      <c r="E48" s="6"/>
      <c r="F48" s="6"/>
      <c r="G48" s="6"/>
      <c r="H48" s="6"/>
      <c r="I48" s="6"/>
      <c r="J48" s="6"/>
      <c r="K48" s="6"/>
      <c r="L48" s="6"/>
      <c r="M48" s="6"/>
      <c r="N48" s="6"/>
      <c r="O48" s="6"/>
      <c r="P48" s="6"/>
      <c r="Q48" s="6"/>
      <c r="R48" s="6"/>
      <c r="S48" s="6"/>
      <c r="T48" s="6"/>
      <c r="U48" s="6"/>
      <c r="V48" s="6"/>
      <c r="W48" s="6"/>
      <c r="X48" s="6"/>
      <c r="Y48" s="15"/>
      <c r="Z48" s="15"/>
    </row>
    <row r="49">
      <c r="A49" s="6"/>
      <c r="B49" s="6"/>
      <c r="C49" s="6"/>
      <c r="D49" s="6"/>
      <c r="E49" s="6"/>
      <c r="F49" s="6"/>
      <c r="G49" s="6"/>
      <c r="H49" s="6"/>
      <c r="I49" s="6"/>
      <c r="J49" s="6"/>
      <c r="K49" s="6"/>
      <c r="L49" s="6"/>
      <c r="M49" s="6"/>
      <c r="N49" s="6"/>
      <c r="O49" s="6"/>
      <c r="P49" s="6"/>
      <c r="Q49" s="6"/>
      <c r="R49" s="6"/>
      <c r="S49" s="6"/>
      <c r="T49" s="6"/>
      <c r="U49" s="6"/>
      <c r="V49" s="6"/>
      <c r="W49" s="6"/>
      <c r="X49" s="6"/>
      <c r="Y49" s="15"/>
      <c r="Z49" s="15"/>
    </row>
    <row r="50">
      <c r="A50" s="6"/>
      <c r="B50" s="6"/>
      <c r="C50" s="6"/>
      <c r="D50" s="6"/>
      <c r="E50" s="6"/>
      <c r="F50" s="6"/>
      <c r="G50" s="6"/>
      <c r="H50" s="6"/>
      <c r="I50" s="6"/>
      <c r="J50" s="6"/>
      <c r="K50" s="6"/>
      <c r="L50" s="6"/>
      <c r="M50" s="6"/>
      <c r="N50" s="6"/>
      <c r="O50" s="6"/>
      <c r="P50" s="6"/>
      <c r="Q50" s="6"/>
      <c r="R50" s="6"/>
      <c r="S50" s="6"/>
      <c r="T50" s="6"/>
      <c r="U50" s="6"/>
      <c r="V50" s="6"/>
      <c r="W50" s="6"/>
      <c r="X50" s="6"/>
      <c r="Y50" s="15"/>
      <c r="Z50" s="15"/>
    </row>
    <row r="51">
      <c r="A51" s="6"/>
      <c r="B51" s="6"/>
      <c r="C51" s="6"/>
      <c r="D51" s="6"/>
      <c r="E51" s="6"/>
      <c r="F51" s="6"/>
      <c r="G51" s="6"/>
      <c r="H51" s="6"/>
      <c r="I51" s="6"/>
      <c r="J51" s="6"/>
      <c r="K51" s="6"/>
      <c r="L51" s="6"/>
      <c r="M51" s="6"/>
      <c r="N51" s="6"/>
      <c r="O51" s="6"/>
      <c r="P51" s="6"/>
      <c r="Q51" s="6"/>
      <c r="R51" s="6"/>
      <c r="S51" s="6"/>
      <c r="T51" s="6"/>
      <c r="U51" s="6"/>
      <c r="V51" s="6"/>
      <c r="W51" s="6"/>
      <c r="X51" s="6"/>
      <c r="Y51" s="15"/>
      <c r="Z51" s="15"/>
    </row>
    <row r="52">
      <c r="A52" s="6"/>
      <c r="B52" s="6"/>
      <c r="C52" s="6"/>
      <c r="D52" s="6"/>
      <c r="E52" s="6"/>
      <c r="F52" s="6"/>
      <c r="G52" s="6"/>
      <c r="H52" s="6"/>
      <c r="I52" s="6"/>
      <c r="J52" s="6"/>
      <c r="K52" s="6"/>
      <c r="L52" s="6"/>
      <c r="M52" s="6"/>
      <c r="N52" s="6"/>
      <c r="O52" s="6"/>
      <c r="P52" s="6"/>
      <c r="Q52" s="6"/>
      <c r="R52" s="6"/>
      <c r="S52" s="6"/>
      <c r="T52" s="6"/>
      <c r="U52" s="6"/>
      <c r="V52" s="6"/>
      <c r="W52" s="6"/>
      <c r="X52" s="6"/>
      <c r="Y52" s="15"/>
      <c r="Z52" s="15"/>
    </row>
    <row r="53">
      <c r="A53" s="6"/>
      <c r="B53" s="6"/>
      <c r="C53" s="6"/>
      <c r="D53" s="6"/>
      <c r="E53" s="6"/>
      <c r="F53" s="6"/>
      <c r="G53" s="6"/>
      <c r="H53" s="6"/>
      <c r="I53" s="6"/>
      <c r="J53" s="6"/>
      <c r="K53" s="6"/>
      <c r="L53" s="6"/>
      <c r="M53" s="6"/>
      <c r="N53" s="6"/>
      <c r="O53" s="6"/>
      <c r="P53" s="6"/>
      <c r="Q53" s="6"/>
      <c r="R53" s="6"/>
      <c r="S53" s="6"/>
      <c r="T53" s="6"/>
      <c r="U53" s="6"/>
      <c r="V53" s="6"/>
      <c r="W53" s="6"/>
      <c r="X53" s="6"/>
      <c r="Y53" s="15"/>
      <c r="Z53" s="15"/>
    </row>
    <row r="54">
      <c r="A54" s="6"/>
      <c r="B54" s="6"/>
      <c r="C54" s="6"/>
      <c r="D54" s="6"/>
      <c r="E54" s="6"/>
      <c r="F54" s="6"/>
      <c r="G54" s="6"/>
      <c r="H54" s="6"/>
      <c r="I54" s="6"/>
      <c r="J54" s="6"/>
      <c r="K54" s="6"/>
      <c r="L54" s="6"/>
      <c r="M54" s="6"/>
      <c r="N54" s="6"/>
      <c r="O54" s="6"/>
      <c r="P54" s="6"/>
      <c r="Q54" s="6"/>
      <c r="R54" s="6"/>
      <c r="S54" s="6"/>
      <c r="T54" s="6"/>
      <c r="U54" s="6"/>
      <c r="V54" s="6"/>
      <c r="W54" s="6"/>
      <c r="X54" s="6"/>
      <c r="Y54" s="15"/>
      <c r="Z54" s="15"/>
    </row>
    <row r="55">
      <c r="A55" s="6"/>
      <c r="B55" s="6"/>
      <c r="C55" s="6"/>
      <c r="D55" s="6"/>
      <c r="E55" s="6"/>
      <c r="F55" s="6"/>
      <c r="G55" s="6"/>
      <c r="H55" s="6"/>
      <c r="I55" s="6"/>
      <c r="J55" s="6"/>
      <c r="K55" s="6"/>
      <c r="L55" s="6"/>
      <c r="M55" s="6"/>
      <c r="N55" s="6"/>
      <c r="O55" s="6"/>
      <c r="P55" s="6"/>
      <c r="Q55" s="6"/>
      <c r="R55" s="6"/>
      <c r="S55" s="6"/>
      <c r="T55" s="6"/>
      <c r="U55" s="6"/>
      <c r="V55" s="6"/>
      <c r="W55" s="6"/>
      <c r="X55" s="6"/>
      <c r="Y55" s="15"/>
      <c r="Z55" s="15"/>
    </row>
    <row r="56">
      <c r="A56" s="6"/>
      <c r="B56" s="6"/>
      <c r="C56" s="6"/>
      <c r="D56" s="6"/>
      <c r="E56" s="6"/>
      <c r="F56" s="6"/>
      <c r="G56" s="6"/>
      <c r="H56" s="6"/>
      <c r="I56" s="6"/>
      <c r="J56" s="6"/>
      <c r="K56" s="6"/>
      <c r="L56" s="6"/>
      <c r="M56" s="6"/>
      <c r="N56" s="6"/>
      <c r="O56" s="6"/>
      <c r="P56" s="6"/>
      <c r="Q56" s="6"/>
      <c r="R56" s="6"/>
      <c r="S56" s="6"/>
      <c r="T56" s="6"/>
      <c r="U56" s="6"/>
      <c r="V56" s="6"/>
      <c r="W56" s="6"/>
      <c r="X56" s="6"/>
      <c r="Y56" s="15"/>
      <c r="Z56" s="15"/>
    </row>
    <row r="57">
      <c r="A57" s="6"/>
      <c r="B57" s="6"/>
      <c r="C57" s="6"/>
      <c r="D57" s="6"/>
      <c r="E57" s="6"/>
      <c r="F57" s="6"/>
      <c r="G57" s="6"/>
      <c r="H57" s="6"/>
      <c r="I57" s="6"/>
      <c r="J57" s="6"/>
      <c r="K57" s="6"/>
      <c r="L57" s="6"/>
      <c r="M57" s="6"/>
      <c r="N57" s="6"/>
      <c r="O57" s="6"/>
      <c r="P57" s="6"/>
      <c r="Q57" s="6"/>
      <c r="R57" s="6"/>
      <c r="S57" s="6"/>
      <c r="T57" s="6"/>
      <c r="U57" s="6"/>
      <c r="V57" s="6"/>
      <c r="W57" s="6"/>
      <c r="X57" s="6"/>
      <c r="Y57" s="15"/>
      <c r="Z57" s="15"/>
    </row>
    <row r="58">
      <c r="A58" s="6"/>
      <c r="B58" s="6"/>
      <c r="C58" s="6"/>
      <c r="D58" s="6"/>
      <c r="E58" s="6"/>
      <c r="F58" s="6"/>
      <c r="G58" s="6"/>
      <c r="H58" s="6"/>
      <c r="I58" s="6"/>
      <c r="J58" s="6"/>
      <c r="K58" s="6"/>
      <c r="L58" s="6"/>
      <c r="M58" s="6"/>
      <c r="N58" s="6"/>
      <c r="O58" s="6"/>
      <c r="P58" s="6"/>
      <c r="Q58" s="6"/>
      <c r="R58" s="6"/>
      <c r="S58" s="6"/>
      <c r="T58" s="6"/>
      <c r="U58" s="6"/>
      <c r="V58" s="6"/>
      <c r="W58" s="6"/>
      <c r="X58" s="6"/>
      <c r="Y58" s="15"/>
      <c r="Z58" s="15"/>
    </row>
    <row r="59">
      <c r="A59" s="6"/>
      <c r="B59" s="6"/>
      <c r="C59" s="6"/>
      <c r="D59" s="6"/>
      <c r="E59" s="6"/>
      <c r="F59" s="6"/>
      <c r="G59" s="6"/>
      <c r="H59" s="6"/>
      <c r="I59" s="6"/>
      <c r="J59" s="6"/>
      <c r="K59" s="6"/>
      <c r="L59" s="6"/>
      <c r="M59" s="6"/>
      <c r="N59" s="6"/>
      <c r="O59" s="6"/>
      <c r="P59" s="6"/>
      <c r="Q59" s="6"/>
      <c r="R59" s="6"/>
      <c r="S59" s="6"/>
      <c r="T59" s="6"/>
      <c r="U59" s="6"/>
      <c r="V59" s="6"/>
      <c r="W59" s="6"/>
      <c r="X59" s="6"/>
      <c r="Y59" s="15"/>
      <c r="Z59" s="15"/>
    </row>
    <row r="60">
      <c r="A60" s="6"/>
      <c r="B60" s="6"/>
      <c r="C60" s="6"/>
      <c r="D60" s="6"/>
      <c r="E60" s="6"/>
      <c r="F60" s="6"/>
      <c r="G60" s="6"/>
      <c r="H60" s="6"/>
      <c r="I60" s="6"/>
      <c r="J60" s="6"/>
      <c r="K60" s="6"/>
      <c r="L60" s="6"/>
      <c r="M60" s="6"/>
      <c r="N60" s="6"/>
      <c r="O60" s="6"/>
      <c r="P60" s="6"/>
      <c r="Q60" s="6"/>
      <c r="R60" s="6"/>
      <c r="S60" s="6"/>
      <c r="T60" s="6"/>
      <c r="U60" s="6"/>
      <c r="V60" s="6"/>
      <c r="W60" s="6"/>
      <c r="X60" s="6"/>
      <c r="Y60" s="15"/>
      <c r="Z60" s="15"/>
    </row>
    <row r="61">
      <c r="A61" s="6"/>
      <c r="B61" s="6"/>
      <c r="C61" s="6"/>
      <c r="D61" s="6"/>
      <c r="E61" s="6"/>
      <c r="F61" s="6"/>
      <c r="G61" s="6"/>
      <c r="H61" s="6"/>
      <c r="I61" s="6"/>
      <c r="J61" s="6"/>
      <c r="K61" s="6"/>
      <c r="L61" s="6"/>
      <c r="M61" s="6"/>
      <c r="N61" s="6"/>
      <c r="O61" s="6"/>
      <c r="P61" s="6"/>
      <c r="Q61" s="6"/>
      <c r="R61" s="6"/>
      <c r="S61" s="6"/>
      <c r="T61" s="6"/>
      <c r="U61" s="6"/>
      <c r="V61" s="6"/>
      <c r="W61" s="6"/>
      <c r="X61" s="6"/>
      <c r="Y61" s="15"/>
      <c r="Z61" s="15"/>
    </row>
    <row r="62">
      <c r="A62" s="6"/>
      <c r="B62" s="6"/>
      <c r="C62" s="6"/>
      <c r="D62" s="6"/>
      <c r="E62" s="6"/>
      <c r="F62" s="6"/>
      <c r="G62" s="6"/>
      <c r="H62" s="6"/>
      <c r="I62" s="6"/>
      <c r="J62" s="6"/>
      <c r="K62" s="6"/>
      <c r="L62" s="6"/>
      <c r="M62" s="6"/>
      <c r="N62" s="6"/>
      <c r="O62" s="6"/>
      <c r="P62" s="6"/>
      <c r="Q62" s="6"/>
      <c r="R62" s="6"/>
      <c r="S62" s="6"/>
      <c r="T62" s="6"/>
      <c r="U62" s="6"/>
      <c r="V62" s="6"/>
      <c r="W62" s="6"/>
      <c r="X62" s="6"/>
      <c r="Y62" s="15"/>
      <c r="Z62" s="15"/>
    </row>
    <row r="63">
      <c r="A63" s="6"/>
      <c r="B63" s="6"/>
      <c r="C63" s="6"/>
      <c r="D63" s="6"/>
      <c r="E63" s="6"/>
      <c r="F63" s="6"/>
      <c r="G63" s="6"/>
      <c r="H63" s="6"/>
      <c r="I63" s="6"/>
      <c r="J63" s="6"/>
      <c r="K63" s="6"/>
      <c r="L63" s="6"/>
      <c r="M63" s="6"/>
      <c r="N63" s="6"/>
      <c r="O63" s="6"/>
      <c r="P63" s="6"/>
      <c r="Q63" s="6"/>
      <c r="R63" s="6"/>
      <c r="S63" s="6"/>
      <c r="T63" s="6"/>
      <c r="U63" s="6"/>
      <c r="V63" s="6"/>
      <c r="W63" s="6"/>
      <c r="X63" s="6"/>
      <c r="Y63" s="15"/>
      <c r="Z63" s="15"/>
    </row>
    <row r="64">
      <c r="A64" s="6"/>
      <c r="B64" s="6"/>
      <c r="C64" s="6"/>
      <c r="D64" s="6"/>
      <c r="E64" s="6"/>
      <c r="F64" s="6"/>
      <c r="G64" s="6"/>
      <c r="H64" s="6"/>
      <c r="I64" s="6"/>
      <c r="J64" s="6"/>
      <c r="K64" s="6"/>
      <c r="L64" s="6"/>
      <c r="M64" s="6"/>
      <c r="N64" s="6"/>
      <c r="O64" s="6"/>
      <c r="P64" s="6"/>
      <c r="Q64" s="6"/>
      <c r="R64" s="6"/>
      <c r="S64" s="6"/>
      <c r="T64" s="6"/>
      <c r="U64" s="6"/>
      <c r="V64" s="6"/>
      <c r="W64" s="6"/>
      <c r="X64" s="6"/>
      <c r="Y64" s="15"/>
      <c r="Z64" s="15"/>
    </row>
    <row r="65">
      <c r="A65" s="6"/>
      <c r="B65" s="6"/>
      <c r="C65" s="6"/>
      <c r="D65" s="6"/>
      <c r="E65" s="6"/>
      <c r="F65" s="6"/>
      <c r="G65" s="6"/>
      <c r="H65" s="6"/>
      <c r="I65" s="6"/>
      <c r="J65" s="6"/>
      <c r="K65" s="6"/>
      <c r="L65" s="6"/>
      <c r="M65" s="6"/>
      <c r="N65" s="6"/>
      <c r="O65" s="6"/>
      <c r="P65" s="6"/>
      <c r="Q65" s="6"/>
      <c r="R65" s="6"/>
      <c r="S65" s="6"/>
      <c r="T65" s="6"/>
      <c r="U65" s="6"/>
      <c r="V65" s="6"/>
      <c r="W65" s="6"/>
      <c r="X65" s="6"/>
      <c r="Y65" s="15"/>
      <c r="Z65" s="15"/>
    </row>
    <row r="66">
      <c r="A66" s="6"/>
      <c r="B66" s="6"/>
      <c r="C66" s="6"/>
      <c r="D66" s="6"/>
      <c r="E66" s="6"/>
      <c r="F66" s="6"/>
      <c r="G66" s="6"/>
      <c r="H66" s="6"/>
      <c r="I66" s="6"/>
      <c r="J66" s="6"/>
      <c r="K66" s="6"/>
      <c r="L66" s="6"/>
      <c r="M66" s="6"/>
      <c r="N66" s="6"/>
      <c r="O66" s="6"/>
      <c r="P66" s="6"/>
      <c r="Q66" s="6"/>
      <c r="R66" s="6"/>
      <c r="S66" s="6"/>
      <c r="T66" s="6"/>
      <c r="U66" s="6"/>
      <c r="V66" s="6"/>
      <c r="W66" s="6"/>
      <c r="X66" s="6"/>
      <c r="Y66" s="15"/>
      <c r="Z66" s="15"/>
    </row>
    <row r="67">
      <c r="A67" s="6"/>
      <c r="B67" s="6"/>
      <c r="C67" s="6"/>
      <c r="D67" s="6"/>
      <c r="E67" s="6"/>
      <c r="F67" s="6"/>
      <c r="G67" s="6"/>
      <c r="H67" s="6"/>
      <c r="I67" s="6"/>
      <c r="J67" s="6"/>
      <c r="K67" s="6"/>
      <c r="L67" s="6"/>
      <c r="M67" s="6"/>
      <c r="N67" s="6"/>
      <c r="O67" s="6"/>
      <c r="P67" s="6"/>
      <c r="Q67" s="6"/>
      <c r="R67" s="6"/>
      <c r="S67" s="6"/>
      <c r="T67" s="6"/>
      <c r="U67" s="6"/>
      <c r="V67" s="6"/>
      <c r="W67" s="6"/>
      <c r="X67" s="6"/>
      <c r="Y67" s="15"/>
      <c r="Z67" s="15"/>
    </row>
    <row r="68">
      <c r="A68" s="6"/>
      <c r="B68" s="6"/>
      <c r="C68" s="6"/>
      <c r="D68" s="6"/>
      <c r="E68" s="6"/>
      <c r="F68" s="6"/>
      <c r="G68" s="6"/>
      <c r="H68" s="6"/>
      <c r="I68" s="6"/>
      <c r="J68" s="6"/>
      <c r="K68" s="6"/>
      <c r="L68" s="6"/>
      <c r="M68" s="6"/>
      <c r="N68" s="6"/>
      <c r="O68" s="6"/>
      <c r="P68" s="6"/>
      <c r="Q68" s="6"/>
      <c r="R68" s="6"/>
      <c r="S68" s="6"/>
      <c r="T68" s="6"/>
      <c r="U68" s="6"/>
      <c r="V68" s="6"/>
      <c r="W68" s="6"/>
      <c r="X68" s="6"/>
      <c r="Y68" s="15"/>
      <c r="Z68" s="15"/>
    </row>
    <row r="69">
      <c r="A69" s="6"/>
      <c r="B69" s="6"/>
      <c r="C69" s="6"/>
      <c r="D69" s="6"/>
      <c r="E69" s="6"/>
      <c r="F69" s="6"/>
      <c r="G69" s="6"/>
      <c r="H69" s="6"/>
      <c r="I69" s="6"/>
      <c r="J69" s="6"/>
      <c r="K69" s="6"/>
      <c r="L69" s="6"/>
      <c r="M69" s="6"/>
      <c r="N69" s="6"/>
      <c r="O69" s="6"/>
      <c r="P69" s="6"/>
      <c r="Q69" s="6"/>
      <c r="R69" s="6"/>
      <c r="S69" s="6"/>
      <c r="T69" s="6"/>
      <c r="U69" s="6"/>
      <c r="V69" s="6"/>
      <c r="W69" s="6"/>
      <c r="X69" s="6"/>
      <c r="Y69" s="15"/>
      <c r="Z69" s="15"/>
    </row>
    <row r="70">
      <c r="A70" s="6"/>
      <c r="B70" s="6"/>
      <c r="C70" s="6"/>
      <c r="D70" s="6"/>
      <c r="E70" s="6"/>
      <c r="F70" s="6"/>
      <c r="G70" s="6"/>
      <c r="H70" s="6"/>
      <c r="I70" s="6"/>
      <c r="J70" s="6"/>
      <c r="K70" s="6"/>
      <c r="L70" s="6"/>
      <c r="M70" s="6"/>
      <c r="N70" s="6"/>
      <c r="O70" s="6"/>
      <c r="P70" s="6"/>
      <c r="Q70" s="6"/>
      <c r="R70" s="6"/>
      <c r="S70" s="6"/>
      <c r="T70" s="6"/>
      <c r="U70" s="6"/>
      <c r="V70" s="6"/>
      <c r="W70" s="6"/>
      <c r="X70" s="6"/>
      <c r="Y70" s="15"/>
      <c r="Z70" s="15"/>
    </row>
    <row r="71">
      <c r="A71" s="6"/>
      <c r="B71" s="6"/>
      <c r="C71" s="6"/>
      <c r="D71" s="6"/>
      <c r="E71" s="6"/>
      <c r="F71" s="6"/>
      <c r="G71" s="6"/>
      <c r="H71" s="6"/>
      <c r="I71" s="6"/>
      <c r="J71" s="6"/>
      <c r="K71" s="6"/>
      <c r="L71" s="6"/>
      <c r="M71" s="6"/>
      <c r="N71" s="6"/>
      <c r="O71" s="6"/>
      <c r="P71" s="6"/>
      <c r="Q71" s="6"/>
      <c r="R71" s="6"/>
      <c r="S71" s="6"/>
      <c r="T71" s="6"/>
      <c r="U71" s="6"/>
      <c r="V71" s="6"/>
      <c r="W71" s="6"/>
      <c r="X71" s="6"/>
      <c r="Y71" s="15"/>
      <c r="Z71" s="15"/>
    </row>
    <row r="72">
      <c r="A72" s="6"/>
      <c r="B72" s="6"/>
      <c r="C72" s="6"/>
      <c r="D72" s="6"/>
      <c r="E72" s="6"/>
      <c r="F72" s="6"/>
      <c r="G72" s="6"/>
      <c r="H72" s="6"/>
      <c r="I72" s="6"/>
      <c r="J72" s="6"/>
      <c r="K72" s="6"/>
      <c r="L72" s="6"/>
      <c r="M72" s="6"/>
      <c r="N72" s="6"/>
      <c r="O72" s="6"/>
      <c r="P72" s="6"/>
      <c r="Q72" s="6"/>
      <c r="R72" s="6"/>
      <c r="S72" s="6"/>
      <c r="T72" s="6"/>
      <c r="U72" s="6"/>
      <c r="V72" s="6"/>
      <c r="W72" s="6"/>
      <c r="X72" s="6"/>
      <c r="Y72" s="15"/>
      <c r="Z72" s="15"/>
    </row>
    <row r="73">
      <c r="A73" s="6"/>
      <c r="B73" s="6"/>
      <c r="C73" s="6"/>
      <c r="D73" s="6"/>
      <c r="E73" s="6"/>
      <c r="F73" s="6"/>
      <c r="G73" s="6"/>
      <c r="H73" s="6"/>
      <c r="I73" s="6"/>
      <c r="J73" s="6"/>
      <c r="K73" s="6"/>
      <c r="L73" s="6"/>
      <c r="M73" s="6"/>
      <c r="N73" s="6"/>
      <c r="O73" s="6"/>
      <c r="P73" s="6"/>
      <c r="Q73" s="6"/>
      <c r="R73" s="6"/>
      <c r="S73" s="6"/>
      <c r="T73" s="6"/>
      <c r="U73" s="6"/>
      <c r="V73" s="6"/>
      <c r="W73" s="6"/>
      <c r="X73" s="6"/>
      <c r="Y73" s="15"/>
      <c r="Z73" s="15"/>
    </row>
    <row r="74">
      <c r="A74" s="6"/>
      <c r="B74" s="6"/>
      <c r="C74" s="6"/>
      <c r="D74" s="6"/>
      <c r="E74" s="6"/>
      <c r="F74" s="6"/>
      <c r="G74" s="6"/>
      <c r="H74" s="6"/>
      <c r="I74" s="6"/>
      <c r="J74" s="6"/>
      <c r="K74" s="6"/>
      <c r="L74" s="6"/>
      <c r="M74" s="6"/>
      <c r="N74" s="6"/>
      <c r="O74" s="6"/>
      <c r="P74" s="6"/>
      <c r="Q74" s="6"/>
      <c r="R74" s="6"/>
      <c r="S74" s="6"/>
      <c r="T74" s="6"/>
      <c r="U74" s="6"/>
      <c r="V74" s="6"/>
      <c r="W74" s="6"/>
      <c r="X74" s="6"/>
      <c r="Y74" s="15"/>
      <c r="Z74" s="15"/>
    </row>
    <row r="75">
      <c r="A75" s="6"/>
      <c r="B75" s="6"/>
      <c r="C75" s="6"/>
      <c r="D75" s="6"/>
      <c r="E75" s="6"/>
      <c r="F75" s="6"/>
      <c r="G75" s="6"/>
      <c r="H75" s="6"/>
      <c r="I75" s="6"/>
      <c r="J75" s="6"/>
      <c r="K75" s="6"/>
      <c r="L75" s="6"/>
      <c r="M75" s="6"/>
      <c r="N75" s="6"/>
      <c r="O75" s="6"/>
      <c r="P75" s="6"/>
      <c r="Q75" s="6"/>
      <c r="R75" s="6"/>
      <c r="S75" s="6"/>
      <c r="T75" s="6"/>
      <c r="U75" s="6"/>
      <c r="V75" s="6"/>
      <c r="W75" s="6"/>
      <c r="X75" s="6"/>
      <c r="Y75" s="15"/>
      <c r="Z75" s="15"/>
    </row>
    <row r="76">
      <c r="A76" s="6"/>
      <c r="B76" s="6"/>
      <c r="C76" s="6"/>
      <c r="D76" s="6"/>
      <c r="E76" s="6"/>
      <c r="F76" s="6"/>
      <c r="G76" s="6"/>
      <c r="H76" s="6"/>
      <c r="I76" s="6"/>
      <c r="J76" s="6"/>
      <c r="K76" s="6"/>
      <c r="L76" s="6"/>
      <c r="M76" s="6"/>
      <c r="N76" s="6"/>
      <c r="O76" s="6"/>
      <c r="P76" s="6"/>
      <c r="Q76" s="6"/>
      <c r="R76" s="6"/>
      <c r="S76" s="6"/>
      <c r="T76" s="6"/>
      <c r="U76" s="6"/>
      <c r="V76" s="6"/>
      <c r="W76" s="6"/>
      <c r="X76" s="6"/>
      <c r="Y76" s="15"/>
      <c r="Z76" s="15"/>
    </row>
    <row r="77">
      <c r="A77" s="6"/>
      <c r="B77" s="6"/>
      <c r="C77" s="6"/>
      <c r="D77" s="6"/>
      <c r="E77" s="6"/>
      <c r="F77" s="6"/>
      <c r="G77" s="6"/>
      <c r="H77" s="6"/>
      <c r="I77" s="6"/>
      <c r="J77" s="6"/>
      <c r="K77" s="6"/>
      <c r="L77" s="6"/>
      <c r="M77" s="6"/>
      <c r="N77" s="6"/>
      <c r="O77" s="6"/>
      <c r="P77" s="6"/>
      <c r="Q77" s="6"/>
      <c r="R77" s="6"/>
      <c r="S77" s="6"/>
      <c r="T77" s="6"/>
      <c r="U77" s="6"/>
      <c r="V77" s="6"/>
      <c r="W77" s="6"/>
      <c r="X77" s="6"/>
      <c r="Y77" s="15"/>
      <c r="Z77" s="15"/>
    </row>
    <row r="78">
      <c r="A78" s="6"/>
      <c r="B78" s="6"/>
      <c r="C78" s="6"/>
      <c r="D78" s="6"/>
      <c r="E78" s="6"/>
      <c r="F78" s="6"/>
      <c r="G78" s="6"/>
      <c r="H78" s="6"/>
      <c r="I78" s="6"/>
      <c r="J78" s="6"/>
      <c r="K78" s="6"/>
      <c r="L78" s="6"/>
      <c r="M78" s="6"/>
      <c r="N78" s="6"/>
      <c r="O78" s="6"/>
      <c r="P78" s="6"/>
      <c r="Q78" s="6"/>
      <c r="R78" s="6"/>
      <c r="S78" s="6"/>
      <c r="T78" s="6"/>
      <c r="U78" s="6"/>
      <c r="V78" s="6"/>
      <c r="W78" s="6"/>
      <c r="X78" s="6"/>
      <c r="Y78" s="15"/>
      <c r="Z78" s="15"/>
    </row>
    <row r="79">
      <c r="A79" s="6"/>
      <c r="B79" s="6"/>
      <c r="C79" s="6"/>
      <c r="D79" s="6"/>
      <c r="E79" s="6"/>
      <c r="F79" s="6"/>
      <c r="G79" s="6"/>
      <c r="H79" s="6"/>
      <c r="I79" s="6"/>
      <c r="J79" s="6"/>
      <c r="K79" s="6"/>
      <c r="L79" s="6"/>
      <c r="M79" s="6"/>
      <c r="N79" s="6"/>
      <c r="O79" s="6"/>
      <c r="P79" s="6"/>
      <c r="Q79" s="6"/>
      <c r="R79" s="6"/>
      <c r="S79" s="6"/>
      <c r="T79" s="6"/>
      <c r="U79" s="6"/>
      <c r="V79" s="6"/>
      <c r="W79" s="6"/>
      <c r="X79" s="6"/>
      <c r="Y79" s="15"/>
      <c r="Z79" s="15"/>
    </row>
    <row r="80">
      <c r="A80" s="6"/>
      <c r="B80" s="6"/>
      <c r="C80" s="6"/>
      <c r="D80" s="6"/>
      <c r="E80" s="6"/>
      <c r="F80" s="6"/>
      <c r="G80" s="6"/>
      <c r="H80" s="6"/>
      <c r="I80" s="6"/>
      <c r="J80" s="6"/>
      <c r="K80" s="6"/>
      <c r="L80" s="6"/>
      <c r="M80" s="6"/>
      <c r="N80" s="6"/>
      <c r="O80" s="6"/>
      <c r="P80" s="6"/>
      <c r="Q80" s="6"/>
      <c r="R80" s="6"/>
      <c r="S80" s="6"/>
      <c r="T80" s="6"/>
      <c r="U80" s="6"/>
      <c r="V80" s="6"/>
      <c r="W80" s="6"/>
      <c r="X80" s="6"/>
      <c r="Y80" s="15"/>
      <c r="Z80" s="15"/>
    </row>
    <row r="81">
      <c r="A81" s="6"/>
      <c r="B81" s="6"/>
      <c r="C81" s="6"/>
      <c r="D81" s="6"/>
      <c r="E81" s="6"/>
      <c r="F81" s="6"/>
      <c r="G81" s="6"/>
      <c r="H81" s="6"/>
      <c r="I81" s="6"/>
      <c r="J81" s="6"/>
      <c r="K81" s="6"/>
      <c r="L81" s="6"/>
      <c r="M81" s="6"/>
      <c r="N81" s="6"/>
      <c r="O81" s="6"/>
      <c r="P81" s="6"/>
      <c r="Q81" s="6"/>
      <c r="R81" s="6"/>
      <c r="S81" s="6"/>
      <c r="T81" s="6"/>
      <c r="U81" s="6"/>
      <c r="V81" s="6"/>
      <c r="W81" s="6"/>
      <c r="X81" s="6"/>
      <c r="Y81" s="15"/>
      <c r="Z81" s="15"/>
    </row>
    <row r="82">
      <c r="A82" s="6"/>
      <c r="B82" s="6"/>
      <c r="C82" s="6"/>
      <c r="D82" s="6"/>
      <c r="E82" s="6"/>
      <c r="F82" s="6"/>
      <c r="G82" s="6"/>
      <c r="H82" s="6"/>
      <c r="I82" s="6"/>
      <c r="J82" s="6"/>
      <c r="K82" s="6"/>
      <c r="L82" s="6"/>
      <c r="M82" s="6"/>
      <c r="N82" s="6"/>
      <c r="O82" s="6"/>
      <c r="P82" s="6"/>
      <c r="Q82" s="6"/>
      <c r="R82" s="6"/>
      <c r="S82" s="6"/>
      <c r="T82" s="6"/>
      <c r="U82" s="6"/>
      <c r="V82" s="6"/>
      <c r="W82" s="6"/>
      <c r="X82" s="6"/>
      <c r="Y82" s="15"/>
      <c r="Z82" s="15"/>
    </row>
    <row r="83">
      <c r="A83" s="6"/>
      <c r="B83" s="6"/>
      <c r="C83" s="6"/>
      <c r="D83" s="6"/>
      <c r="E83" s="6"/>
      <c r="F83" s="6"/>
      <c r="G83" s="6"/>
      <c r="H83" s="6"/>
      <c r="I83" s="6"/>
      <c r="J83" s="6"/>
      <c r="K83" s="6"/>
      <c r="L83" s="6"/>
      <c r="M83" s="6"/>
      <c r="N83" s="6"/>
      <c r="O83" s="6"/>
      <c r="P83" s="6"/>
      <c r="Q83" s="6"/>
      <c r="R83" s="6"/>
      <c r="S83" s="6"/>
      <c r="T83" s="6"/>
      <c r="U83" s="6"/>
      <c r="V83" s="6"/>
      <c r="W83" s="6"/>
      <c r="X83" s="6"/>
      <c r="Y83" s="15"/>
      <c r="Z83" s="15"/>
    </row>
    <row r="84">
      <c r="A84" s="6"/>
      <c r="B84" s="6"/>
      <c r="C84" s="6"/>
      <c r="D84" s="6"/>
      <c r="E84" s="6"/>
      <c r="F84" s="6"/>
      <c r="G84" s="6"/>
      <c r="H84" s="6"/>
      <c r="I84" s="6"/>
      <c r="J84" s="6"/>
      <c r="K84" s="6"/>
      <c r="L84" s="6"/>
      <c r="M84" s="6"/>
      <c r="N84" s="6"/>
      <c r="O84" s="6"/>
      <c r="P84" s="6"/>
      <c r="Q84" s="6"/>
      <c r="R84" s="6"/>
      <c r="S84" s="6"/>
      <c r="T84" s="6"/>
      <c r="U84" s="6"/>
      <c r="V84" s="6"/>
      <c r="W84" s="6"/>
      <c r="X84" s="6"/>
      <c r="Y84" s="15"/>
      <c r="Z84" s="15"/>
    </row>
    <row r="85">
      <c r="A85" s="6"/>
      <c r="B85" s="6"/>
      <c r="C85" s="6"/>
      <c r="D85" s="6"/>
      <c r="E85" s="6"/>
      <c r="F85" s="6"/>
      <c r="G85" s="6"/>
      <c r="H85" s="6"/>
      <c r="I85" s="6"/>
      <c r="J85" s="6"/>
      <c r="K85" s="6"/>
      <c r="L85" s="6"/>
      <c r="M85" s="6"/>
      <c r="N85" s="6"/>
      <c r="O85" s="6"/>
      <c r="P85" s="6"/>
      <c r="Q85" s="6"/>
      <c r="R85" s="6"/>
      <c r="S85" s="6"/>
      <c r="T85" s="6"/>
      <c r="U85" s="6"/>
      <c r="V85" s="6"/>
      <c r="W85" s="6"/>
      <c r="X85" s="6"/>
      <c r="Y85" s="15"/>
      <c r="Z85" s="15"/>
    </row>
    <row r="86">
      <c r="A86" s="6"/>
      <c r="B86" s="6"/>
      <c r="C86" s="6"/>
      <c r="D86" s="6"/>
      <c r="E86" s="6"/>
      <c r="F86" s="6"/>
      <c r="G86" s="6"/>
      <c r="H86" s="6"/>
      <c r="I86" s="6"/>
      <c r="J86" s="6"/>
      <c r="K86" s="6"/>
      <c r="L86" s="6"/>
      <c r="M86" s="6"/>
      <c r="N86" s="6"/>
      <c r="O86" s="6"/>
      <c r="P86" s="6"/>
      <c r="Q86" s="6"/>
      <c r="R86" s="6"/>
      <c r="S86" s="6"/>
      <c r="T86" s="6"/>
      <c r="U86" s="6"/>
      <c r="V86" s="6"/>
      <c r="W86" s="6"/>
      <c r="X86" s="6"/>
      <c r="Y86" s="15"/>
      <c r="Z86" s="15"/>
    </row>
    <row r="87">
      <c r="A87" s="6"/>
      <c r="B87" s="6"/>
      <c r="C87" s="6"/>
      <c r="D87" s="6"/>
      <c r="E87" s="6"/>
      <c r="F87" s="6"/>
      <c r="G87" s="6"/>
      <c r="H87" s="6"/>
      <c r="I87" s="6"/>
      <c r="J87" s="6"/>
      <c r="K87" s="6"/>
      <c r="L87" s="6"/>
      <c r="M87" s="6"/>
      <c r="N87" s="6"/>
      <c r="O87" s="6"/>
      <c r="P87" s="6"/>
      <c r="Q87" s="6"/>
      <c r="R87" s="6"/>
      <c r="S87" s="6"/>
      <c r="T87" s="6"/>
      <c r="U87" s="6"/>
      <c r="V87" s="6"/>
      <c r="W87" s="6"/>
      <c r="X87" s="6"/>
      <c r="Y87" s="15"/>
      <c r="Z87" s="15"/>
    </row>
    <row r="88">
      <c r="A88" s="6"/>
      <c r="B88" s="6"/>
      <c r="C88" s="6"/>
      <c r="D88" s="6"/>
      <c r="E88" s="6"/>
      <c r="F88" s="6"/>
      <c r="G88" s="6"/>
      <c r="H88" s="6"/>
      <c r="I88" s="6"/>
      <c r="J88" s="6"/>
      <c r="K88" s="6"/>
      <c r="L88" s="6"/>
      <c r="M88" s="6"/>
      <c r="N88" s="6"/>
      <c r="O88" s="6"/>
      <c r="P88" s="6"/>
      <c r="Q88" s="6"/>
      <c r="R88" s="6"/>
      <c r="S88" s="6"/>
      <c r="T88" s="6"/>
      <c r="U88" s="6"/>
      <c r="V88" s="6"/>
      <c r="W88" s="6"/>
      <c r="X88" s="6"/>
      <c r="Y88" s="15"/>
      <c r="Z88" s="15"/>
    </row>
    <row r="89">
      <c r="A89" s="6"/>
      <c r="B89" s="6"/>
      <c r="C89" s="6"/>
      <c r="D89" s="6"/>
      <c r="E89" s="6"/>
      <c r="F89" s="6"/>
      <c r="G89" s="6"/>
      <c r="H89" s="6"/>
      <c r="I89" s="6"/>
      <c r="J89" s="6"/>
      <c r="K89" s="6"/>
      <c r="L89" s="6"/>
      <c r="M89" s="6"/>
      <c r="N89" s="6"/>
      <c r="O89" s="6"/>
      <c r="P89" s="6"/>
      <c r="Q89" s="6"/>
      <c r="R89" s="6"/>
      <c r="S89" s="6"/>
      <c r="T89" s="6"/>
      <c r="U89" s="6"/>
      <c r="V89" s="6"/>
      <c r="W89" s="6"/>
      <c r="X89" s="6"/>
      <c r="Y89" s="15"/>
      <c r="Z89" s="15"/>
    </row>
    <row r="90">
      <c r="A90" s="6"/>
      <c r="B90" s="6"/>
      <c r="C90" s="6"/>
      <c r="D90" s="6"/>
      <c r="E90" s="6"/>
      <c r="F90" s="6"/>
      <c r="G90" s="6"/>
      <c r="H90" s="6"/>
      <c r="I90" s="6"/>
      <c r="J90" s="6"/>
      <c r="K90" s="6"/>
      <c r="L90" s="6"/>
      <c r="M90" s="6"/>
      <c r="N90" s="6"/>
      <c r="O90" s="6"/>
      <c r="P90" s="6"/>
      <c r="Q90" s="6"/>
      <c r="R90" s="6"/>
      <c r="S90" s="6"/>
      <c r="T90" s="6"/>
      <c r="U90" s="6"/>
      <c r="V90" s="6"/>
      <c r="W90" s="6"/>
      <c r="X90" s="6"/>
      <c r="Y90" s="15"/>
      <c r="Z90" s="15"/>
    </row>
    <row r="91">
      <c r="A91" s="6"/>
      <c r="B91" s="6"/>
      <c r="C91" s="6"/>
      <c r="D91" s="6"/>
      <c r="E91" s="6"/>
      <c r="F91" s="6"/>
      <c r="G91" s="6"/>
      <c r="H91" s="6"/>
      <c r="I91" s="6"/>
      <c r="J91" s="6"/>
      <c r="K91" s="6"/>
      <c r="L91" s="6"/>
      <c r="M91" s="6"/>
      <c r="N91" s="6"/>
      <c r="O91" s="6"/>
      <c r="P91" s="6"/>
      <c r="Q91" s="6"/>
      <c r="R91" s="6"/>
      <c r="S91" s="6"/>
      <c r="T91" s="6"/>
      <c r="U91" s="6"/>
      <c r="V91" s="6"/>
      <c r="W91" s="6"/>
      <c r="X91" s="6"/>
      <c r="Y91" s="15"/>
      <c r="Z91" s="15"/>
    </row>
    <row r="92">
      <c r="A92" s="6"/>
      <c r="B92" s="6"/>
      <c r="C92" s="6"/>
      <c r="D92" s="6"/>
      <c r="E92" s="6"/>
      <c r="F92" s="6"/>
      <c r="G92" s="6"/>
      <c r="H92" s="6"/>
      <c r="I92" s="6"/>
      <c r="J92" s="6"/>
      <c r="K92" s="6"/>
      <c r="L92" s="6"/>
      <c r="M92" s="6"/>
      <c r="N92" s="6"/>
      <c r="O92" s="6"/>
      <c r="P92" s="6"/>
      <c r="Q92" s="6"/>
      <c r="R92" s="6"/>
      <c r="S92" s="6"/>
      <c r="T92" s="6"/>
      <c r="U92" s="6"/>
      <c r="V92" s="6"/>
      <c r="W92" s="6"/>
      <c r="X92" s="6"/>
      <c r="Y92" s="15"/>
      <c r="Z92" s="15"/>
    </row>
    <row r="93">
      <c r="A93" s="6"/>
      <c r="B93" s="6"/>
      <c r="C93" s="6"/>
      <c r="D93" s="6"/>
      <c r="E93" s="6"/>
      <c r="F93" s="6"/>
      <c r="G93" s="6"/>
      <c r="H93" s="6"/>
      <c r="I93" s="6"/>
      <c r="J93" s="6"/>
      <c r="K93" s="6"/>
      <c r="L93" s="6"/>
      <c r="M93" s="6"/>
      <c r="N93" s="6"/>
      <c r="O93" s="6"/>
      <c r="P93" s="6"/>
      <c r="Q93" s="6"/>
      <c r="R93" s="6"/>
      <c r="S93" s="6"/>
      <c r="T93" s="6"/>
      <c r="U93" s="6"/>
      <c r="V93" s="6"/>
      <c r="W93" s="6"/>
      <c r="X93" s="6"/>
      <c r="Y93" s="15"/>
      <c r="Z93" s="15"/>
    </row>
    <row r="94">
      <c r="A94" s="6"/>
      <c r="B94" s="6"/>
      <c r="C94" s="6"/>
      <c r="D94" s="6"/>
      <c r="E94" s="6"/>
      <c r="F94" s="6"/>
      <c r="G94" s="6"/>
      <c r="H94" s="6"/>
      <c r="I94" s="6"/>
      <c r="J94" s="6"/>
      <c r="K94" s="6"/>
      <c r="L94" s="6"/>
      <c r="M94" s="6"/>
      <c r="N94" s="6"/>
      <c r="O94" s="6"/>
      <c r="P94" s="6"/>
      <c r="Q94" s="6"/>
      <c r="R94" s="6"/>
      <c r="S94" s="6"/>
      <c r="T94" s="6"/>
      <c r="U94" s="6"/>
      <c r="V94" s="6"/>
      <c r="W94" s="6"/>
      <c r="X94" s="6"/>
      <c r="Y94" s="15"/>
      <c r="Z94" s="15"/>
    </row>
    <row r="95">
      <c r="A95" s="6"/>
      <c r="B95" s="6"/>
      <c r="C95" s="6"/>
      <c r="D95" s="6"/>
      <c r="E95" s="6"/>
      <c r="F95" s="6"/>
      <c r="G95" s="6"/>
      <c r="H95" s="6"/>
      <c r="I95" s="6"/>
      <c r="J95" s="6"/>
      <c r="K95" s="6"/>
      <c r="L95" s="6"/>
      <c r="M95" s="6"/>
      <c r="N95" s="6"/>
      <c r="O95" s="6"/>
      <c r="P95" s="6"/>
      <c r="Q95" s="6"/>
      <c r="R95" s="6"/>
      <c r="S95" s="6"/>
      <c r="T95" s="6"/>
      <c r="U95" s="6"/>
      <c r="V95" s="6"/>
      <c r="W95" s="6"/>
      <c r="X95" s="6"/>
      <c r="Y95" s="15"/>
      <c r="Z95" s="15"/>
    </row>
    <row r="96">
      <c r="A96" s="6"/>
      <c r="B96" s="6"/>
      <c r="C96" s="6"/>
      <c r="D96" s="6"/>
      <c r="E96" s="6"/>
      <c r="F96" s="6"/>
      <c r="G96" s="6"/>
      <c r="H96" s="6"/>
      <c r="I96" s="6"/>
      <c r="J96" s="6"/>
      <c r="K96" s="6"/>
      <c r="L96" s="6"/>
      <c r="M96" s="6"/>
      <c r="N96" s="6"/>
      <c r="O96" s="6"/>
      <c r="P96" s="6"/>
      <c r="Q96" s="6"/>
      <c r="R96" s="6"/>
      <c r="S96" s="6"/>
      <c r="T96" s="6"/>
      <c r="U96" s="6"/>
      <c r="V96" s="6"/>
      <c r="W96" s="6"/>
      <c r="X96" s="6"/>
      <c r="Y96" s="15"/>
      <c r="Z96" s="15"/>
    </row>
    <row r="97">
      <c r="A97" s="6"/>
      <c r="B97" s="6"/>
      <c r="C97" s="6"/>
      <c r="D97" s="6"/>
      <c r="E97" s="6"/>
      <c r="F97" s="6"/>
      <c r="G97" s="6"/>
      <c r="H97" s="6"/>
      <c r="I97" s="6"/>
      <c r="J97" s="6"/>
      <c r="K97" s="6"/>
      <c r="L97" s="6"/>
      <c r="M97" s="6"/>
      <c r="N97" s="6"/>
      <c r="O97" s="6"/>
      <c r="P97" s="6"/>
      <c r="Q97" s="6"/>
      <c r="R97" s="6"/>
      <c r="S97" s="6"/>
      <c r="T97" s="6"/>
      <c r="U97" s="6"/>
      <c r="V97" s="6"/>
      <c r="W97" s="6"/>
      <c r="X97" s="6"/>
      <c r="Y97" s="15"/>
      <c r="Z97" s="15"/>
    </row>
    <row r="98">
      <c r="A98" s="6"/>
      <c r="B98" s="6"/>
      <c r="C98" s="6"/>
      <c r="D98" s="6"/>
      <c r="E98" s="6"/>
      <c r="F98" s="6"/>
      <c r="G98" s="6"/>
      <c r="H98" s="6"/>
      <c r="I98" s="6"/>
      <c r="J98" s="6"/>
      <c r="K98" s="6"/>
      <c r="L98" s="6"/>
      <c r="M98" s="6"/>
      <c r="N98" s="6"/>
      <c r="O98" s="6"/>
      <c r="P98" s="6"/>
      <c r="Q98" s="6"/>
      <c r="R98" s="6"/>
      <c r="S98" s="6"/>
      <c r="T98" s="6"/>
      <c r="U98" s="6"/>
      <c r="V98" s="6"/>
      <c r="W98" s="6"/>
      <c r="X98" s="6"/>
      <c r="Y98" s="15"/>
      <c r="Z98" s="15"/>
    </row>
    <row r="99">
      <c r="A99" s="6"/>
      <c r="B99" s="6"/>
      <c r="C99" s="6"/>
      <c r="D99" s="6"/>
      <c r="E99" s="6"/>
      <c r="F99" s="6"/>
      <c r="G99" s="6"/>
      <c r="H99" s="6"/>
      <c r="I99" s="6"/>
      <c r="J99" s="6"/>
      <c r="K99" s="6"/>
      <c r="L99" s="6"/>
      <c r="M99" s="6"/>
      <c r="N99" s="6"/>
      <c r="O99" s="6"/>
      <c r="P99" s="6"/>
      <c r="Q99" s="6"/>
      <c r="R99" s="6"/>
      <c r="S99" s="6"/>
      <c r="T99" s="6"/>
      <c r="U99" s="6"/>
      <c r="V99" s="6"/>
      <c r="W99" s="6"/>
      <c r="X99" s="6"/>
      <c r="Y99" s="15"/>
      <c r="Z99" s="15"/>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15"/>
      <c r="Z100" s="15"/>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15"/>
      <c r="Z101" s="15"/>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15"/>
      <c r="Z102" s="15"/>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15"/>
      <c r="Z103" s="15"/>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15"/>
      <c r="Z104" s="15"/>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15"/>
      <c r="Z105" s="15"/>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15"/>
      <c r="Z106" s="15"/>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15"/>
      <c r="Z107" s="15"/>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15"/>
      <c r="Z108" s="15"/>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15"/>
      <c r="Z109" s="15"/>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15"/>
      <c r="Z110" s="15"/>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15"/>
      <c r="Z111" s="15"/>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15"/>
      <c r="Z112" s="15"/>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15"/>
      <c r="Z113" s="15"/>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15"/>
      <c r="Z114" s="15"/>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15"/>
      <c r="Z115" s="15"/>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15"/>
      <c r="Z116" s="15"/>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15"/>
      <c r="Z117" s="15"/>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15"/>
      <c r="Z118" s="15"/>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15"/>
      <c r="Z119" s="15"/>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15"/>
      <c r="Z120" s="15"/>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15"/>
      <c r="Z121" s="15"/>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15"/>
      <c r="Z122" s="15"/>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15"/>
      <c r="Z123" s="15"/>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15"/>
      <c r="Z124" s="15"/>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15"/>
      <c r="Z125" s="15"/>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15"/>
      <c r="Z126" s="15"/>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15"/>
      <c r="Z127" s="15"/>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15"/>
      <c r="Z128" s="15"/>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15"/>
      <c r="Z129" s="15"/>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15"/>
      <c r="Z130" s="15"/>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15"/>
      <c r="Z131" s="15"/>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15"/>
      <c r="Z132" s="15"/>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15"/>
      <c r="Z133" s="15"/>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15"/>
      <c r="Z134" s="15"/>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15"/>
      <c r="Z135" s="15"/>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15"/>
      <c r="Z136" s="15"/>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15"/>
      <c r="Z137" s="15"/>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15"/>
      <c r="Z138" s="15"/>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15"/>
      <c r="Z139" s="15"/>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15"/>
      <c r="Z140" s="15"/>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15"/>
      <c r="Z141" s="15"/>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15"/>
      <c r="Z142" s="15"/>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15"/>
      <c r="Z143" s="15"/>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15"/>
      <c r="Z144" s="15"/>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15"/>
      <c r="Z145" s="15"/>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15"/>
      <c r="Z146" s="15"/>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15"/>
      <c r="Z147" s="15"/>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15"/>
      <c r="Z148" s="15"/>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15"/>
      <c r="Z149" s="15"/>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15"/>
      <c r="Z150" s="15"/>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15"/>
      <c r="Z151" s="15"/>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15"/>
      <c r="Z152" s="15"/>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15"/>
      <c r="Z153" s="15"/>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15"/>
      <c r="Z154" s="15"/>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15"/>
      <c r="Z155" s="15"/>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15"/>
      <c r="Z156" s="15"/>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15"/>
      <c r="Z157" s="15"/>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15"/>
      <c r="Z158" s="15"/>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15"/>
      <c r="Z159" s="15"/>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15"/>
      <c r="Z160" s="15"/>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15"/>
      <c r="Z161" s="15"/>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15"/>
      <c r="Z162" s="15"/>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15"/>
      <c r="Z163" s="15"/>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15"/>
      <c r="Z164" s="15"/>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15"/>
      <c r="Z165" s="15"/>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15"/>
      <c r="Z166" s="15"/>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15"/>
      <c r="Z167" s="15"/>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15"/>
      <c r="Z168" s="15"/>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15"/>
      <c r="Z169" s="15"/>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15"/>
      <c r="Z170" s="15"/>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15"/>
      <c r="Z171" s="15"/>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15"/>
      <c r="Z172" s="15"/>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15"/>
      <c r="Z173" s="15"/>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15"/>
      <c r="Z174" s="15"/>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15"/>
      <c r="Z175" s="15"/>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15"/>
      <c r="Z176" s="15"/>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15"/>
      <c r="Z177" s="15"/>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15"/>
      <c r="Z178" s="15"/>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15"/>
      <c r="Z179" s="15"/>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15"/>
      <c r="Z180" s="15"/>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15"/>
      <c r="Z181" s="15"/>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15"/>
      <c r="Z182" s="15"/>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15"/>
      <c r="Z183" s="15"/>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15"/>
      <c r="Z184" s="15"/>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15"/>
      <c r="Z185" s="15"/>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15"/>
      <c r="Z186" s="15"/>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15"/>
      <c r="Z187" s="15"/>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15"/>
      <c r="Z188" s="15"/>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15"/>
      <c r="Z189" s="15"/>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15"/>
      <c r="Z190" s="15"/>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15"/>
      <c r="Z191" s="15"/>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15"/>
      <c r="Z192" s="15"/>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15"/>
      <c r="Z193" s="15"/>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15"/>
      <c r="Z194" s="15"/>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15"/>
      <c r="Z195" s="15"/>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15"/>
      <c r="Z196" s="15"/>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15"/>
      <c r="Z197" s="15"/>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15"/>
      <c r="Z198" s="15"/>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15"/>
      <c r="Z199" s="15"/>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15"/>
      <c r="Z200" s="15"/>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15"/>
      <c r="Z201" s="15"/>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15"/>
      <c r="Z202" s="15"/>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15"/>
      <c r="Z203" s="15"/>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15"/>
      <c r="Z204" s="15"/>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15"/>
      <c r="Z205" s="15"/>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15"/>
      <c r="Z206" s="15"/>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15"/>
      <c r="Z207" s="15"/>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15"/>
      <c r="Z208" s="15"/>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15"/>
      <c r="Z209" s="15"/>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15"/>
      <c r="Z210" s="15"/>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15"/>
      <c r="Z211" s="15"/>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15"/>
      <c r="Z212" s="15"/>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15"/>
      <c r="Z213" s="15"/>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15"/>
      <c r="Z214" s="15"/>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15"/>
      <c r="Z215" s="15"/>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15"/>
      <c r="Z216" s="15"/>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15"/>
      <c r="Z217" s="15"/>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15"/>
      <c r="Z218" s="15"/>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15"/>
      <c r="Z219" s="15"/>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15"/>
      <c r="Z220" s="15"/>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15"/>
      <c r="Z221" s="15"/>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15"/>
      <c r="Z222" s="15"/>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15"/>
      <c r="Z223" s="15"/>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15"/>
      <c r="Z224" s="15"/>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15"/>
      <c r="Z225" s="15"/>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15"/>
      <c r="Z226" s="15"/>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15"/>
      <c r="Z227" s="15"/>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15"/>
      <c r="Z228" s="15"/>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15"/>
      <c r="Z229" s="15"/>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15"/>
      <c r="Z230" s="15"/>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15"/>
      <c r="Z231" s="15"/>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15"/>
      <c r="Z232" s="15"/>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15"/>
      <c r="Z233" s="15"/>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15"/>
      <c r="Z234" s="15"/>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15"/>
      <c r="Z235" s="15"/>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15"/>
      <c r="Z236" s="15"/>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15"/>
      <c r="Z237" s="15"/>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15"/>
      <c r="Z238" s="15"/>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15"/>
      <c r="Z239" s="15"/>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15"/>
      <c r="Z240" s="15"/>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15"/>
      <c r="Z241" s="15"/>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15"/>
      <c r="Z242" s="15"/>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15"/>
      <c r="Z243" s="15"/>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15"/>
      <c r="Z244" s="15"/>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15"/>
      <c r="Z245" s="15"/>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15"/>
      <c r="Z246" s="15"/>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15"/>
      <c r="Z247" s="15"/>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15"/>
      <c r="Z248" s="15"/>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15"/>
      <c r="Z249" s="15"/>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15"/>
      <c r="Z250" s="15"/>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15"/>
      <c r="Z251" s="15"/>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15"/>
      <c r="Z252" s="15"/>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15"/>
      <c r="Z253" s="15"/>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15"/>
      <c r="Z254" s="15"/>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15"/>
      <c r="Z255" s="15"/>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15"/>
      <c r="Z256" s="15"/>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15"/>
      <c r="Z257" s="15"/>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15"/>
      <c r="Z258" s="15"/>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15"/>
      <c r="Z259" s="15"/>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15"/>
      <c r="Z260" s="15"/>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15"/>
      <c r="Z261" s="15"/>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15"/>
      <c r="Z262" s="15"/>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15"/>
      <c r="Z263" s="15"/>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15"/>
      <c r="Z264" s="15"/>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15"/>
      <c r="Z265" s="15"/>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15"/>
      <c r="Z266" s="15"/>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15"/>
      <c r="Z267" s="15"/>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15"/>
      <c r="Z268" s="15"/>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15"/>
      <c r="Z269" s="15"/>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15"/>
      <c r="Z270" s="15"/>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15"/>
      <c r="Z271" s="15"/>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15"/>
      <c r="Z272" s="15"/>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15"/>
      <c r="Z273" s="15"/>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15"/>
      <c r="Z274" s="15"/>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15"/>
      <c r="Z275" s="15"/>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15"/>
      <c r="Z276" s="15"/>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15"/>
      <c r="Z277" s="15"/>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15"/>
      <c r="Z278" s="15"/>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15"/>
      <c r="Z279" s="15"/>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15"/>
      <c r="Z280" s="15"/>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15"/>
      <c r="Z281" s="15"/>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15"/>
      <c r="Z282" s="15"/>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15"/>
      <c r="Z283" s="15"/>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15"/>
      <c r="Z284" s="15"/>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15"/>
      <c r="Z285" s="15"/>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15"/>
      <c r="Z286" s="15"/>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15"/>
      <c r="Z287" s="15"/>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15"/>
      <c r="Z288" s="15"/>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15"/>
      <c r="Z289" s="15"/>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15"/>
      <c r="Z290" s="15"/>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15"/>
      <c r="Z291" s="15"/>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15"/>
      <c r="Z292" s="15"/>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15"/>
      <c r="Z293" s="15"/>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15"/>
      <c r="Z294" s="15"/>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15"/>
      <c r="Z295" s="15"/>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15"/>
      <c r="Z296" s="15"/>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15"/>
      <c r="Z297" s="15"/>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15"/>
      <c r="Z298" s="15"/>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15"/>
      <c r="Z299" s="15"/>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15"/>
      <c r="Z300" s="15"/>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15"/>
      <c r="Z301" s="15"/>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15"/>
      <c r="Z302" s="15"/>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15"/>
      <c r="Z303" s="15"/>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15"/>
      <c r="Z304" s="15"/>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15"/>
      <c r="Z305" s="15"/>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15"/>
      <c r="Z306" s="15"/>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15"/>
      <c r="Z307" s="15"/>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15"/>
      <c r="Z308" s="15"/>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15"/>
      <c r="Z309" s="15"/>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15"/>
      <c r="Z310" s="15"/>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15"/>
      <c r="Z311" s="15"/>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15"/>
      <c r="Z312" s="15"/>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15"/>
      <c r="Z313" s="15"/>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15"/>
      <c r="Z314" s="15"/>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15"/>
      <c r="Z315" s="15"/>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15"/>
      <c r="Z316" s="15"/>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15"/>
      <c r="Z317" s="15"/>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15"/>
      <c r="Z318" s="15"/>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15"/>
      <c r="Z319" s="15"/>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15"/>
      <c r="Z320" s="15"/>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15"/>
      <c r="Z321" s="15"/>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15"/>
      <c r="Z322" s="15"/>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15"/>
      <c r="Z323" s="15"/>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15"/>
      <c r="Z324" s="15"/>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15"/>
      <c r="Z325" s="15"/>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15"/>
      <c r="Z326" s="15"/>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15"/>
      <c r="Z327" s="15"/>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15"/>
      <c r="Z328" s="15"/>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15"/>
      <c r="Z329" s="15"/>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15"/>
      <c r="Z330" s="15"/>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15"/>
      <c r="Z331" s="15"/>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15"/>
      <c r="Z332" s="15"/>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15"/>
      <c r="Z333" s="15"/>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15"/>
      <c r="Z334" s="15"/>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15"/>
      <c r="Z335" s="15"/>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15"/>
      <c r="Z336" s="15"/>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15"/>
      <c r="Z337" s="15"/>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15"/>
      <c r="Z338" s="15"/>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15"/>
      <c r="Z339" s="15"/>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15"/>
      <c r="Z340" s="15"/>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15"/>
      <c r="Z341" s="15"/>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15"/>
      <c r="Z342" s="15"/>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15"/>
      <c r="Z343" s="15"/>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15"/>
      <c r="Z344" s="15"/>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15"/>
      <c r="Z345" s="15"/>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15"/>
      <c r="Z346" s="15"/>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15"/>
      <c r="Z347" s="15"/>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15"/>
      <c r="Z348" s="15"/>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15"/>
      <c r="Z349" s="15"/>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15"/>
      <c r="Z350" s="15"/>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15"/>
      <c r="Z351" s="15"/>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15"/>
      <c r="Z352" s="15"/>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15"/>
      <c r="Z353" s="15"/>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15"/>
      <c r="Z354" s="15"/>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15"/>
      <c r="Z355" s="15"/>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15"/>
      <c r="Z356" s="15"/>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15"/>
      <c r="Z357" s="15"/>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15"/>
      <c r="Z358" s="15"/>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15"/>
      <c r="Z359" s="15"/>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15"/>
      <c r="Z360" s="15"/>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15"/>
      <c r="Z361" s="15"/>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15"/>
      <c r="Z362" s="15"/>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15"/>
      <c r="Z363" s="15"/>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15"/>
      <c r="Z364" s="15"/>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15"/>
      <c r="Z365" s="15"/>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15"/>
      <c r="Z366" s="15"/>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15"/>
      <c r="Z367" s="15"/>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15"/>
      <c r="Z368" s="15"/>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15"/>
      <c r="Z369" s="15"/>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15"/>
      <c r="Z370" s="15"/>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15"/>
      <c r="Z371" s="15"/>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15"/>
      <c r="Z372" s="15"/>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15"/>
      <c r="Z373" s="15"/>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15"/>
      <c r="Z374" s="15"/>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15"/>
      <c r="Z375" s="15"/>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15"/>
      <c r="Z376" s="15"/>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15"/>
      <c r="Z377" s="15"/>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15"/>
      <c r="Z378" s="15"/>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15"/>
      <c r="Z379" s="15"/>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15"/>
      <c r="Z380" s="15"/>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15"/>
      <c r="Z381" s="15"/>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15"/>
      <c r="Z382" s="15"/>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15"/>
      <c r="Z383" s="15"/>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15"/>
      <c r="Z384" s="15"/>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15"/>
      <c r="Z385" s="15"/>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15"/>
      <c r="Z386" s="15"/>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15"/>
      <c r="Z387" s="15"/>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15"/>
      <c r="Z388" s="15"/>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15"/>
      <c r="Z389" s="15"/>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15"/>
      <c r="Z390" s="15"/>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15"/>
      <c r="Z391" s="15"/>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15"/>
      <c r="Z392" s="15"/>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15"/>
      <c r="Z393" s="15"/>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15"/>
      <c r="Z394" s="15"/>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15"/>
      <c r="Z395" s="15"/>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15"/>
      <c r="Z396" s="15"/>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15"/>
      <c r="Z397" s="15"/>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15"/>
      <c r="Z398" s="15"/>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15"/>
      <c r="Z399" s="15"/>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15"/>
      <c r="Z400" s="15"/>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15"/>
      <c r="Z401" s="15"/>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15"/>
      <c r="Z402" s="15"/>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15"/>
      <c r="Z403" s="15"/>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15"/>
      <c r="Z404" s="15"/>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15"/>
      <c r="Z405" s="15"/>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15"/>
      <c r="Z406" s="15"/>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15"/>
      <c r="Z407" s="15"/>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15"/>
      <c r="Z408" s="15"/>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15"/>
      <c r="Z409" s="15"/>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15"/>
      <c r="Z410" s="15"/>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15"/>
      <c r="Z411" s="15"/>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15"/>
      <c r="Z412" s="15"/>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15"/>
      <c r="Z413" s="15"/>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15"/>
      <c r="Z414" s="15"/>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15"/>
      <c r="Z415" s="15"/>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15"/>
      <c r="Z416" s="15"/>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15"/>
      <c r="Z417" s="15"/>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15"/>
      <c r="Z418" s="15"/>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15"/>
      <c r="Z419" s="15"/>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15"/>
      <c r="Z420" s="15"/>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15"/>
      <c r="Z421" s="15"/>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15"/>
      <c r="Z422" s="15"/>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15"/>
      <c r="Z423" s="15"/>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15"/>
      <c r="Z424" s="15"/>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15"/>
      <c r="Z425" s="15"/>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15"/>
      <c r="Z426" s="15"/>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15"/>
      <c r="Z427" s="15"/>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15"/>
      <c r="Z428" s="15"/>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15"/>
      <c r="Z429" s="15"/>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15"/>
      <c r="Z430" s="15"/>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15"/>
      <c r="Z431" s="15"/>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15"/>
      <c r="Z432" s="15"/>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15"/>
      <c r="Z433" s="15"/>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15"/>
      <c r="Z434" s="15"/>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15"/>
      <c r="Z435" s="15"/>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15"/>
      <c r="Z436" s="15"/>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15"/>
      <c r="Z437" s="15"/>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15"/>
      <c r="Z438" s="15"/>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15"/>
      <c r="Z439" s="15"/>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15"/>
      <c r="Z440" s="15"/>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15"/>
      <c r="Z441" s="15"/>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15"/>
      <c r="Z442" s="15"/>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15"/>
      <c r="Z443" s="15"/>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15"/>
      <c r="Z444" s="15"/>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15"/>
      <c r="Z445" s="15"/>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15"/>
      <c r="Z446" s="15"/>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15"/>
      <c r="Z447" s="15"/>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15"/>
      <c r="Z448" s="15"/>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15"/>
      <c r="Z449" s="15"/>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15"/>
      <c r="Z450" s="15"/>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15"/>
      <c r="Z451" s="15"/>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15"/>
      <c r="Z452" s="15"/>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15"/>
      <c r="Z453" s="15"/>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15"/>
      <c r="Z454" s="15"/>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15"/>
      <c r="Z455" s="15"/>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15"/>
      <c r="Z456" s="15"/>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15"/>
      <c r="Z457" s="15"/>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15"/>
      <c r="Z458" s="15"/>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15"/>
      <c r="Z459" s="15"/>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15"/>
      <c r="Z460" s="15"/>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15"/>
      <c r="Z461" s="15"/>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15"/>
      <c r="Z462" s="15"/>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15"/>
      <c r="Z463" s="15"/>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15"/>
      <c r="Z464" s="15"/>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15"/>
      <c r="Z465" s="15"/>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15"/>
      <c r="Z466" s="15"/>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15"/>
      <c r="Z467" s="15"/>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15"/>
      <c r="Z468" s="15"/>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15"/>
      <c r="Z469" s="15"/>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15"/>
      <c r="Z470" s="15"/>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15"/>
      <c r="Z471" s="15"/>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15"/>
      <c r="Z472" s="15"/>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15"/>
      <c r="Z473" s="15"/>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15"/>
      <c r="Z474" s="15"/>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15"/>
      <c r="Z475" s="15"/>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15"/>
      <c r="Z476" s="15"/>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15"/>
      <c r="Z477" s="15"/>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15"/>
      <c r="Z478" s="15"/>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15"/>
      <c r="Z479" s="15"/>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15"/>
      <c r="Z480" s="15"/>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15"/>
      <c r="Z481" s="15"/>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15"/>
      <c r="Z482" s="15"/>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15"/>
      <c r="Z483" s="15"/>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15"/>
      <c r="Z484" s="15"/>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15"/>
      <c r="Z485" s="15"/>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15"/>
      <c r="Z486" s="15"/>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15"/>
      <c r="Z487" s="15"/>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15"/>
      <c r="Z488" s="15"/>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15"/>
      <c r="Z489" s="15"/>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15"/>
      <c r="Z490" s="15"/>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15"/>
      <c r="Z491" s="15"/>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15"/>
      <c r="Z492" s="15"/>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15"/>
      <c r="Z493" s="15"/>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15"/>
      <c r="Z494" s="15"/>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15"/>
      <c r="Z495" s="15"/>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15"/>
      <c r="Z496" s="15"/>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15"/>
      <c r="Z497" s="15"/>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15"/>
      <c r="Z498" s="15"/>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15"/>
      <c r="Z499" s="15"/>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15"/>
      <c r="Z500" s="15"/>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15"/>
      <c r="Z501" s="15"/>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15"/>
      <c r="Z502" s="15"/>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15"/>
      <c r="Z503" s="15"/>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15"/>
      <c r="Z504" s="15"/>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15"/>
      <c r="Z505" s="15"/>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15"/>
      <c r="Z506" s="15"/>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15"/>
      <c r="Z507" s="15"/>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15"/>
      <c r="Z508" s="15"/>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15"/>
      <c r="Z509" s="15"/>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15"/>
      <c r="Z510" s="15"/>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15"/>
      <c r="Z511" s="15"/>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15"/>
      <c r="Z512" s="15"/>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15"/>
      <c r="Z513" s="15"/>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15"/>
      <c r="Z514" s="15"/>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15"/>
      <c r="Z515" s="15"/>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15"/>
      <c r="Z516" s="15"/>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15"/>
      <c r="Z517" s="15"/>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15"/>
      <c r="Z518" s="15"/>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15"/>
      <c r="Z519" s="15"/>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15"/>
      <c r="Z520" s="15"/>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15"/>
      <c r="Z521" s="15"/>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15"/>
      <c r="Z522" s="15"/>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15"/>
      <c r="Z523" s="15"/>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15"/>
      <c r="Z524" s="15"/>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15"/>
      <c r="Z525" s="15"/>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15"/>
      <c r="Z526" s="15"/>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15"/>
      <c r="Z527" s="15"/>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15"/>
      <c r="Z528" s="15"/>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15"/>
      <c r="Z529" s="15"/>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15"/>
      <c r="Z530" s="15"/>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15"/>
      <c r="Z531" s="15"/>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15"/>
      <c r="Z532" s="15"/>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15"/>
      <c r="Z533" s="15"/>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15"/>
      <c r="Z534" s="15"/>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15"/>
      <c r="Z535" s="15"/>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15"/>
      <c r="Z536" s="15"/>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15"/>
      <c r="Z537" s="15"/>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15"/>
      <c r="Z538" s="15"/>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15"/>
      <c r="Z539" s="15"/>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15"/>
      <c r="Z540" s="15"/>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15"/>
      <c r="Z541" s="15"/>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15"/>
      <c r="Z542" s="15"/>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15"/>
      <c r="Z543" s="15"/>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15"/>
      <c r="Z544" s="15"/>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15"/>
      <c r="Z545" s="15"/>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15"/>
      <c r="Z546" s="15"/>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15"/>
      <c r="Z547" s="15"/>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15"/>
      <c r="Z548" s="15"/>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15"/>
      <c r="Z549" s="15"/>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15"/>
      <c r="Z550" s="15"/>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15"/>
      <c r="Z551" s="15"/>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15"/>
      <c r="Z552" s="15"/>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15"/>
      <c r="Z553" s="15"/>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15"/>
      <c r="Z554" s="15"/>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15"/>
      <c r="Z555" s="15"/>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15"/>
      <c r="Z556" s="15"/>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15"/>
      <c r="Z557" s="15"/>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15"/>
      <c r="Z558" s="15"/>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15"/>
      <c r="Z559" s="15"/>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15"/>
      <c r="Z560" s="15"/>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15"/>
      <c r="Z561" s="15"/>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15"/>
      <c r="Z562" s="15"/>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15"/>
      <c r="Z563" s="15"/>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15"/>
      <c r="Z564" s="15"/>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15"/>
      <c r="Z565" s="15"/>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15"/>
      <c r="Z566" s="15"/>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15"/>
      <c r="Z567" s="15"/>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15"/>
      <c r="Z568" s="15"/>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15"/>
      <c r="Z569" s="15"/>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15"/>
      <c r="Z570" s="15"/>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15"/>
      <c r="Z571" s="15"/>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15"/>
      <c r="Z572" s="15"/>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15"/>
      <c r="Z573" s="15"/>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15"/>
      <c r="Z574" s="15"/>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15"/>
      <c r="Z575" s="15"/>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15"/>
      <c r="Z576" s="15"/>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15"/>
      <c r="Z577" s="15"/>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15"/>
      <c r="Z578" s="15"/>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15"/>
      <c r="Z579" s="15"/>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15"/>
      <c r="Z580" s="15"/>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15"/>
      <c r="Z581" s="15"/>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15"/>
      <c r="Z582" s="15"/>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15"/>
      <c r="Z583" s="15"/>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15"/>
      <c r="Z584" s="15"/>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15"/>
      <c r="Z585" s="15"/>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15"/>
      <c r="Z586" s="15"/>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15"/>
      <c r="Z587" s="15"/>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15"/>
      <c r="Z588" s="15"/>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15"/>
      <c r="Z589" s="15"/>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15"/>
      <c r="Z590" s="15"/>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15"/>
      <c r="Z591" s="15"/>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15"/>
      <c r="Z592" s="15"/>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15"/>
      <c r="Z593" s="15"/>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15"/>
      <c r="Z594" s="15"/>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15"/>
      <c r="Z595" s="15"/>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15"/>
      <c r="Z596" s="15"/>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15"/>
      <c r="Z597" s="15"/>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15"/>
      <c r="Z598" s="15"/>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15"/>
      <c r="Z599" s="15"/>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15"/>
      <c r="Z600" s="15"/>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15"/>
      <c r="Z601" s="15"/>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15"/>
      <c r="Z602" s="15"/>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15"/>
      <c r="Z603" s="15"/>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15"/>
      <c r="Z604" s="15"/>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15"/>
      <c r="Z605" s="15"/>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15"/>
      <c r="Z606" s="15"/>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15"/>
      <c r="Z607" s="15"/>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15"/>
      <c r="Z608" s="15"/>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15"/>
      <c r="Z609" s="15"/>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15"/>
      <c r="Z610" s="15"/>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15"/>
      <c r="Z611" s="15"/>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15"/>
      <c r="Z612" s="15"/>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15"/>
      <c r="Z613" s="15"/>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15"/>
      <c r="Z614" s="15"/>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15"/>
      <c r="Z615" s="15"/>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15"/>
      <c r="Z616" s="15"/>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15"/>
      <c r="Z617" s="15"/>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15"/>
      <c r="Z618" s="15"/>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15"/>
      <c r="Z619" s="15"/>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15"/>
      <c r="Z620" s="15"/>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15"/>
      <c r="Z621" s="15"/>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15"/>
      <c r="Z622" s="15"/>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15"/>
      <c r="Z623" s="15"/>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15"/>
      <c r="Z624" s="15"/>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15"/>
      <c r="Z625" s="15"/>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15"/>
      <c r="Z626" s="15"/>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15"/>
      <c r="Z627" s="15"/>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15"/>
      <c r="Z628" s="15"/>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15"/>
      <c r="Z629" s="15"/>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15"/>
      <c r="Z630" s="15"/>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15"/>
      <c r="Z631" s="15"/>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15"/>
      <c r="Z632" s="15"/>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15"/>
      <c r="Z633" s="15"/>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15"/>
      <c r="Z634" s="15"/>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15"/>
      <c r="Z635" s="15"/>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15"/>
      <c r="Z636" s="15"/>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15"/>
      <c r="Z637" s="15"/>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15"/>
      <c r="Z638" s="15"/>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15"/>
      <c r="Z639" s="15"/>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15"/>
      <c r="Z640" s="15"/>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15"/>
      <c r="Z641" s="15"/>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15"/>
      <c r="Z642" s="15"/>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15"/>
      <c r="Z643" s="15"/>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15"/>
      <c r="Z644" s="15"/>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15"/>
      <c r="Z645" s="15"/>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15"/>
      <c r="Z646" s="15"/>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15"/>
      <c r="Z647" s="15"/>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15"/>
      <c r="Z648" s="15"/>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15"/>
      <c r="Z649" s="15"/>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15"/>
      <c r="Z650" s="15"/>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15"/>
      <c r="Z651" s="15"/>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15"/>
      <c r="Z652" s="15"/>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15"/>
      <c r="Z653" s="15"/>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15"/>
      <c r="Z654" s="15"/>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15"/>
      <c r="Z655" s="15"/>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15"/>
      <c r="Z656" s="15"/>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15"/>
      <c r="Z657" s="15"/>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15"/>
      <c r="Z658" s="15"/>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15"/>
      <c r="Z659" s="15"/>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15"/>
      <c r="Z660" s="15"/>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15"/>
      <c r="Z661" s="15"/>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15"/>
      <c r="Z662" s="15"/>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15"/>
      <c r="Z663" s="15"/>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15"/>
      <c r="Z664" s="15"/>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15"/>
      <c r="Z665" s="15"/>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15"/>
      <c r="Z666" s="15"/>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15"/>
      <c r="Z667" s="15"/>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15"/>
      <c r="Z668" s="15"/>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15"/>
      <c r="Z669" s="15"/>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15"/>
      <c r="Z670" s="15"/>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15"/>
      <c r="Z671" s="15"/>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15"/>
      <c r="Z672" s="15"/>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15"/>
      <c r="Z673" s="15"/>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15"/>
      <c r="Z674" s="15"/>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15"/>
      <c r="Z675" s="15"/>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15"/>
      <c r="Z676" s="15"/>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15"/>
      <c r="Z677" s="15"/>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15"/>
      <c r="Z678" s="15"/>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15"/>
      <c r="Z679" s="15"/>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15"/>
      <c r="Z680" s="15"/>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15"/>
      <c r="Z681" s="15"/>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15"/>
      <c r="Z682" s="15"/>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15"/>
      <c r="Z683" s="15"/>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15"/>
      <c r="Z684" s="15"/>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15"/>
      <c r="Z685" s="15"/>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15"/>
      <c r="Z686" s="15"/>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15"/>
      <c r="Z687" s="15"/>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15"/>
      <c r="Z688" s="15"/>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15"/>
      <c r="Z689" s="15"/>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15"/>
      <c r="Z690" s="15"/>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15"/>
      <c r="Z691" s="15"/>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15"/>
      <c r="Z692" s="15"/>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15"/>
      <c r="Z693" s="15"/>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15"/>
      <c r="Z694" s="15"/>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15"/>
      <c r="Z695" s="15"/>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15"/>
      <c r="Z696" s="15"/>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15"/>
      <c r="Z697" s="15"/>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15"/>
      <c r="Z698" s="15"/>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15"/>
      <c r="Z699" s="15"/>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15"/>
      <c r="Z700" s="15"/>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15"/>
      <c r="Z701" s="15"/>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15"/>
      <c r="Z702" s="15"/>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15"/>
      <c r="Z703" s="15"/>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15"/>
      <c r="Z704" s="15"/>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15"/>
      <c r="Z705" s="15"/>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15"/>
      <c r="Z706" s="15"/>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15"/>
      <c r="Z707" s="15"/>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15"/>
      <c r="Z708" s="15"/>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15"/>
      <c r="Z709" s="15"/>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15"/>
      <c r="Z710" s="15"/>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15"/>
      <c r="Z711" s="15"/>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15"/>
      <c r="Z712" s="15"/>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15"/>
      <c r="Z713" s="15"/>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15"/>
      <c r="Z714" s="15"/>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15"/>
      <c r="Z715" s="15"/>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15"/>
      <c r="Z716" s="15"/>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15"/>
      <c r="Z717" s="15"/>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15"/>
      <c r="Z718" s="15"/>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15"/>
      <c r="Z719" s="15"/>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15"/>
      <c r="Z720" s="15"/>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15"/>
      <c r="Z721" s="15"/>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15"/>
      <c r="Z722" s="15"/>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15"/>
      <c r="Z723" s="15"/>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15"/>
      <c r="Z724" s="15"/>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15"/>
      <c r="Z725" s="15"/>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15"/>
      <c r="Z726" s="15"/>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15"/>
      <c r="Z727" s="15"/>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15"/>
      <c r="Z728" s="15"/>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15"/>
      <c r="Z729" s="15"/>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15"/>
      <c r="Z730" s="15"/>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15"/>
      <c r="Z731" s="15"/>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15"/>
      <c r="Z732" s="15"/>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15"/>
      <c r="Z733" s="15"/>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15"/>
      <c r="Z734" s="15"/>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15"/>
      <c r="Z735" s="15"/>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15"/>
      <c r="Z736" s="15"/>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15"/>
      <c r="Z737" s="15"/>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15"/>
      <c r="Z738" s="15"/>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15"/>
      <c r="Z739" s="15"/>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15"/>
      <c r="Z740" s="15"/>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15"/>
      <c r="Z741" s="15"/>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15"/>
      <c r="Z742" s="15"/>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15"/>
      <c r="Z743" s="15"/>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15"/>
      <c r="Z744" s="15"/>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15"/>
      <c r="Z745" s="15"/>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15"/>
      <c r="Z746" s="15"/>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15"/>
      <c r="Z747" s="15"/>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15"/>
      <c r="Z748" s="15"/>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15"/>
      <c r="Z749" s="15"/>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15"/>
      <c r="Z750" s="15"/>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15"/>
      <c r="Z751" s="15"/>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15"/>
      <c r="Z752" s="15"/>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15"/>
      <c r="Z753" s="15"/>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15"/>
      <c r="Z754" s="15"/>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15"/>
      <c r="Z755" s="15"/>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15"/>
      <c r="Z756" s="15"/>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15"/>
      <c r="Z757" s="15"/>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15"/>
      <c r="Z758" s="15"/>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15"/>
      <c r="Z759" s="15"/>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15"/>
      <c r="Z760" s="15"/>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15"/>
      <c r="Z761" s="15"/>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15"/>
      <c r="Z762" s="15"/>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15"/>
      <c r="Z763" s="15"/>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15"/>
      <c r="Z764" s="15"/>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15"/>
      <c r="Z765" s="15"/>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15"/>
      <c r="Z766" s="15"/>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15"/>
      <c r="Z767" s="15"/>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15"/>
      <c r="Z768" s="15"/>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15"/>
      <c r="Z769" s="15"/>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15"/>
      <c r="Z770" s="15"/>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15"/>
      <c r="Z771" s="15"/>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15"/>
      <c r="Z772" s="15"/>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15"/>
      <c r="Z773" s="15"/>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15"/>
      <c r="Z774" s="15"/>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15"/>
      <c r="Z775" s="15"/>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15"/>
      <c r="Z776" s="15"/>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15"/>
      <c r="Z777" s="15"/>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15"/>
      <c r="Z778" s="15"/>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15"/>
      <c r="Z779" s="15"/>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15"/>
      <c r="Z780" s="15"/>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15"/>
      <c r="Z781" s="15"/>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15"/>
      <c r="Z782" s="15"/>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15"/>
      <c r="Z783" s="15"/>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15"/>
      <c r="Z784" s="15"/>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15"/>
      <c r="Z785" s="15"/>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15"/>
      <c r="Z786" s="15"/>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15"/>
      <c r="Z787" s="15"/>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15"/>
      <c r="Z788" s="15"/>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15"/>
      <c r="Z789" s="15"/>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15"/>
      <c r="Z790" s="15"/>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15"/>
      <c r="Z791" s="15"/>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15"/>
      <c r="Z792" s="15"/>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15"/>
      <c r="Z793" s="15"/>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15"/>
      <c r="Z794" s="15"/>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15"/>
      <c r="Z795" s="15"/>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15"/>
      <c r="Z796" s="15"/>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15"/>
      <c r="Z797" s="15"/>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15"/>
      <c r="Z798" s="15"/>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15"/>
      <c r="Z799" s="15"/>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15"/>
      <c r="Z800" s="15"/>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15"/>
      <c r="Z801" s="15"/>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15"/>
      <c r="Z802" s="15"/>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15"/>
      <c r="Z803" s="15"/>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15"/>
      <c r="Z804" s="15"/>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15"/>
      <c r="Z805" s="15"/>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15"/>
      <c r="Z806" s="15"/>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15"/>
      <c r="Z807" s="15"/>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15"/>
      <c r="Z808" s="15"/>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15"/>
      <c r="Z809" s="15"/>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15"/>
      <c r="Z810" s="15"/>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15"/>
      <c r="Z811" s="15"/>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15"/>
      <c r="Z812" s="15"/>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15"/>
      <c r="Z813" s="15"/>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15"/>
      <c r="Z814" s="15"/>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15"/>
      <c r="Z815" s="15"/>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15"/>
      <c r="Z816" s="15"/>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15"/>
      <c r="Z817" s="15"/>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15"/>
      <c r="Z818" s="15"/>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15"/>
      <c r="Z819" s="15"/>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15"/>
      <c r="Z820" s="15"/>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15"/>
      <c r="Z821" s="15"/>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15"/>
      <c r="Z822" s="15"/>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15"/>
      <c r="Z823" s="15"/>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15"/>
      <c r="Z824" s="15"/>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15"/>
      <c r="Z825" s="15"/>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15"/>
      <c r="Z826" s="15"/>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15"/>
      <c r="Z827" s="15"/>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15"/>
      <c r="Z828" s="15"/>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15"/>
      <c r="Z829" s="15"/>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15"/>
      <c r="Z830" s="15"/>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15"/>
      <c r="Z831" s="15"/>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15"/>
      <c r="Z832" s="15"/>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15"/>
      <c r="Z833" s="15"/>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15"/>
      <c r="Z834" s="15"/>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15"/>
      <c r="Z835" s="15"/>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15"/>
      <c r="Z836" s="15"/>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15"/>
      <c r="Z837" s="15"/>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15"/>
      <c r="Z838" s="15"/>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15"/>
      <c r="Z839" s="15"/>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15"/>
      <c r="Z840" s="15"/>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15"/>
      <c r="Z841" s="15"/>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15"/>
      <c r="Z842" s="15"/>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15"/>
      <c r="Z843" s="15"/>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15"/>
      <c r="Z844" s="15"/>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15"/>
      <c r="Z845" s="15"/>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15"/>
      <c r="Z846" s="15"/>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15"/>
      <c r="Z847" s="15"/>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15"/>
      <c r="Z848" s="15"/>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15"/>
      <c r="Z849" s="15"/>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15"/>
      <c r="Z850" s="15"/>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15"/>
      <c r="Z851" s="15"/>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15"/>
      <c r="Z852" s="15"/>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15"/>
      <c r="Z853" s="15"/>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15"/>
      <c r="Z854" s="15"/>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15"/>
      <c r="Z855" s="15"/>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15"/>
      <c r="Z856" s="15"/>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15"/>
      <c r="Z857" s="15"/>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15"/>
      <c r="Z858" s="15"/>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15"/>
      <c r="Z859" s="15"/>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15"/>
      <c r="Z860" s="15"/>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15"/>
      <c r="Z861" s="15"/>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15"/>
      <c r="Z862" s="15"/>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15"/>
      <c r="Z863" s="15"/>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15"/>
      <c r="Z864" s="15"/>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15"/>
      <c r="Z865" s="15"/>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15"/>
      <c r="Z866" s="15"/>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15"/>
      <c r="Z867" s="15"/>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15"/>
      <c r="Z868" s="15"/>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15"/>
      <c r="Z869" s="15"/>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15"/>
      <c r="Z870" s="15"/>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15"/>
      <c r="Z871" s="15"/>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15"/>
      <c r="Z872" s="15"/>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15"/>
      <c r="Z873" s="15"/>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15"/>
      <c r="Z874" s="15"/>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15"/>
      <c r="Z875" s="15"/>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15"/>
      <c r="Z876" s="15"/>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15"/>
      <c r="Z877" s="15"/>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15"/>
      <c r="Z878" s="15"/>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15"/>
      <c r="Z879" s="15"/>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15"/>
      <c r="Z880" s="15"/>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15"/>
      <c r="Z881" s="15"/>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15"/>
      <c r="Z882" s="15"/>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15"/>
      <c r="Z883" s="15"/>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15"/>
      <c r="Z884" s="15"/>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15"/>
      <c r="Z885" s="15"/>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15"/>
      <c r="Z886" s="15"/>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15"/>
      <c r="Z887" s="15"/>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15"/>
      <c r="Z888" s="15"/>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15"/>
      <c r="Z889" s="15"/>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15"/>
      <c r="Z890" s="15"/>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15"/>
      <c r="Z891" s="15"/>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15"/>
      <c r="Z892" s="15"/>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15"/>
      <c r="Z893" s="15"/>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15"/>
      <c r="Z894" s="15"/>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15"/>
      <c r="Z895" s="15"/>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15"/>
      <c r="Z896" s="15"/>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15"/>
      <c r="Z897" s="15"/>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15"/>
      <c r="Z898" s="15"/>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15"/>
      <c r="Z899" s="15"/>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15"/>
      <c r="Z900" s="15"/>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15"/>
      <c r="Z901" s="15"/>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15"/>
      <c r="Z902" s="15"/>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15"/>
      <c r="Z903" s="15"/>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15"/>
      <c r="Z904" s="15"/>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15"/>
      <c r="Z905" s="15"/>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15"/>
      <c r="Z906" s="15"/>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15"/>
      <c r="Z907" s="15"/>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15"/>
      <c r="Z908" s="15"/>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15"/>
      <c r="Z909" s="15"/>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15"/>
      <c r="Z910" s="15"/>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15"/>
      <c r="Z911" s="15"/>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15"/>
      <c r="Z912" s="15"/>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15"/>
      <c r="Z913" s="15"/>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15"/>
      <c r="Z914" s="15"/>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15"/>
      <c r="Z915" s="15"/>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15"/>
      <c r="Z916" s="15"/>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15"/>
      <c r="Z917" s="15"/>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15"/>
      <c r="Z918" s="15"/>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15"/>
      <c r="Z919" s="15"/>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15"/>
      <c r="Z920" s="15"/>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15"/>
      <c r="Z921" s="15"/>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15"/>
      <c r="Z922" s="15"/>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15"/>
      <c r="Z923" s="15"/>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15"/>
      <c r="Z924" s="15"/>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15"/>
      <c r="Z925" s="15"/>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15"/>
      <c r="Z926" s="15"/>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15"/>
      <c r="Z927" s="15"/>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15"/>
      <c r="Z928" s="15"/>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15"/>
      <c r="Z929" s="15"/>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15"/>
      <c r="Z930" s="15"/>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15"/>
      <c r="Z931" s="15"/>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15"/>
      <c r="Z932" s="15"/>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15"/>
      <c r="Z933" s="15"/>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15"/>
      <c r="Z934" s="15"/>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15"/>
      <c r="Z935" s="15"/>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15"/>
      <c r="Z936" s="15"/>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15"/>
      <c r="Z937" s="15"/>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15"/>
      <c r="Z938" s="15"/>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15"/>
      <c r="Z939" s="15"/>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15"/>
      <c r="Z940" s="15"/>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15"/>
      <c r="Z941" s="15"/>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15"/>
      <c r="Z942" s="15"/>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15"/>
      <c r="Z943" s="15"/>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15"/>
      <c r="Z944" s="15"/>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15"/>
      <c r="Z945" s="15"/>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15"/>
      <c r="Z946" s="15"/>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15"/>
      <c r="Z947" s="15"/>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15"/>
      <c r="Z948" s="15"/>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15"/>
      <c r="Z949" s="15"/>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15"/>
      <c r="Z950" s="15"/>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15"/>
      <c r="Z951" s="15"/>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15"/>
      <c r="Z952" s="15"/>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15"/>
      <c r="Z953" s="15"/>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15"/>
      <c r="Z954" s="15"/>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15"/>
      <c r="Z955" s="15"/>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15"/>
      <c r="Z956" s="15"/>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15"/>
      <c r="Z957" s="15"/>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15"/>
      <c r="Z958" s="15"/>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15"/>
      <c r="Z959" s="15"/>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15"/>
      <c r="Z960" s="15"/>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15"/>
      <c r="Z961" s="15"/>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15"/>
      <c r="Z962" s="15"/>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15"/>
      <c r="Z963" s="15"/>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15"/>
      <c r="Z964" s="15"/>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15"/>
      <c r="Z965" s="15"/>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15"/>
      <c r="Z966" s="15"/>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15"/>
      <c r="Z967" s="15"/>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15"/>
      <c r="Z968" s="15"/>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15"/>
      <c r="Z969" s="15"/>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15"/>
      <c r="Z970" s="15"/>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15"/>
      <c r="Z971" s="15"/>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15"/>
      <c r="Z972" s="15"/>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15"/>
      <c r="Z973" s="15"/>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15"/>
      <c r="Z974" s="15"/>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15"/>
      <c r="Z975" s="15"/>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15"/>
      <c r="Z976" s="15"/>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15"/>
      <c r="Z977" s="15"/>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15"/>
      <c r="Z978" s="15"/>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15"/>
      <c r="Z979" s="15"/>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15"/>
      <c r="Z980" s="15"/>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15"/>
      <c r="Z981" s="15"/>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15"/>
      <c r="Z982" s="15"/>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15"/>
      <c r="Z983" s="15"/>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15"/>
      <c r="Z984" s="15"/>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15"/>
      <c r="Z985" s="15"/>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15"/>
      <c r="Z986" s="15"/>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15"/>
      <c r="Z987" s="15"/>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15"/>
      <c r="Z988" s="15"/>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15"/>
      <c r="Z989" s="15"/>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15"/>
      <c r="Z990" s="15"/>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15"/>
      <c r="Z991" s="15"/>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15"/>
      <c r="Z992" s="15"/>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15"/>
      <c r="Z993" s="15"/>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15"/>
      <c r="Z994" s="15"/>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15"/>
      <c r="Z995" s="15"/>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15"/>
      <c r="Z996" s="15"/>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15"/>
      <c r="Z997" s="15"/>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15"/>
      <c r="Z998" s="15"/>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15"/>
      <c r="Z999" s="15"/>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15"/>
      <c r="Z1000" s="15"/>
    </row>
    <row r="1001">
      <c r="A1001" s="6"/>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c r="A1002" s="6"/>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row r="1003">
      <c r="A1003" s="6"/>
      <c r="B1003" s="15"/>
      <c r="C1003" s="15"/>
      <c r="D1003" s="15"/>
      <c r="E1003" s="15"/>
      <c r="F1003" s="15"/>
      <c r="G1003" s="15"/>
      <c r="H1003" s="15"/>
      <c r="I1003" s="15"/>
      <c r="J1003" s="15"/>
      <c r="K1003" s="15"/>
      <c r="L1003" s="15"/>
      <c r="M1003" s="15"/>
      <c r="N1003" s="15"/>
      <c r="O1003" s="15"/>
      <c r="P1003" s="15"/>
      <c r="Q1003" s="15"/>
      <c r="R1003" s="15"/>
      <c r="S1003" s="15"/>
      <c r="T1003" s="15"/>
      <c r="U1003" s="15"/>
      <c r="V1003" s="15"/>
      <c r="W1003" s="15"/>
      <c r="X1003" s="15"/>
      <c r="Y1003" s="15"/>
      <c r="Z1003" s="15"/>
    </row>
  </sheetData>
  <hyperlinks>
    <hyperlink r:id="rId1" ref="I7"/>
    <hyperlink r:id="rId2" ref="I9"/>
    <hyperlink r:id="rId3" location="essentials" ref="I12"/>
  </hyperlinks>
  <drawing r:id="rId4"/>
</worksheet>
</file>