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I1">
      <text>
        <t xml:space="preserve">Joel Benjamin:
Is there a way of making sure all investments are in GBP or noted as lat currency?</t>
      </text>
    </comment>
  </commentList>
</comments>
</file>

<file path=xl/sharedStrings.xml><?xml version="1.0" encoding="utf-8"?>
<sst xmlns="http://schemas.openxmlformats.org/spreadsheetml/2006/main" count="1178" uniqueCount="610">
  <si>
    <t>Name</t>
  </si>
  <si>
    <t>To access the full data open the sheet "Full Data" from the menu at the bottom.</t>
  </si>
  <si>
    <t>Name of Local Authority Pension Fund</t>
  </si>
  <si>
    <t>Description of holding</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</si>
  <si>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</si>
  <si>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</si>
  <si>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</si>
  <si>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</si>
  <si>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</si>
  <si>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</si>
  <si>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</si>
  <si>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Annual Report 2014</t>
  </si>
  <si>
    <t>The Methodology used is detailed in the Methodology section of our briefing,</t>
  </si>
  <si>
    <t>Total holdings</t>
  </si>
  <si>
    <t>downloadable from http://gofossilfree.org/uk/pensions/</t>
  </si>
  <si>
    <t>Data sheets for other local authorities and contact details if you can’t find what</t>
  </si>
  <si>
    <t>you are looking for can be accessed from</t>
  </si>
  <si>
    <t>http://gofossilfree.org/uk/pensions/</t>
  </si>
  <si>
    <t>Sub-category/ Classification</t>
  </si>
  <si>
    <t>Oil/Gas companies</t>
  </si>
  <si>
    <t>Coal companies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</si>
  <si>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</si>
  <si>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</si>
  <si>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</si>
  <si>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</si>
  <si>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</si>
  <si>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Verification</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</si>
  <si>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</si>
  <si>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</si>
  <si>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</si>
  <si>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</si>
  <si>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</si>
  <si>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Fossil Fuel Amounts</t>
  </si>
  <si>
    <t>All Amounts</t>
  </si>
  <si>
    <t>Total fossil fuel holdings</t>
  </si>
  <si>
    <t>Percentage in fossil fuels</t>
  </si>
  <si>
    <t>Top 10 Fossil Fuel Holdings</t>
  </si>
  <si>
    <t>This excludes holdings through pooled funds - see next sheet</t>
  </si>
  <si>
    <t>Amount</t>
  </si>
  <si>
    <t xml:space="preserve">East Riding Pension Fund </t>
  </si>
  <si>
    <t>SGST - SCHRODER NORTH AMERICAN EQUITY FUND - INVESTOR SHARES</t>
  </si>
  <si>
    <t>Pooled fund estimate</t>
  </si>
  <si>
    <t>Percentage</t>
  </si>
  <si>
    <t>Pooled fund</t>
  </si>
  <si>
    <t>Estimated fossil fuel holdings:</t>
  </si>
  <si>
    <t>in % of total holdings</t>
  </si>
  <si>
    <t>Total</t>
  </si>
  <si>
    <t>yes</t>
  </si>
  <si>
    <t>Total estimated fossil fuels in largest pooled funds</t>
  </si>
  <si>
    <t>Total direct fossil fuels</t>
  </si>
  <si>
    <t>Total fossil fuels</t>
  </si>
  <si>
    <t>CASH</t>
  </si>
  <si>
    <t>SCHRODER INSTITUTIONAL PACIFIC FUND I INC</t>
  </si>
  <si>
    <t>SCHRODER EMERGING MARKETS FUND</t>
  </si>
  <si>
    <t>VODAFONE GROUP PLC</t>
  </si>
  <si>
    <t>BP PLC</t>
  </si>
  <si>
    <t>GLAXOSMITHKLINE PLC</t>
  </si>
  <si>
    <t>ROYAL DUTCH SHELL PLC - B SHARES</t>
  </si>
  <si>
    <t>HSBC HOLDINGS PLC</t>
  </si>
  <si>
    <t>ASTRAZENECA PLC</t>
  </si>
  <si>
    <t>BG GROUP PLC</t>
  </si>
  <si>
    <t>RIO TINTO PLC</t>
  </si>
  <si>
    <t>SCHRODER INSTL UK SMALLER CO'S FUND INCOME UNITS</t>
  </si>
  <si>
    <t>BIOTECH GROWTH TRUST PLC</t>
  </si>
  <si>
    <t>ARM HOLDINGS PLC</t>
  </si>
  <si>
    <t>BRITISH AMERICAN TOBACCO PLC</t>
  </si>
  <si>
    <t>UNILEVER PLC</t>
  </si>
  <si>
    <t>BT GROUP PLC</t>
  </si>
  <si>
    <t>SHIRE PLC</t>
  </si>
  <si>
    <t>PRUDENTIAL PLC</t>
  </si>
  <si>
    <t>HENDERSON SMALLER COMPANIES INVESTMENT TRUST PLC</t>
  </si>
  <si>
    <t>DIAGEO PLC</t>
  </si>
  <si>
    <t>STANDARD LIFE PROPERTY PENSION FUND</t>
  </si>
  <si>
    <t>SCHRODER INST DEVELOPING MKTS FD A</t>
  </si>
  <si>
    <t>IMPAX ENVIRONMENTAL MARKETS PLC</t>
  </si>
  <si>
    <t>EUROPEAN REAL ESTATE DEBT FUND L.P.</t>
  </si>
  <si>
    <t>RECKITT BENCKISER GROUP PLC</t>
  </si>
  <si>
    <t>BLACKROCK SMALLER COMPANIES TRUST PLC</t>
  </si>
  <si>
    <t>COMPASS GROUP PLC</t>
  </si>
  <si>
    <t>INVESCO REAL ESTATE EUROPEAN FUND</t>
  </si>
  <si>
    <t>TESCO PLC</t>
  </si>
  <si>
    <t>BHP BILLITON PLC</t>
  </si>
  <si>
    <t>INTERNATIONAL BIOTECHNOLOGY TRUST PLC</t>
  </si>
  <si>
    <t>BARCLAYS PLC</t>
  </si>
  <si>
    <t>PANTHEON INTERNATIONAL PARTICIPATIONS PLC</t>
  </si>
  <si>
    <t>HANSA TRUST PLC 'A'</t>
  </si>
  <si>
    <t>EQUITIX FUND I L.P.</t>
  </si>
  <si>
    <t>TRITAX BIG BOX REIT</t>
  </si>
  <si>
    <t>SABMILLER PLC</t>
  </si>
  <si>
    <t>ABERFORTH SMALLER COMPANIES TRUST PLC</t>
  </si>
  <si>
    <t>SCHRODER RECOVERY FUND INCOME UNITS</t>
  </si>
  <si>
    <t>PANTHEON INTERNATIONAL PARTICIPATIONS PLC RED SHARES</t>
  </si>
  <si>
    <t>PEARSON PLC</t>
  </si>
  <si>
    <t>TWENTYFOUR INCOME FUND LIMITED</t>
  </si>
  <si>
    <t>MONTANARO UK SMALLER COMPANIES INVESTMENT TRUST PLC</t>
  </si>
  <si>
    <t>MEDICX FUND LIMITED</t>
  </si>
  <si>
    <t>NB DISTRESSED DEBT INVESTMENT FUND LTD</t>
  </si>
  <si>
    <t>NATIONAL GRID PLC</t>
  </si>
  <si>
    <t>WPP PLC</t>
  </si>
  <si>
    <t>STANDARD CHARTERED PLC</t>
  </si>
  <si>
    <t>OBERON CREDIT INVESTMENT FUND 1</t>
  </si>
  <si>
    <t>DORIC NIMROD AIR THREE LTD</t>
  </si>
  <si>
    <t>EUROPEAN REAL ESTATE DEBT FUND  II L.P.</t>
  </si>
  <si>
    <t>ROYAL DUTCH SHELL PLC - A SHARES</t>
  </si>
  <si>
    <t>HERALD INVESTMENT TRUST PLC</t>
  </si>
  <si>
    <t>INVESTEC AIRCRAFT SYNDICATE NO. 1</t>
  </si>
  <si>
    <t>JP MORGAN EUROPEAN SMALLER COMPANIES TRUST PLC</t>
  </si>
  <si>
    <t>THE CAREPLACES UNIT TRUST</t>
  </si>
  <si>
    <t>ASSOCIATED BRITISH FOODS PLC</t>
  </si>
  <si>
    <t>JUPITER EUROPEAN OPPORTUNITIES TRUST PLC</t>
  </si>
  <si>
    <t>TREASURY 4.5% STOCK 2019</t>
  </si>
  <si>
    <t>DORIC NIMROD AIR TWO LTD</t>
  </si>
  <si>
    <t>GLENCORE XSTRATA PLC</t>
  </si>
  <si>
    <t>HENDERSON CENTRAL LONDON OFFICE FUND II</t>
  </si>
  <si>
    <t>LLOYDS BANKING GROUP PLC</t>
  </si>
  <si>
    <t>ROLLS ROYCE HOLDINGS PLC</t>
  </si>
  <si>
    <t>CENTRICA PLC</t>
  </si>
  <si>
    <t>INNISFREE PFI CONTINUATION FUND</t>
  </si>
  <si>
    <t>SCHRODER UK MID CAP FUND PLC</t>
  </si>
  <si>
    <t>SCHRODER EUROPEAN SMALLER CO'S FUND INCOME UNITS</t>
  </si>
  <si>
    <t>JP MORGAN SMALLER COMPANIES INVESTMENT TRUST PLC</t>
  </si>
  <si>
    <t>NOMURA US HIGH YIELD BOND FUND</t>
  </si>
  <si>
    <t>IMPERIAL TOBACCO GROUP PLC</t>
  </si>
  <si>
    <t>NB GLOBAL FLOATING RATE INCOME FUND STERLING SHARES</t>
  </si>
  <si>
    <t>SAGE GROUP PLC</t>
  </si>
  <si>
    <t>BURBERRY GROUP PLC</t>
  </si>
  <si>
    <t>MONTANARO GROWTH &amp; INCOME FUND LP NO 3</t>
  </si>
  <si>
    <t>STARWOOD EUROPEAN REAL ESTATE FINANCE LTD</t>
  </si>
  <si>
    <t>MERCANTILE INVESTMENT TRUST PLC</t>
  </si>
  <si>
    <t>LLOYDS BANK PLC 1.5% FRB 2017</t>
  </si>
  <si>
    <t>TREASURY 1.875% INDEX LINKED STOCK 2022</t>
  </si>
  <si>
    <t>INNISFREE PFI SECONDARY FUND</t>
  </si>
  <si>
    <t>LIONTRUST SPECIAL SITUATIONS FUND (I) DISTRIBUTION UNITS</t>
  </si>
  <si>
    <t>GLENNMONT CLEAN ENERGY FUND A L.P.</t>
  </si>
  <si>
    <t>UBS TRITON PROPERTY UNIT TRUST</t>
  </si>
  <si>
    <t>TATE AND LYLE PLC</t>
  </si>
  <si>
    <t>BAe SYSTEMS PLC</t>
  </si>
  <si>
    <t>MONTANARO EUROPEAN SMALLER COMPANIES TRUST PLC</t>
  </si>
  <si>
    <t>TELECITY GROUP PLC</t>
  </si>
  <si>
    <t>PICTET GLOBAL EMERGING DEBT I</t>
  </si>
  <si>
    <t>LEGAL &amp; GENERAL GROUP PLC</t>
  </si>
  <si>
    <t>M &amp; G REAL ESTATE DEBT FUND L.P.</t>
  </si>
  <si>
    <t>WHITBREAD  PLC</t>
  </si>
  <si>
    <t>HERMES PROPERTY UNIT TRUST</t>
  </si>
  <si>
    <t>TREASURY 4% STOCK 2022</t>
  </si>
  <si>
    <t>HG CAPITAL TRUST PLC</t>
  </si>
  <si>
    <t>PICTET INSTITUTIONAL EMERGING LOCAL CURRENCY DEBT I</t>
  </si>
  <si>
    <t>US TREASURY 4% 2018</t>
  </si>
  <si>
    <t>STANDARD LIFE UK SMALLER COMPANIES TRUST PLC</t>
  </si>
  <si>
    <t>AVIVA PLC</t>
  </si>
  <si>
    <t>RCM TECHNOLOGY TRUST PLC</t>
  </si>
  <si>
    <t>EASYJET PLC</t>
  </si>
  <si>
    <t>PARTNERS GROUP GLOBAL OPPORTUNITIES RED PART SHARES</t>
  </si>
  <si>
    <t>EQUITIX FUND II L.P.</t>
  </si>
  <si>
    <t>BLACKSTONE RESOURCES SELECT OFFSHORE FUND LTD</t>
  </si>
  <si>
    <t>STANDARD LIFE EUROPEAN PROPERTY GROWTH FUND</t>
  </si>
  <si>
    <t>CAPITAL DYNAMICS EUROPEAN VENTURE 2005</t>
  </si>
  <si>
    <t>WM MORRISON SUPERMARKETS PLC</t>
  </si>
  <si>
    <t xml:space="preserve">ECOFIN WATER &amp; POWER OPPORTUNITIES PLC </t>
  </si>
  <si>
    <t>CAYENNE TRUST PLC</t>
  </si>
  <si>
    <t>BLACKSTONE REAL ESTATE DEBT STRATEGIES FUND II</t>
  </si>
  <si>
    <t>JOHN LAING INFRASTRUCTURE FUND LTD</t>
  </si>
  <si>
    <t>SCHRODER PRIVATE EQUITY FUND OF FUNDS II PLC</t>
  </si>
  <si>
    <t>KINGFISHER PLC</t>
  </si>
  <si>
    <t>IMPAX ASIAN ENVIRONMENTAL MARKETS (IRELAND) PLC</t>
  </si>
  <si>
    <t>SUMITOMO MITSUI FINANCIAL GROUP INCORPORATED NPV</t>
  </si>
  <si>
    <t>IMPAX NEW ENERGY INVESTORS L.P.</t>
  </si>
  <si>
    <t>NATIONWIDE BUILDING SOCIETY 6% VRB 2049</t>
  </si>
  <si>
    <t>INTERCONTINENTAL HOTELS GROUP PLC</t>
  </si>
  <si>
    <t>EUROPEAN INVESTMENT BANK 5.5% BOND 2025</t>
  </si>
  <si>
    <t>ANGLO AMERICAN PLC</t>
  </si>
  <si>
    <t>HICL INFRASTRUCTURE COMPANY LTD</t>
  </si>
  <si>
    <t>BLUECREST ALLBLUE FUND LIMITED</t>
  </si>
  <si>
    <t>SCOTT'S COVE SPECIAL CREDITS OFFSHORE FUND I LIMITED</t>
  </si>
  <si>
    <t>TESCO PLC 5.5% FRB 2019</t>
  </si>
  <si>
    <t>COUNTRYWIDE ASSURED PROPERTY PENSION FUND</t>
  </si>
  <si>
    <t>TEMASEK FINANCIAL I LTD 4.625% FRB 2022</t>
  </si>
  <si>
    <t>AMP CAPITAL INFRASTRUCTURE DEBT FUND L.P.</t>
  </si>
  <si>
    <t>RWE AG 7% BOND 2049</t>
  </si>
  <si>
    <t>SOUTHERN WATER SERVICES FINANCE LTD 6.125% FRB 2019</t>
  </si>
  <si>
    <t>PENNON GROUP PLC 6.75% FRB 2049</t>
  </si>
  <si>
    <t>DORIC NIMROD AIR ONE LTD</t>
  </si>
  <si>
    <t>SSE PLC</t>
  </si>
  <si>
    <t>SSE PLC 5.453% FRB 2049</t>
  </si>
  <si>
    <t>NEXT PLC</t>
  </si>
  <si>
    <t>SMITH &amp; NEPHEW PLC</t>
  </si>
  <si>
    <t>ABERFORTH GEARED INCOME TRUST PLC</t>
  </si>
  <si>
    <t>ROCHE HOLDINGS AG</t>
  </si>
  <si>
    <t>RENN UNIVERSAL GROWTH INVESTMENT TRUST PLC</t>
  </si>
  <si>
    <t>TREASURY 1.25% INDEX LINKED STOCK 2017</t>
  </si>
  <si>
    <t>ACCESS CAPITAL PARTNERS V L.P.</t>
  </si>
  <si>
    <t>EXPERIAN PLC</t>
  </si>
  <si>
    <t>CBRE LIONBROOK PROPERTY FUND 'B'</t>
  </si>
  <si>
    <t>PACE PLC</t>
  </si>
  <si>
    <t>ALPHA CEE II L.P.</t>
  </si>
  <si>
    <t>MITSUBISHI UFJ FINANCIAL GROUP INCORPORATED NPV</t>
  </si>
  <si>
    <t>0</t>
  </si>
  <si>
    <t>APOLLO FUND PLC PART SHARES</t>
  </si>
  <si>
    <t>IMPAX NEW ENERGY INVESTORS FUND II L.P.</t>
  </si>
  <si>
    <t>ELECTRA PRIVATE EQUITY PLC</t>
  </si>
  <si>
    <t>HENDERSON PFI SECONDARY FUND II L.P.</t>
  </si>
  <si>
    <t>EUROPEAN CLEAN ENERGY FUND L.P.</t>
  </si>
  <si>
    <t>KDDI CORPORATION NPV</t>
  </si>
  <si>
    <t>NB PRIVATE EQUITY PARTNERS LTD CLASS A</t>
  </si>
  <si>
    <t>ADVANCE DEVELOPING MARKETS FUND LTD</t>
  </si>
  <si>
    <t>HONDA MOTOR COMPANY LIMITED NPV</t>
  </si>
  <si>
    <t>SANOFI</t>
  </si>
  <si>
    <t>ANHEUSER-BUSCH INBEV NV</t>
  </si>
  <si>
    <t>TOTAL SA</t>
  </si>
  <si>
    <t>SSE PLC 5% FRB 2018</t>
  </si>
  <si>
    <t>NETWORK RAIL INFRASTRUCTURE FINANCE PLC 4.875% FRB 2015</t>
  </si>
  <si>
    <t>NOVARTIS AG</t>
  </si>
  <si>
    <t>AMEC PLC</t>
  </si>
  <si>
    <t>KEY CAPITAL PARTNERS FUND I</t>
  </si>
  <si>
    <t>TREASURY 2% 22 JAN 2016</t>
  </si>
  <si>
    <t>HIGHBRIDGE PRINCIPAL STRATEGIES - SPECIALITY LOAN FUND III L.P.</t>
  </si>
  <si>
    <t>TOYOTA MOTOR CORPORATION NPV</t>
  </si>
  <si>
    <t>MARTIN CURRIE GLOBAL ALPHA FUND B SHARES</t>
  </si>
  <si>
    <t>GERMANY 4% 2016</t>
  </si>
  <si>
    <t>CBRE LIONBROOK PROPERTY FUND 'C'</t>
  </si>
  <si>
    <t>UK TREASURY 2.25% 07 SEP 2023</t>
  </si>
  <si>
    <t>ORIX CORPORATION NPV</t>
  </si>
  <si>
    <t>NOVO-NORDISK A/S</t>
  </si>
  <si>
    <t>HENDERSON UK SHOPPING CENTRE FUND</t>
  </si>
  <si>
    <t>TR EUROPEAN GROWTH TRUST PLC</t>
  </si>
  <si>
    <t xml:space="preserve">US TREASURY 1.625% I/L NOTE 2018 </t>
  </si>
  <si>
    <t>DUNEDIN ENTERPRISE INVESTMENT TRUST PLC</t>
  </si>
  <si>
    <t>LAND SECURITIES GROUP PLC</t>
  </si>
  <si>
    <t>TREASURY 5% STOCK 2025</t>
  </si>
  <si>
    <t>AMP CAPITAL INFRASTRUCTURE DEBT FUND II L.P.</t>
  </si>
  <si>
    <t>NETWORK RAIL INFRASTRUCTURE FINANCE PLC 1.75% I/L 2027</t>
  </si>
  <si>
    <t>TULLOW OIL PLC</t>
  </si>
  <si>
    <t>SISF JAPANESE SMALLER COMPANIES I GBP DIS</t>
  </si>
  <si>
    <t>BANCO SANTANDER SA</t>
  </si>
  <si>
    <t>SCHNEIDER ELECTRIC SA</t>
  </si>
  <si>
    <t>ELEGANTREE FUND SPC</t>
  </si>
  <si>
    <t>CBRE LIONBROOK PROPERTY FUND 'A'</t>
  </si>
  <si>
    <t>TREASURY 4.25% STOCK 2027</t>
  </si>
  <si>
    <t>VINTAGE IV OFFSHORE HOLDINGS L.P.</t>
  </si>
  <si>
    <t>US TREASURY 0.125% I/L NOTE 2022</t>
  </si>
  <si>
    <t>HARBOURVEST SENIOR LOANS EUROPE LTD</t>
  </si>
  <si>
    <t>SAP AG</t>
  </si>
  <si>
    <t>TREASURY 1.75% 22 JAN 2017</t>
  </si>
  <si>
    <t>EUROPEAN SECONDARY DEVELOPMENT FUND IV L.P.</t>
  </si>
  <si>
    <t>SREF CONTINENTAL EUROPEAN FUND</t>
  </si>
  <si>
    <t>COBHAM PLC</t>
  </si>
  <si>
    <t>FRANCE 3.25% 2016</t>
  </si>
  <si>
    <t>MITHRAS INVESTMENT TRUST PLC</t>
  </si>
  <si>
    <t>FIDELITY EUROPEAN VALUES PLC</t>
  </si>
  <si>
    <t>MONTANARO EUROPEAN SMALLER COS FUND PLC</t>
  </si>
  <si>
    <t>TREASURY 4.75% STOCK 2020</t>
  </si>
  <si>
    <t>UTILICO EMERGING MARKETS LTD</t>
  </si>
  <si>
    <t>THE RENEWABLES INFRASTRUCTURE GROUP LTD</t>
  </si>
  <si>
    <t>JAPAN GOVT 10-YR 1.1% 20 DEC 2021</t>
  </si>
  <si>
    <t>ARTEMIS ALPHA TRUST PLC</t>
  </si>
  <si>
    <t>TREASURY 4% 07 SEP 2016</t>
  </si>
  <si>
    <t>PERNOD-RICARD SA</t>
  </si>
  <si>
    <t>ITOCHU CORPORATION NPV</t>
  </si>
  <si>
    <t>MEZZVEST PARTNERS III L.P.</t>
  </si>
  <si>
    <t>PARTNERS GROUP SECONDARY 2006 L.P.</t>
  </si>
  <si>
    <t>TREASURY 5% 07 MAR 2018</t>
  </si>
  <si>
    <t>NOVARTIS AG CHF0.50 (REGISTERED)</t>
  </si>
  <si>
    <t>WOLSELEY PLC</t>
  </si>
  <si>
    <t>CANADA 3.5% 2020</t>
  </si>
  <si>
    <t>HUNTING PLC</t>
  </si>
  <si>
    <t>MITSUI AND COMPANY LIMITED NPV</t>
  </si>
  <si>
    <t>HITACHI LIMITED NPV</t>
  </si>
  <si>
    <t>AUSTRALIA 6.25% 2015</t>
  </si>
  <si>
    <t>NB GLOBAL FLOATING RATE INCOME FUND RED C SHARES</t>
  </si>
  <si>
    <t>REXAM PLC</t>
  </si>
  <si>
    <t>VCFA VENTURE PARTNERS V L.P.</t>
  </si>
  <si>
    <t xml:space="preserve">SIEMENS AG </t>
  </si>
  <si>
    <t>INVESTEC AIR INDIA</t>
  </si>
  <si>
    <t>VIVENDI SA EUR5.50</t>
  </si>
  <si>
    <t>BRITISH LAND COMPANY PLC</t>
  </si>
  <si>
    <t>AISIN SEIKI CO LTD</t>
  </si>
  <si>
    <t>HARBOURVEST GLOBAL PRIVATE EQUITY LIMITED</t>
  </si>
  <si>
    <t>ABERDEEN ASSET MANAGEMENT PLC</t>
  </si>
  <si>
    <t>ROCHE HOLDING AG NPV</t>
  </si>
  <si>
    <t>PANTHEON GLOBAL SECONDARY FUND III "A" L.P.</t>
  </si>
  <si>
    <t>US TREASURY N/B 1.25% 30 APR 2019</t>
  </si>
  <si>
    <t>TREASURY 4.5% 07 MAR 2019</t>
  </si>
  <si>
    <t>MELROSE INDUSTRIES PLC</t>
  </si>
  <si>
    <t>JX HOLDINGS INCORPORATED NPV</t>
  </si>
  <si>
    <t>US TREASURY NOTE 3.5% 15 MAY 2020</t>
  </si>
  <si>
    <t>GREENCOAT UK WIND PLC</t>
  </si>
  <si>
    <t>NATIONWIDE BUILDING SOCIETY 5.769% VRB 2049</t>
  </si>
  <si>
    <t>MARSTON'S PLC</t>
  </si>
  <si>
    <t>JAPAN GOVERNMENT BOND 1.7% 20 MAR 2017</t>
  </si>
  <si>
    <t>UNITED UTILITIES GROUP PLC</t>
  </si>
  <si>
    <t>NESTLE SA</t>
  </si>
  <si>
    <t>HEINEKEN NV</t>
  </si>
  <si>
    <t>DANONE</t>
  </si>
  <si>
    <t>T&amp;D HOLDINGS INCORPORATED NPV</t>
  </si>
  <si>
    <t xml:space="preserve">INTERNATIONAL PUBLIC PARTNERSHIP LTD </t>
  </si>
  <si>
    <t>TREASURY 4.75% 07 DEC 2038</t>
  </si>
  <si>
    <t>CIE FINANCIERE RICHEMONT AG</t>
  </si>
  <si>
    <t>AUGUST EQUITY PARTNERS II A</t>
  </si>
  <si>
    <t>FORESIGHT ENVIRONMENTAL FUND L.P.</t>
  </si>
  <si>
    <t>BNP PARIBAS EUR2</t>
  </si>
  <si>
    <t>TREASURY 4% 07 MAR 2022</t>
  </si>
  <si>
    <t>PRUDENTIAL PLC 6.5% FRB 2049</t>
  </si>
  <si>
    <t>SOFTBANK CORP</t>
  </si>
  <si>
    <t>BUNZL PLC</t>
  </si>
  <si>
    <t>SMITHS GROUP PLC</t>
  </si>
  <si>
    <t>LMS CAPITAL PLC</t>
  </si>
  <si>
    <t>TREASURY 4.25% 07 JUN 2032</t>
  </si>
  <si>
    <t>ICAP PLC</t>
  </si>
  <si>
    <t>HAMMERSON PLC</t>
  </si>
  <si>
    <t>HIGHBRIDGE PRINCIPAL STRATEGIES - OFFSHORE MEZZANINE II L.P.</t>
  </si>
  <si>
    <t xml:space="preserve">BNP PARIBAS AG </t>
  </si>
  <si>
    <t>PENNON GROUP PLC</t>
  </si>
  <si>
    <t>ING GROEP NV CVA EUR0.24</t>
  </si>
  <si>
    <t>LEGRAND SA EUR4</t>
  </si>
  <si>
    <t>SOCIETE GENERALE EUR1.25</t>
  </si>
  <si>
    <t>AMADEUS IT HOLDING SA CLASS A EUR0.01</t>
  </si>
  <si>
    <t>PARTNERS GROUP ASIA-PACIFIC 2005 L.P.</t>
  </si>
  <si>
    <t>CAMDEN PRIVATE CAPITAL III LLC</t>
  </si>
  <si>
    <t>RANDSTAD HOLDING NV EUR0.10</t>
  </si>
  <si>
    <t>GEA GROUP AG NPV</t>
  </si>
  <si>
    <t>KONINKLIJKE DSM NA EUR1.50 (REGISTERED)</t>
  </si>
  <si>
    <t>JAPAN TOBACCO INCORPORATED NPV</t>
  </si>
  <si>
    <t>F&amp;C PRIVATE EQUITY TRUST PLC B SHARES</t>
  </si>
  <si>
    <t>FORESIGHT SOLAR FUND LTD</t>
  </si>
  <si>
    <t>ECOFIN WATER &amp; POWER OPPORTUNITIES PLC ZDP SHARES</t>
  </si>
  <si>
    <t>BALFOUR BEATTY PLC</t>
  </si>
  <si>
    <t>WEIR GROUP PLC</t>
  </si>
  <si>
    <t>MICHELIN (CGDE) - B</t>
  </si>
  <si>
    <t>BANK NEDERLANDSE GEMEENTEN NV 5.375% BOND 2021</t>
  </si>
  <si>
    <t>LONZA AG CHF1(REGISTERED)</t>
  </si>
  <si>
    <t>TREASURY 5% 07 SEP 2014</t>
  </si>
  <si>
    <t>TREASURY 4.5% 07 SEP 2034</t>
  </si>
  <si>
    <t>DEUTSCHE TELEKOM AG</t>
  </si>
  <si>
    <t xml:space="preserve">ERICSSON (LM)  TELEF CLASS 'B' </t>
  </si>
  <si>
    <t>TREASURY 4.5% 07 DEC 2042</t>
  </si>
  <si>
    <t>TOSHIBA CORPORATION NPV</t>
  </si>
  <si>
    <t>ICON INFRASTRUCTURE PARTNERS II L.P.</t>
  </si>
  <si>
    <t>TREASURY 4.25% 07 DEC 2027</t>
  </si>
  <si>
    <t>PARTNERS GROUP ASIA-PACIFIC 2007 L.P.</t>
  </si>
  <si>
    <t>TREASURY 4.25% 07 DEC 2049</t>
  </si>
  <si>
    <t>RESOLUTION LTD</t>
  </si>
  <si>
    <t>GEMALTO NV</t>
  </si>
  <si>
    <t>ATHYRIUM OPPORTUNITIES FUND A L.P.</t>
  </si>
  <si>
    <t>CAIRN ENERGY PLC</t>
  </si>
  <si>
    <t>TREASURY 2.25% 07 MAR 2014</t>
  </si>
  <si>
    <t>MITSUBISHI GAS CHEMICAL CO</t>
  </si>
  <si>
    <t>BLACKROCK NEW ENERGY INVESTMENT TRUST PLC</t>
  </si>
  <si>
    <t>KONINKLIJKE KPN</t>
  </si>
  <si>
    <t>INFINEON TECHNOLOGIES</t>
  </si>
  <si>
    <t>BB BIOTECH AG</t>
  </si>
  <si>
    <t>OMRON CORPORATION JPY50</t>
  </si>
  <si>
    <t>MITSUBISHI ELECTRIC CORP</t>
  </si>
  <si>
    <t>VIVENDI SA</t>
  </si>
  <si>
    <t>EAST JAPAN RAILWAY COMPANY NPV</t>
  </si>
  <si>
    <t xml:space="preserve">HAREWOOD STRUCTURED INVESTMENT  PCC LTD ENHANCED PROPERTY RECOVERY PREF SHARES </t>
  </si>
  <si>
    <t>OSRAM LICHT AG NPV</t>
  </si>
  <si>
    <t>EUROPEAN AERONAUTIC DEFENCE AND SPACE COMPANY</t>
  </si>
  <si>
    <t>UK TSY 1.75% 2022 1.75% 07 SEP 2022</t>
  </si>
  <si>
    <t>NORDEA BANK AB NPV (SEK QUOTE)</t>
  </si>
  <si>
    <t>CREDIT SUISSE GROUP AG CHF0.04 (REGISTERED)</t>
  </si>
  <si>
    <t>ITALY BTPS 4.5% 01 FEB 2018</t>
  </si>
  <si>
    <t>SYNGENTA AG CHF0.10</t>
  </si>
  <si>
    <t>INTESA SANPAOLO SPA EUR0.52</t>
  </si>
  <si>
    <t>COREALPHA PRIVATE EQUITY PARTNERS II L.P.</t>
  </si>
  <si>
    <t>SAFRAN SA EUR0.20</t>
  </si>
  <si>
    <t>ALGETA ASA</t>
  </si>
  <si>
    <t>NATIONWIDE BUILDING SOCIETY 7.971% VRB 2049</t>
  </si>
  <si>
    <t>ING GROEP NV</t>
  </si>
  <si>
    <t>KEY CAPITAL PARTNERS FUND V</t>
  </si>
  <si>
    <t>SUMITOMO ELECTRIC INDUSTRIES</t>
  </si>
  <si>
    <t>SANDVIK AB NPV</t>
  </si>
  <si>
    <t>ACCOR SA EUR3</t>
  </si>
  <si>
    <t>E.N.I. SPA</t>
  </si>
  <si>
    <t>SYMRISE AG NPV (BEARER)</t>
  </si>
  <si>
    <t>US TREASURY NOTE .25% 31 JAN 2014</t>
  </si>
  <si>
    <t>TREASURY 4.25% 07 DEC 2055</t>
  </si>
  <si>
    <t>SEIKO EPSON CORPORATION NPV</t>
  </si>
  <si>
    <t>SWATCH GROUP AG</t>
  </si>
  <si>
    <t>ASTELLAS PHARMA INCORPORATED NPV</t>
  </si>
  <si>
    <t>JAPAN GOVT 30-YR 2.2% 20 MAR 2041</t>
  </si>
  <si>
    <t>SWEDEN 4.5% 2015</t>
  </si>
  <si>
    <t>PRIVATE EQUITY PARTNERS 1999 OFFSHORE L.P.</t>
  </si>
  <si>
    <t>INDUSTRIVARDEN AB SERIES 'C' NPV</t>
  </si>
  <si>
    <t>GROUPE BRUXELLES LAMBERT SA</t>
  </si>
  <si>
    <t>HAREWOOD STRUCTURED INVESTMENT  PCC LTD UK ENHANCED INCOME</t>
  </si>
  <si>
    <t>TOKIO MARINE HOLDINGS INCORPORATED NPV</t>
  </si>
  <si>
    <t>REPSOL SA EUR1</t>
  </si>
  <si>
    <t>TREASURY 4.25% 07 DEC 2040</t>
  </si>
  <si>
    <t>BRIDGESTONE CORPORATION NPV</t>
  </si>
  <si>
    <t>VCFA PRIVATE EQUITY PARTNERS IV (BDA) L.P.</t>
  </si>
  <si>
    <t>DAIMLER AG NPV (REGISTERED)</t>
  </si>
  <si>
    <t>EDENRED EUR2</t>
  </si>
  <si>
    <t>RTL GROUP SA NPV</t>
  </si>
  <si>
    <t>TREASURY 4.75% 07 SEP 2015</t>
  </si>
  <si>
    <t>ROYAL BANK OF SCOTLAND GROUP PLC</t>
  </si>
  <si>
    <t>CANON INC</t>
  </si>
  <si>
    <t>WP GLOBAL MEZZANINE CAPITAL STRATEGY II L.P.</t>
  </si>
  <si>
    <t>CATLIN GROUP LTD</t>
  </si>
  <si>
    <t>SEVERN TRENT PLC</t>
  </si>
  <si>
    <t>MACQUARIE EUROPEAN INFRASTRUCTURE FUND IV L.P.</t>
  </si>
  <si>
    <t>KOMMUNALBANKEN 2.6225% I/L NOTE 2016</t>
  </si>
  <si>
    <t>TREASURY 1% 07 SEP 2017</t>
  </si>
  <si>
    <t>DASSAULT SYSTEMES SA EUR1</t>
  </si>
  <si>
    <t>VINCI SA</t>
  </si>
  <si>
    <t>ROYAL DUTCH SHELL PLC A SHARES EUR0.07 (NETHERLANDS LISTING)</t>
  </si>
  <si>
    <t>BEIERSDORF AG</t>
  </si>
  <si>
    <t>CRYSTAL AMBER FUND LTD</t>
  </si>
  <si>
    <t>TREASURY 4.75% 07 DEC 2030</t>
  </si>
  <si>
    <t xml:space="preserve">CGG </t>
  </si>
  <si>
    <t>STANDARD LIFE UK SMALLER COMPANIES TRUST 3.5% 2018 LN STK</t>
  </si>
  <si>
    <t>LAFARGE SA</t>
  </si>
  <si>
    <t>TREASURY 3.75% 07 SEP 2021</t>
  </si>
  <si>
    <t>PARTNERS GROUP DIRECT INVESTMENTS 2006 L.P.</t>
  </si>
  <si>
    <t>DUFRY AG CHF5 (REGISTERED)</t>
  </si>
  <si>
    <t>LOGITECH INTERNATIONAL SA</t>
  </si>
  <si>
    <t>SEVEN &amp; I HOLDINGS COMPANY LIMITED NPV</t>
  </si>
  <si>
    <t>TREASURY 5% 07 MAR 2025</t>
  </si>
  <si>
    <t>US TREASURY NOTE 1.25% 31 OCT 2015</t>
  </si>
  <si>
    <t>PERNOD-RICARD SA EUR1.55</t>
  </si>
  <si>
    <t>INTERSERVE PLC</t>
  </si>
  <si>
    <t>KAMIGUMI CO LTD</t>
  </si>
  <si>
    <t>ISUZU MOTORS LTD</t>
  </si>
  <si>
    <t>3I GROUP</t>
  </si>
  <si>
    <t>KONINKLIJKE PHILIPS NV</t>
  </si>
  <si>
    <t>TOYOTA INDUSTRIES CORPORATION JPY50</t>
  </si>
  <si>
    <t>SWEDISH MATCH AB SEK1.20</t>
  </si>
  <si>
    <t>ORANGE</t>
  </si>
  <si>
    <t>BAYERISCHE MOTOREN WERKE AG</t>
  </si>
  <si>
    <t>HITACHI HIGH-TECHNOLOGIES CORPORATION NPV</t>
  </si>
  <si>
    <t>ALTUS RESOURCE CAPITAL LTD</t>
  </si>
  <si>
    <t>NTT CORPORATION</t>
  </si>
  <si>
    <t>ZEON CORPORATION</t>
  </si>
  <si>
    <t>NORTHERN INVESTORS COMPANY PLC</t>
  </si>
  <si>
    <t>DNB ASA NOK10</t>
  </si>
  <si>
    <t>WORLD DUTY FREE SPA NPV</t>
  </si>
  <si>
    <t>PUBLICIS GROUPE SA EUR0.40</t>
  </si>
  <si>
    <t>DAITO TRUST CONSTRUCT CO LTD</t>
  </si>
  <si>
    <t>TREASURY 3.75% 22 JUL 2052</t>
  </si>
  <si>
    <t>KERING SA EUR4</t>
  </si>
  <si>
    <t>BARCLAYS BANK PLC 4.75% FRN 2049</t>
  </si>
  <si>
    <t>AGEAS NPV (POST SPLIT)</t>
  </si>
  <si>
    <t>CAPITAL ROYALTY PARTNERS II L.P.</t>
  </si>
  <si>
    <t>SOLVAY S.A. NPV</t>
  </si>
  <si>
    <t>QIAGEN NV EUR0.01</t>
  </si>
  <si>
    <t>KYOWA EXEO CORPORATION NPV</t>
  </si>
  <si>
    <t>SURUGA BANK LTD</t>
  </si>
  <si>
    <t>UCB SA EUR3</t>
  </si>
  <si>
    <t>COMPAGNIE FINANCIERE RICHEMONT SA CHF1 (REGISTERED)</t>
  </si>
  <si>
    <t>GTECH SPA EUR1</t>
  </si>
  <si>
    <t>ENERGIAS DE PORTUGAL SA EUR1</t>
  </si>
  <si>
    <t>MUENCHENER RUECKVER AG</t>
  </si>
  <si>
    <t>SEKISUI CHEMICAL COMPANY LIMITED NPV</t>
  </si>
  <si>
    <t>TREASURY 6% 07 DEC 2028</t>
  </si>
  <si>
    <t>BAIRD CAPITAL PARTNERS EUROPE FUND L.P.</t>
  </si>
  <si>
    <t>JAPAN AIRLINES COMPANY LIMITED NPV</t>
  </si>
  <si>
    <t>TREASURY 4% 22 JAN 2060</t>
  </si>
  <si>
    <t>SPAIN 5.5% 30 APR 2021</t>
  </si>
  <si>
    <t>US TREASURY BOND 3.75% 15 AUG 2041</t>
  </si>
  <si>
    <t>HBM HEALTHCARE INVESTMENTS AG</t>
  </si>
  <si>
    <t>AMLIN PLC</t>
  </si>
  <si>
    <t>AOZORA BANK LIMITED NPV</t>
  </si>
  <si>
    <t>TREASURY 4.25% 07 MAR 2036</t>
  </si>
  <si>
    <t>GERMANY DBR 2% 04 JAN 2022</t>
  </si>
  <si>
    <t>NOMURA RESEARCH INSTITUTE LTD</t>
  </si>
  <si>
    <t>NISHI-NIPPON CITY BANK LIMITED (THE) NPV</t>
  </si>
  <si>
    <t>MERCK KGAA NPV</t>
  </si>
  <si>
    <t>UK TREASURY 1.25% 22 JUL 2018</t>
  </si>
  <si>
    <t>ASML HOLDING</t>
  </si>
  <si>
    <t>TOSHIBA TEC CORPORATION NPV</t>
  </si>
  <si>
    <t>RWE AG</t>
  </si>
  <si>
    <t>DE LA RUE PLC</t>
  </si>
  <si>
    <t>DEXION TRADING LTD NPV RED PREF SHARES</t>
  </si>
  <si>
    <t>BUNDESOBLIGATION 1% 12 OCT 2018</t>
  </si>
  <si>
    <t>SAMPO OYJ SERIES A NPV</t>
  </si>
  <si>
    <t>US TREASURY BOND 6.25% 15 MAY 2030</t>
  </si>
  <si>
    <t>VALLOUREC SA EUR2</t>
  </si>
  <si>
    <t>CITIZEN HOLDINGS COMPANY LIMITED NPV</t>
  </si>
  <si>
    <t>HUGO BOSS AG NPV (REGISTERED)</t>
  </si>
  <si>
    <t>LYXOR ETN LONG GOLD</t>
  </si>
  <si>
    <t>NOKIA OYJ NPV</t>
  </si>
  <si>
    <t>US TREASURY NOTE 4.25% 15 NOV 2014</t>
  </si>
  <si>
    <t>PALATINE PRIVATE EQUITY FUND L.P.</t>
  </si>
  <si>
    <t xml:space="preserve">DEUTSCHE BANK AG </t>
  </si>
  <si>
    <t>SONOVA HOLDING AG CHF0.05 (REGISTERED)</t>
  </si>
  <si>
    <t>ITALY BTPS 3.75% 01 MAR 2021</t>
  </si>
  <si>
    <t>OSAKA GAS CO LTD</t>
  </si>
  <si>
    <t>SPECIAL PRIVATE EQUITY PARTNERS L.P.</t>
  </si>
  <si>
    <t>NICHI-IKO PHARMACEUTICAL COMPANY LIMITED NPV</t>
  </si>
  <si>
    <t>AUTOGRILL SPA EUR0.52</t>
  </si>
  <si>
    <t>GDF SUEZ</t>
  </si>
  <si>
    <t>NS SOLUTIONS CORPORATION NPV</t>
  </si>
  <si>
    <t>SANTEN PHARMACEUTICAL CO LTD</t>
  </si>
  <si>
    <t>PIRELLI AND COMPANY SPA NPV</t>
  </si>
  <si>
    <t>BBA AVIATION PLC</t>
  </si>
  <si>
    <t>NOMURA REAL ESTATE HOLDINGS INC NPV</t>
  </si>
  <si>
    <t>RYOHIN KEIKAKU CO LTD</t>
  </si>
  <si>
    <t>ABC-MART INCORPORATED NPV</t>
  </si>
  <si>
    <t>JAPAN 1.5% 20/03/2014 10-YR 259</t>
  </si>
  <si>
    <t>HUFVUDSTADEN FASTIGHETSAB SERIES 'A' SEK5</t>
  </si>
  <si>
    <t>DISCO CORPORATION NPV</t>
  </si>
  <si>
    <t>ATLANTIA SPA EUR1</t>
  </si>
  <si>
    <t>BANCO BILBAO VIZCAYA ARGENTARIA SA</t>
  </si>
  <si>
    <t>SGS SA CHF1 (REGISTERED)</t>
  </si>
  <si>
    <t>ARCELORMITTAL</t>
  </si>
  <si>
    <t>IBERDROLA SA</t>
  </si>
  <si>
    <t>HEIDELBERGCEMENT AG NPV</t>
  </si>
  <si>
    <t>UK TREASURY 3.25% 22 JAN 2044</t>
  </si>
  <si>
    <t>INFINEON TECHNOLOGIES AG NPV</t>
  </si>
  <si>
    <t>NEXON COMPANY LIMITED NPV</t>
  </si>
  <si>
    <t>ALLIANZ AG</t>
  </si>
  <si>
    <t>PALATINE PRIVATE EQUITY FUND II L.P.</t>
  </si>
  <si>
    <t>ELECTROCOMPONENTS PLC</t>
  </si>
  <si>
    <t>OTSUKA CORPORATION NPV</t>
  </si>
  <si>
    <t>TREASURY 3.75% 07 SEP 2019</t>
  </si>
  <si>
    <t>PANTHEON GLOBAL SECONDARY FUND II LIMITED</t>
  </si>
  <si>
    <t>HEINEKEN NV EUR1.60</t>
  </si>
  <si>
    <t>UK HIGH TECHNOLOGY FUND</t>
  </si>
  <si>
    <t>M &amp; G REAL ESTATE DEBT FUND II L.P.</t>
  </si>
  <si>
    <t>TOKAI TOKYO FINANCIAL HOLDINGS INCORPORATED NPV</t>
  </si>
  <si>
    <t>KISSEI PHARMACEUTICAL CO LTD</t>
  </si>
  <si>
    <t>DEUTSCHE BANK AG NPV (REGISTERED)</t>
  </si>
  <si>
    <t>ZURICH INSURANCE GROUP AG</t>
  </si>
  <si>
    <t>NOMURA HOLDINGS INCORPORATED JPY50</t>
  </si>
  <si>
    <t>TELE2 AB SERIES B NPV</t>
  </si>
  <si>
    <t>CHANDOS FUND</t>
  </si>
  <si>
    <t>TREASURY 8% 07 JUN 2021</t>
  </si>
  <si>
    <t>FRANCE OAT 3.75% 25 APR 2017</t>
  </si>
  <si>
    <t>NETHERLANDS 4% 15 JUL 2019</t>
  </si>
  <si>
    <t>IBJ LEASING COMPANY LIMITED NPV</t>
  </si>
  <si>
    <t>MITSUI FUDOSAN COMPANY LIMITED NPV</t>
  </si>
  <si>
    <t>GERMANY 4.75% 04 JUL 2034</t>
  </si>
  <si>
    <t>BAYER AG NPV (REGISTERED)</t>
  </si>
  <si>
    <t>OBARA GROUP INCORPORATED NPV</t>
  </si>
  <si>
    <t>JAPAN 10 1.1% 20 MAR 2033</t>
  </si>
  <si>
    <t>RSA INSURANCE GROUP PLC</t>
  </si>
  <si>
    <t>TREASURY 4.25% 07 DEC 2046</t>
  </si>
  <si>
    <t>IZUMI CO LTD</t>
  </si>
  <si>
    <t>UNILEVER NV CVA EUR0.16</t>
  </si>
  <si>
    <t>MFC ISHARES SILVER TRUST</t>
  </si>
  <si>
    <t>OAT FRANCE 6% 25 OCT 2025</t>
  </si>
  <si>
    <t>PREMIER ENERGY &amp; WATER TRUST PLC ZDP SHARES</t>
  </si>
  <si>
    <t>BELGIUM 2.25% 22 JUN 2023</t>
  </si>
  <si>
    <t>AEON FINANCIAL SERVICE COMPANY LIMITED NPV</t>
  </si>
  <si>
    <t>RISINGSTARS GROWTH FUND II</t>
  </si>
  <si>
    <t>NIHON UNISYS LTD</t>
  </si>
  <si>
    <t>NABTESCO CORPORATION NPV</t>
  </si>
  <si>
    <t>K'S HOLDINGS CORPORATION NPV</t>
  </si>
  <si>
    <t>ALTERNATIVE INVESTMENT STRATEGIES LIMITED STERLING SHARES</t>
  </si>
  <si>
    <t>DON QUIJOTE HOLDINGS COMPANY LIMITED NPV</t>
  </si>
  <si>
    <t>NITTO DENKO CORPORATION NPV</t>
  </si>
  <si>
    <t>NISSAN MOTOR CO LTD</t>
  </si>
  <si>
    <t>CANADIAN GOVERNMENT 2.25% 01 AUG 2014</t>
  </si>
  <si>
    <t>TNT EXPRESS NV</t>
  </si>
  <si>
    <t>PARTNERS GROUP SECONDARY SYNDICATE L.P.</t>
  </si>
  <si>
    <t>JAPAN GOVT 10-YR 1.5% 20 JUN 2019</t>
  </si>
  <si>
    <t>ANRITSU CORPORATION</t>
  </si>
  <si>
    <t>US TREASURY N/B 1.75% 15 MAY 2023</t>
  </si>
  <si>
    <t>ALTERNATIVE ASSET OPPORTUNITIES PCC RED PART PREF SHARES</t>
  </si>
  <si>
    <t>KOMATSU LIMITED NPV</t>
  </si>
  <si>
    <t>FRANCE OAT 4.5% 25 APR 2041</t>
  </si>
  <si>
    <t>AIR WATER INCORPORATED NPV</t>
  </si>
  <si>
    <t>KEY CAPITAL PARTNERS FUND VII</t>
  </si>
  <si>
    <t>UNIPRES CORPORATION NPV</t>
  </si>
  <si>
    <t>EUROPEAN SECONDARY DEVELOPMENT FUND III L.P.</t>
  </si>
  <si>
    <t>BELGIUM (KINGDOM OF) 144A 3.5% 28 JUN 2017</t>
  </si>
  <si>
    <t>FRANCE OAT 3% 25 APR 2022</t>
  </si>
  <si>
    <t>ITOCHU TECHNO-SOLUTIONS CORPORATION NPV</t>
  </si>
  <si>
    <t>NICHI-IKO PHARMACEUTICAL COMPANY LIMITED NPV (RIGHTS ISSUE EX DATE 04/12/2013) NP</t>
  </si>
  <si>
    <t>KOITO MANUFACTURING CO LTD</t>
  </si>
  <si>
    <t>ITALY BTPS 5.5% 01 NOV 2022</t>
  </si>
  <si>
    <t>CRC CAPITAL RELEASE FUND LTD</t>
  </si>
  <si>
    <t>SUNTORY BEVERAGE AND FOOD LIMITED NPV</t>
  </si>
  <si>
    <t>POSTNL NV</t>
  </si>
  <si>
    <t>AUSTRALIA GOVERNMENT BOND 5.75% 15 MAY 2021</t>
  </si>
  <si>
    <t>KEY CAPITAL PARTNERS FUND VI</t>
  </si>
  <si>
    <t>SUMITOMO REAL ESTATE SALES COMPANY LIMITED NPV</t>
  </si>
  <si>
    <t>US TREASURY BOND 6.875% 15 AUG 2025</t>
  </si>
  <si>
    <t>TAIKISHA LIMITED JPY50</t>
  </si>
  <si>
    <t>CAPITAL DYNAMICS US PRIVATE EQUITY 2000</t>
  </si>
  <si>
    <t>GERMANY BUBILL 0% 14 MAY 2014</t>
  </si>
  <si>
    <t>DENMARK (KINGDOM OF) 3% 15 NOV 2021</t>
  </si>
  <si>
    <t>CREDIT SUISSE GROUP AG</t>
  </si>
  <si>
    <t>TREASURY 4.25% 07 SEP 2039</t>
  </si>
  <si>
    <t>SWEDEN 6.75% 05 MAY 2014</t>
  </si>
  <si>
    <t>FRANCE OAT 3.5% 25 APR 2020</t>
  </si>
  <si>
    <t>UK TREASURY 3.5% 22 JUL 2068</t>
  </si>
  <si>
    <t>ITALY BTPS 5% 01 AUG 2034</t>
  </si>
  <si>
    <t>FRANCE OAT 4.75% 25 APR 2035</t>
  </si>
  <si>
    <t>CANADIAN (GOVERNMENT OF) 3.5000 01/12/2045</t>
  </si>
  <si>
    <t>NETHERLANDS GOVT 3.7500 15/01/2023</t>
  </si>
  <si>
    <t>FRM CREDIT ALPHA FUND LIMITED PREF SHARES</t>
  </si>
  <si>
    <t>US TREASURY NOTE 4.75% 15 FEB 2041</t>
  </si>
  <si>
    <t>COALFIELD RESOURCES PLC</t>
  </si>
  <si>
    <t>CAPITAL DYNAMICS EUROPEAN PRIVATE EQUITY 1999</t>
  </si>
  <si>
    <t>KEY CAPITAL PARTNERS FUND IV</t>
  </si>
  <si>
    <t>INNISFREE PFI FUND III</t>
  </si>
  <si>
    <t>GERMANY DBR 3.25% 04/07/2042</t>
  </si>
  <si>
    <t>ARTEMIS ALPHA TRUST PLC SUB SHARES</t>
  </si>
  <si>
    <t>SPAIN 5.75% 30 JUL 2032</t>
  </si>
  <si>
    <t>US TREASURY 4.25% 15 MAY 2039</t>
  </si>
  <si>
    <t>YORKSHIRE &amp; HUMBER EQUITY FUND</t>
  </si>
  <si>
    <t>REPSOL SA EUR1 (RIGHTS 09/01/2014)</t>
  </si>
  <si>
    <t>BLACKROCK NEW ENERGY INVESTMENT TRUST PLC SUB SHARES</t>
  </si>
  <si>
    <t>M &amp; G REAL ESTATE DEBT FUND III L.P.</t>
  </si>
  <si>
    <t>JP MORGAN PRIVATE EQUITY LTD WARRANTS</t>
  </si>
  <si>
    <t xml:space="preserve">LCN CAPITAL EUROPEAN FUND </t>
  </si>
  <si>
    <t xml:space="preserve"> -   </t>
  </si>
  <si>
    <t>MACQUARIE CROP PARTNERS L.P.</t>
  </si>
  <si>
    <t>PARK SQUARE CAPITAL CREDIT OPPORTUNITIES FUND II</t>
  </si>
  <si>
    <t>PATHWAY PRIVATE EQUITY FUND INVESTORS 7 L.P.</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</si>
</sst>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b/>
      <sz val="9.0"/>
    </font>
    <font>
      <u/>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9">
    <xf borderId="0" fillId="0" fontId="0" numFmtId="0" xfId="0" applyAlignment="1" applyFont="1">
      <alignment vertical="bottom"/>
    </xf>
    <xf borderId="0" fillId="0" fontId="1" numFmtId="4" xfId="0" applyAlignment="1" applyFont="1" applyNumberFormat="1">
      <alignment vertical="bottom"/>
    </xf>
    <xf borderId="0" fillId="2" fontId="2" numFmtId="0" xfId="0" applyAlignment="1" applyFill="1" applyFont="1">
      <alignment vertical="bottom"/>
    </xf>
    <xf borderId="0" fillId="0" fontId="1" numFmtId="0" xfId="0" applyAlignment="1" applyFont="1">
      <alignment/>
    </xf>
    <xf borderId="0" fillId="0" fontId="1" numFmtId="0" xfId="0" applyAlignment="1" applyFont="1">
      <alignment vertical="bottom"/>
    </xf>
    <xf borderId="0" fillId="2" fontId="2" numFmtId="0" xfId="0" applyAlignment="1" applyFont="1">
      <alignment vertical="bottom"/>
    </xf>
    <xf borderId="0" fillId="2" fontId="2" numFmtId="2" xfId="0" applyAlignment="1" applyFont="1" applyNumberFormat="1">
      <alignment vertical="bottom"/>
    </xf>
    <xf borderId="0" fillId="0" fontId="3" numFmtId="0" xfId="0" applyAlignment="1" applyFont="1">
      <alignment/>
    </xf>
    <xf borderId="0" fillId="2" fontId="2" numFmtId="2" xfId="0" applyAlignment="1" applyFont="1" applyNumberFormat="1">
      <alignment vertical="bottom"/>
    </xf>
    <xf borderId="0" fillId="2" fontId="2" numFmtId="3" xfId="0" applyAlignment="1" applyFont="1" applyNumberFormat="1">
      <alignment vertical="bottom"/>
    </xf>
    <xf borderId="0" fillId="0" fontId="1" numFmtId="3" xfId="0" applyAlignment="1" applyFont="1" applyNumberFormat="1">
      <alignment horizontal="right" vertical="bottom"/>
    </xf>
    <xf borderId="0" fillId="0" fontId="1" numFmtId="4" xfId="0" applyAlignment="1" applyFont="1" applyNumberFormat="1">
      <alignment/>
    </xf>
    <xf borderId="0" fillId="2" fontId="1" numFmtId="3" xfId="0" applyAlignment="1" applyBorder="1" applyFont="1" applyNumberFormat="1">
      <alignment vertical="bottom"/>
    </xf>
    <xf borderId="0" fillId="2" fontId="1" numFmtId="3" xfId="0" applyAlignment="1" applyFont="1" applyNumberFormat="1">
      <alignment vertical="bottom"/>
    </xf>
    <xf borderId="0" fillId="2" fontId="1" numFmtId="0" xfId="0" applyAlignment="1" applyFont="1">
      <alignment vertical="bottom"/>
    </xf>
    <xf borderId="0" fillId="0" fontId="1" numFmtId="10" xfId="0" applyAlignment="1" applyFont="1" applyNumberFormat="1">
      <alignment horizontal="right" vertical="bottom"/>
    </xf>
    <xf borderId="0" fillId="2" fontId="1" numFmtId="14" xfId="0" applyAlignment="1" applyFont="1" applyNumberFormat="1">
      <alignment vertical="bottom"/>
    </xf>
    <xf borderId="0" fillId="0" fontId="1" numFmtId="4" xfId="0" applyAlignment="1" applyFont="1" applyNumberFormat="1">
      <alignment horizontal="right" vertical="bottom"/>
    </xf>
    <xf borderId="0" fillId="0" fontId="1" numFmtId="9"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0" fontId="1" numFmtId="0" xfId="0" applyAlignment="1" applyFont="1">
      <alignment vertical="bottom"/>
    </xf>
    <xf borderId="0" fillId="2" fontId="4" numFmtId="0" xfId="0" applyAlignment="1" applyFont="1">
      <alignment vertical="bottom"/>
    </xf>
    <xf borderId="0" fillId="2" fontId="4" numFmtId="0" xfId="0" applyAlignment="1" applyFont="1">
      <alignment vertical="bottom"/>
    </xf>
    <xf borderId="0" fillId="2" fontId="4" numFmtId="4" xfId="0" applyAlignment="1" applyFont="1" applyNumberFormat="1">
      <alignment vertical="bottom"/>
    </xf>
    <xf borderId="0" fillId="0" fontId="1" numFmtId="3" xfId="0" applyAlignment="1" applyFont="1" applyNumberFormat="1">
      <alignment/>
    </xf>
    <xf borderId="0" fillId="2" fontId="4" numFmtId="0" xfId="0" applyAlignment="1" applyFont="1">
      <alignment vertical="bottom"/>
    </xf>
    <xf borderId="0" fillId="2" fontId="4" numFmtId="4" xfId="0" applyAlignment="1" applyFont="1" applyNumberFormat="1">
      <alignment vertical="bottom"/>
    </xf>
    <xf borderId="0" fillId="2"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v>
      </c>
    </row>
    <row r="2">
      <c r="A2" s="3" t="s">
        <v>4</v>
      </c>
    </row>
    <row r="3">
      <c r="A3" s="3" t="s">
        <v>5</v>
      </c>
    </row>
    <row r="4">
      <c r="A4" s="3" t="s">
        <v>6</v>
      </c>
    </row>
    <row r="5">
      <c r="A5" s="3" t="s">
        <v>7</v>
      </c>
    </row>
    <row r="6">
      <c r="A6" s="3" t="s">
        <v>8</v>
      </c>
    </row>
    <row r="7">
      <c r="A7" s="3" t="s">
        <v>9</v>
      </c>
    </row>
    <row r="8">
      <c r="A8" s="3" t="s">
        <v>10</v>
      </c>
    </row>
    <row r="9">
      <c r="A9" s="3" t="s">
        <v>12</v>
      </c>
    </row>
    <row r="10">
      <c r="A10" s="3" t="s">
        <v>14</v>
      </c>
    </row>
    <row r="11">
      <c r="A11" s="3" t="s">
        <v>15</v>
      </c>
    </row>
    <row r="12">
      <c r="A12" s="3" t="s">
        <v>16</v>
      </c>
    </row>
    <row r="13">
      <c r="A13" s="7" t="s">
        <v>17</v>
      </c>
    </row>
    <row r="15">
      <c r="A15" s="3" t="s">
        <v>21</v>
      </c>
    </row>
    <row r="16">
      <c r="A16" s="3" t="s">
        <v>22</v>
      </c>
    </row>
    <row r="17">
      <c r="A17" s="3" t="s">
        <v>23</v>
      </c>
    </row>
    <row r="18">
      <c r="A18" s="3" t="s">
        <v>24</v>
      </c>
    </row>
    <row r="19">
      <c r="A19" s="3" t="s">
        <v>25</v>
      </c>
    </row>
    <row r="20">
      <c r="A20" s="3" t="s">
        <v>27</v>
      </c>
    </row>
    <row r="21">
      <c r="A21" s="3" t="s">
        <v>28</v>
      </c>
    </row>
    <row r="22">
      <c r="A22" s="3" t="s">
        <v>29</v>
      </c>
    </row>
    <row r="23">
      <c r="A23" s="3" t="s">
        <v>30</v>
      </c>
    </row>
    <row r="24">
      <c r="A24" s="3" t="s">
        <v>31</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29"/>
    <col customWidth="1" min="2" max="2" width="46.29"/>
    <col customWidth="1" min="3" max="3" width="38.29"/>
  </cols>
  <sheetData>
    <row r="1">
      <c r="A1" s="2" t="s">
        <v>2</v>
      </c>
      <c r="B1" s="5" t="s">
        <v>3</v>
      </c>
      <c r="C1" s="2" t="s">
        <v>18</v>
      </c>
      <c r="D1" s="6" t="s">
        <v>19</v>
      </c>
      <c r="E1" s="8" t="s">
        <v>20</v>
      </c>
      <c r="F1" s="9" t="s">
        <v>26</v>
      </c>
      <c r="G1" s="9" t="s">
        <v>32</v>
      </c>
      <c r="H1" s="9" t="s">
        <v>33</v>
      </c>
      <c r="I1" s="12"/>
      <c r="J1" s="13"/>
      <c r="K1" s="13"/>
      <c r="L1" s="14"/>
      <c r="M1" s="16"/>
      <c r="N1" s="14"/>
      <c r="O1" s="14"/>
      <c r="P1" s="14"/>
      <c r="Q1" s="14"/>
      <c r="R1" s="14"/>
      <c r="S1" s="14"/>
      <c r="T1" s="14"/>
      <c r="U1" s="14"/>
      <c r="V1" s="14"/>
      <c r="W1" s="14"/>
      <c r="X1" s="14"/>
      <c r="Y1" s="14"/>
      <c r="Z1" s="14"/>
      <c r="AA1" s="14"/>
      <c r="AB1" s="14"/>
      <c r="AC1" s="14"/>
      <c r="AD1" s="14"/>
      <c r="AE1" s="14"/>
    </row>
    <row r="2">
      <c r="A2" s="3" t="s">
        <v>39</v>
      </c>
      <c r="B2" s="3" t="s">
        <v>40</v>
      </c>
      <c r="D2" s="22" t="str">
        <f t="shared" ref="D2:D559"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2" t="str">
        <f t="shared" ref="E2:E15"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3" t="str">
        <f t="shared" ref="F2:F15" si="3">IF(OR(NOT(D2="0"),NOT(E2="0")),B2,D2)</f>
        <v>0</v>
      </c>
      <c r="G2" s="24" t="str">
        <f t="shared" ref="G2:G15" si="4">IF(F2="0",F2,H2)</f>
        <v>0</v>
      </c>
      <c r="H2" s="25">
        <v>2.26947466E8</v>
      </c>
    </row>
    <row r="3">
      <c r="A3" s="3" t="s">
        <v>39</v>
      </c>
      <c r="B3" s="3" t="s">
        <v>51</v>
      </c>
      <c r="D3" s="22" t="str">
        <f t="shared" si="1"/>
        <v>0</v>
      </c>
      <c r="E3" s="22" t="str">
        <f t="shared" si="2"/>
        <v>0</v>
      </c>
      <c r="F3" s="23" t="str">
        <f t="shared" si="3"/>
        <v>0</v>
      </c>
      <c r="G3" s="24" t="str">
        <f t="shared" si="4"/>
        <v>0</v>
      </c>
      <c r="H3" s="25">
        <v>1.83280582E8</v>
      </c>
    </row>
    <row r="4">
      <c r="A4" s="3" t="s">
        <v>39</v>
      </c>
      <c r="B4" s="3" t="s">
        <v>52</v>
      </c>
      <c r="D4" s="22" t="str">
        <f t="shared" si="1"/>
        <v>0</v>
      </c>
      <c r="E4" s="22" t="str">
        <f t="shared" si="2"/>
        <v>0</v>
      </c>
      <c r="F4" s="23" t="str">
        <f t="shared" si="3"/>
        <v>0</v>
      </c>
      <c r="G4" s="24" t="str">
        <f t="shared" si="4"/>
        <v>0</v>
      </c>
      <c r="H4" s="25">
        <v>1.43628879E8</v>
      </c>
    </row>
    <row r="5">
      <c r="A5" s="3" t="s">
        <v>39</v>
      </c>
      <c r="B5" s="3" t="s">
        <v>53</v>
      </c>
      <c r="D5" s="22" t="str">
        <f t="shared" si="1"/>
        <v>0</v>
      </c>
      <c r="E5" s="22" t="str">
        <f t="shared" si="2"/>
        <v>0</v>
      </c>
      <c r="F5" s="23" t="str">
        <f t="shared" si="3"/>
        <v>0</v>
      </c>
      <c r="G5" s="24" t="str">
        <f t="shared" si="4"/>
        <v>0</v>
      </c>
      <c r="H5" s="25">
        <v>1.20312089E8</v>
      </c>
    </row>
    <row r="6">
      <c r="A6" s="3" t="s">
        <v>39</v>
      </c>
      <c r="B6" s="3" t="s">
        <v>54</v>
      </c>
      <c r="D6" s="22" t="str">
        <f t="shared" si="1"/>
        <v>0</v>
      </c>
      <c r="E6" s="22" t="str">
        <f t="shared" si="2"/>
        <v>0</v>
      </c>
      <c r="F6" s="23" t="str">
        <f t="shared" si="3"/>
        <v>0</v>
      </c>
      <c r="G6" s="24" t="str">
        <f t="shared" si="4"/>
        <v>0</v>
      </c>
      <c r="H6" s="25">
        <v>8.295E7</v>
      </c>
    </row>
    <row r="7">
      <c r="A7" s="3" t="s">
        <v>39</v>
      </c>
      <c r="B7" s="3" t="s">
        <v>55</v>
      </c>
      <c r="D7" s="22" t="str">
        <f t="shared" si="1"/>
        <v>BP</v>
      </c>
      <c r="E7" s="22" t="str">
        <f t="shared" si="2"/>
        <v>0</v>
      </c>
      <c r="F7" s="23" t="str">
        <f t="shared" si="3"/>
        <v>BP PLC</v>
      </c>
      <c r="G7" s="24">
        <f t="shared" si="4"/>
        <v>55149650</v>
      </c>
      <c r="H7" s="25">
        <v>5.514965E7</v>
      </c>
    </row>
    <row r="8">
      <c r="A8" s="3" t="s">
        <v>39</v>
      </c>
      <c r="B8" s="3" t="s">
        <v>56</v>
      </c>
      <c r="D8" s="22" t="str">
        <f t="shared" si="1"/>
        <v>0</v>
      </c>
      <c r="E8" s="22" t="str">
        <f t="shared" si="2"/>
        <v>0</v>
      </c>
      <c r="F8" s="23" t="str">
        <f t="shared" si="3"/>
        <v>0</v>
      </c>
      <c r="G8" s="24" t="str">
        <f t="shared" si="4"/>
        <v>0</v>
      </c>
      <c r="H8" s="25">
        <v>5.102009E7</v>
      </c>
    </row>
    <row r="9">
      <c r="A9" s="3" t="s">
        <v>39</v>
      </c>
      <c r="B9" s="3" t="s">
        <v>57</v>
      </c>
      <c r="D9" s="22" t="str">
        <f t="shared" si="1"/>
        <v>Shell</v>
      </c>
      <c r="E9" s="22" t="str">
        <f t="shared" si="2"/>
        <v>0</v>
      </c>
      <c r="F9" s="23" t="str">
        <f t="shared" si="3"/>
        <v>ROYAL DUTCH SHELL PLC - B SHARES</v>
      </c>
      <c r="G9" s="24">
        <f t="shared" si="4"/>
        <v>44450250</v>
      </c>
      <c r="H9" s="25">
        <v>4.445025E7</v>
      </c>
    </row>
    <row r="10">
      <c r="A10" s="3" t="s">
        <v>39</v>
      </c>
      <c r="B10" s="3" t="s">
        <v>58</v>
      </c>
      <c r="D10" s="22" t="str">
        <f t="shared" si="1"/>
        <v>0</v>
      </c>
      <c r="E10" s="22" t="str">
        <f t="shared" si="2"/>
        <v>0</v>
      </c>
      <c r="F10" s="23" t="str">
        <f t="shared" si="3"/>
        <v>0</v>
      </c>
      <c r="G10" s="24" t="str">
        <f t="shared" si="4"/>
        <v>0</v>
      </c>
      <c r="H10" s="25">
        <v>3.6922887E7</v>
      </c>
    </row>
    <row r="11">
      <c r="A11" s="3" t="s">
        <v>39</v>
      </c>
      <c r="B11" s="3" t="s">
        <v>59</v>
      </c>
      <c r="D11" s="22" t="str">
        <f t="shared" si="1"/>
        <v>0</v>
      </c>
      <c r="E11" s="22" t="str">
        <f t="shared" si="2"/>
        <v>0</v>
      </c>
      <c r="F11" s="23" t="str">
        <f t="shared" si="3"/>
        <v>0</v>
      </c>
      <c r="G11" s="24" t="str">
        <f t="shared" si="4"/>
        <v>0</v>
      </c>
      <c r="H11" s="25">
        <v>3.21705E7</v>
      </c>
    </row>
    <row r="12">
      <c r="A12" s="3" t="s">
        <v>39</v>
      </c>
      <c r="B12" s="3" t="s">
        <v>60</v>
      </c>
      <c r="D12" s="22" t="str">
        <f t="shared" si="1"/>
        <v>BG Group</v>
      </c>
      <c r="E12" s="22" t="str">
        <f t="shared" si="2"/>
        <v>0</v>
      </c>
      <c r="F12" s="23" t="str">
        <f t="shared" si="3"/>
        <v>BG GROUP PLC</v>
      </c>
      <c r="G12" s="24">
        <f t="shared" si="4"/>
        <v>30815625</v>
      </c>
      <c r="H12" s="25">
        <v>3.0815625E7</v>
      </c>
    </row>
    <row r="13">
      <c r="A13" s="3" t="s">
        <v>39</v>
      </c>
      <c r="B13" s="3" t="s">
        <v>61</v>
      </c>
      <c r="D13" s="22" t="str">
        <f t="shared" si="1"/>
        <v>0</v>
      </c>
      <c r="E13" s="22" t="str">
        <f t="shared" si="2"/>
        <v>Rio Tinto</v>
      </c>
      <c r="F13" s="23" t="str">
        <f t="shared" si="3"/>
        <v>RIO TINTO PLC</v>
      </c>
      <c r="G13" s="24">
        <f t="shared" si="4"/>
        <v>30070565</v>
      </c>
      <c r="H13" s="25">
        <v>3.0070565E7</v>
      </c>
    </row>
    <row r="14">
      <c r="A14" s="3" t="s">
        <v>39</v>
      </c>
      <c r="B14" s="3" t="s">
        <v>62</v>
      </c>
      <c r="D14" s="22" t="str">
        <f t="shared" si="1"/>
        <v>0</v>
      </c>
      <c r="E14" s="22" t="str">
        <f t="shared" si="2"/>
        <v>0</v>
      </c>
      <c r="F14" s="23" t="str">
        <f t="shared" si="3"/>
        <v>0</v>
      </c>
      <c r="G14" s="24" t="str">
        <f t="shared" si="4"/>
        <v>0</v>
      </c>
      <c r="H14" s="25">
        <v>3.005E7</v>
      </c>
    </row>
    <row r="15">
      <c r="A15" s="3" t="s">
        <v>39</v>
      </c>
      <c r="B15" s="3" t="s">
        <v>63</v>
      </c>
      <c r="D15" s="22" t="str">
        <f t="shared" si="1"/>
        <v>0</v>
      </c>
      <c r="E15" s="22" t="str">
        <f t="shared" si="2"/>
        <v>0</v>
      </c>
      <c r="F15" s="23" t="str">
        <f t="shared" si="3"/>
        <v>0</v>
      </c>
      <c r="G15" s="24" t="str">
        <f t="shared" si="4"/>
        <v>0</v>
      </c>
      <c r="H15" s="25">
        <v>2.93265E7</v>
      </c>
    </row>
    <row r="16">
      <c r="A16" s="3" t="s">
        <v>39</v>
      </c>
      <c r="B16" s="3" t="s">
        <v>64</v>
      </c>
      <c r="D16" s="22" t="str">
        <f t="shared" si="1"/>
        <v>0</v>
      </c>
      <c r="E16" s="26">
        <v>0.0</v>
      </c>
      <c r="F16" s="26">
        <v>0.0</v>
      </c>
      <c r="G16" s="27">
        <v>0.0</v>
      </c>
      <c r="H16" s="25">
        <v>2.90705E7</v>
      </c>
    </row>
    <row r="17">
      <c r="A17" s="3" t="s">
        <v>39</v>
      </c>
      <c r="B17" s="3" t="s">
        <v>65</v>
      </c>
      <c r="D17" s="22" t="str">
        <f t="shared" si="1"/>
        <v>0</v>
      </c>
      <c r="E17" s="22" t="str">
        <f t="shared" ref="E17:E146" si="5">IF(ISNUMBER(SEARCH("Coal India",B17)),"Coal India",IF(ISNUMBER(SEARCH("China Shenhua",B17)),"China Shenhua",IF(ISNUMBER(SEARCH("Adani",B17)),"Adani",IF(ISNUMBER(SEARCH("Shanxi Coking",B17)),"Shanxi Coking",IF(ISNUMBER(SEARCH("Anglo American",B17)),"Anglo American",IF(ISNUMBER(SEARCH("BHP Billiton",B17)),"BHP Billiton",IF(ISNUMBER(SEARCH("Yitai Coal",B17)),"Yitai Coal",IF(ISNUMBER(SEARCH("Datang Intl",B17)),"Datang Intl",IF(ISNUMBER(SEARCH("China Coal",B17)),"China Coal",IF(ISNUMBER(SEARCH("Peabody Energy",B17)),"Peabody Energy",IF(ISNUMBER(SEARCH("Glencore Xstrata",B17)),"Glencore Xstrata",IF(ISNUMBER(SEARCH("Datong Coal",B17)),"Datong Coal",IF(ISNUMBER(SEARCH("Yanzhou Coal",B17)),"Yanzhou Coal",IF(ISNUMBER(SEARCH("DEH",B17)),"DEH",IF(ISNUMBER(SEARCH("Exxaro",B17)),"Exxaro",IF(ISNUMBER(SEARCH("Yangquan Coal",B17)),"Yangquan Coal",IF(ISNUMBER(SEARCH("Mechel",B17)),"Mechel",IF(ISNUMBER(SEARCH("Arch Coal",B17)),"Arch Coal",IF(ISNUMBER(SEARCH("Alpha Natural Resources",B17)),"Alpha Natural Resources",IF(ISNUMBER(SEARCH("EVRAZ",B17)),"EVRAZ", IF(ISNUMBER(SEARCH("Mitsubishi",B17)),"Mitsubishi",
if(and(or(B17="Vale", ISNUMBER(SEARCH("Vale ",B17))),NOT(ISNUMBER(SEARCH("?Vale",B17)))), "Vale",IF(ISNUMBER(SEARCH("Raspadskaya",B17)),"Raspadskaya",IF(ISNUMBER(SEARCH("Rio Tinto",B17)),"Rio Tinto",IF(ISNUMBER(SEARCH("Asia Resource",B17)),"Asia Resource",IF(ISNUMBER(SEARCH("Rusal",B17)),"Rusal",IF(ISNUMBER(SEARCH("Neyveli Lignite",B17)),"Neyveli Lignite",IF(ISNUMBER(SEARCH("Pingdingshan",B17)),"Pingdingshan",IF(ISNUMBER(SEARCH("Cloud Peak",B17)),"Cloud Peak",IF(ISNUMBER(SEARCH("Sasol",B17)),"Sasol",IF(ISNUMBER(SEARCH("Tata Steel",B17)),"Tata Steel",IF(AND(ISNUMBER(SEARCH("AGL",B17)),NOT(ISNUMBER(SEARCH("?AGL",B17)))),"AGL", IF(ISNUMBER(SEARCH("Teck",B17)),"Teck",IF(ISNUMBER(SEARCH("Severstal",B17)),"Severstal",IF(ISNUMBER(SEARCH("Coalspur",B17)),"Coalspur",IF(ISNUMBER(SEARCH("Kuzbass Fuel ",B17)),"Kuzbass Fuel ",IF(ISNUMBER(SEARCH("Polyus Gold",B17)),"Polyus Gold",IF(ISNUMBER(SEARCH("Energy Ventures",B17)),"Energy Ventures",IF(ISNUMBER(SEARCH("Whitehaven Coal",B17)),"Whitehaven Coal",IF(ISNUMBER(SEARCH("Banpu",B17)),"Banpu",IF(ISNUMBER(SEARCH("Bayan",B17)),"Bayan",IF(AND(ISNUMBER(SEARCH("RWE",B17)),NOT(ISNUMBER(SEARCH("ERWE",B17)))),"RWE",IF(ISNUMBER(SEARCH("Consol Energy",B17)),"Consol Energy",IF(ISNUMBER(SEARCH("WHSP",B17)),"WHSP",IF(ISNUMBER(SEARCH("Westmoreland",B17)),"Westmoreland",IF(ISNUMBER(SEARCH("Resource Generation",B17)),"Resource Generation",IF(ISNUMBER(SEARCH("Churchill Mining",B17)),"Churchill Mining",IF(ISNUMBER(SEARCH("NTPC",B17)),"NTPC",IF(ISNUMBER(SEARCH("Adaro",B17)),"Adaro",IF(ISNUMBER(SEARCH("Nacco",B17)),"Nacco",  IF(ISNUMBER(SEARCH("Idemitsu Kosan",B17)),"Idemitsu Kosan",IF(ISNUMBER(SEARCH("ARLP",B17)),"ARLP",IF(ISNUMBER(SEARCH("Huolinhe Opencut",B17)),"Huolinhe Opencut",IF(ISNUMBER(SEARCH("Golden Energy",B17)),"Golden Energy",IF(ISNUMBER(SEARCH("Mitsui &amp; Co",B17)),"Mitsui &amp; Co",
IF(AND(ISNUMBER(SEARCH("CoAL",B17)),NOT(ISNUMBER(SEARCH("?CoAL",B17)))),"CoAL",IF(ISNUMBER(SEARCH("NLMK",B17)),"NLMK",IF(ISNUMBER(SEARCH("Tata Power",B17)),"Tata Power",IF(ISNUMBER(SEARCH("MMK OJSC",B17)),"MMK OJSC",IF(ISNUMBER(SEARCH("Wesfarmers",B17)),"Wesfarmers",IF(ISNUMBER(SEARCH("Kazakhmys",B17)),"Kazakhmys",IF(ISNUMBER(SEARCH("New World Resources",B17)),"New World Resources",IF(ISNUMBER(SEARCH("MMC",B17)),"MMC",IF(ISNUMBER(SEARCH("Itochu",B17)),"Itochu",IF(ISNUMBER(SEARCH("Cockatoo",B17)),"Cockatoo",IF(ISNUMBER(SEARCH("Shanxi Meijin Energy",B17)),"Shanxi Meijin Energy",IF(ISNUMBER(SEARCH("Jizhong Energy",B17)),"Jizhong Energy",IF(ISNUMBER(SEARCH("Bandanna",B17)),"Bandanna",IF(ISNUMBER(SEARCH("Polo Resources",B17)),"Polo Resources",IF(ISNUMBER(SEARCH("Allete",B17)),"Allete",IF(ISNUMBER(SEARCH("CLP Holdings",B17)),"CLP Holdings", IF(AND(ISNUMBER(SEARCH("Aspire",B17)),NOT(ISNUMBER(SEARCH("Aspire D",B17)))),"Aspire", IF(ISNUMBER(SEARCH("Marubeni",B17)),"Marubeni",IF(ISNUMBER(SEARCH("China Resources",B17)),"China Resources",IF(ISNUMBER(SEARCH("Walter Energy",B17)),"Walter Energy",IF(ISNUMBER(SEARCH("Coal Energy",B17)),"Coal Energy",IF(ISNUMBER(SEARCH("Indika",B17)),"Indika",IF(ISNUMBER(SEARCH("Arcelor Mittal",B17)),"Arcelor Mittal",IF(ISNUMBER(SEARCH("FirstEnergy",B17)),"FirstEnergy",IF(ISNUMBER(SEARCH("Black Hills",B17)),"Black Hills",IF(ISNUMBER(SEARCH("Wescoal",B17)),"Wescoal",IF(ISNUMBER(SEARCH("Grupo Mexico",B17)),"Grupo Mexico",IF(and(or(B17="ARM", ISNUMBER(SEARCH("ARM ",B17))),NOT(ISNUMBER(SEARCH("?ARM",B17)))), "ARM",IF(ISNUMBER(SEARCH("Shanxi Coal",B17)),"Shanxi Coal",IF(ISNUMBER(SEARCH("Capital Power",B17)),"Capital Power",IF(ISNUMBER(SEARCH("PTT",B17)),"PTT",IF(ISNUMBER(SEARCH("Shanxi Lanhua Sci-Tech",B17)),"Shanxi Lanhua Sci-Tech",IF(ISNUMBER(SEARCH("Fortune",B17)),"Fortune",IF(ISNUMBER(SEARCH("Cardero",B17)),"Cardero",IF(ISNUMBER(SEARCH("Zhengzhou  Coal",B17)),"Zhengzhou Coal",IF(ISNUMBER(SEARCH("SAIL",B17)),"SAIL",IF(ISNUMBER(SEARCH("JSPL",B17)),"JSPL",IF(ISNUMBER(SEARCH("Shougang Fushan",B17)),"Shougang Fushan",IF(ISNUMBER(SEARCH("Jingyuan",B17)),"Jingyuan",IF(ISNUMBER(SEARCH("Stanmore",B17)),"Stanmore",IF(ISNUMBER(SEARCH("Prophecy Coal",B17)),"Prophecy Coal",IF(ISNUMBER(SEARCH("Cliffs Natural Resources",B17)),"Cliffs Natural Resources",IF(ISNUMBER(SEARCH("James River",B17)),"James River",IF(ISNUMBER(SEARCH("CESC",B17)),"CESC",IF(ISNUMBER(SEARCH("Alcoa",B17)),"Alcoa","0"))))))))))))))))))))))))))))))))))))))))))))))))))))))))))))))))))))))))))))))))))))))))))))))))))))
</f>
        <v>0</v>
      </c>
      <c r="F17" s="23" t="str">
        <f t="shared" ref="F17:F146" si="6">IF(OR(NOT(D17="0"),NOT(E17="0")),B17,D17)</f>
        <v>0</v>
      </c>
      <c r="G17" s="24" t="str">
        <f t="shared" ref="G17:G146" si="7">IF(F17="0",F17,H17)</f>
        <v>0</v>
      </c>
      <c r="H17" s="25">
        <v>2.78296E7</v>
      </c>
    </row>
    <row r="18">
      <c r="A18" s="3" t="s">
        <v>39</v>
      </c>
      <c r="B18" s="3" t="s">
        <v>66</v>
      </c>
      <c r="D18" s="22" t="str">
        <f t="shared" si="1"/>
        <v>0</v>
      </c>
      <c r="E18" s="22" t="str">
        <f t="shared" si="5"/>
        <v>0</v>
      </c>
      <c r="F18" s="23" t="str">
        <f t="shared" si="6"/>
        <v>0</v>
      </c>
      <c r="G18" s="24" t="str">
        <f t="shared" si="7"/>
        <v>0</v>
      </c>
      <c r="H18" s="25">
        <v>2.7302E7</v>
      </c>
    </row>
    <row r="19">
      <c r="A19" s="3" t="s">
        <v>39</v>
      </c>
      <c r="B19" s="3" t="s">
        <v>67</v>
      </c>
      <c r="D19" s="22" t="str">
        <f t="shared" si="1"/>
        <v>0</v>
      </c>
      <c r="E19" s="22" t="str">
        <f t="shared" si="5"/>
        <v>0</v>
      </c>
      <c r="F19" s="23" t="str">
        <f t="shared" si="6"/>
        <v>0</v>
      </c>
      <c r="G19" s="24" t="str">
        <f t="shared" si="7"/>
        <v>0</v>
      </c>
      <c r="H19" s="25">
        <v>2.6746701E7</v>
      </c>
    </row>
    <row r="20">
      <c r="A20" s="3" t="s">
        <v>39</v>
      </c>
      <c r="B20" s="3" t="s">
        <v>68</v>
      </c>
      <c r="D20" s="22" t="str">
        <f t="shared" si="1"/>
        <v>0</v>
      </c>
      <c r="E20" s="22" t="str">
        <f t="shared" si="5"/>
        <v>0</v>
      </c>
      <c r="F20" s="23" t="str">
        <f t="shared" si="6"/>
        <v>0</v>
      </c>
      <c r="G20" s="24" t="str">
        <f t="shared" si="7"/>
        <v>0</v>
      </c>
      <c r="H20" s="25">
        <v>2.5659E7</v>
      </c>
    </row>
    <row r="21">
      <c r="A21" s="3" t="s">
        <v>39</v>
      </c>
      <c r="B21" s="3" t="s">
        <v>69</v>
      </c>
      <c r="D21" s="22" t="str">
        <f t="shared" si="1"/>
        <v>0</v>
      </c>
      <c r="E21" s="22" t="str">
        <f t="shared" si="5"/>
        <v>0</v>
      </c>
      <c r="F21" s="23" t="str">
        <f t="shared" si="6"/>
        <v>0</v>
      </c>
      <c r="G21" s="24" t="str">
        <f t="shared" si="7"/>
        <v>0</v>
      </c>
      <c r="H21" s="25">
        <v>2.524015E7</v>
      </c>
    </row>
    <row r="22">
      <c r="A22" s="3" t="s">
        <v>39</v>
      </c>
      <c r="B22" s="3" t="s">
        <v>70</v>
      </c>
      <c r="D22" s="22" t="str">
        <f t="shared" si="1"/>
        <v>0</v>
      </c>
      <c r="E22" s="22" t="str">
        <f t="shared" si="5"/>
        <v>0</v>
      </c>
      <c r="F22" s="23" t="str">
        <f t="shared" si="6"/>
        <v>0</v>
      </c>
      <c r="G22" s="24" t="str">
        <f t="shared" si="7"/>
        <v>0</v>
      </c>
      <c r="H22" s="25">
        <v>2.4198687E7</v>
      </c>
    </row>
    <row r="23">
      <c r="A23" s="3" t="s">
        <v>39</v>
      </c>
      <c r="B23" s="3" t="s">
        <v>71</v>
      </c>
      <c r="D23" s="22" t="str">
        <f t="shared" si="1"/>
        <v>0</v>
      </c>
      <c r="E23" s="22" t="str">
        <f t="shared" si="5"/>
        <v>0</v>
      </c>
      <c r="F23" s="23" t="str">
        <f t="shared" si="6"/>
        <v>0</v>
      </c>
      <c r="G23" s="24" t="str">
        <f t="shared" si="7"/>
        <v>0</v>
      </c>
      <c r="H23" s="25">
        <v>2.3988E7</v>
      </c>
    </row>
    <row r="24">
      <c r="A24" s="3" t="s">
        <v>39</v>
      </c>
      <c r="B24" s="3" t="s">
        <v>72</v>
      </c>
      <c r="D24" s="22" t="str">
        <f t="shared" si="1"/>
        <v>0</v>
      </c>
      <c r="E24" s="22" t="str">
        <f t="shared" si="5"/>
        <v>0</v>
      </c>
      <c r="F24" s="23" t="str">
        <f t="shared" si="6"/>
        <v>0</v>
      </c>
      <c r="G24" s="24" t="str">
        <f t="shared" si="7"/>
        <v>0</v>
      </c>
      <c r="H24" s="25">
        <v>2.2522591E7</v>
      </c>
    </row>
    <row r="25">
      <c r="A25" s="3" t="s">
        <v>39</v>
      </c>
      <c r="B25" s="3" t="s">
        <v>73</v>
      </c>
      <c r="D25" s="22" t="str">
        <f t="shared" si="1"/>
        <v>0</v>
      </c>
      <c r="E25" s="22" t="str">
        <f t="shared" si="5"/>
        <v>0</v>
      </c>
      <c r="F25" s="23" t="str">
        <f t="shared" si="6"/>
        <v>0</v>
      </c>
      <c r="G25" s="24" t="str">
        <f t="shared" si="7"/>
        <v>0</v>
      </c>
      <c r="H25" s="25">
        <v>2.2373628E7</v>
      </c>
    </row>
    <row r="26">
      <c r="A26" s="3" t="s">
        <v>39</v>
      </c>
      <c r="B26" s="3" t="s">
        <v>74</v>
      </c>
      <c r="D26" s="22" t="str">
        <f t="shared" si="1"/>
        <v>0</v>
      </c>
      <c r="E26" s="22" t="str">
        <f t="shared" si="5"/>
        <v>0</v>
      </c>
      <c r="F26" s="23" t="str">
        <f t="shared" si="6"/>
        <v>0</v>
      </c>
      <c r="G26" s="24" t="str">
        <f t="shared" si="7"/>
        <v>0</v>
      </c>
      <c r="H26" s="25">
        <v>2.2243268E7</v>
      </c>
    </row>
    <row r="27">
      <c r="A27" s="3" t="s">
        <v>39</v>
      </c>
      <c r="B27" s="3" t="s">
        <v>75</v>
      </c>
      <c r="D27" s="22" t="str">
        <f t="shared" si="1"/>
        <v>0</v>
      </c>
      <c r="E27" s="22" t="str">
        <f t="shared" si="5"/>
        <v>0</v>
      </c>
      <c r="F27" s="23" t="str">
        <f t="shared" si="6"/>
        <v>0</v>
      </c>
      <c r="G27" s="24" t="str">
        <f t="shared" si="7"/>
        <v>0</v>
      </c>
      <c r="H27" s="25">
        <v>2.1006673E7</v>
      </c>
    </row>
    <row r="28">
      <c r="A28" s="3" t="s">
        <v>39</v>
      </c>
      <c r="B28" s="3" t="s">
        <v>76</v>
      </c>
      <c r="D28" s="22" t="str">
        <f t="shared" si="1"/>
        <v>0</v>
      </c>
      <c r="E28" s="22" t="str">
        <f t="shared" si="5"/>
        <v>0</v>
      </c>
      <c r="F28" s="23" t="str">
        <f t="shared" si="6"/>
        <v>0</v>
      </c>
      <c r="G28" s="24" t="str">
        <f t="shared" si="7"/>
        <v>0</v>
      </c>
      <c r="H28" s="25">
        <v>2.05884E7</v>
      </c>
    </row>
    <row r="29">
      <c r="A29" s="3" t="s">
        <v>39</v>
      </c>
      <c r="B29" s="3" t="s">
        <v>77</v>
      </c>
      <c r="D29" s="22" t="str">
        <f t="shared" si="1"/>
        <v>0</v>
      </c>
      <c r="E29" s="22" t="str">
        <f t="shared" si="5"/>
        <v>0</v>
      </c>
      <c r="F29" s="23" t="str">
        <f t="shared" si="6"/>
        <v>0</v>
      </c>
      <c r="G29" s="24" t="str">
        <f t="shared" si="7"/>
        <v>0</v>
      </c>
      <c r="H29" s="25">
        <v>2.0388185E7</v>
      </c>
    </row>
    <row r="30">
      <c r="A30" s="3" t="s">
        <v>39</v>
      </c>
      <c r="B30" s="3" t="s">
        <v>78</v>
      </c>
      <c r="D30" s="22" t="str">
        <f t="shared" si="1"/>
        <v>0</v>
      </c>
      <c r="E30" s="22" t="str">
        <f t="shared" si="5"/>
        <v>0</v>
      </c>
      <c r="F30" s="23" t="str">
        <f t="shared" si="6"/>
        <v>0</v>
      </c>
      <c r="G30" s="24" t="str">
        <f t="shared" si="7"/>
        <v>0</v>
      </c>
      <c r="H30" s="25">
        <v>1.935E7</v>
      </c>
    </row>
    <row r="31">
      <c r="A31" s="3" t="s">
        <v>39</v>
      </c>
      <c r="B31" s="3" t="s">
        <v>79</v>
      </c>
      <c r="D31" s="22" t="str">
        <f t="shared" si="1"/>
        <v>0</v>
      </c>
      <c r="E31" s="22" t="str">
        <f t="shared" si="5"/>
        <v>0</v>
      </c>
      <c r="F31" s="23" t="str">
        <f t="shared" si="6"/>
        <v>0</v>
      </c>
      <c r="G31" s="24" t="str">
        <f t="shared" si="7"/>
        <v>0</v>
      </c>
      <c r="H31" s="25">
        <v>1.9115654E7</v>
      </c>
    </row>
    <row r="32">
      <c r="A32" s="3" t="s">
        <v>39</v>
      </c>
      <c r="B32" s="3" t="s">
        <v>80</v>
      </c>
      <c r="D32" s="22" t="str">
        <f t="shared" si="1"/>
        <v>0</v>
      </c>
      <c r="E32" s="22" t="str">
        <f t="shared" si="5"/>
        <v>0</v>
      </c>
      <c r="F32" s="23" t="str">
        <f t="shared" si="6"/>
        <v>0</v>
      </c>
      <c r="G32" s="24" t="str">
        <f t="shared" si="7"/>
        <v>0</v>
      </c>
      <c r="H32" s="25">
        <v>1.8640013E7</v>
      </c>
    </row>
    <row r="33">
      <c r="A33" s="3" t="s">
        <v>39</v>
      </c>
      <c r="B33" s="3" t="s">
        <v>81</v>
      </c>
      <c r="D33" s="22" t="str">
        <f t="shared" si="1"/>
        <v>BHP Billiton</v>
      </c>
      <c r="E33" s="22" t="str">
        <f t="shared" si="5"/>
        <v>BHP Billiton</v>
      </c>
      <c r="F33" s="23" t="str">
        <f t="shared" si="6"/>
        <v>BHP BILLITON PLC</v>
      </c>
      <c r="G33" s="24">
        <f t="shared" si="7"/>
        <v>18380100</v>
      </c>
      <c r="H33" s="25">
        <v>1.83801E7</v>
      </c>
    </row>
    <row r="34">
      <c r="A34" s="3" t="s">
        <v>39</v>
      </c>
      <c r="B34" s="3" t="s">
        <v>82</v>
      </c>
      <c r="D34" s="22" t="str">
        <f t="shared" si="1"/>
        <v>0</v>
      </c>
      <c r="E34" s="22" t="str">
        <f t="shared" si="5"/>
        <v>0</v>
      </c>
      <c r="F34" s="23" t="str">
        <f t="shared" si="6"/>
        <v>0</v>
      </c>
      <c r="G34" s="24" t="str">
        <f t="shared" si="7"/>
        <v>0</v>
      </c>
      <c r="H34" s="25">
        <v>1.7641E7</v>
      </c>
    </row>
    <row r="35">
      <c r="A35" s="3" t="s">
        <v>39</v>
      </c>
      <c r="B35" s="3" t="s">
        <v>83</v>
      </c>
      <c r="D35" s="22" t="str">
        <f t="shared" si="1"/>
        <v>0</v>
      </c>
      <c r="E35" s="22" t="str">
        <f t="shared" si="5"/>
        <v>0</v>
      </c>
      <c r="F35" s="23" t="str">
        <f t="shared" si="6"/>
        <v>0</v>
      </c>
      <c r="G35" s="24" t="str">
        <f t="shared" si="7"/>
        <v>0</v>
      </c>
      <c r="H35" s="25">
        <v>1.7160531E7</v>
      </c>
    </row>
    <row r="36">
      <c r="A36" s="3" t="s">
        <v>39</v>
      </c>
      <c r="B36" s="3" t="s">
        <v>84</v>
      </c>
      <c r="D36" s="22" t="str">
        <f t="shared" si="1"/>
        <v>0</v>
      </c>
      <c r="E36" s="22" t="str">
        <f t="shared" si="5"/>
        <v>0</v>
      </c>
      <c r="F36" s="23" t="str">
        <f t="shared" si="6"/>
        <v>0</v>
      </c>
      <c r="G36" s="24" t="str">
        <f t="shared" si="7"/>
        <v>0</v>
      </c>
      <c r="H36" s="25">
        <v>1.7015363E7</v>
      </c>
    </row>
    <row r="37">
      <c r="A37" s="3" t="s">
        <v>39</v>
      </c>
      <c r="B37" s="3" t="s">
        <v>85</v>
      </c>
      <c r="D37" s="22" t="str">
        <f t="shared" si="1"/>
        <v>0</v>
      </c>
      <c r="E37" s="22" t="str">
        <f t="shared" si="5"/>
        <v>0</v>
      </c>
      <c r="F37" s="23" t="str">
        <f t="shared" si="6"/>
        <v>0</v>
      </c>
      <c r="G37" s="24" t="str">
        <f t="shared" si="7"/>
        <v>0</v>
      </c>
      <c r="H37" s="25">
        <v>1.646055E7</v>
      </c>
    </row>
    <row r="38">
      <c r="A38" s="3" t="s">
        <v>39</v>
      </c>
      <c r="B38" s="3" t="s">
        <v>86</v>
      </c>
      <c r="D38" s="22" t="str">
        <f t="shared" si="1"/>
        <v>0</v>
      </c>
      <c r="E38" s="22" t="str">
        <f t="shared" si="5"/>
        <v>0</v>
      </c>
      <c r="F38" s="23" t="str">
        <f t="shared" si="6"/>
        <v>0</v>
      </c>
      <c r="G38" s="24" t="str">
        <f t="shared" si="7"/>
        <v>0</v>
      </c>
      <c r="H38" s="25">
        <v>1.6084339E7</v>
      </c>
    </row>
    <row r="39">
      <c r="A39" s="3" t="s">
        <v>39</v>
      </c>
      <c r="B39" s="3" t="s">
        <v>87</v>
      </c>
      <c r="D39" s="22" t="str">
        <f t="shared" si="1"/>
        <v>0</v>
      </c>
      <c r="E39" s="22" t="str">
        <f t="shared" si="5"/>
        <v>0</v>
      </c>
      <c r="F39" s="23" t="str">
        <f t="shared" si="6"/>
        <v>0</v>
      </c>
      <c r="G39" s="24" t="str">
        <f t="shared" si="7"/>
        <v>0</v>
      </c>
      <c r="H39" s="25">
        <v>1.53375E7</v>
      </c>
    </row>
    <row r="40">
      <c r="A40" s="3" t="s">
        <v>39</v>
      </c>
      <c r="B40" s="3" t="s">
        <v>88</v>
      </c>
      <c r="D40" s="22" t="str">
        <f t="shared" si="1"/>
        <v>0</v>
      </c>
      <c r="E40" s="22" t="str">
        <f t="shared" si="5"/>
        <v>0</v>
      </c>
      <c r="F40" s="23" t="str">
        <f t="shared" si="6"/>
        <v>0</v>
      </c>
      <c r="G40" s="24" t="str">
        <f t="shared" si="7"/>
        <v>0</v>
      </c>
      <c r="H40" s="25">
        <v>1.533015E7</v>
      </c>
    </row>
    <row r="41">
      <c r="A41" s="3" t="s">
        <v>39</v>
      </c>
      <c r="B41" s="3" t="s">
        <v>89</v>
      </c>
      <c r="D41" s="22" t="str">
        <f t="shared" si="1"/>
        <v>0</v>
      </c>
      <c r="E41" s="22" t="str">
        <f t="shared" si="5"/>
        <v>0</v>
      </c>
      <c r="F41" s="23" t="str">
        <f t="shared" si="6"/>
        <v>0</v>
      </c>
      <c r="G41" s="24" t="str">
        <f t="shared" si="7"/>
        <v>0</v>
      </c>
      <c r="H41" s="25">
        <v>1.533E7</v>
      </c>
    </row>
    <row r="42">
      <c r="A42" s="3" t="s">
        <v>39</v>
      </c>
      <c r="B42" s="3" t="s">
        <v>90</v>
      </c>
      <c r="D42" s="22" t="str">
        <f t="shared" si="1"/>
        <v>0</v>
      </c>
      <c r="E42" s="22" t="str">
        <f t="shared" si="5"/>
        <v>0</v>
      </c>
      <c r="F42" s="23" t="str">
        <f t="shared" si="6"/>
        <v>0</v>
      </c>
      <c r="G42" s="24" t="str">
        <f t="shared" si="7"/>
        <v>0</v>
      </c>
      <c r="H42" s="25">
        <v>1.51575E7</v>
      </c>
    </row>
    <row r="43">
      <c r="A43" s="3" t="s">
        <v>39</v>
      </c>
      <c r="B43" s="3" t="s">
        <v>91</v>
      </c>
      <c r="D43" s="22" t="str">
        <f t="shared" si="1"/>
        <v>0</v>
      </c>
      <c r="E43" s="22" t="str">
        <f t="shared" si="5"/>
        <v>0</v>
      </c>
      <c r="F43" s="23" t="str">
        <f t="shared" si="6"/>
        <v>0</v>
      </c>
      <c r="G43" s="24" t="str">
        <f t="shared" si="7"/>
        <v>0</v>
      </c>
      <c r="H43" s="25">
        <v>1.4925E7</v>
      </c>
    </row>
    <row r="44">
      <c r="A44" s="3" t="s">
        <v>39</v>
      </c>
      <c r="B44" s="3" t="s">
        <v>92</v>
      </c>
      <c r="D44" s="22" t="str">
        <f t="shared" si="1"/>
        <v>0</v>
      </c>
      <c r="E44" s="22" t="str">
        <f t="shared" si="5"/>
        <v>0</v>
      </c>
      <c r="F44" s="23" t="str">
        <f t="shared" si="6"/>
        <v>0</v>
      </c>
      <c r="G44" s="24" t="str">
        <f t="shared" si="7"/>
        <v>0</v>
      </c>
      <c r="H44" s="25">
        <v>1.4751E7</v>
      </c>
    </row>
    <row r="45">
      <c r="A45" s="3" t="s">
        <v>39</v>
      </c>
      <c r="B45" s="3" t="s">
        <v>93</v>
      </c>
      <c r="D45" s="22" t="str">
        <f t="shared" si="1"/>
        <v>0</v>
      </c>
      <c r="E45" s="22" t="str">
        <f t="shared" si="5"/>
        <v>0</v>
      </c>
      <c r="F45" s="23" t="str">
        <f t="shared" si="6"/>
        <v>0</v>
      </c>
      <c r="G45" s="24" t="str">
        <f t="shared" si="7"/>
        <v>0</v>
      </c>
      <c r="H45" s="25">
        <v>1.4625E7</v>
      </c>
    </row>
    <row r="46">
      <c r="A46" s="3" t="s">
        <v>39</v>
      </c>
      <c r="B46" s="3" t="s">
        <v>94</v>
      </c>
      <c r="D46" s="22" t="str">
        <f t="shared" si="1"/>
        <v>0</v>
      </c>
      <c r="E46" s="22" t="str">
        <f t="shared" si="5"/>
        <v>0</v>
      </c>
      <c r="F46" s="23" t="str">
        <f t="shared" si="6"/>
        <v>0</v>
      </c>
      <c r="G46" s="24" t="str">
        <f t="shared" si="7"/>
        <v>0</v>
      </c>
      <c r="H46" s="25">
        <v>1.459416E7</v>
      </c>
    </row>
    <row r="47">
      <c r="A47" s="3" t="s">
        <v>39</v>
      </c>
      <c r="B47" s="3" t="s">
        <v>95</v>
      </c>
      <c r="D47" s="22" t="str">
        <f t="shared" si="1"/>
        <v>0</v>
      </c>
      <c r="E47" s="22" t="str">
        <f t="shared" si="5"/>
        <v>0</v>
      </c>
      <c r="F47" s="23" t="str">
        <f t="shared" si="6"/>
        <v>0</v>
      </c>
      <c r="G47" s="24" t="str">
        <f t="shared" si="7"/>
        <v>0</v>
      </c>
      <c r="H47" s="25">
        <v>1.4412291E7</v>
      </c>
    </row>
    <row r="48">
      <c r="A48" s="3" t="s">
        <v>39</v>
      </c>
      <c r="B48" s="3" t="s">
        <v>96</v>
      </c>
      <c r="D48" s="22" t="str">
        <f t="shared" si="1"/>
        <v>0</v>
      </c>
      <c r="E48" s="22" t="str">
        <f t="shared" si="5"/>
        <v>0</v>
      </c>
      <c r="F48" s="23" t="str">
        <f t="shared" si="6"/>
        <v>0</v>
      </c>
      <c r="G48" s="24" t="str">
        <f t="shared" si="7"/>
        <v>0</v>
      </c>
      <c r="H48" s="25">
        <v>1.3933368E7</v>
      </c>
    </row>
    <row r="49">
      <c r="A49" s="3" t="s">
        <v>39</v>
      </c>
      <c r="B49" s="3" t="s">
        <v>97</v>
      </c>
      <c r="D49" s="22" t="str">
        <f t="shared" si="1"/>
        <v>0</v>
      </c>
      <c r="E49" s="22" t="str">
        <f t="shared" si="5"/>
        <v>0</v>
      </c>
      <c r="F49" s="23" t="str">
        <f t="shared" si="6"/>
        <v>0</v>
      </c>
      <c r="G49" s="24" t="str">
        <f t="shared" si="7"/>
        <v>0</v>
      </c>
      <c r="H49" s="25">
        <v>1.3833151E7</v>
      </c>
    </row>
    <row r="50">
      <c r="A50" s="3" t="s">
        <v>39</v>
      </c>
      <c r="B50" s="3" t="s">
        <v>98</v>
      </c>
      <c r="D50" s="22" t="str">
        <f t="shared" si="1"/>
        <v>0</v>
      </c>
      <c r="E50" s="22" t="str">
        <f t="shared" si="5"/>
        <v>0</v>
      </c>
      <c r="F50" s="23" t="str">
        <f t="shared" si="6"/>
        <v>0</v>
      </c>
      <c r="G50" s="24" t="str">
        <f t="shared" si="7"/>
        <v>0</v>
      </c>
      <c r="H50" s="25">
        <v>1.379E7</v>
      </c>
    </row>
    <row r="51">
      <c r="A51" s="3" t="s">
        <v>39</v>
      </c>
      <c r="B51" s="3" t="s">
        <v>99</v>
      </c>
      <c r="D51" s="22" t="str">
        <f t="shared" si="1"/>
        <v>0</v>
      </c>
      <c r="E51" s="22" t="str">
        <f t="shared" si="5"/>
        <v>0</v>
      </c>
      <c r="F51" s="23" t="str">
        <f t="shared" si="6"/>
        <v>0</v>
      </c>
      <c r="G51" s="24" t="str">
        <f t="shared" si="7"/>
        <v>0</v>
      </c>
      <c r="H51" s="25">
        <v>1.3762697E7</v>
      </c>
    </row>
    <row r="52">
      <c r="A52" s="3" t="s">
        <v>39</v>
      </c>
      <c r="B52" s="3" t="s">
        <v>100</v>
      </c>
      <c r="D52" s="22" t="str">
        <f t="shared" si="1"/>
        <v>0</v>
      </c>
      <c r="E52" s="22" t="str">
        <f t="shared" si="5"/>
        <v>0</v>
      </c>
      <c r="F52" s="23" t="str">
        <f t="shared" si="6"/>
        <v>0</v>
      </c>
      <c r="G52" s="24" t="str">
        <f t="shared" si="7"/>
        <v>0</v>
      </c>
      <c r="H52" s="25">
        <v>1.3272438E7</v>
      </c>
    </row>
    <row r="53">
      <c r="A53" s="3" t="s">
        <v>39</v>
      </c>
      <c r="B53" s="3" t="s">
        <v>101</v>
      </c>
      <c r="D53" s="22" t="str">
        <f t="shared" si="1"/>
        <v>0</v>
      </c>
      <c r="E53" s="22" t="str">
        <f t="shared" si="5"/>
        <v>0</v>
      </c>
      <c r="F53" s="23" t="str">
        <f t="shared" si="6"/>
        <v>0</v>
      </c>
      <c r="G53" s="24" t="str">
        <f t="shared" si="7"/>
        <v>0</v>
      </c>
      <c r="H53" s="25">
        <v>1.311E7</v>
      </c>
    </row>
    <row r="54">
      <c r="A54" s="3" t="s">
        <v>39</v>
      </c>
      <c r="B54" s="3" t="s">
        <v>102</v>
      </c>
      <c r="D54" s="22" t="str">
        <f t="shared" si="1"/>
        <v>0</v>
      </c>
      <c r="E54" s="22" t="str">
        <f t="shared" si="5"/>
        <v>0</v>
      </c>
      <c r="F54" s="23" t="str">
        <f t="shared" si="6"/>
        <v>0</v>
      </c>
      <c r="G54" s="24" t="str">
        <f t="shared" si="7"/>
        <v>0</v>
      </c>
      <c r="H54" s="25">
        <v>1.2966317E7</v>
      </c>
    </row>
    <row r="55">
      <c r="A55" s="3" t="s">
        <v>39</v>
      </c>
      <c r="B55" s="3" t="s">
        <v>103</v>
      </c>
      <c r="D55" s="22" t="str">
        <f t="shared" si="1"/>
        <v>Shell</v>
      </c>
      <c r="E55" s="22" t="str">
        <f t="shared" si="5"/>
        <v>0</v>
      </c>
      <c r="F55" s="23" t="str">
        <f t="shared" si="6"/>
        <v>ROYAL DUTCH SHELL PLC - A SHARES</v>
      </c>
      <c r="G55" s="24">
        <f t="shared" si="7"/>
        <v>12865457</v>
      </c>
      <c r="H55" s="25">
        <v>1.2865457E7</v>
      </c>
    </row>
    <row r="56">
      <c r="A56" s="3" t="s">
        <v>39</v>
      </c>
      <c r="B56" s="3" t="s">
        <v>104</v>
      </c>
      <c r="D56" s="22" t="str">
        <f t="shared" si="1"/>
        <v>0</v>
      </c>
      <c r="E56" s="22" t="str">
        <f t="shared" si="5"/>
        <v>0</v>
      </c>
      <c r="F56" s="23" t="str">
        <f t="shared" si="6"/>
        <v>0</v>
      </c>
      <c r="G56" s="24" t="str">
        <f t="shared" si="7"/>
        <v>0</v>
      </c>
      <c r="H56" s="25">
        <v>1.2851018E7</v>
      </c>
    </row>
    <row r="57">
      <c r="A57" s="3" t="s">
        <v>39</v>
      </c>
      <c r="B57" s="3" t="s">
        <v>105</v>
      </c>
      <c r="D57" s="22" t="str">
        <f t="shared" si="1"/>
        <v>0</v>
      </c>
      <c r="E57" s="22" t="str">
        <f t="shared" si="5"/>
        <v>0</v>
      </c>
      <c r="F57" s="23" t="str">
        <f t="shared" si="6"/>
        <v>0</v>
      </c>
      <c r="G57" s="24" t="str">
        <f t="shared" si="7"/>
        <v>0</v>
      </c>
      <c r="H57" s="25">
        <v>1.2532754E7</v>
      </c>
    </row>
    <row r="58">
      <c r="A58" s="3" t="s">
        <v>39</v>
      </c>
      <c r="B58" s="3" t="s">
        <v>106</v>
      </c>
      <c r="D58" s="22" t="str">
        <f t="shared" si="1"/>
        <v>0</v>
      </c>
      <c r="E58" s="22" t="str">
        <f t="shared" si="5"/>
        <v>0</v>
      </c>
      <c r="F58" s="23" t="str">
        <f t="shared" si="6"/>
        <v>0</v>
      </c>
      <c r="G58" s="24" t="str">
        <f t="shared" si="7"/>
        <v>0</v>
      </c>
      <c r="H58" s="25">
        <v>1.2494137E7</v>
      </c>
    </row>
    <row r="59">
      <c r="A59" s="3" t="s">
        <v>39</v>
      </c>
      <c r="B59" s="3" t="s">
        <v>107</v>
      </c>
      <c r="D59" s="22" t="str">
        <f t="shared" si="1"/>
        <v>0</v>
      </c>
      <c r="E59" s="22" t="str">
        <f t="shared" si="5"/>
        <v>0</v>
      </c>
      <c r="F59" s="23" t="str">
        <f t="shared" si="6"/>
        <v>0</v>
      </c>
      <c r="G59" s="24" t="str">
        <f t="shared" si="7"/>
        <v>0</v>
      </c>
      <c r="H59" s="25">
        <v>1.2333035E7</v>
      </c>
    </row>
    <row r="60">
      <c r="A60" s="3" t="s">
        <v>39</v>
      </c>
      <c r="B60" s="3" t="s">
        <v>108</v>
      </c>
      <c r="D60" s="22" t="str">
        <f t="shared" si="1"/>
        <v>0</v>
      </c>
      <c r="E60" s="22" t="str">
        <f t="shared" si="5"/>
        <v>0</v>
      </c>
      <c r="F60" s="23" t="str">
        <f t="shared" si="6"/>
        <v>0</v>
      </c>
      <c r="G60" s="24" t="str">
        <f t="shared" si="7"/>
        <v>0</v>
      </c>
      <c r="H60" s="25">
        <v>1.2225E7</v>
      </c>
    </row>
    <row r="61">
      <c r="A61" s="3" t="s">
        <v>39</v>
      </c>
      <c r="B61" s="3" t="s">
        <v>109</v>
      </c>
      <c r="D61" s="22" t="str">
        <f t="shared" si="1"/>
        <v>0</v>
      </c>
      <c r="E61" s="22" t="str">
        <f t="shared" si="5"/>
        <v>0</v>
      </c>
      <c r="F61" s="23" t="str">
        <f t="shared" si="6"/>
        <v>0</v>
      </c>
      <c r="G61" s="24" t="str">
        <f t="shared" si="7"/>
        <v>0</v>
      </c>
      <c r="H61" s="25">
        <v>1.2085125E7</v>
      </c>
    </row>
    <row r="62">
      <c r="A62" s="3" t="s">
        <v>39</v>
      </c>
      <c r="B62" s="3" t="s">
        <v>110</v>
      </c>
      <c r="D62" s="22" t="str">
        <f t="shared" si="1"/>
        <v>0</v>
      </c>
      <c r="E62" s="22" t="str">
        <f t="shared" si="5"/>
        <v>0</v>
      </c>
      <c r="F62" s="23" t="str">
        <f t="shared" si="6"/>
        <v>0</v>
      </c>
      <c r="G62" s="24" t="str">
        <f t="shared" si="7"/>
        <v>0</v>
      </c>
      <c r="H62" s="25">
        <v>1.1929065E7</v>
      </c>
    </row>
    <row r="63">
      <c r="A63" s="3" t="s">
        <v>39</v>
      </c>
      <c r="B63" s="3" t="s">
        <v>111</v>
      </c>
      <c r="D63" s="22" t="str">
        <f t="shared" si="1"/>
        <v>0</v>
      </c>
      <c r="E63" s="22" t="str">
        <f t="shared" si="5"/>
        <v>0</v>
      </c>
      <c r="F63" s="23" t="str">
        <f t="shared" si="6"/>
        <v>0</v>
      </c>
      <c r="G63" s="24" t="str">
        <f t="shared" si="7"/>
        <v>0</v>
      </c>
      <c r="H63" s="25">
        <v>1.18125E7</v>
      </c>
    </row>
    <row r="64">
      <c r="A64" s="3" t="s">
        <v>39</v>
      </c>
      <c r="B64" s="3" t="s">
        <v>112</v>
      </c>
      <c r="D64" s="22" t="str">
        <f t="shared" si="1"/>
        <v>0</v>
      </c>
      <c r="E64" s="22" t="str">
        <f t="shared" si="5"/>
        <v>Glencore Xstrata</v>
      </c>
      <c r="F64" s="23" t="str">
        <f t="shared" si="6"/>
        <v>GLENCORE XSTRATA PLC</v>
      </c>
      <c r="G64" s="24">
        <f t="shared" si="7"/>
        <v>11790319</v>
      </c>
      <c r="H64" s="25">
        <v>1.1790319E7</v>
      </c>
    </row>
    <row r="65">
      <c r="A65" s="3" t="s">
        <v>39</v>
      </c>
      <c r="B65" s="3" t="s">
        <v>113</v>
      </c>
      <c r="D65" s="22" t="str">
        <f t="shared" si="1"/>
        <v>0</v>
      </c>
      <c r="E65" s="22" t="str">
        <f t="shared" si="5"/>
        <v>0</v>
      </c>
      <c r="F65" s="23" t="str">
        <f t="shared" si="6"/>
        <v>0</v>
      </c>
      <c r="G65" s="24" t="str">
        <f t="shared" si="7"/>
        <v>0</v>
      </c>
      <c r="H65" s="25">
        <v>1.1726309E7</v>
      </c>
    </row>
    <row r="66">
      <c r="A66" s="3" t="s">
        <v>39</v>
      </c>
      <c r="B66" s="3" t="s">
        <v>114</v>
      </c>
      <c r="D66" s="22" t="str">
        <f t="shared" si="1"/>
        <v>0</v>
      </c>
      <c r="E66" s="22" t="str">
        <f t="shared" si="5"/>
        <v>0</v>
      </c>
      <c r="F66" s="23" t="str">
        <f t="shared" si="6"/>
        <v>0</v>
      </c>
      <c r="G66" s="24" t="str">
        <f t="shared" si="7"/>
        <v>0</v>
      </c>
      <c r="H66" s="25">
        <v>1.1590908E7</v>
      </c>
    </row>
    <row r="67">
      <c r="A67" s="3" t="s">
        <v>39</v>
      </c>
      <c r="B67" s="3" t="s">
        <v>115</v>
      </c>
      <c r="D67" s="22" t="str">
        <f t="shared" si="1"/>
        <v>0</v>
      </c>
      <c r="E67" s="22" t="str">
        <f t="shared" si="5"/>
        <v>0</v>
      </c>
      <c r="F67" s="23" t="str">
        <f t="shared" si="6"/>
        <v>0</v>
      </c>
      <c r="G67" s="24" t="str">
        <f t="shared" si="7"/>
        <v>0</v>
      </c>
      <c r="H67" s="25">
        <v>1.152065E7</v>
      </c>
    </row>
    <row r="68">
      <c r="A68" s="3" t="s">
        <v>39</v>
      </c>
      <c r="B68" s="3" t="s">
        <v>116</v>
      </c>
      <c r="D68" s="22" t="str">
        <f t="shared" si="1"/>
        <v>0</v>
      </c>
      <c r="E68" s="22" t="str">
        <f t="shared" si="5"/>
        <v>0</v>
      </c>
      <c r="F68" s="23" t="str">
        <f t="shared" si="6"/>
        <v>0</v>
      </c>
      <c r="G68" s="24" t="str">
        <f t="shared" si="7"/>
        <v>0</v>
      </c>
      <c r="H68" s="25">
        <v>1.14576E7</v>
      </c>
    </row>
    <row r="69">
      <c r="A69" s="3" t="s">
        <v>39</v>
      </c>
      <c r="B69" s="3" t="s">
        <v>117</v>
      </c>
      <c r="D69" s="22" t="str">
        <f t="shared" si="1"/>
        <v>0</v>
      </c>
      <c r="E69" s="22" t="str">
        <f t="shared" si="5"/>
        <v>0</v>
      </c>
      <c r="F69" s="23" t="str">
        <f t="shared" si="6"/>
        <v>0</v>
      </c>
      <c r="G69" s="24" t="str">
        <f t="shared" si="7"/>
        <v>0</v>
      </c>
      <c r="H69" s="25">
        <v>1.1407023E7</v>
      </c>
    </row>
    <row r="70">
      <c r="A70" s="3" t="s">
        <v>39</v>
      </c>
      <c r="B70" s="3" t="s">
        <v>118</v>
      </c>
      <c r="D70" s="22" t="str">
        <f t="shared" si="1"/>
        <v>0</v>
      </c>
      <c r="E70" s="22" t="str">
        <f t="shared" si="5"/>
        <v>0</v>
      </c>
      <c r="F70" s="23" t="str">
        <f t="shared" si="6"/>
        <v>0</v>
      </c>
      <c r="G70" s="24" t="str">
        <f t="shared" si="7"/>
        <v>0</v>
      </c>
      <c r="H70" s="25">
        <v>1.134475E7</v>
      </c>
    </row>
    <row r="71">
      <c r="A71" s="3" t="s">
        <v>39</v>
      </c>
      <c r="B71" s="3" t="s">
        <v>119</v>
      </c>
      <c r="D71" s="22" t="str">
        <f t="shared" si="1"/>
        <v>0</v>
      </c>
      <c r="E71" s="22" t="str">
        <f t="shared" si="5"/>
        <v>0</v>
      </c>
      <c r="F71" s="23" t="str">
        <f t="shared" si="6"/>
        <v>0</v>
      </c>
      <c r="G71" s="24" t="str">
        <f t="shared" si="7"/>
        <v>0</v>
      </c>
      <c r="H71" s="25">
        <v>1.1341222E7</v>
      </c>
    </row>
    <row r="72">
      <c r="A72" s="3" t="s">
        <v>39</v>
      </c>
      <c r="B72" s="3" t="s">
        <v>120</v>
      </c>
      <c r="D72" s="22" t="str">
        <f t="shared" si="1"/>
        <v>0</v>
      </c>
      <c r="E72" s="22" t="str">
        <f t="shared" si="5"/>
        <v>0</v>
      </c>
      <c r="F72" s="23" t="str">
        <f t="shared" si="6"/>
        <v>0</v>
      </c>
      <c r="G72" s="24" t="str">
        <f t="shared" si="7"/>
        <v>0</v>
      </c>
      <c r="H72" s="25">
        <v>1.1210583E7</v>
      </c>
    </row>
    <row r="73">
      <c r="A73" s="3" t="s">
        <v>39</v>
      </c>
      <c r="B73" s="3" t="s">
        <v>121</v>
      </c>
      <c r="D73" s="22" t="str">
        <f t="shared" si="1"/>
        <v>0</v>
      </c>
      <c r="E73" s="22" t="str">
        <f t="shared" si="5"/>
        <v>0</v>
      </c>
      <c r="F73" s="23" t="str">
        <f t="shared" si="6"/>
        <v>0</v>
      </c>
      <c r="G73" s="24" t="str">
        <f t="shared" si="7"/>
        <v>0</v>
      </c>
      <c r="H73" s="25">
        <v>1.1178365E7</v>
      </c>
    </row>
    <row r="74">
      <c r="A74" s="3" t="s">
        <v>39</v>
      </c>
      <c r="B74" s="3" t="s">
        <v>122</v>
      </c>
      <c r="D74" s="22" t="str">
        <f t="shared" si="1"/>
        <v>0</v>
      </c>
      <c r="E74" s="22" t="str">
        <f t="shared" si="5"/>
        <v>0</v>
      </c>
      <c r="F74" s="23" t="str">
        <f t="shared" si="6"/>
        <v>0</v>
      </c>
      <c r="G74" s="24" t="str">
        <f t="shared" si="7"/>
        <v>0</v>
      </c>
      <c r="H74" s="25">
        <v>1.110075E7</v>
      </c>
    </row>
    <row r="75">
      <c r="A75" s="3" t="s">
        <v>39</v>
      </c>
      <c r="B75" s="3" t="s">
        <v>123</v>
      </c>
      <c r="D75" s="22" t="str">
        <f t="shared" si="1"/>
        <v>0</v>
      </c>
      <c r="E75" s="22" t="str">
        <f t="shared" si="5"/>
        <v>0</v>
      </c>
      <c r="F75" s="23" t="str">
        <f t="shared" si="6"/>
        <v>0</v>
      </c>
      <c r="G75" s="24" t="str">
        <f t="shared" si="7"/>
        <v>0</v>
      </c>
      <c r="H75" s="25">
        <v>1.1091491E7</v>
      </c>
    </row>
    <row r="76">
      <c r="A76" s="3" t="s">
        <v>39</v>
      </c>
      <c r="B76" s="3" t="s">
        <v>124</v>
      </c>
      <c r="D76" s="22" t="str">
        <f t="shared" si="1"/>
        <v>0</v>
      </c>
      <c r="E76" s="22" t="str">
        <f t="shared" si="5"/>
        <v>0</v>
      </c>
      <c r="F76" s="23" t="str">
        <f t="shared" si="6"/>
        <v>0</v>
      </c>
      <c r="G76" s="24" t="str">
        <f t="shared" si="7"/>
        <v>0</v>
      </c>
      <c r="H76" s="25">
        <v>1.08999E7</v>
      </c>
    </row>
    <row r="77">
      <c r="A77" s="3" t="s">
        <v>39</v>
      </c>
      <c r="B77" s="3" t="s">
        <v>125</v>
      </c>
      <c r="D77" s="22" t="str">
        <f t="shared" si="1"/>
        <v>0</v>
      </c>
      <c r="E77" s="22" t="str">
        <f t="shared" si="5"/>
        <v>0</v>
      </c>
      <c r="F77" s="23" t="str">
        <f t="shared" si="6"/>
        <v>0</v>
      </c>
      <c r="G77" s="24" t="str">
        <f t="shared" si="7"/>
        <v>0</v>
      </c>
      <c r="H77" s="25">
        <v>1.0612E7</v>
      </c>
    </row>
    <row r="78">
      <c r="A78" s="3" t="s">
        <v>39</v>
      </c>
      <c r="B78" s="3" t="s">
        <v>126</v>
      </c>
      <c r="D78" s="22" t="str">
        <f t="shared" si="1"/>
        <v>0</v>
      </c>
      <c r="E78" s="22" t="str">
        <f t="shared" si="5"/>
        <v>0</v>
      </c>
      <c r="F78" s="23" t="str">
        <f t="shared" si="6"/>
        <v>0</v>
      </c>
      <c r="G78" s="24" t="str">
        <f t="shared" si="7"/>
        <v>0</v>
      </c>
      <c r="H78" s="25">
        <v>1.0167284E7</v>
      </c>
    </row>
    <row r="79">
      <c r="A79" s="3" t="s">
        <v>39</v>
      </c>
      <c r="B79" s="3" t="s">
        <v>127</v>
      </c>
      <c r="D79" s="22" t="str">
        <f t="shared" si="1"/>
        <v>0</v>
      </c>
      <c r="E79" s="22" t="str">
        <f t="shared" si="5"/>
        <v>0</v>
      </c>
      <c r="F79" s="23" t="str">
        <f t="shared" si="6"/>
        <v>0</v>
      </c>
      <c r="G79" s="24" t="str">
        <f t="shared" si="7"/>
        <v>0</v>
      </c>
      <c r="H79" s="25">
        <v>1.0075E7</v>
      </c>
    </row>
    <row r="80">
      <c r="A80" s="3" t="s">
        <v>39</v>
      </c>
      <c r="B80" s="3" t="s">
        <v>128</v>
      </c>
      <c r="D80" s="22" t="str">
        <f t="shared" si="1"/>
        <v>0</v>
      </c>
      <c r="E80" s="22" t="str">
        <f t="shared" si="5"/>
        <v>0</v>
      </c>
      <c r="F80" s="23" t="str">
        <f t="shared" si="6"/>
        <v>0</v>
      </c>
      <c r="G80" s="24" t="str">
        <f t="shared" si="7"/>
        <v>0</v>
      </c>
      <c r="H80" s="25">
        <v>1.00425E7</v>
      </c>
    </row>
    <row r="81">
      <c r="A81" s="3" t="s">
        <v>39</v>
      </c>
      <c r="B81" s="3" t="s">
        <v>129</v>
      </c>
      <c r="D81" s="22" t="str">
        <f t="shared" si="1"/>
        <v>0</v>
      </c>
      <c r="E81" s="22" t="str">
        <f t="shared" si="5"/>
        <v>0</v>
      </c>
      <c r="F81" s="23" t="str">
        <f t="shared" si="6"/>
        <v>0</v>
      </c>
      <c r="G81" s="24" t="str">
        <f t="shared" si="7"/>
        <v>0</v>
      </c>
      <c r="H81" s="25">
        <v>9994000.0</v>
      </c>
    </row>
    <row r="82">
      <c r="A82" s="3" t="s">
        <v>39</v>
      </c>
      <c r="B82" s="3" t="s">
        <v>130</v>
      </c>
      <c r="D82" s="22" t="str">
        <f t="shared" si="1"/>
        <v>0</v>
      </c>
      <c r="E82" s="22" t="str">
        <f t="shared" si="5"/>
        <v>0</v>
      </c>
      <c r="F82" s="23" t="str">
        <f t="shared" si="6"/>
        <v>0</v>
      </c>
      <c r="G82" s="24" t="str">
        <f t="shared" si="7"/>
        <v>0</v>
      </c>
      <c r="H82" s="25">
        <v>9673960.0</v>
      </c>
    </row>
    <row r="83">
      <c r="A83" s="3" t="s">
        <v>39</v>
      </c>
      <c r="B83" s="3" t="s">
        <v>131</v>
      </c>
      <c r="D83" s="22" t="str">
        <f t="shared" si="1"/>
        <v>0</v>
      </c>
      <c r="E83" s="22" t="str">
        <f t="shared" si="5"/>
        <v>0</v>
      </c>
      <c r="F83" s="23" t="str">
        <f t="shared" si="6"/>
        <v>0</v>
      </c>
      <c r="G83" s="24" t="str">
        <f t="shared" si="7"/>
        <v>0</v>
      </c>
      <c r="H83" s="25">
        <v>9658992.0</v>
      </c>
    </row>
    <row r="84">
      <c r="A84" s="3" t="s">
        <v>39</v>
      </c>
      <c r="B84" s="3" t="s">
        <v>132</v>
      </c>
      <c r="D84" s="22" t="str">
        <f t="shared" si="1"/>
        <v>0</v>
      </c>
      <c r="E84" s="22" t="str">
        <f t="shared" si="5"/>
        <v>0</v>
      </c>
      <c r="F84" s="23" t="str">
        <f t="shared" si="6"/>
        <v>0</v>
      </c>
      <c r="G84" s="24" t="str">
        <f t="shared" si="7"/>
        <v>0</v>
      </c>
      <c r="H84" s="25">
        <v>9632558.0</v>
      </c>
    </row>
    <row r="85">
      <c r="A85" s="3" t="s">
        <v>39</v>
      </c>
      <c r="B85" s="3" t="s">
        <v>133</v>
      </c>
      <c r="D85" s="22" t="str">
        <f t="shared" si="1"/>
        <v>0</v>
      </c>
      <c r="E85" s="22" t="str">
        <f t="shared" si="5"/>
        <v>0</v>
      </c>
      <c r="F85" s="23" t="str">
        <f t="shared" si="6"/>
        <v>0</v>
      </c>
      <c r="G85" s="24" t="str">
        <f t="shared" si="7"/>
        <v>0</v>
      </c>
      <c r="H85" s="25">
        <v>9517493.0</v>
      </c>
    </row>
    <row r="86">
      <c r="A86" s="3" t="s">
        <v>39</v>
      </c>
      <c r="B86" s="3" t="s">
        <v>134</v>
      </c>
      <c r="D86" s="22" t="str">
        <f t="shared" si="1"/>
        <v>0</v>
      </c>
      <c r="E86" s="22" t="str">
        <f t="shared" si="5"/>
        <v>0</v>
      </c>
      <c r="F86" s="23" t="str">
        <f t="shared" si="6"/>
        <v>0</v>
      </c>
      <c r="G86" s="24" t="str">
        <f t="shared" si="7"/>
        <v>0</v>
      </c>
      <c r="H86" s="25">
        <v>9439895.0</v>
      </c>
    </row>
    <row r="87">
      <c r="A87" s="3" t="s">
        <v>39</v>
      </c>
      <c r="B87" s="3" t="s">
        <v>135</v>
      </c>
      <c r="D87" s="22" t="str">
        <f t="shared" si="1"/>
        <v>0</v>
      </c>
      <c r="E87" s="22" t="str">
        <f t="shared" si="5"/>
        <v>0</v>
      </c>
      <c r="F87" s="23" t="str">
        <f t="shared" si="6"/>
        <v>0</v>
      </c>
      <c r="G87" s="24" t="str">
        <f t="shared" si="7"/>
        <v>0</v>
      </c>
      <c r="H87" s="25">
        <v>9136050.0</v>
      </c>
    </row>
    <row r="88">
      <c r="A88" s="3" t="s">
        <v>39</v>
      </c>
      <c r="B88" s="3" t="s">
        <v>136</v>
      </c>
      <c r="D88" s="22" t="str">
        <f t="shared" si="1"/>
        <v>0</v>
      </c>
      <c r="E88" s="22" t="str">
        <f t="shared" si="5"/>
        <v>0</v>
      </c>
      <c r="F88" s="23" t="str">
        <f t="shared" si="6"/>
        <v>0</v>
      </c>
      <c r="G88" s="24" t="str">
        <f t="shared" si="7"/>
        <v>0</v>
      </c>
      <c r="H88" s="25">
        <v>9124500.0</v>
      </c>
    </row>
    <row r="89">
      <c r="A89" s="3" t="s">
        <v>39</v>
      </c>
      <c r="B89" s="3" t="s">
        <v>137</v>
      </c>
      <c r="D89" s="22" t="str">
        <f t="shared" si="1"/>
        <v>0</v>
      </c>
      <c r="E89" s="22" t="str">
        <f t="shared" si="5"/>
        <v>0</v>
      </c>
      <c r="F89" s="23" t="str">
        <f t="shared" si="6"/>
        <v>0</v>
      </c>
      <c r="G89" s="24" t="str">
        <f t="shared" si="7"/>
        <v>0</v>
      </c>
      <c r="H89" s="25">
        <v>9105750.0</v>
      </c>
    </row>
    <row r="90">
      <c r="A90" s="3" t="s">
        <v>39</v>
      </c>
      <c r="B90" s="3" t="s">
        <v>138</v>
      </c>
      <c r="D90" s="22" t="str">
        <f t="shared" si="1"/>
        <v>0</v>
      </c>
      <c r="E90" s="22" t="str">
        <f t="shared" si="5"/>
        <v>0</v>
      </c>
      <c r="F90" s="23" t="str">
        <f t="shared" si="6"/>
        <v>0</v>
      </c>
      <c r="G90" s="24" t="str">
        <f t="shared" si="7"/>
        <v>0</v>
      </c>
      <c r="H90" s="25">
        <v>9056250.0</v>
      </c>
    </row>
    <row r="91">
      <c r="A91" s="3" t="s">
        <v>39</v>
      </c>
      <c r="B91" s="3" t="s">
        <v>139</v>
      </c>
      <c r="D91" s="22" t="str">
        <f t="shared" si="1"/>
        <v>0</v>
      </c>
      <c r="E91" s="22" t="str">
        <f t="shared" si="5"/>
        <v>0</v>
      </c>
      <c r="F91" s="23" t="str">
        <f t="shared" si="6"/>
        <v>0</v>
      </c>
      <c r="G91" s="24" t="str">
        <f t="shared" si="7"/>
        <v>0</v>
      </c>
      <c r="H91" s="25">
        <v>8912605.0</v>
      </c>
    </row>
    <row r="92">
      <c r="A92" s="3" t="s">
        <v>39</v>
      </c>
      <c r="B92" s="3" t="s">
        <v>140</v>
      </c>
      <c r="D92" s="22" t="str">
        <f t="shared" si="1"/>
        <v>0</v>
      </c>
      <c r="E92" s="22" t="str">
        <f t="shared" si="5"/>
        <v>0</v>
      </c>
      <c r="F92" s="23" t="str">
        <f t="shared" si="6"/>
        <v>0</v>
      </c>
      <c r="G92" s="24" t="str">
        <f t="shared" si="7"/>
        <v>0</v>
      </c>
      <c r="H92" s="25">
        <v>8904000.0</v>
      </c>
    </row>
    <row r="93">
      <c r="A93" s="3" t="s">
        <v>39</v>
      </c>
      <c r="B93" s="3" t="s">
        <v>141</v>
      </c>
      <c r="D93" s="22" t="str">
        <f t="shared" si="1"/>
        <v>0</v>
      </c>
      <c r="E93" s="22" t="str">
        <f t="shared" si="5"/>
        <v>0</v>
      </c>
      <c r="F93" s="23" t="str">
        <f t="shared" si="6"/>
        <v>0</v>
      </c>
      <c r="G93" s="24" t="str">
        <f t="shared" si="7"/>
        <v>0</v>
      </c>
      <c r="H93" s="25">
        <v>8474135.0</v>
      </c>
    </row>
    <row r="94">
      <c r="A94" s="3" t="s">
        <v>39</v>
      </c>
      <c r="B94" s="3" t="s">
        <v>142</v>
      </c>
      <c r="D94" s="22" t="str">
        <f t="shared" si="1"/>
        <v>0</v>
      </c>
      <c r="E94" s="22" t="str">
        <f t="shared" si="5"/>
        <v>0</v>
      </c>
      <c r="F94" s="23" t="str">
        <f t="shared" si="6"/>
        <v>0</v>
      </c>
      <c r="G94" s="24" t="str">
        <f t="shared" si="7"/>
        <v>0</v>
      </c>
      <c r="H94" s="25">
        <v>8474074.0</v>
      </c>
    </row>
    <row r="95">
      <c r="A95" s="3" t="s">
        <v>39</v>
      </c>
      <c r="B95" s="3" t="s">
        <v>143</v>
      </c>
      <c r="D95" s="22" t="str">
        <f t="shared" si="1"/>
        <v>0</v>
      </c>
      <c r="E95" s="22" t="str">
        <f t="shared" si="5"/>
        <v>0</v>
      </c>
      <c r="F95" s="23" t="str">
        <f t="shared" si="6"/>
        <v>0</v>
      </c>
      <c r="G95" s="24" t="str">
        <f t="shared" si="7"/>
        <v>0</v>
      </c>
      <c r="H95" s="25">
        <v>8456206.0</v>
      </c>
    </row>
    <row r="96">
      <c r="A96" s="3" t="s">
        <v>39</v>
      </c>
      <c r="B96" s="3" t="s">
        <v>144</v>
      </c>
      <c r="D96" s="22" t="str">
        <f t="shared" si="1"/>
        <v>0</v>
      </c>
      <c r="E96" s="22" t="str">
        <f t="shared" si="5"/>
        <v>0</v>
      </c>
      <c r="F96" s="23" t="str">
        <f t="shared" si="6"/>
        <v>0</v>
      </c>
      <c r="G96" s="24" t="str">
        <f t="shared" si="7"/>
        <v>0</v>
      </c>
      <c r="H96" s="25">
        <v>8423800.0</v>
      </c>
    </row>
    <row r="97">
      <c r="A97" s="3" t="s">
        <v>39</v>
      </c>
      <c r="B97" s="3" t="s">
        <v>145</v>
      </c>
      <c r="D97" s="22" t="str">
        <f t="shared" si="1"/>
        <v>0</v>
      </c>
      <c r="E97" s="22" t="str">
        <f t="shared" si="5"/>
        <v>0</v>
      </c>
      <c r="F97" s="23" t="str">
        <f t="shared" si="6"/>
        <v>0</v>
      </c>
      <c r="G97" s="24" t="str">
        <f t="shared" si="7"/>
        <v>0</v>
      </c>
      <c r="H97" s="25">
        <v>8180929.0</v>
      </c>
    </row>
    <row r="98">
      <c r="A98" s="3" t="s">
        <v>39</v>
      </c>
      <c r="B98" s="3" t="s">
        <v>146</v>
      </c>
      <c r="D98" s="22" t="str">
        <f t="shared" si="1"/>
        <v>0</v>
      </c>
      <c r="E98" s="22" t="str">
        <f t="shared" si="5"/>
        <v>0</v>
      </c>
      <c r="F98" s="23" t="str">
        <f t="shared" si="6"/>
        <v>0</v>
      </c>
      <c r="G98" s="24" t="str">
        <f t="shared" si="7"/>
        <v>0</v>
      </c>
      <c r="H98" s="25">
        <v>8137761.0</v>
      </c>
    </row>
    <row r="99">
      <c r="A99" s="3" t="s">
        <v>39</v>
      </c>
      <c r="B99" s="3" t="s">
        <v>147</v>
      </c>
      <c r="D99" s="22" t="str">
        <f t="shared" si="1"/>
        <v>0</v>
      </c>
      <c r="E99" s="22" t="str">
        <f t="shared" si="5"/>
        <v>0</v>
      </c>
      <c r="F99" s="23" t="str">
        <f t="shared" si="6"/>
        <v>0</v>
      </c>
      <c r="G99" s="24" t="str">
        <f t="shared" si="7"/>
        <v>0</v>
      </c>
      <c r="H99" s="25">
        <v>8098791.0</v>
      </c>
    </row>
    <row r="100">
      <c r="A100" s="3" t="s">
        <v>39</v>
      </c>
      <c r="B100" s="3" t="s">
        <v>148</v>
      </c>
      <c r="D100" s="22" t="str">
        <f t="shared" si="1"/>
        <v>0</v>
      </c>
      <c r="E100" s="22" t="str">
        <f t="shared" si="5"/>
        <v>0</v>
      </c>
      <c r="F100" s="23" t="str">
        <f t="shared" si="6"/>
        <v>0</v>
      </c>
      <c r="G100" s="24" t="str">
        <f t="shared" si="7"/>
        <v>0</v>
      </c>
      <c r="H100" s="25">
        <v>7987601.0</v>
      </c>
    </row>
    <row r="101">
      <c r="A101" s="3" t="s">
        <v>39</v>
      </c>
      <c r="B101" s="3" t="s">
        <v>149</v>
      </c>
      <c r="D101" s="22" t="str">
        <f t="shared" si="1"/>
        <v>0</v>
      </c>
      <c r="E101" s="22" t="str">
        <f t="shared" si="5"/>
        <v>0</v>
      </c>
      <c r="F101" s="23" t="str">
        <f t="shared" si="6"/>
        <v>0</v>
      </c>
      <c r="G101" s="24" t="str">
        <f t="shared" si="7"/>
        <v>0</v>
      </c>
      <c r="H101" s="25">
        <v>7775279.0</v>
      </c>
    </row>
    <row r="102">
      <c r="A102" s="3" t="s">
        <v>39</v>
      </c>
      <c r="B102" s="3" t="s">
        <v>150</v>
      </c>
      <c r="D102" s="22" t="str">
        <f t="shared" si="1"/>
        <v>0</v>
      </c>
      <c r="E102" s="22" t="str">
        <f t="shared" si="5"/>
        <v>0</v>
      </c>
      <c r="F102" s="23" t="str">
        <f t="shared" si="6"/>
        <v>0</v>
      </c>
      <c r="G102" s="24" t="str">
        <f t="shared" si="7"/>
        <v>0</v>
      </c>
      <c r="H102" s="25">
        <v>7732065.0</v>
      </c>
    </row>
    <row r="103">
      <c r="A103" s="3" t="s">
        <v>39</v>
      </c>
      <c r="B103" s="3" t="s">
        <v>151</v>
      </c>
      <c r="D103" s="22" t="str">
        <f t="shared" si="1"/>
        <v>0</v>
      </c>
      <c r="E103" s="22" t="str">
        <f t="shared" si="5"/>
        <v>0</v>
      </c>
      <c r="F103" s="23" t="str">
        <f t="shared" si="6"/>
        <v>0</v>
      </c>
      <c r="G103" s="24" t="str">
        <f t="shared" si="7"/>
        <v>0</v>
      </c>
      <c r="H103" s="25">
        <v>7670000.0</v>
      </c>
    </row>
    <row r="104">
      <c r="A104" s="3" t="s">
        <v>39</v>
      </c>
      <c r="B104" s="3" t="s">
        <v>152</v>
      </c>
      <c r="D104" s="22" t="str">
        <f t="shared" si="1"/>
        <v>0</v>
      </c>
      <c r="E104" s="22" t="str">
        <f t="shared" si="5"/>
        <v>0</v>
      </c>
      <c r="F104" s="23" t="str">
        <f t="shared" si="6"/>
        <v>0</v>
      </c>
      <c r="G104" s="24" t="str">
        <f t="shared" si="7"/>
        <v>0</v>
      </c>
      <c r="H104" s="25">
        <v>7545757.0</v>
      </c>
    </row>
    <row r="105">
      <c r="A105" s="3" t="s">
        <v>39</v>
      </c>
      <c r="B105" s="3" t="s">
        <v>153</v>
      </c>
      <c r="D105" s="22" t="str">
        <f t="shared" si="1"/>
        <v>0</v>
      </c>
      <c r="E105" s="22" t="str">
        <f t="shared" si="5"/>
        <v>0</v>
      </c>
      <c r="F105" s="23" t="str">
        <f t="shared" si="6"/>
        <v>0</v>
      </c>
      <c r="G105" s="24" t="str">
        <f t="shared" si="7"/>
        <v>0</v>
      </c>
      <c r="H105" s="25">
        <v>7323795.0</v>
      </c>
    </row>
    <row r="106">
      <c r="A106" s="3" t="s">
        <v>39</v>
      </c>
      <c r="B106" s="3" t="s">
        <v>154</v>
      </c>
      <c r="D106" s="22" t="str">
        <f t="shared" si="1"/>
        <v>0</v>
      </c>
      <c r="E106" s="22" t="str">
        <f t="shared" si="5"/>
        <v>0</v>
      </c>
      <c r="F106" s="23" t="str">
        <f t="shared" si="6"/>
        <v>0</v>
      </c>
      <c r="G106" s="24" t="str">
        <f t="shared" si="7"/>
        <v>0</v>
      </c>
      <c r="H106" s="25">
        <v>7075132.0</v>
      </c>
    </row>
    <row r="107">
      <c r="A107" s="3" t="s">
        <v>39</v>
      </c>
      <c r="B107" s="3" t="s">
        <v>155</v>
      </c>
      <c r="D107" s="22" t="str">
        <f t="shared" si="1"/>
        <v>0</v>
      </c>
      <c r="E107" s="22" t="str">
        <f t="shared" si="5"/>
        <v>0</v>
      </c>
      <c r="F107" s="23" t="str">
        <f t="shared" si="6"/>
        <v>0</v>
      </c>
      <c r="G107" s="24" t="str">
        <f t="shared" si="7"/>
        <v>0</v>
      </c>
      <c r="H107" s="25">
        <v>7009152.0</v>
      </c>
    </row>
    <row r="108">
      <c r="A108" s="3" t="s">
        <v>39</v>
      </c>
      <c r="B108" s="3" t="s">
        <v>156</v>
      </c>
      <c r="D108" s="22" t="str">
        <f t="shared" si="1"/>
        <v>0</v>
      </c>
      <c r="E108" s="22" t="str">
        <f t="shared" si="5"/>
        <v>0</v>
      </c>
      <c r="F108" s="23" t="str">
        <f t="shared" si="6"/>
        <v>0</v>
      </c>
      <c r="G108" s="24" t="str">
        <f t="shared" si="7"/>
        <v>0</v>
      </c>
      <c r="H108" s="25">
        <v>6837027.0</v>
      </c>
    </row>
    <row r="109">
      <c r="A109" s="3" t="s">
        <v>39</v>
      </c>
      <c r="B109" s="3" t="s">
        <v>157</v>
      </c>
      <c r="D109" s="22" t="str">
        <f t="shared" si="1"/>
        <v>0</v>
      </c>
      <c r="E109" s="22" t="str">
        <f t="shared" si="5"/>
        <v>0</v>
      </c>
      <c r="F109" s="23" t="str">
        <f t="shared" si="6"/>
        <v>0</v>
      </c>
      <c r="G109" s="24" t="str">
        <f t="shared" si="7"/>
        <v>0</v>
      </c>
      <c r="H109" s="25">
        <v>6783400.0</v>
      </c>
    </row>
    <row r="110">
      <c r="A110" s="3" t="s">
        <v>39</v>
      </c>
      <c r="B110" s="3" t="s">
        <v>158</v>
      </c>
      <c r="D110" s="22" t="str">
        <f t="shared" si="1"/>
        <v>0</v>
      </c>
      <c r="E110" s="22" t="str">
        <f t="shared" si="5"/>
        <v>0</v>
      </c>
      <c r="F110" s="23" t="str">
        <f t="shared" si="6"/>
        <v>0</v>
      </c>
      <c r="G110" s="24" t="str">
        <f t="shared" si="7"/>
        <v>0</v>
      </c>
      <c r="H110" s="25">
        <v>6505750.0</v>
      </c>
    </row>
    <row r="111">
      <c r="A111" s="3" t="s">
        <v>39</v>
      </c>
      <c r="B111" s="3" t="s">
        <v>159</v>
      </c>
      <c r="D111" s="22" t="str">
        <f t="shared" si="1"/>
        <v>0</v>
      </c>
      <c r="E111" s="22" t="str">
        <f t="shared" si="5"/>
        <v>0</v>
      </c>
      <c r="F111" s="23" t="str">
        <f t="shared" si="6"/>
        <v>0</v>
      </c>
      <c r="G111" s="24" t="str">
        <f t="shared" si="7"/>
        <v>0</v>
      </c>
      <c r="H111" s="25">
        <v>6480000.0</v>
      </c>
    </row>
    <row r="112">
      <c r="A112" s="3" t="s">
        <v>39</v>
      </c>
      <c r="B112" s="3" t="s">
        <v>160</v>
      </c>
      <c r="D112" s="22" t="str">
        <f t="shared" si="1"/>
        <v>0</v>
      </c>
      <c r="E112" s="22" t="str">
        <f t="shared" si="5"/>
        <v>0</v>
      </c>
      <c r="F112" s="23" t="str">
        <f t="shared" si="6"/>
        <v>0</v>
      </c>
      <c r="G112" s="24" t="str">
        <f t="shared" si="7"/>
        <v>0</v>
      </c>
      <c r="H112" s="25">
        <v>6476443.0</v>
      </c>
    </row>
    <row r="113">
      <c r="A113" s="3" t="s">
        <v>39</v>
      </c>
      <c r="B113" s="3" t="s">
        <v>161</v>
      </c>
      <c r="D113" s="22" t="str">
        <f t="shared" si="1"/>
        <v>0</v>
      </c>
      <c r="E113" s="22" t="str">
        <f t="shared" si="5"/>
        <v>0</v>
      </c>
      <c r="F113" s="23" t="str">
        <f t="shared" si="6"/>
        <v>0</v>
      </c>
      <c r="G113" s="24" t="str">
        <f t="shared" si="7"/>
        <v>0</v>
      </c>
      <c r="H113" s="25">
        <v>6423200.0</v>
      </c>
    </row>
    <row r="114">
      <c r="A114" s="3" t="s">
        <v>39</v>
      </c>
      <c r="B114" s="3" t="s">
        <v>162</v>
      </c>
      <c r="D114" s="22" t="str">
        <f t="shared" si="1"/>
        <v>0</v>
      </c>
      <c r="E114" s="22" t="str">
        <f t="shared" si="5"/>
        <v>0</v>
      </c>
      <c r="F114" s="23" t="str">
        <f t="shared" si="6"/>
        <v>0</v>
      </c>
      <c r="G114" s="24" t="str">
        <f t="shared" si="7"/>
        <v>0</v>
      </c>
      <c r="H114" s="25">
        <v>6312250.0</v>
      </c>
    </row>
    <row r="115">
      <c r="A115" s="3" t="s">
        <v>39</v>
      </c>
      <c r="B115" s="3" t="s">
        <v>163</v>
      </c>
      <c r="D115" s="22" t="str">
        <f t="shared" si="1"/>
        <v>0</v>
      </c>
      <c r="E115" s="22" t="str">
        <f t="shared" si="5"/>
        <v>0</v>
      </c>
      <c r="F115" s="23" t="str">
        <f t="shared" si="6"/>
        <v>0</v>
      </c>
      <c r="G115" s="24" t="str">
        <f t="shared" si="7"/>
        <v>0</v>
      </c>
      <c r="H115" s="25">
        <v>6228900.0</v>
      </c>
    </row>
    <row r="116">
      <c r="A116" s="3" t="s">
        <v>39</v>
      </c>
      <c r="B116" s="3" t="s">
        <v>164</v>
      </c>
      <c r="D116" s="22" t="str">
        <f t="shared" si="1"/>
        <v>0</v>
      </c>
      <c r="E116" s="22" t="str">
        <f t="shared" si="5"/>
        <v>0</v>
      </c>
      <c r="F116" s="23" t="str">
        <f t="shared" si="6"/>
        <v>0</v>
      </c>
      <c r="G116" s="24" t="str">
        <f t="shared" si="7"/>
        <v>0</v>
      </c>
      <c r="H116" s="25">
        <v>6223572.0</v>
      </c>
    </row>
    <row r="117">
      <c r="A117" s="3" t="s">
        <v>39</v>
      </c>
      <c r="B117" s="3" t="s">
        <v>165</v>
      </c>
      <c r="D117" s="22" t="str">
        <f t="shared" si="1"/>
        <v>0</v>
      </c>
      <c r="E117" s="22" t="str">
        <f t="shared" si="5"/>
        <v>0</v>
      </c>
      <c r="F117" s="23" t="str">
        <f t="shared" si="6"/>
        <v>0</v>
      </c>
      <c r="G117" s="24" t="str">
        <f t="shared" si="7"/>
        <v>0</v>
      </c>
      <c r="H117" s="25">
        <v>6111817.0</v>
      </c>
    </row>
    <row r="118">
      <c r="A118" s="3" t="s">
        <v>39</v>
      </c>
      <c r="B118" s="3" t="s">
        <v>166</v>
      </c>
      <c r="D118" s="22" t="str">
        <f t="shared" si="1"/>
        <v>0</v>
      </c>
      <c r="E118" s="22" t="str">
        <f t="shared" si="5"/>
        <v>0</v>
      </c>
      <c r="F118" s="23" t="str">
        <f t="shared" si="6"/>
        <v>0</v>
      </c>
      <c r="G118" s="24" t="str">
        <f t="shared" si="7"/>
        <v>0</v>
      </c>
      <c r="H118" s="25">
        <v>6075448.0</v>
      </c>
    </row>
    <row r="119">
      <c r="A119" s="3" t="s">
        <v>39</v>
      </c>
      <c r="B119" s="3" t="s">
        <v>167</v>
      </c>
      <c r="D119" s="22" t="str">
        <f t="shared" si="1"/>
        <v>0</v>
      </c>
      <c r="E119" s="22" t="str">
        <f t="shared" si="5"/>
        <v>0</v>
      </c>
      <c r="F119" s="23" t="str">
        <f t="shared" si="6"/>
        <v>0</v>
      </c>
      <c r="G119" s="24" t="str">
        <f t="shared" si="7"/>
        <v>0</v>
      </c>
      <c r="H119" s="25">
        <v>6034244.0</v>
      </c>
    </row>
    <row r="120">
      <c r="A120" s="3" t="s">
        <v>39</v>
      </c>
      <c r="B120" s="3" t="s">
        <v>168</v>
      </c>
      <c r="D120" s="22" t="str">
        <f t="shared" si="1"/>
        <v>0</v>
      </c>
      <c r="E120" s="22" t="str">
        <f t="shared" si="5"/>
        <v>0</v>
      </c>
      <c r="F120" s="23" t="str">
        <f t="shared" si="6"/>
        <v>0</v>
      </c>
      <c r="G120" s="24" t="str">
        <f t="shared" si="7"/>
        <v>0</v>
      </c>
      <c r="H120" s="25">
        <v>5992017.0</v>
      </c>
    </row>
    <row r="121">
      <c r="A121" s="3" t="s">
        <v>39</v>
      </c>
      <c r="B121" s="3" t="s">
        <v>169</v>
      </c>
      <c r="D121" s="22" t="str">
        <f t="shared" si="1"/>
        <v>0</v>
      </c>
      <c r="E121" s="22" t="str">
        <f t="shared" si="5"/>
        <v>0</v>
      </c>
      <c r="F121" s="23" t="str">
        <f t="shared" si="6"/>
        <v>0</v>
      </c>
      <c r="G121" s="24" t="str">
        <f t="shared" si="7"/>
        <v>0</v>
      </c>
      <c r="H121" s="25">
        <v>5963940.0</v>
      </c>
    </row>
    <row r="122">
      <c r="A122" s="3" t="s">
        <v>39</v>
      </c>
      <c r="B122" s="3" t="s">
        <v>170</v>
      </c>
      <c r="D122" s="22" t="str">
        <f t="shared" si="1"/>
        <v>0</v>
      </c>
      <c r="E122" s="22" t="str">
        <f t="shared" si="5"/>
        <v>Anglo American</v>
      </c>
      <c r="F122" s="23" t="str">
        <f t="shared" si="6"/>
        <v>ANGLO AMERICAN PLC</v>
      </c>
      <c r="G122" s="24">
        <f t="shared" si="7"/>
        <v>5940000</v>
      </c>
      <c r="H122" s="25">
        <v>5940000.0</v>
      </c>
    </row>
    <row r="123">
      <c r="A123" s="3" t="s">
        <v>39</v>
      </c>
      <c r="B123" s="3" t="s">
        <v>171</v>
      </c>
      <c r="D123" s="22" t="str">
        <f t="shared" si="1"/>
        <v>0</v>
      </c>
      <c r="E123" s="22" t="str">
        <f t="shared" si="5"/>
        <v>0</v>
      </c>
      <c r="F123" s="23" t="str">
        <f t="shared" si="6"/>
        <v>0</v>
      </c>
      <c r="G123" s="24" t="str">
        <f t="shared" si="7"/>
        <v>0</v>
      </c>
      <c r="H123" s="25">
        <v>5837700.0</v>
      </c>
    </row>
    <row r="124">
      <c r="A124" s="3" t="s">
        <v>39</v>
      </c>
      <c r="B124" s="3" t="s">
        <v>172</v>
      </c>
      <c r="D124" s="22" t="str">
        <f t="shared" si="1"/>
        <v>0</v>
      </c>
      <c r="E124" s="22" t="str">
        <f t="shared" si="5"/>
        <v>0</v>
      </c>
      <c r="F124" s="23" t="str">
        <f t="shared" si="6"/>
        <v>0</v>
      </c>
      <c r="G124" s="24" t="str">
        <f t="shared" si="7"/>
        <v>0</v>
      </c>
      <c r="H124" s="25">
        <v>5787600.0</v>
      </c>
    </row>
    <row r="125">
      <c r="A125" s="3" t="s">
        <v>39</v>
      </c>
      <c r="B125" s="3" t="s">
        <v>173</v>
      </c>
      <c r="D125" s="22" t="str">
        <f t="shared" si="1"/>
        <v>0</v>
      </c>
      <c r="E125" s="22" t="str">
        <f t="shared" si="5"/>
        <v>0</v>
      </c>
      <c r="F125" s="23" t="str">
        <f t="shared" si="6"/>
        <v>0</v>
      </c>
      <c r="G125" s="24" t="str">
        <f t="shared" si="7"/>
        <v>0</v>
      </c>
      <c r="H125" s="25">
        <v>5742039.0</v>
      </c>
    </row>
    <row r="126">
      <c r="A126" s="3" t="s">
        <v>39</v>
      </c>
      <c r="B126" s="3" t="s">
        <v>174</v>
      </c>
      <c r="D126" s="22" t="str">
        <f t="shared" si="1"/>
        <v>0</v>
      </c>
      <c r="E126" s="22" t="str">
        <f t="shared" si="5"/>
        <v>0</v>
      </c>
      <c r="F126" s="23" t="str">
        <f t="shared" si="6"/>
        <v>0</v>
      </c>
      <c r="G126" s="24" t="str">
        <f t="shared" si="7"/>
        <v>0</v>
      </c>
      <c r="H126" s="25">
        <v>5624696.0</v>
      </c>
    </row>
    <row r="127">
      <c r="A127" s="3" t="s">
        <v>39</v>
      </c>
      <c r="B127" s="3" t="s">
        <v>175</v>
      </c>
      <c r="D127" s="22" t="str">
        <f t="shared" si="1"/>
        <v>0</v>
      </c>
      <c r="E127" s="22" t="str">
        <f t="shared" si="5"/>
        <v>0</v>
      </c>
      <c r="F127" s="23" t="str">
        <f t="shared" si="6"/>
        <v>0</v>
      </c>
      <c r="G127" s="24" t="str">
        <f t="shared" si="7"/>
        <v>0</v>
      </c>
      <c r="H127" s="25">
        <v>5579859.0</v>
      </c>
    </row>
    <row r="128">
      <c r="A128" s="3" t="s">
        <v>39</v>
      </c>
      <c r="B128" s="3" t="s">
        <v>176</v>
      </c>
      <c r="D128" s="22" t="str">
        <f t="shared" si="1"/>
        <v>0</v>
      </c>
      <c r="E128" s="22" t="str">
        <f t="shared" si="5"/>
        <v>0</v>
      </c>
      <c r="F128" s="23" t="str">
        <f t="shared" si="6"/>
        <v>0</v>
      </c>
      <c r="G128" s="24" t="str">
        <f t="shared" si="7"/>
        <v>0</v>
      </c>
      <c r="H128" s="25">
        <v>5461500.0</v>
      </c>
    </row>
    <row r="129">
      <c r="A129" s="3" t="s">
        <v>39</v>
      </c>
      <c r="B129" s="3" t="s">
        <v>177</v>
      </c>
      <c r="D129" s="22" t="str">
        <f t="shared" si="1"/>
        <v>0</v>
      </c>
      <c r="E129" s="22" t="str">
        <f t="shared" si="5"/>
        <v>0</v>
      </c>
      <c r="F129" s="23" t="str">
        <f t="shared" si="6"/>
        <v>0</v>
      </c>
      <c r="G129" s="24" t="str">
        <f t="shared" si="7"/>
        <v>0</v>
      </c>
      <c r="H129" s="25">
        <v>5450210.0</v>
      </c>
    </row>
    <row r="130">
      <c r="A130" s="3" t="s">
        <v>39</v>
      </c>
      <c r="B130" s="3" t="s">
        <v>178</v>
      </c>
      <c r="D130" s="22" t="str">
        <f t="shared" si="1"/>
        <v>RWE </v>
      </c>
      <c r="E130" s="22" t="str">
        <f t="shared" si="5"/>
        <v>RWE</v>
      </c>
      <c r="F130" s="23" t="str">
        <f t="shared" si="6"/>
        <v>RWE AG 7% BOND 2049</v>
      </c>
      <c r="G130" s="24">
        <f t="shared" si="7"/>
        <v>5295000</v>
      </c>
      <c r="H130" s="25">
        <v>5295000.0</v>
      </c>
    </row>
    <row r="131">
      <c r="A131" s="3" t="s">
        <v>39</v>
      </c>
      <c r="B131" s="3" t="s">
        <v>179</v>
      </c>
      <c r="D131" s="22" t="str">
        <f t="shared" si="1"/>
        <v>0</v>
      </c>
      <c r="E131" s="22" t="str">
        <f t="shared" si="5"/>
        <v>0</v>
      </c>
      <c r="F131" s="23" t="str">
        <f t="shared" si="6"/>
        <v>0</v>
      </c>
      <c r="G131" s="24" t="str">
        <f t="shared" si="7"/>
        <v>0</v>
      </c>
      <c r="H131" s="25">
        <v>5292630.0</v>
      </c>
    </row>
    <row r="132">
      <c r="A132" s="3" t="s">
        <v>39</v>
      </c>
      <c r="B132" s="3" t="s">
        <v>180</v>
      </c>
      <c r="D132" s="22" t="str">
        <f t="shared" si="1"/>
        <v>0</v>
      </c>
      <c r="E132" s="22" t="str">
        <f t="shared" si="5"/>
        <v>0</v>
      </c>
      <c r="F132" s="23" t="str">
        <f t="shared" si="6"/>
        <v>0</v>
      </c>
      <c r="G132" s="24" t="str">
        <f t="shared" si="7"/>
        <v>0</v>
      </c>
      <c r="H132" s="25">
        <v>5273500.0</v>
      </c>
    </row>
    <row r="133">
      <c r="A133" s="3" t="s">
        <v>39</v>
      </c>
      <c r="B133" s="3" t="s">
        <v>181</v>
      </c>
      <c r="D133" s="22" t="str">
        <f t="shared" si="1"/>
        <v>0</v>
      </c>
      <c r="E133" s="22" t="str">
        <f t="shared" si="5"/>
        <v>0</v>
      </c>
      <c r="F133" s="23" t="str">
        <f t="shared" si="6"/>
        <v>0</v>
      </c>
      <c r="G133" s="24" t="str">
        <f t="shared" si="7"/>
        <v>0</v>
      </c>
      <c r="H133" s="25">
        <v>5220000.0</v>
      </c>
    </row>
    <row r="134">
      <c r="A134" s="3" t="s">
        <v>39</v>
      </c>
      <c r="B134" s="3" t="s">
        <v>182</v>
      </c>
      <c r="D134" s="22" t="str">
        <f t="shared" si="1"/>
        <v>0</v>
      </c>
      <c r="E134" s="22" t="str">
        <f t="shared" si="5"/>
        <v>0</v>
      </c>
      <c r="F134" s="23" t="str">
        <f t="shared" si="6"/>
        <v>0</v>
      </c>
      <c r="G134" s="24" t="str">
        <f t="shared" si="7"/>
        <v>0</v>
      </c>
      <c r="H134" s="25">
        <v>5198044.0</v>
      </c>
    </row>
    <row r="135">
      <c r="A135" s="3" t="s">
        <v>39</v>
      </c>
      <c r="B135" s="3" t="s">
        <v>183</v>
      </c>
      <c r="D135" s="22" t="str">
        <f t="shared" si="1"/>
        <v>0</v>
      </c>
      <c r="E135" s="22" t="str">
        <f t="shared" si="5"/>
        <v>0</v>
      </c>
      <c r="F135" s="23" t="str">
        <f t="shared" si="6"/>
        <v>0</v>
      </c>
      <c r="G135" s="24" t="str">
        <f t="shared" si="7"/>
        <v>0</v>
      </c>
      <c r="H135" s="25">
        <v>5176500.0</v>
      </c>
    </row>
    <row r="136">
      <c r="A136" s="3" t="s">
        <v>39</v>
      </c>
      <c r="B136" s="3" t="s">
        <v>184</v>
      </c>
      <c r="D136" s="22" t="str">
        <f t="shared" si="1"/>
        <v>0</v>
      </c>
      <c r="E136" s="22" t="str">
        <f t="shared" si="5"/>
        <v>0</v>
      </c>
      <c r="F136" s="23" t="str">
        <f t="shared" si="6"/>
        <v>0</v>
      </c>
      <c r="G136" s="24" t="str">
        <f t="shared" si="7"/>
        <v>0</v>
      </c>
      <c r="H136" s="25">
        <v>5172750.0</v>
      </c>
    </row>
    <row r="137">
      <c r="A137" s="3" t="s">
        <v>39</v>
      </c>
      <c r="B137" s="3" t="s">
        <v>185</v>
      </c>
      <c r="D137" s="22" t="str">
        <f t="shared" si="1"/>
        <v>0</v>
      </c>
      <c r="E137" s="22" t="str">
        <f t="shared" si="5"/>
        <v>0</v>
      </c>
      <c r="F137" s="23" t="str">
        <f t="shared" si="6"/>
        <v>0</v>
      </c>
      <c r="G137" s="24" t="str">
        <f t="shared" si="7"/>
        <v>0</v>
      </c>
      <c r="H137" s="25">
        <v>5163000.0</v>
      </c>
    </row>
    <row r="138">
      <c r="A138" s="3" t="s">
        <v>39</v>
      </c>
      <c r="B138" s="3" t="s">
        <v>186</v>
      </c>
      <c r="D138" s="22" t="str">
        <f t="shared" si="1"/>
        <v>0</v>
      </c>
      <c r="E138" s="22" t="str">
        <f t="shared" si="5"/>
        <v>0</v>
      </c>
      <c r="F138" s="23" t="str">
        <f t="shared" si="6"/>
        <v>0</v>
      </c>
      <c r="G138" s="24" t="str">
        <f t="shared" si="7"/>
        <v>0</v>
      </c>
      <c r="H138" s="25">
        <v>5102755.0</v>
      </c>
    </row>
    <row r="139">
      <c r="A139" s="3" t="s">
        <v>39</v>
      </c>
      <c r="B139" s="3" t="s">
        <v>187</v>
      </c>
      <c r="D139" s="22" t="str">
        <f t="shared" si="1"/>
        <v>0</v>
      </c>
      <c r="E139" s="22" t="str">
        <f t="shared" si="5"/>
        <v>0</v>
      </c>
      <c r="F139" s="23" t="str">
        <f t="shared" si="6"/>
        <v>0</v>
      </c>
      <c r="G139" s="24" t="str">
        <f t="shared" si="7"/>
        <v>0</v>
      </c>
      <c r="H139" s="25">
        <v>5101910.0</v>
      </c>
    </row>
    <row r="140">
      <c r="A140" s="3" t="s">
        <v>39</v>
      </c>
      <c r="B140" s="3" t="s">
        <v>188</v>
      </c>
      <c r="D140" s="22" t="str">
        <f t="shared" si="1"/>
        <v>0</v>
      </c>
      <c r="E140" s="22" t="str">
        <f t="shared" si="5"/>
        <v>0</v>
      </c>
      <c r="F140" s="23" t="str">
        <f t="shared" si="6"/>
        <v>0</v>
      </c>
      <c r="G140" s="24" t="str">
        <f t="shared" si="7"/>
        <v>0</v>
      </c>
      <c r="H140" s="25">
        <v>5063500.0</v>
      </c>
    </row>
    <row r="141">
      <c r="A141" s="3" t="s">
        <v>39</v>
      </c>
      <c r="B141" s="3" t="s">
        <v>189</v>
      </c>
      <c r="D141" s="22" t="str">
        <f t="shared" si="1"/>
        <v>0</v>
      </c>
      <c r="E141" s="22" t="str">
        <f t="shared" si="5"/>
        <v>0</v>
      </c>
      <c r="F141" s="23" t="str">
        <f t="shared" si="6"/>
        <v>0</v>
      </c>
      <c r="G141" s="24" t="str">
        <f t="shared" si="7"/>
        <v>0</v>
      </c>
      <c r="H141" s="25">
        <v>5040711.0</v>
      </c>
    </row>
    <row r="142">
      <c r="A142" s="3" t="s">
        <v>39</v>
      </c>
      <c r="B142" s="3" t="s">
        <v>190</v>
      </c>
      <c r="D142" s="22" t="str">
        <f t="shared" si="1"/>
        <v>0</v>
      </c>
      <c r="E142" s="22" t="str">
        <f t="shared" si="5"/>
        <v>0</v>
      </c>
      <c r="F142" s="23" t="str">
        <f t="shared" si="6"/>
        <v>0</v>
      </c>
      <c r="G142" s="24" t="str">
        <f t="shared" si="7"/>
        <v>0</v>
      </c>
      <c r="H142" s="25">
        <v>5005515.0</v>
      </c>
    </row>
    <row r="143">
      <c r="A143" s="3" t="s">
        <v>39</v>
      </c>
      <c r="B143" s="3" t="s">
        <v>191</v>
      </c>
      <c r="D143" s="22" t="str">
        <f t="shared" si="1"/>
        <v>0</v>
      </c>
      <c r="E143" s="22" t="str">
        <f t="shared" si="5"/>
        <v>0</v>
      </c>
      <c r="F143" s="23" t="str">
        <f t="shared" si="6"/>
        <v>0</v>
      </c>
      <c r="G143" s="24" t="str">
        <f t="shared" si="7"/>
        <v>0</v>
      </c>
      <c r="H143" s="25">
        <v>5004000.0</v>
      </c>
    </row>
    <row r="144">
      <c r="A144" s="3" t="s">
        <v>39</v>
      </c>
      <c r="B144" s="3" t="s">
        <v>192</v>
      </c>
      <c r="D144" s="22" t="str">
        <f t="shared" si="1"/>
        <v>0</v>
      </c>
      <c r="E144" s="22" t="str">
        <f t="shared" si="5"/>
        <v>0</v>
      </c>
      <c r="F144" s="23" t="str">
        <f t="shared" si="6"/>
        <v>0</v>
      </c>
      <c r="G144" s="24" t="str">
        <f t="shared" si="7"/>
        <v>0</v>
      </c>
      <c r="H144" s="25">
        <v>4912306.0</v>
      </c>
    </row>
    <row r="145">
      <c r="A145" s="3" t="s">
        <v>39</v>
      </c>
      <c r="B145" s="3" t="s">
        <v>193</v>
      </c>
      <c r="D145" s="22" t="str">
        <f t="shared" si="1"/>
        <v>0</v>
      </c>
      <c r="E145" s="22" t="str">
        <f t="shared" si="5"/>
        <v>0</v>
      </c>
      <c r="F145" s="23" t="str">
        <f t="shared" si="6"/>
        <v>0</v>
      </c>
      <c r="G145" s="24" t="str">
        <f t="shared" si="7"/>
        <v>0</v>
      </c>
      <c r="H145" s="25">
        <v>4858914.0</v>
      </c>
    </row>
    <row r="146">
      <c r="A146" s="3" t="s">
        <v>39</v>
      </c>
      <c r="B146" s="3" t="s">
        <v>194</v>
      </c>
      <c r="D146" s="22" t="str">
        <f t="shared" si="1"/>
        <v>0</v>
      </c>
      <c r="E146" s="22" t="str">
        <f t="shared" si="5"/>
        <v>0</v>
      </c>
      <c r="F146" s="23" t="str">
        <f t="shared" si="6"/>
        <v>0</v>
      </c>
      <c r="G146" s="24" t="str">
        <f t="shared" si="7"/>
        <v>0</v>
      </c>
      <c r="H146" s="25">
        <v>4848215.0</v>
      </c>
    </row>
    <row r="147">
      <c r="A147" s="3" t="s">
        <v>39</v>
      </c>
      <c r="B147" s="3" t="s">
        <v>195</v>
      </c>
      <c r="D147" s="22" t="str">
        <f t="shared" si="1"/>
        <v>0</v>
      </c>
      <c r="E147" s="28" t="s">
        <v>196</v>
      </c>
      <c r="F147" s="28" t="s">
        <v>196</v>
      </c>
      <c r="G147" s="27">
        <v>0.0</v>
      </c>
      <c r="H147" s="25">
        <v>4810714.0</v>
      </c>
    </row>
    <row r="148">
      <c r="A148" s="3" t="s">
        <v>39</v>
      </c>
      <c r="B148" s="3" t="s">
        <v>197</v>
      </c>
      <c r="D148" s="22" t="str">
        <f t="shared" si="1"/>
        <v>0</v>
      </c>
      <c r="E148" s="22" t="str">
        <f t="shared" ref="E148:E301" si="8">IF(ISNUMBER(SEARCH("Coal India",B148)),"Coal India",IF(ISNUMBER(SEARCH("China Shenhua",B148)),"China Shenhua",IF(ISNUMBER(SEARCH("Adani",B148)),"Adani",IF(ISNUMBER(SEARCH("Shanxi Coking",B148)),"Shanxi Coking",IF(ISNUMBER(SEARCH("Anglo American",B148)),"Anglo American",IF(ISNUMBER(SEARCH("BHP Billiton",B148)),"BHP Billiton",IF(ISNUMBER(SEARCH("Yitai Coal",B148)),"Yitai Coal",IF(ISNUMBER(SEARCH("Datang Intl",B148)),"Datang Intl",IF(ISNUMBER(SEARCH("China Coal",B148)),"China Coal",IF(ISNUMBER(SEARCH("Peabody Energy",B148)),"Peabody Energy",IF(ISNUMBER(SEARCH("Glencore Xstrata",B148)),"Glencore Xstrata",IF(ISNUMBER(SEARCH("Datong Coal",B148)),"Datong Coal",IF(ISNUMBER(SEARCH("Yanzhou Coal",B148)),"Yanzhou Coal",IF(ISNUMBER(SEARCH("DEH",B148)),"DEH",IF(ISNUMBER(SEARCH("Exxaro",B148)),"Exxaro",IF(ISNUMBER(SEARCH("Yangquan Coal",B148)),"Yangquan Coal",IF(ISNUMBER(SEARCH("Mechel",B148)),"Mechel",IF(ISNUMBER(SEARCH("Arch Coal",B148)),"Arch Coal",IF(ISNUMBER(SEARCH("Alpha Natural Resources",B148)),"Alpha Natural Resources",IF(ISNUMBER(SEARCH("EVRAZ",B148)),"EVRAZ", IF(ISNUMBER(SEARCH("Mitsubishi",B148)),"Mitsubishi",
if(and(or(B148="Vale", ISNUMBER(SEARCH("Vale ",B148))),NOT(ISNUMBER(SEARCH("?Vale",B148)))), "Vale",IF(ISNUMBER(SEARCH("Raspadskaya",B148)),"Raspadskaya",IF(ISNUMBER(SEARCH("Rio Tinto",B148)),"Rio Tinto",IF(ISNUMBER(SEARCH("Asia Resource",B148)),"Asia Resource",IF(ISNUMBER(SEARCH("Rusal",B148)),"Rusal",IF(ISNUMBER(SEARCH("Neyveli Lignite",B148)),"Neyveli Lignite",IF(ISNUMBER(SEARCH("Pingdingshan",B148)),"Pingdingshan",IF(ISNUMBER(SEARCH("Cloud Peak",B148)),"Cloud Peak",IF(ISNUMBER(SEARCH("Sasol",B148)),"Sasol",IF(ISNUMBER(SEARCH("Tata Steel",B148)),"Tata Steel",IF(AND(ISNUMBER(SEARCH("AGL",B148)),NOT(ISNUMBER(SEARCH("?AGL",B148)))),"AGL", IF(ISNUMBER(SEARCH("Teck",B148)),"Teck",IF(ISNUMBER(SEARCH("Severstal",B148)),"Severstal",IF(ISNUMBER(SEARCH("Coalspur",B148)),"Coalspur",IF(ISNUMBER(SEARCH("Kuzbass Fuel ",B148)),"Kuzbass Fuel ",IF(ISNUMBER(SEARCH("Polyus Gold",B148)),"Polyus Gold",IF(ISNUMBER(SEARCH("Energy Ventures",B148)),"Energy Ventures",IF(ISNUMBER(SEARCH("Whitehaven Coal",B148)),"Whitehaven Coal",IF(ISNUMBER(SEARCH("Banpu",B148)),"Banpu",IF(ISNUMBER(SEARCH("Bayan",B148)),"Bayan",IF(AND(ISNUMBER(SEARCH("RWE",B148)),NOT(ISNUMBER(SEARCH("ERWE",B148)))),"RWE",IF(ISNUMBER(SEARCH("Consol Energy",B148)),"Consol Energy",IF(ISNUMBER(SEARCH("WHSP",B148)),"WHSP",IF(ISNUMBER(SEARCH("Westmoreland",B148)),"Westmoreland",IF(ISNUMBER(SEARCH("Resource Generation",B148)),"Resource Generation",IF(ISNUMBER(SEARCH("Churchill Mining",B148)),"Churchill Mining",IF(ISNUMBER(SEARCH("NTPC",B148)),"NTPC",IF(ISNUMBER(SEARCH("Adaro",B148)),"Adaro",IF(ISNUMBER(SEARCH("Nacco",B148)),"Nacco",  IF(ISNUMBER(SEARCH("Idemitsu Kosan",B148)),"Idemitsu Kosan",IF(ISNUMBER(SEARCH("ARLP",B148)),"ARLP",IF(ISNUMBER(SEARCH("Huolinhe Opencut",B148)),"Huolinhe Opencut",IF(ISNUMBER(SEARCH("Golden Energy",B148)),"Golden Energy",IF(ISNUMBER(SEARCH("Mitsui &amp; Co",B148)),"Mitsui &amp; Co",
IF(AND(ISNUMBER(SEARCH("CoAL",B148)),NOT(ISNUMBER(SEARCH("?CoAL",B148)))),"CoAL",IF(ISNUMBER(SEARCH("NLMK",B148)),"NLMK",IF(ISNUMBER(SEARCH("Tata Power",B148)),"Tata Power",IF(ISNUMBER(SEARCH("MMK OJSC",B148)),"MMK OJSC",IF(ISNUMBER(SEARCH("Wesfarmers",B148)),"Wesfarmers",IF(ISNUMBER(SEARCH("Kazakhmys",B148)),"Kazakhmys",IF(ISNUMBER(SEARCH("New World Resources",B148)),"New World Resources",IF(ISNUMBER(SEARCH("MMC",B148)),"MMC",IF(ISNUMBER(SEARCH("Itochu",B148)),"Itochu",IF(ISNUMBER(SEARCH("Cockatoo",B148)),"Cockatoo",IF(ISNUMBER(SEARCH("Shanxi Meijin Energy",B148)),"Shanxi Meijin Energy",IF(ISNUMBER(SEARCH("Jizhong Energy",B148)),"Jizhong Energy",IF(ISNUMBER(SEARCH("Bandanna",B148)),"Bandanna",IF(ISNUMBER(SEARCH("Polo Resources",B148)),"Polo Resources",IF(ISNUMBER(SEARCH("Allete",B148)),"Allete",IF(ISNUMBER(SEARCH("CLP Holdings",B148)),"CLP Holdings", IF(AND(ISNUMBER(SEARCH("Aspire",B148)),NOT(ISNUMBER(SEARCH("Aspire D",B148)))),"Aspire", IF(ISNUMBER(SEARCH("Marubeni",B148)),"Marubeni",IF(ISNUMBER(SEARCH("China Resources",B148)),"China Resources",IF(ISNUMBER(SEARCH("Walter Energy",B148)),"Walter Energy",IF(ISNUMBER(SEARCH("Coal Energy",B148)),"Coal Energy",IF(ISNUMBER(SEARCH("Indika",B148)),"Indika",IF(ISNUMBER(SEARCH("Arcelor Mittal",B148)),"Arcelor Mittal",IF(ISNUMBER(SEARCH("FirstEnergy",B148)),"FirstEnergy",IF(ISNUMBER(SEARCH("Black Hills",B148)),"Black Hills",IF(ISNUMBER(SEARCH("Wescoal",B148)),"Wescoal",IF(ISNUMBER(SEARCH("Grupo Mexico",B148)),"Grupo Mexico",IF(and(or(B148="ARM", ISNUMBER(SEARCH("ARM ",B148))),NOT(ISNUMBER(SEARCH("?ARM",B148)))), "ARM",IF(ISNUMBER(SEARCH("Shanxi Coal",B148)),"Shanxi Coal",IF(ISNUMBER(SEARCH("Capital Power",B148)),"Capital Power",IF(ISNUMBER(SEARCH("PTT",B148)),"PTT",IF(ISNUMBER(SEARCH("Shanxi Lanhua Sci-Tech",B148)),"Shanxi Lanhua Sci-Tech",IF(ISNUMBER(SEARCH("Fortune",B148)),"Fortune",IF(ISNUMBER(SEARCH("Cardero",B148)),"Cardero",IF(ISNUMBER(SEARCH("Zhengzhou  Coal",B148)),"Zhengzhou Coal",IF(ISNUMBER(SEARCH("SAIL",B148)),"SAIL",IF(ISNUMBER(SEARCH("JSPL",B148)),"JSPL",IF(ISNUMBER(SEARCH("Shougang Fushan",B148)),"Shougang Fushan",IF(ISNUMBER(SEARCH("Jingyuan",B148)),"Jingyuan",IF(ISNUMBER(SEARCH("Stanmore",B148)),"Stanmore",IF(ISNUMBER(SEARCH("Prophecy Coal",B148)),"Prophecy Coal",IF(ISNUMBER(SEARCH("Cliffs Natural Resources",B148)),"Cliffs Natural Resources",IF(ISNUMBER(SEARCH("James River",B148)),"James River",IF(ISNUMBER(SEARCH("CESC",B148)),"CESC",IF(ISNUMBER(SEARCH("Alcoa",B148)),"Alcoa","0"))))))))))))))))))))))))))))))))))))))))))))))))))))))))))))))))))))))))))))))))))))))))))))))))))))
</f>
        <v>0</v>
      </c>
      <c r="F148" s="23" t="str">
        <f t="shared" ref="F148:F301" si="9">IF(OR(NOT(D148="0"),NOT(E148="0")),B148,D148)</f>
        <v>0</v>
      </c>
      <c r="G148" s="24" t="str">
        <f t="shared" ref="G148:G301" si="10">IF(F148="0",F148,H148)</f>
        <v>0</v>
      </c>
      <c r="H148" s="25">
        <v>4792247.0</v>
      </c>
    </row>
    <row r="149">
      <c r="A149" s="3" t="s">
        <v>39</v>
      </c>
      <c r="B149" s="3" t="s">
        <v>198</v>
      </c>
      <c r="D149" s="22" t="str">
        <f t="shared" si="1"/>
        <v>0</v>
      </c>
      <c r="E149" s="22" t="str">
        <f t="shared" si="8"/>
        <v>0</v>
      </c>
      <c r="F149" s="23" t="str">
        <f t="shared" si="9"/>
        <v>0</v>
      </c>
      <c r="G149" s="24" t="str">
        <f t="shared" si="10"/>
        <v>0</v>
      </c>
      <c r="H149" s="25">
        <v>4738967.0</v>
      </c>
    </row>
    <row r="150">
      <c r="A150" s="3" t="s">
        <v>39</v>
      </c>
      <c r="B150" s="3" t="s">
        <v>199</v>
      </c>
      <c r="D150" s="22" t="str">
        <f t="shared" si="1"/>
        <v>0</v>
      </c>
      <c r="E150" s="22" t="str">
        <f t="shared" si="8"/>
        <v>0</v>
      </c>
      <c r="F150" s="23" t="str">
        <f t="shared" si="9"/>
        <v>0</v>
      </c>
      <c r="G150" s="24" t="str">
        <f t="shared" si="10"/>
        <v>0</v>
      </c>
      <c r="H150" s="25">
        <v>4641000.0</v>
      </c>
    </row>
    <row r="151">
      <c r="A151" s="3" t="s">
        <v>39</v>
      </c>
      <c r="B151" s="3" t="s">
        <v>200</v>
      </c>
      <c r="D151" s="22" t="str">
        <f t="shared" si="1"/>
        <v>0</v>
      </c>
      <c r="E151" s="22" t="str">
        <f t="shared" si="8"/>
        <v>0</v>
      </c>
      <c r="F151" s="23" t="str">
        <f t="shared" si="9"/>
        <v>0</v>
      </c>
      <c r="G151" s="24" t="str">
        <f t="shared" si="10"/>
        <v>0</v>
      </c>
      <c r="H151" s="25">
        <v>4622990.0</v>
      </c>
    </row>
    <row r="152">
      <c r="A152" s="3" t="s">
        <v>39</v>
      </c>
      <c r="B152" s="3" t="s">
        <v>201</v>
      </c>
      <c r="D152" s="22" t="str">
        <f t="shared" si="1"/>
        <v>0</v>
      </c>
      <c r="E152" s="22" t="str">
        <f t="shared" si="8"/>
        <v>0</v>
      </c>
      <c r="F152" s="23" t="str">
        <f t="shared" si="9"/>
        <v>0</v>
      </c>
      <c r="G152" s="24" t="str">
        <f t="shared" si="10"/>
        <v>0</v>
      </c>
      <c r="H152" s="25">
        <v>4616779.0</v>
      </c>
    </row>
    <row r="153">
      <c r="A153" s="3" t="s">
        <v>39</v>
      </c>
      <c r="B153" s="3" t="s">
        <v>202</v>
      </c>
      <c r="D153" s="22" t="str">
        <f t="shared" si="1"/>
        <v>0</v>
      </c>
      <c r="E153" s="22" t="str">
        <f t="shared" si="8"/>
        <v>0</v>
      </c>
      <c r="F153" s="23" t="str">
        <f t="shared" si="9"/>
        <v>0</v>
      </c>
      <c r="G153" s="24" t="str">
        <f t="shared" si="10"/>
        <v>0</v>
      </c>
      <c r="H153" s="25">
        <v>4597531.0</v>
      </c>
    </row>
    <row r="154">
      <c r="A154" s="3" t="s">
        <v>39</v>
      </c>
      <c r="B154" s="3" t="s">
        <v>203</v>
      </c>
      <c r="D154" s="22" t="str">
        <f t="shared" si="1"/>
        <v>0</v>
      </c>
      <c r="E154" s="22" t="str">
        <f t="shared" si="8"/>
        <v>0</v>
      </c>
      <c r="F154" s="23" t="str">
        <f t="shared" si="9"/>
        <v>0</v>
      </c>
      <c r="G154" s="24" t="str">
        <f t="shared" si="10"/>
        <v>0</v>
      </c>
      <c r="H154" s="25">
        <v>4572531.0</v>
      </c>
    </row>
    <row r="155">
      <c r="A155" s="3" t="s">
        <v>39</v>
      </c>
      <c r="B155" s="3" t="s">
        <v>204</v>
      </c>
      <c r="D155" s="22" t="str">
        <f t="shared" si="1"/>
        <v>0</v>
      </c>
      <c r="E155" s="22" t="str">
        <f t="shared" si="8"/>
        <v>0</v>
      </c>
      <c r="F155" s="23" t="str">
        <f t="shared" si="9"/>
        <v>0</v>
      </c>
      <c r="G155" s="24" t="str">
        <f t="shared" si="10"/>
        <v>0</v>
      </c>
      <c r="H155" s="25">
        <v>4558230.0</v>
      </c>
    </row>
    <row r="156">
      <c r="A156" s="3" t="s">
        <v>39</v>
      </c>
      <c r="B156" s="3" t="s">
        <v>205</v>
      </c>
      <c r="D156" s="22" t="str">
        <f t="shared" si="1"/>
        <v>0</v>
      </c>
      <c r="E156" s="22" t="str">
        <f t="shared" si="8"/>
        <v>0</v>
      </c>
      <c r="F156" s="23" t="str">
        <f t="shared" si="9"/>
        <v>0</v>
      </c>
      <c r="G156" s="24" t="str">
        <f t="shared" si="10"/>
        <v>0</v>
      </c>
      <c r="H156" s="25">
        <v>4519533.0</v>
      </c>
    </row>
    <row r="157">
      <c r="A157" s="3" t="s">
        <v>39</v>
      </c>
      <c r="B157" s="3" t="s">
        <v>206</v>
      </c>
      <c r="D157" s="22" t="str">
        <f t="shared" si="1"/>
        <v>0</v>
      </c>
      <c r="E157" s="22" t="str">
        <f t="shared" si="8"/>
        <v>0</v>
      </c>
      <c r="F157" s="23" t="str">
        <f t="shared" si="9"/>
        <v>0</v>
      </c>
      <c r="G157" s="24" t="str">
        <f t="shared" si="10"/>
        <v>0</v>
      </c>
      <c r="H157" s="25">
        <v>4497039.0</v>
      </c>
    </row>
    <row r="158">
      <c r="A158" s="3" t="s">
        <v>39</v>
      </c>
      <c r="B158" s="3" t="s">
        <v>207</v>
      </c>
      <c r="D158" s="22" t="str">
        <f t="shared" si="1"/>
        <v>0</v>
      </c>
      <c r="E158" s="22" t="str">
        <f t="shared" si="8"/>
        <v>0</v>
      </c>
      <c r="F158" s="23" t="str">
        <f t="shared" si="9"/>
        <v>0</v>
      </c>
      <c r="G158" s="24" t="str">
        <f t="shared" si="10"/>
        <v>0</v>
      </c>
      <c r="H158" s="25">
        <v>4490010.0</v>
      </c>
    </row>
    <row r="159">
      <c r="A159" s="3" t="s">
        <v>39</v>
      </c>
      <c r="B159" s="3" t="s">
        <v>208</v>
      </c>
      <c r="D159" s="22" t="str">
        <f t="shared" si="1"/>
        <v>Total</v>
      </c>
      <c r="E159" s="22" t="str">
        <f t="shared" si="8"/>
        <v>0</v>
      </c>
      <c r="F159" s="23" t="str">
        <f t="shared" si="9"/>
        <v>TOTAL SA</v>
      </c>
      <c r="G159" s="24">
        <f t="shared" si="10"/>
        <v>4445640</v>
      </c>
      <c r="H159" s="25">
        <v>4445640.0</v>
      </c>
    </row>
    <row r="160">
      <c r="A160" s="3" t="s">
        <v>39</v>
      </c>
      <c r="B160" s="3" t="s">
        <v>209</v>
      </c>
      <c r="D160" s="22" t="str">
        <f t="shared" si="1"/>
        <v>0</v>
      </c>
      <c r="E160" s="22" t="str">
        <f t="shared" si="8"/>
        <v>0</v>
      </c>
      <c r="F160" s="23" t="str">
        <f t="shared" si="9"/>
        <v>0</v>
      </c>
      <c r="G160" s="24" t="str">
        <f t="shared" si="10"/>
        <v>0</v>
      </c>
      <c r="H160" s="25">
        <v>4426400.0</v>
      </c>
    </row>
    <row r="161">
      <c r="A161" s="3" t="s">
        <v>39</v>
      </c>
      <c r="B161" s="3" t="s">
        <v>210</v>
      </c>
      <c r="D161" s="22" t="str">
        <f t="shared" si="1"/>
        <v>0</v>
      </c>
      <c r="E161" s="22" t="str">
        <f t="shared" si="8"/>
        <v>0</v>
      </c>
      <c r="F161" s="23" t="str">
        <f t="shared" si="9"/>
        <v>0</v>
      </c>
      <c r="G161" s="24" t="str">
        <f t="shared" si="10"/>
        <v>0</v>
      </c>
      <c r="H161" s="25">
        <v>4413286.0</v>
      </c>
    </row>
    <row r="162">
      <c r="A162" s="3" t="s">
        <v>39</v>
      </c>
      <c r="B162" s="3" t="s">
        <v>211</v>
      </c>
      <c r="D162" s="22" t="str">
        <f t="shared" si="1"/>
        <v>0</v>
      </c>
      <c r="E162" s="22" t="str">
        <f t="shared" si="8"/>
        <v>0</v>
      </c>
      <c r="F162" s="23" t="str">
        <f t="shared" si="9"/>
        <v>0</v>
      </c>
      <c r="G162" s="24" t="str">
        <f t="shared" si="10"/>
        <v>0</v>
      </c>
      <c r="H162" s="25">
        <v>4347270.0</v>
      </c>
    </row>
    <row r="163">
      <c r="A163" s="3" t="s">
        <v>39</v>
      </c>
      <c r="B163" s="3" t="s">
        <v>212</v>
      </c>
      <c r="D163" s="22" t="str">
        <f t="shared" si="1"/>
        <v>0</v>
      </c>
      <c r="E163" s="22" t="str">
        <f t="shared" si="8"/>
        <v>0</v>
      </c>
      <c r="F163" s="23" t="str">
        <f t="shared" si="9"/>
        <v>0</v>
      </c>
      <c r="G163" s="24" t="str">
        <f t="shared" si="10"/>
        <v>0</v>
      </c>
      <c r="H163" s="25">
        <v>4344000.0</v>
      </c>
    </row>
    <row r="164">
      <c r="A164" s="3" t="s">
        <v>39</v>
      </c>
      <c r="B164" s="3" t="s">
        <v>213</v>
      </c>
      <c r="D164" s="22" t="str">
        <f t="shared" si="1"/>
        <v>0</v>
      </c>
      <c r="E164" s="22" t="str">
        <f t="shared" si="8"/>
        <v>0</v>
      </c>
      <c r="F164" s="23" t="str">
        <f t="shared" si="9"/>
        <v>0</v>
      </c>
      <c r="G164" s="24" t="str">
        <f t="shared" si="10"/>
        <v>0</v>
      </c>
      <c r="H164" s="25">
        <v>4314555.0</v>
      </c>
    </row>
    <row r="165">
      <c r="A165" s="3" t="s">
        <v>39</v>
      </c>
      <c r="B165" s="3" t="s">
        <v>214</v>
      </c>
      <c r="D165" s="22" t="str">
        <f t="shared" si="1"/>
        <v>0</v>
      </c>
      <c r="E165" s="22" t="str">
        <f t="shared" si="8"/>
        <v>0</v>
      </c>
      <c r="F165" s="23" t="str">
        <f t="shared" si="9"/>
        <v>0</v>
      </c>
      <c r="G165" s="24" t="str">
        <f t="shared" si="10"/>
        <v>0</v>
      </c>
      <c r="H165" s="25">
        <v>4312215.0</v>
      </c>
    </row>
    <row r="166">
      <c r="A166" s="3" t="s">
        <v>39</v>
      </c>
      <c r="B166" s="3" t="s">
        <v>215</v>
      </c>
      <c r="D166" s="22" t="str">
        <f t="shared" si="1"/>
        <v>0</v>
      </c>
      <c r="E166" s="22" t="str">
        <f t="shared" si="8"/>
        <v>0</v>
      </c>
      <c r="F166" s="23" t="str">
        <f t="shared" si="9"/>
        <v>0</v>
      </c>
      <c r="G166" s="24" t="str">
        <f t="shared" si="10"/>
        <v>0</v>
      </c>
      <c r="H166" s="25">
        <v>4307794.0</v>
      </c>
    </row>
    <row r="167">
      <c r="A167" s="3" t="s">
        <v>39</v>
      </c>
      <c r="B167" s="3" t="s">
        <v>216</v>
      </c>
      <c r="D167" s="22" t="str">
        <f t="shared" si="1"/>
        <v>0</v>
      </c>
      <c r="E167" s="22" t="str">
        <f t="shared" si="8"/>
        <v>0</v>
      </c>
      <c r="F167" s="23" t="str">
        <f t="shared" si="9"/>
        <v>0</v>
      </c>
      <c r="G167" s="24" t="str">
        <f t="shared" si="10"/>
        <v>0</v>
      </c>
      <c r="H167" s="25">
        <v>4307533.0</v>
      </c>
    </row>
    <row r="168">
      <c r="A168" s="3" t="s">
        <v>39</v>
      </c>
      <c r="B168" s="3" t="s">
        <v>217</v>
      </c>
      <c r="D168" s="22" t="str">
        <f t="shared" si="1"/>
        <v>0</v>
      </c>
      <c r="E168" s="22" t="str">
        <f t="shared" si="8"/>
        <v>0</v>
      </c>
      <c r="F168" s="23" t="str">
        <f t="shared" si="9"/>
        <v>0</v>
      </c>
      <c r="G168" s="24" t="str">
        <f t="shared" si="10"/>
        <v>0</v>
      </c>
      <c r="H168" s="25">
        <v>4300470.0</v>
      </c>
    </row>
    <row r="169">
      <c r="A169" s="3" t="s">
        <v>39</v>
      </c>
      <c r="B169" s="3" t="s">
        <v>218</v>
      </c>
      <c r="D169" s="22" t="str">
        <f t="shared" si="1"/>
        <v>0</v>
      </c>
      <c r="E169" s="22" t="str">
        <f t="shared" si="8"/>
        <v>0</v>
      </c>
      <c r="F169" s="23" t="str">
        <f t="shared" si="9"/>
        <v>0</v>
      </c>
      <c r="G169" s="24" t="str">
        <f t="shared" si="10"/>
        <v>0</v>
      </c>
      <c r="H169" s="25">
        <v>4294480.0</v>
      </c>
    </row>
    <row r="170">
      <c r="A170" s="3" t="s">
        <v>39</v>
      </c>
      <c r="B170" s="3" t="s">
        <v>219</v>
      </c>
      <c r="D170" s="22" t="str">
        <f t="shared" si="1"/>
        <v>0</v>
      </c>
      <c r="E170" s="22" t="str">
        <f t="shared" si="8"/>
        <v>0</v>
      </c>
      <c r="F170" s="23" t="str">
        <f t="shared" si="9"/>
        <v>0</v>
      </c>
      <c r="G170" s="24" t="str">
        <f t="shared" si="10"/>
        <v>0</v>
      </c>
      <c r="H170" s="25">
        <v>4293006.0</v>
      </c>
    </row>
    <row r="171">
      <c r="A171" s="3" t="s">
        <v>39</v>
      </c>
      <c r="B171" s="3" t="s">
        <v>220</v>
      </c>
      <c r="D171" s="22" t="str">
        <f t="shared" si="1"/>
        <v>0</v>
      </c>
      <c r="E171" s="22" t="str">
        <f t="shared" si="8"/>
        <v>0</v>
      </c>
      <c r="F171" s="23" t="str">
        <f t="shared" si="9"/>
        <v>0</v>
      </c>
      <c r="G171" s="24" t="str">
        <f t="shared" si="10"/>
        <v>0</v>
      </c>
      <c r="H171" s="25">
        <v>4250614.0</v>
      </c>
    </row>
    <row r="172">
      <c r="A172" s="3" t="s">
        <v>39</v>
      </c>
      <c r="B172" s="3" t="s">
        <v>221</v>
      </c>
      <c r="D172" s="22" t="str">
        <f t="shared" si="1"/>
        <v>0</v>
      </c>
      <c r="E172" s="22" t="str">
        <f t="shared" si="8"/>
        <v>0</v>
      </c>
      <c r="F172" s="23" t="str">
        <f t="shared" si="9"/>
        <v>0</v>
      </c>
      <c r="G172" s="24" t="str">
        <f t="shared" si="10"/>
        <v>0</v>
      </c>
      <c r="H172" s="25">
        <v>4114579.0</v>
      </c>
    </row>
    <row r="173">
      <c r="A173" s="3" t="s">
        <v>39</v>
      </c>
      <c r="B173" s="3" t="s">
        <v>222</v>
      </c>
      <c r="D173" s="22" t="str">
        <f t="shared" si="1"/>
        <v>0</v>
      </c>
      <c r="E173" s="22" t="str">
        <f t="shared" si="8"/>
        <v>0</v>
      </c>
      <c r="F173" s="23" t="str">
        <f t="shared" si="9"/>
        <v>0</v>
      </c>
      <c r="G173" s="24" t="str">
        <f t="shared" si="10"/>
        <v>0</v>
      </c>
      <c r="H173" s="25">
        <v>4112452.0</v>
      </c>
    </row>
    <row r="174">
      <c r="A174" s="3" t="s">
        <v>39</v>
      </c>
      <c r="B174" s="3" t="s">
        <v>223</v>
      </c>
      <c r="D174" s="22" t="str">
        <f t="shared" si="1"/>
        <v>0</v>
      </c>
      <c r="E174" s="22" t="str">
        <f t="shared" si="8"/>
        <v>0</v>
      </c>
      <c r="F174" s="23" t="str">
        <f t="shared" si="9"/>
        <v>0</v>
      </c>
      <c r="G174" s="24" t="str">
        <f t="shared" si="10"/>
        <v>0</v>
      </c>
      <c r="H174" s="25">
        <v>4089902.0</v>
      </c>
    </row>
    <row r="175">
      <c r="A175" s="3" t="s">
        <v>39</v>
      </c>
      <c r="B175" s="3" t="s">
        <v>224</v>
      </c>
      <c r="D175" s="22" t="str">
        <f t="shared" si="1"/>
        <v>0</v>
      </c>
      <c r="E175" s="22" t="str">
        <f t="shared" si="8"/>
        <v>0</v>
      </c>
      <c r="F175" s="23" t="str">
        <f t="shared" si="9"/>
        <v>0</v>
      </c>
      <c r="G175" s="24" t="str">
        <f t="shared" si="10"/>
        <v>0</v>
      </c>
      <c r="H175" s="25">
        <v>4068750.0</v>
      </c>
    </row>
    <row r="176">
      <c r="A176" s="3" t="s">
        <v>39</v>
      </c>
      <c r="B176" s="3" t="s">
        <v>225</v>
      </c>
      <c r="D176" s="22" t="str">
        <f t="shared" si="1"/>
        <v>0</v>
      </c>
      <c r="E176" s="22" t="str">
        <f t="shared" si="8"/>
        <v>0</v>
      </c>
      <c r="F176" s="23" t="str">
        <f t="shared" si="9"/>
        <v>0</v>
      </c>
      <c r="G176" s="24" t="str">
        <f t="shared" si="10"/>
        <v>0</v>
      </c>
      <c r="H176" s="25">
        <v>4063573.0</v>
      </c>
    </row>
    <row r="177">
      <c r="A177" s="3" t="s">
        <v>39</v>
      </c>
      <c r="B177" s="3" t="s">
        <v>226</v>
      </c>
      <c r="D177" s="22" t="str">
        <f t="shared" si="1"/>
        <v>0</v>
      </c>
      <c r="E177" s="22" t="str">
        <f t="shared" si="8"/>
        <v>0</v>
      </c>
      <c r="F177" s="23" t="str">
        <f t="shared" si="9"/>
        <v>0</v>
      </c>
      <c r="G177" s="24" t="str">
        <f t="shared" si="10"/>
        <v>0</v>
      </c>
      <c r="H177" s="25">
        <v>4028653.0</v>
      </c>
    </row>
    <row r="178">
      <c r="A178" s="3" t="s">
        <v>39</v>
      </c>
      <c r="B178" s="3" t="s">
        <v>227</v>
      </c>
      <c r="D178" s="22" t="str">
        <f t="shared" si="1"/>
        <v>0</v>
      </c>
      <c r="E178" s="22" t="str">
        <f t="shared" si="8"/>
        <v>0</v>
      </c>
      <c r="F178" s="23" t="str">
        <f t="shared" si="9"/>
        <v>0</v>
      </c>
      <c r="G178" s="24" t="str">
        <f t="shared" si="10"/>
        <v>0</v>
      </c>
      <c r="H178" s="25">
        <v>3987059.0</v>
      </c>
    </row>
    <row r="179">
      <c r="A179" s="3" t="s">
        <v>39</v>
      </c>
      <c r="B179" s="3" t="s">
        <v>228</v>
      </c>
      <c r="D179" s="22" t="str">
        <f t="shared" si="1"/>
        <v>0</v>
      </c>
      <c r="E179" s="22" t="str">
        <f t="shared" si="8"/>
        <v>0</v>
      </c>
      <c r="F179" s="23" t="str">
        <f t="shared" si="9"/>
        <v>0</v>
      </c>
      <c r="G179" s="24" t="str">
        <f t="shared" si="10"/>
        <v>0</v>
      </c>
      <c r="H179" s="25">
        <v>3982420.0</v>
      </c>
    </row>
    <row r="180">
      <c r="A180" s="3" t="s">
        <v>39</v>
      </c>
      <c r="B180" s="3" t="s">
        <v>229</v>
      </c>
      <c r="D180" s="22" t="str">
        <f t="shared" si="1"/>
        <v>0</v>
      </c>
      <c r="E180" s="22" t="str">
        <f t="shared" si="8"/>
        <v>0</v>
      </c>
      <c r="F180" s="23" t="str">
        <f t="shared" si="9"/>
        <v>0</v>
      </c>
      <c r="G180" s="24" t="str">
        <f t="shared" si="10"/>
        <v>0</v>
      </c>
      <c r="H180" s="25">
        <v>3904374.0</v>
      </c>
    </row>
    <row r="181">
      <c r="A181" s="3" t="s">
        <v>39</v>
      </c>
      <c r="B181" s="3" t="s">
        <v>230</v>
      </c>
      <c r="D181" s="22" t="str">
        <f t="shared" si="1"/>
        <v>0</v>
      </c>
      <c r="E181" s="22" t="str">
        <f t="shared" si="8"/>
        <v>0</v>
      </c>
      <c r="F181" s="23" t="str">
        <f t="shared" si="9"/>
        <v>0</v>
      </c>
      <c r="G181" s="24" t="str">
        <f t="shared" si="10"/>
        <v>0</v>
      </c>
      <c r="H181" s="25">
        <v>3884392.0</v>
      </c>
    </row>
    <row r="182">
      <c r="A182" s="3" t="s">
        <v>39</v>
      </c>
      <c r="B182" s="3" t="s">
        <v>231</v>
      </c>
      <c r="D182" s="22" t="str">
        <f t="shared" si="1"/>
        <v>Tullow Oil</v>
      </c>
      <c r="E182" s="22" t="str">
        <f t="shared" si="8"/>
        <v>0</v>
      </c>
      <c r="F182" s="23" t="str">
        <f t="shared" si="9"/>
        <v>TULLOW OIL PLC</v>
      </c>
      <c r="G182" s="24">
        <f t="shared" si="10"/>
        <v>3847500</v>
      </c>
      <c r="H182" s="25">
        <v>3847500.0</v>
      </c>
    </row>
    <row r="183">
      <c r="A183" s="3" t="s">
        <v>39</v>
      </c>
      <c r="B183" s="3" t="s">
        <v>232</v>
      </c>
      <c r="D183" s="22" t="str">
        <f t="shared" si="1"/>
        <v>0</v>
      </c>
      <c r="E183" s="22" t="str">
        <f t="shared" si="8"/>
        <v>0</v>
      </c>
      <c r="F183" s="23" t="str">
        <f t="shared" si="9"/>
        <v>0</v>
      </c>
      <c r="G183" s="24" t="str">
        <f t="shared" si="10"/>
        <v>0</v>
      </c>
      <c r="H183" s="25">
        <v>3836175.0</v>
      </c>
    </row>
    <row r="184">
      <c r="A184" s="3" t="s">
        <v>39</v>
      </c>
      <c r="B184" s="3" t="s">
        <v>233</v>
      </c>
      <c r="D184" s="22" t="str">
        <f t="shared" si="1"/>
        <v>0</v>
      </c>
      <c r="E184" s="22" t="str">
        <f t="shared" si="8"/>
        <v>0</v>
      </c>
      <c r="F184" s="23" t="str">
        <f t="shared" si="9"/>
        <v>0</v>
      </c>
      <c r="G184" s="24" t="str">
        <f t="shared" si="10"/>
        <v>0</v>
      </c>
      <c r="H184" s="25">
        <v>3804587.0</v>
      </c>
    </row>
    <row r="185">
      <c r="A185" s="3" t="s">
        <v>39</v>
      </c>
      <c r="B185" s="3" t="s">
        <v>234</v>
      </c>
      <c r="D185" s="22" t="str">
        <f t="shared" si="1"/>
        <v>0</v>
      </c>
      <c r="E185" s="22" t="str">
        <f t="shared" si="8"/>
        <v>0</v>
      </c>
      <c r="F185" s="23" t="str">
        <f t="shared" si="9"/>
        <v>0</v>
      </c>
      <c r="G185" s="24" t="str">
        <f t="shared" si="10"/>
        <v>0</v>
      </c>
      <c r="H185" s="25">
        <v>3797640.0</v>
      </c>
    </row>
    <row r="186">
      <c r="A186" s="3" t="s">
        <v>39</v>
      </c>
      <c r="B186" s="3" t="s">
        <v>235</v>
      </c>
      <c r="D186" s="22" t="str">
        <f t="shared" si="1"/>
        <v>0</v>
      </c>
      <c r="E186" s="22" t="str">
        <f t="shared" si="8"/>
        <v>0</v>
      </c>
      <c r="F186" s="23" t="str">
        <f t="shared" si="9"/>
        <v>0</v>
      </c>
      <c r="G186" s="24" t="str">
        <f t="shared" si="10"/>
        <v>0</v>
      </c>
      <c r="H186" s="25">
        <v>3785549.0</v>
      </c>
    </row>
    <row r="187">
      <c r="A187" s="3" t="s">
        <v>39</v>
      </c>
      <c r="B187" s="3" t="s">
        <v>236</v>
      </c>
      <c r="D187" s="22" t="str">
        <f t="shared" si="1"/>
        <v>0</v>
      </c>
      <c r="E187" s="22" t="str">
        <f t="shared" si="8"/>
        <v>0</v>
      </c>
      <c r="F187" s="23" t="str">
        <f t="shared" si="9"/>
        <v>0</v>
      </c>
      <c r="G187" s="24" t="str">
        <f t="shared" si="10"/>
        <v>0</v>
      </c>
      <c r="H187" s="25">
        <v>3742886.0</v>
      </c>
    </row>
    <row r="188">
      <c r="A188" s="3" t="s">
        <v>39</v>
      </c>
      <c r="B188" s="3" t="s">
        <v>237</v>
      </c>
      <c r="D188" s="22" t="str">
        <f t="shared" si="1"/>
        <v>0</v>
      </c>
      <c r="E188" s="22" t="str">
        <f t="shared" si="8"/>
        <v>0</v>
      </c>
      <c r="F188" s="23" t="str">
        <f t="shared" si="9"/>
        <v>0</v>
      </c>
      <c r="G188" s="24" t="str">
        <f t="shared" si="10"/>
        <v>0</v>
      </c>
      <c r="H188" s="25">
        <v>3726740.0</v>
      </c>
    </row>
    <row r="189">
      <c r="A189" s="3" t="s">
        <v>39</v>
      </c>
      <c r="B189" s="3" t="s">
        <v>238</v>
      </c>
      <c r="D189" s="22" t="str">
        <f t="shared" si="1"/>
        <v>0</v>
      </c>
      <c r="E189" s="22" t="str">
        <f t="shared" si="8"/>
        <v>0</v>
      </c>
      <c r="F189" s="23" t="str">
        <f t="shared" si="9"/>
        <v>0</v>
      </c>
      <c r="G189" s="24" t="str">
        <f t="shared" si="10"/>
        <v>0</v>
      </c>
      <c r="H189" s="25">
        <v>3707293.0</v>
      </c>
    </row>
    <row r="190">
      <c r="A190" s="3" t="s">
        <v>39</v>
      </c>
      <c r="B190" s="3" t="s">
        <v>239</v>
      </c>
      <c r="D190" s="22" t="str">
        <f t="shared" si="1"/>
        <v>0</v>
      </c>
      <c r="E190" s="22" t="str">
        <f t="shared" si="8"/>
        <v>0</v>
      </c>
      <c r="F190" s="23" t="str">
        <f t="shared" si="9"/>
        <v>0</v>
      </c>
      <c r="G190" s="24" t="str">
        <f t="shared" si="10"/>
        <v>0</v>
      </c>
      <c r="H190" s="25">
        <v>3690277.0</v>
      </c>
    </row>
    <row r="191">
      <c r="A191" s="3" t="s">
        <v>39</v>
      </c>
      <c r="B191" s="3" t="s">
        <v>240</v>
      </c>
      <c r="D191" s="22" t="str">
        <f t="shared" si="1"/>
        <v>0</v>
      </c>
      <c r="E191" s="22" t="str">
        <f t="shared" si="8"/>
        <v>0</v>
      </c>
      <c r="F191" s="23" t="str">
        <f t="shared" si="9"/>
        <v>0</v>
      </c>
      <c r="G191" s="24" t="str">
        <f t="shared" si="10"/>
        <v>0</v>
      </c>
      <c r="H191" s="25">
        <v>3666102.0</v>
      </c>
    </row>
    <row r="192">
      <c r="A192" s="3" t="s">
        <v>39</v>
      </c>
      <c r="B192" s="3" t="s">
        <v>241</v>
      </c>
      <c r="D192" s="22" t="str">
        <f t="shared" si="1"/>
        <v>0</v>
      </c>
      <c r="E192" s="22" t="str">
        <f t="shared" si="8"/>
        <v>0</v>
      </c>
      <c r="F192" s="23" t="str">
        <f t="shared" si="9"/>
        <v>0</v>
      </c>
      <c r="G192" s="24" t="str">
        <f t="shared" si="10"/>
        <v>0</v>
      </c>
      <c r="H192" s="25">
        <v>3642100.0</v>
      </c>
    </row>
    <row r="193">
      <c r="A193" s="3" t="s">
        <v>39</v>
      </c>
      <c r="B193" s="3" t="s">
        <v>242</v>
      </c>
      <c r="D193" s="22" t="str">
        <f t="shared" si="1"/>
        <v>0</v>
      </c>
      <c r="E193" s="22" t="str">
        <f t="shared" si="8"/>
        <v>0</v>
      </c>
      <c r="F193" s="23" t="str">
        <f t="shared" si="9"/>
        <v>0</v>
      </c>
      <c r="G193" s="24" t="str">
        <f t="shared" si="10"/>
        <v>0</v>
      </c>
      <c r="H193" s="25">
        <v>3636989.0</v>
      </c>
    </row>
    <row r="194">
      <c r="A194" s="3" t="s">
        <v>39</v>
      </c>
      <c r="B194" s="3" t="s">
        <v>243</v>
      </c>
      <c r="D194" s="22" t="str">
        <f t="shared" si="1"/>
        <v>0</v>
      </c>
      <c r="E194" s="22" t="str">
        <f t="shared" si="8"/>
        <v>0</v>
      </c>
      <c r="F194" s="23" t="str">
        <f t="shared" si="9"/>
        <v>0</v>
      </c>
      <c r="G194" s="24" t="str">
        <f t="shared" si="10"/>
        <v>0</v>
      </c>
      <c r="H194" s="25">
        <v>3605745.0</v>
      </c>
    </row>
    <row r="195">
      <c r="A195" s="3" t="s">
        <v>39</v>
      </c>
      <c r="B195" s="3" t="s">
        <v>244</v>
      </c>
      <c r="D195" s="22" t="str">
        <f t="shared" si="1"/>
        <v>0</v>
      </c>
      <c r="E195" s="22" t="str">
        <f t="shared" si="8"/>
        <v>0</v>
      </c>
      <c r="F195" s="23" t="str">
        <f t="shared" si="9"/>
        <v>0</v>
      </c>
      <c r="G195" s="24" t="str">
        <f t="shared" si="10"/>
        <v>0</v>
      </c>
      <c r="H195" s="25">
        <v>3580538.0</v>
      </c>
    </row>
    <row r="196">
      <c r="A196" s="3" t="s">
        <v>39</v>
      </c>
      <c r="B196" s="3" t="s">
        <v>245</v>
      </c>
      <c r="D196" s="22" t="str">
        <f t="shared" si="1"/>
        <v>0</v>
      </c>
      <c r="E196" s="22" t="str">
        <f t="shared" si="8"/>
        <v>0</v>
      </c>
      <c r="F196" s="23" t="str">
        <f t="shared" si="9"/>
        <v>0</v>
      </c>
      <c r="G196" s="24" t="str">
        <f t="shared" si="10"/>
        <v>0</v>
      </c>
      <c r="H196" s="25">
        <v>3564600.0</v>
      </c>
    </row>
    <row r="197">
      <c r="A197" s="3" t="s">
        <v>39</v>
      </c>
      <c r="B197" s="3" t="s">
        <v>246</v>
      </c>
      <c r="D197" s="22" t="str">
        <f t="shared" si="1"/>
        <v>0</v>
      </c>
      <c r="E197" s="22" t="str">
        <f t="shared" si="8"/>
        <v>0</v>
      </c>
      <c r="F197" s="23" t="str">
        <f t="shared" si="9"/>
        <v>0</v>
      </c>
      <c r="G197" s="24" t="str">
        <f t="shared" si="10"/>
        <v>0</v>
      </c>
      <c r="H197" s="25">
        <v>3547600.0</v>
      </c>
    </row>
    <row r="198">
      <c r="A198" s="3" t="s">
        <v>39</v>
      </c>
      <c r="B198" s="3" t="s">
        <v>247</v>
      </c>
      <c r="D198" s="22" t="str">
        <f t="shared" si="1"/>
        <v>0</v>
      </c>
      <c r="E198" s="22" t="str">
        <f t="shared" si="8"/>
        <v>0</v>
      </c>
      <c r="F198" s="23" t="str">
        <f t="shared" si="9"/>
        <v>0</v>
      </c>
      <c r="G198" s="24" t="str">
        <f t="shared" si="10"/>
        <v>0</v>
      </c>
      <c r="H198" s="25">
        <v>3504652.0</v>
      </c>
    </row>
    <row r="199">
      <c r="A199" s="3" t="s">
        <v>39</v>
      </c>
      <c r="B199" s="3" t="s">
        <v>248</v>
      </c>
      <c r="D199" s="22" t="str">
        <f t="shared" si="1"/>
        <v>0</v>
      </c>
      <c r="E199" s="22" t="str">
        <f t="shared" si="8"/>
        <v>0</v>
      </c>
      <c r="F199" s="23" t="str">
        <f t="shared" si="9"/>
        <v>0</v>
      </c>
      <c r="G199" s="24" t="str">
        <f t="shared" si="10"/>
        <v>0</v>
      </c>
      <c r="H199" s="25">
        <v>3501354.0</v>
      </c>
    </row>
    <row r="200">
      <c r="A200" s="3" t="s">
        <v>39</v>
      </c>
      <c r="B200" s="3" t="s">
        <v>249</v>
      </c>
      <c r="D200" s="22" t="str">
        <f t="shared" si="1"/>
        <v>0</v>
      </c>
      <c r="E200" s="22" t="str">
        <f t="shared" si="8"/>
        <v>0</v>
      </c>
      <c r="F200" s="23" t="str">
        <f t="shared" si="9"/>
        <v>0</v>
      </c>
      <c r="G200" s="24" t="str">
        <f t="shared" si="10"/>
        <v>0</v>
      </c>
      <c r="H200" s="25">
        <v>3500164.0</v>
      </c>
    </row>
    <row r="201">
      <c r="A201" s="3" t="s">
        <v>39</v>
      </c>
      <c r="B201" s="3" t="s">
        <v>250</v>
      </c>
      <c r="D201" s="22" t="str">
        <f t="shared" si="1"/>
        <v>0</v>
      </c>
      <c r="E201" s="22" t="str">
        <f t="shared" si="8"/>
        <v>0</v>
      </c>
      <c r="F201" s="23" t="str">
        <f t="shared" si="9"/>
        <v>0</v>
      </c>
      <c r="G201" s="24" t="str">
        <f t="shared" si="10"/>
        <v>0</v>
      </c>
      <c r="H201" s="25">
        <v>3423300.0</v>
      </c>
    </row>
    <row r="202">
      <c r="A202" s="3" t="s">
        <v>39</v>
      </c>
      <c r="B202" s="3" t="s">
        <v>251</v>
      </c>
      <c r="D202" s="22" t="str">
        <f t="shared" si="1"/>
        <v>0</v>
      </c>
      <c r="E202" s="22" t="str">
        <f t="shared" si="8"/>
        <v>0</v>
      </c>
      <c r="F202" s="23" t="str">
        <f t="shared" si="9"/>
        <v>0</v>
      </c>
      <c r="G202" s="24" t="str">
        <f t="shared" si="10"/>
        <v>0</v>
      </c>
      <c r="H202" s="25">
        <v>3402000.0</v>
      </c>
    </row>
    <row r="203">
      <c r="A203" s="3" t="s">
        <v>39</v>
      </c>
      <c r="B203" s="3" t="s">
        <v>252</v>
      </c>
      <c r="D203" s="22" t="str">
        <f t="shared" si="1"/>
        <v>0</v>
      </c>
      <c r="E203" s="22" t="str">
        <f t="shared" si="8"/>
        <v>0</v>
      </c>
      <c r="F203" s="23" t="str">
        <f t="shared" si="9"/>
        <v>0</v>
      </c>
      <c r="G203" s="24" t="str">
        <f t="shared" si="10"/>
        <v>0</v>
      </c>
      <c r="H203" s="25">
        <v>3324750.0</v>
      </c>
    </row>
    <row r="204">
      <c r="A204" s="3" t="s">
        <v>39</v>
      </c>
      <c r="B204" s="3" t="s">
        <v>253</v>
      </c>
      <c r="D204" s="22" t="str">
        <f t="shared" si="1"/>
        <v>0</v>
      </c>
      <c r="E204" s="22" t="str">
        <f t="shared" si="8"/>
        <v>0</v>
      </c>
      <c r="F204" s="23" t="str">
        <f t="shared" si="9"/>
        <v>0</v>
      </c>
      <c r="G204" s="24" t="str">
        <f t="shared" si="10"/>
        <v>0</v>
      </c>
      <c r="H204" s="25">
        <v>3320118.0</v>
      </c>
    </row>
    <row r="205">
      <c r="A205" s="3" t="s">
        <v>39</v>
      </c>
      <c r="B205" s="3" t="s">
        <v>254</v>
      </c>
      <c r="D205" s="22" t="str">
        <f t="shared" si="1"/>
        <v>0</v>
      </c>
      <c r="E205" s="22" t="str">
        <f t="shared" si="8"/>
        <v>0</v>
      </c>
      <c r="F205" s="23" t="str">
        <f t="shared" si="9"/>
        <v>0</v>
      </c>
      <c r="G205" s="24" t="str">
        <f t="shared" si="10"/>
        <v>0</v>
      </c>
      <c r="H205" s="25">
        <v>3289298.0</v>
      </c>
    </row>
    <row r="206">
      <c r="A206" s="3" t="s">
        <v>39</v>
      </c>
      <c r="B206" s="3" t="s">
        <v>255</v>
      </c>
      <c r="D206" s="22" t="str">
        <f t="shared" si="1"/>
        <v>0</v>
      </c>
      <c r="E206" s="22" t="str">
        <f t="shared" si="8"/>
        <v>0</v>
      </c>
      <c r="F206" s="23" t="str">
        <f t="shared" si="9"/>
        <v>0</v>
      </c>
      <c r="G206" s="24" t="str">
        <f t="shared" si="10"/>
        <v>0</v>
      </c>
      <c r="H206" s="25">
        <v>3282022.0</v>
      </c>
    </row>
    <row r="207">
      <c r="A207" s="3" t="s">
        <v>39</v>
      </c>
      <c r="B207" s="3" t="s">
        <v>256</v>
      </c>
      <c r="D207" s="22" t="str">
        <f t="shared" si="1"/>
        <v>0</v>
      </c>
      <c r="E207" s="22" t="str">
        <f t="shared" si="8"/>
        <v>0</v>
      </c>
      <c r="F207" s="23" t="str">
        <f t="shared" si="9"/>
        <v>0</v>
      </c>
      <c r="G207" s="24" t="str">
        <f t="shared" si="10"/>
        <v>0</v>
      </c>
      <c r="H207" s="25">
        <v>3279010.0</v>
      </c>
    </row>
    <row r="208">
      <c r="A208" s="3" t="s">
        <v>39</v>
      </c>
      <c r="B208" s="3" t="s">
        <v>257</v>
      </c>
      <c r="D208" s="22" t="str">
        <f t="shared" si="1"/>
        <v>0</v>
      </c>
      <c r="E208" s="22" t="str">
        <f t="shared" si="8"/>
        <v>Itochu</v>
      </c>
      <c r="F208" s="23" t="str">
        <f t="shared" si="9"/>
        <v>ITOCHU CORPORATION NPV</v>
      </c>
      <c r="G208" s="24">
        <f t="shared" si="10"/>
        <v>3271376</v>
      </c>
      <c r="H208" s="25">
        <v>3271376.0</v>
      </c>
    </row>
    <row r="209">
      <c r="A209" s="3" t="s">
        <v>39</v>
      </c>
      <c r="B209" s="3" t="s">
        <v>258</v>
      </c>
      <c r="D209" s="22" t="str">
        <f t="shared" si="1"/>
        <v>0</v>
      </c>
      <c r="E209" s="22" t="str">
        <f t="shared" si="8"/>
        <v>0</v>
      </c>
      <c r="F209" s="23" t="str">
        <f t="shared" si="9"/>
        <v>0</v>
      </c>
      <c r="G209" s="24" t="str">
        <f t="shared" si="10"/>
        <v>0</v>
      </c>
      <c r="H209" s="25">
        <v>3244561.0</v>
      </c>
    </row>
    <row r="210">
      <c r="A210" s="3" t="s">
        <v>39</v>
      </c>
      <c r="B210" s="3" t="s">
        <v>259</v>
      </c>
      <c r="D210" s="22" t="str">
        <f t="shared" si="1"/>
        <v>0</v>
      </c>
      <c r="E210" s="22" t="str">
        <f t="shared" si="8"/>
        <v>0</v>
      </c>
      <c r="F210" s="23" t="str">
        <f t="shared" si="9"/>
        <v>0</v>
      </c>
      <c r="G210" s="24" t="str">
        <f t="shared" si="10"/>
        <v>0</v>
      </c>
      <c r="H210" s="25">
        <v>3207435.0</v>
      </c>
    </row>
    <row r="211">
      <c r="A211" s="3" t="s">
        <v>39</v>
      </c>
      <c r="B211" s="3" t="s">
        <v>260</v>
      </c>
      <c r="D211" s="22" t="str">
        <f t="shared" si="1"/>
        <v>0</v>
      </c>
      <c r="E211" s="22" t="str">
        <f t="shared" si="8"/>
        <v>0</v>
      </c>
      <c r="F211" s="23" t="str">
        <f t="shared" si="9"/>
        <v>0</v>
      </c>
      <c r="G211" s="24" t="str">
        <f t="shared" si="10"/>
        <v>0</v>
      </c>
      <c r="H211" s="25">
        <v>3198901.0</v>
      </c>
    </row>
    <row r="212">
      <c r="A212" s="3" t="s">
        <v>39</v>
      </c>
      <c r="B212" s="3" t="s">
        <v>261</v>
      </c>
      <c r="D212" s="22" t="str">
        <f t="shared" si="1"/>
        <v>0</v>
      </c>
      <c r="E212" s="22" t="str">
        <f t="shared" si="8"/>
        <v>0</v>
      </c>
      <c r="F212" s="23" t="str">
        <f t="shared" si="9"/>
        <v>0</v>
      </c>
      <c r="G212" s="24" t="str">
        <f t="shared" si="10"/>
        <v>0</v>
      </c>
      <c r="H212" s="25">
        <v>3177348.0</v>
      </c>
    </row>
    <row r="213">
      <c r="A213" s="3" t="s">
        <v>39</v>
      </c>
      <c r="B213" s="3" t="s">
        <v>262</v>
      </c>
      <c r="D213" s="22" t="str">
        <f t="shared" si="1"/>
        <v>0</v>
      </c>
      <c r="E213" s="22" t="str">
        <f t="shared" si="8"/>
        <v>0</v>
      </c>
      <c r="F213" s="23" t="str">
        <f t="shared" si="9"/>
        <v>0</v>
      </c>
      <c r="G213" s="24" t="str">
        <f t="shared" si="10"/>
        <v>0</v>
      </c>
      <c r="H213" s="25">
        <v>3170386.0</v>
      </c>
    </row>
    <row r="214">
      <c r="A214" s="3" t="s">
        <v>39</v>
      </c>
      <c r="B214" s="3" t="s">
        <v>263</v>
      </c>
      <c r="D214" s="22" t="str">
        <f t="shared" si="1"/>
        <v>0</v>
      </c>
      <c r="E214" s="22" t="str">
        <f t="shared" si="8"/>
        <v>0</v>
      </c>
      <c r="F214" s="23" t="str">
        <f t="shared" si="9"/>
        <v>0</v>
      </c>
      <c r="G214" s="24" t="str">
        <f t="shared" si="10"/>
        <v>0</v>
      </c>
      <c r="H214" s="25">
        <v>3131704.0</v>
      </c>
    </row>
    <row r="215">
      <c r="A215" s="3" t="s">
        <v>39</v>
      </c>
      <c r="B215" s="3" t="s">
        <v>264</v>
      </c>
      <c r="D215" s="22" t="str">
        <f t="shared" si="1"/>
        <v>0</v>
      </c>
      <c r="E215" s="22" t="str">
        <f t="shared" si="8"/>
        <v>0</v>
      </c>
      <c r="F215" s="23" t="str">
        <f t="shared" si="9"/>
        <v>0</v>
      </c>
      <c r="G215" s="24" t="str">
        <f t="shared" si="10"/>
        <v>0</v>
      </c>
      <c r="H215" s="25">
        <v>3118000.0</v>
      </c>
    </row>
    <row r="216">
      <c r="A216" s="3" t="s">
        <v>39</v>
      </c>
      <c r="B216" s="3" t="s">
        <v>265</v>
      </c>
      <c r="D216" s="22" t="str">
        <f t="shared" si="1"/>
        <v>0</v>
      </c>
      <c r="E216" s="22" t="str">
        <f t="shared" si="8"/>
        <v>0</v>
      </c>
      <c r="F216" s="23" t="str">
        <f t="shared" si="9"/>
        <v>0</v>
      </c>
      <c r="G216" s="24" t="str">
        <f t="shared" si="10"/>
        <v>0</v>
      </c>
      <c r="H216" s="25">
        <v>3114637.0</v>
      </c>
    </row>
    <row r="217">
      <c r="A217" s="3" t="s">
        <v>39</v>
      </c>
      <c r="B217" s="3" t="s">
        <v>266</v>
      </c>
      <c r="D217" s="22" t="str">
        <f t="shared" si="1"/>
        <v>0</v>
      </c>
      <c r="E217" s="22" t="str">
        <f t="shared" si="8"/>
        <v>0</v>
      </c>
      <c r="F217" s="23" t="str">
        <f t="shared" si="9"/>
        <v>0</v>
      </c>
      <c r="G217" s="24" t="str">
        <f t="shared" si="10"/>
        <v>0</v>
      </c>
      <c r="H217" s="25">
        <v>3104800.0</v>
      </c>
    </row>
    <row r="218">
      <c r="A218" s="3" t="s">
        <v>39</v>
      </c>
      <c r="B218" s="3" t="s">
        <v>267</v>
      </c>
      <c r="D218" s="22" t="str">
        <f t="shared" si="1"/>
        <v>0</v>
      </c>
      <c r="E218" s="22" t="str">
        <f t="shared" si="8"/>
        <v>0</v>
      </c>
      <c r="F218" s="23" t="str">
        <f t="shared" si="9"/>
        <v>0</v>
      </c>
      <c r="G218" s="24" t="str">
        <f t="shared" si="10"/>
        <v>0</v>
      </c>
      <c r="H218" s="25">
        <v>3054316.0</v>
      </c>
    </row>
    <row r="219">
      <c r="A219" s="3" t="s">
        <v>39</v>
      </c>
      <c r="B219" s="3" t="s">
        <v>268</v>
      </c>
      <c r="D219" s="22" t="str">
        <f t="shared" si="1"/>
        <v>0</v>
      </c>
      <c r="E219" s="22" t="str">
        <f t="shared" si="8"/>
        <v>0</v>
      </c>
      <c r="F219" s="23" t="str">
        <f t="shared" si="9"/>
        <v>0</v>
      </c>
      <c r="G219" s="24" t="str">
        <f t="shared" si="10"/>
        <v>0</v>
      </c>
      <c r="H219" s="25">
        <v>3052500.0</v>
      </c>
    </row>
    <row r="220">
      <c r="A220" s="3" t="s">
        <v>39</v>
      </c>
      <c r="B220" s="3" t="s">
        <v>269</v>
      </c>
      <c r="D220" s="22" t="str">
        <f t="shared" si="1"/>
        <v>0</v>
      </c>
      <c r="E220" s="22" t="str">
        <f t="shared" si="8"/>
        <v>0</v>
      </c>
      <c r="F220" s="23" t="str">
        <f t="shared" si="9"/>
        <v>0</v>
      </c>
      <c r="G220" s="24" t="str">
        <f t="shared" si="10"/>
        <v>0</v>
      </c>
      <c r="H220" s="25">
        <v>3042274.0</v>
      </c>
    </row>
    <row r="221">
      <c r="A221" s="3" t="s">
        <v>39</v>
      </c>
      <c r="B221" s="3" t="s">
        <v>270</v>
      </c>
      <c r="D221" s="22" t="str">
        <f t="shared" si="1"/>
        <v>0</v>
      </c>
      <c r="E221" s="22" t="str">
        <f t="shared" si="8"/>
        <v>0</v>
      </c>
      <c r="F221" s="23" t="str">
        <f t="shared" si="9"/>
        <v>0</v>
      </c>
      <c r="G221" s="24" t="str">
        <f t="shared" si="10"/>
        <v>0</v>
      </c>
      <c r="H221" s="25">
        <v>3034595.0</v>
      </c>
    </row>
    <row r="222">
      <c r="A222" s="3" t="s">
        <v>39</v>
      </c>
      <c r="B222" s="3" t="s">
        <v>271</v>
      </c>
      <c r="D222" s="22" t="str">
        <f t="shared" si="1"/>
        <v>0</v>
      </c>
      <c r="E222" s="22" t="str">
        <f t="shared" si="8"/>
        <v>0</v>
      </c>
      <c r="F222" s="23" t="str">
        <f t="shared" si="9"/>
        <v>0</v>
      </c>
      <c r="G222" s="24" t="str">
        <f t="shared" si="10"/>
        <v>0</v>
      </c>
      <c r="H222" s="25">
        <v>3022346.0</v>
      </c>
    </row>
    <row r="223">
      <c r="A223" s="3" t="s">
        <v>39</v>
      </c>
      <c r="B223" s="3" t="s">
        <v>272</v>
      </c>
      <c r="D223" s="22" t="str">
        <f t="shared" si="1"/>
        <v>0</v>
      </c>
      <c r="E223" s="22" t="str">
        <f t="shared" si="8"/>
        <v>0</v>
      </c>
      <c r="F223" s="23" t="str">
        <f t="shared" si="9"/>
        <v>0</v>
      </c>
      <c r="G223" s="24" t="str">
        <f t="shared" si="10"/>
        <v>0</v>
      </c>
      <c r="H223" s="25">
        <v>3018777.0</v>
      </c>
    </row>
    <row r="224">
      <c r="A224" s="3" t="s">
        <v>39</v>
      </c>
      <c r="B224" s="3" t="s">
        <v>273</v>
      </c>
      <c r="D224" s="22" t="str">
        <f t="shared" si="1"/>
        <v>0</v>
      </c>
      <c r="E224" s="22" t="str">
        <f t="shared" si="8"/>
        <v>0</v>
      </c>
      <c r="F224" s="23" t="str">
        <f t="shared" si="9"/>
        <v>0</v>
      </c>
      <c r="G224" s="24" t="str">
        <f t="shared" si="10"/>
        <v>0</v>
      </c>
      <c r="H224" s="25">
        <v>3016677.0</v>
      </c>
    </row>
    <row r="225">
      <c r="A225" s="3" t="s">
        <v>39</v>
      </c>
      <c r="B225" s="3" t="s">
        <v>274</v>
      </c>
      <c r="D225" s="22" t="str">
        <f t="shared" si="1"/>
        <v>0</v>
      </c>
      <c r="E225" s="22" t="str">
        <f t="shared" si="8"/>
        <v>0</v>
      </c>
      <c r="F225" s="23" t="str">
        <f t="shared" si="9"/>
        <v>0</v>
      </c>
      <c r="G225" s="24" t="str">
        <f t="shared" si="10"/>
        <v>0</v>
      </c>
      <c r="H225" s="25">
        <v>3002456.0</v>
      </c>
    </row>
    <row r="226">
      <c r="A226" s="3" t="s">
        <v>39</v>
      </c>
      <c r="B226" s="3" t="s">
        <v>275</v>
      </c>
      <c r="D226" s="22" t="str">
        <f t="shared" si="1"/>
        <v>0</v>
      </c>
      <c r="E226" s="22" t="str">
        <f t="shared" si="8"/>
        <v>0</v>
      </c>
      <c r="F226" s="23" t="str">
        <f t="shared" si="9"/>
        <v>0</v>
      </c>
      <c r="G226" s="24" t="str">
        <f t="shared" si="10"/>
        <v>0</v>
      </c>
      <c r="H226" s="25">
        <v>2994982.0</v>
      </c>
    </row>
    <row r="227">
      <c r="A227" s="3" t="s">
        <v>39</v>
      </c>
      <c r="B227" s="3" t="s">
        <v>276</v>
      </c>
      <c r="D227" s="22" t="str">
        <f t="shared" si="1"/>
        <v>0</v>
      </c>
      <c r="E227" s="22" t="str">
        <f t="shared" si="8"/>
        <v>0</v>
      </c>
      <c r="F227" s="23" t="str">
        <f t="shared" si="9"/>
        <v>0</v>
      </c>
      <c r="G227" s="24" t="str">
        <f t="shared" si="10"/>
        <v>0</v>
      </c>
      <c r="H227" s="25">
        <v>2992422.0</v>
      </c>
    </row>
    <row r="228">
      <c r="A228" s="3" t="s">
        <v>39</v>
      </c>
      <c r="B228" s="3" t="s">
        <v>277</v>
      </c>
      <c r="D228" s="22" t="str">
        <f t="shared" si="1"/>
        <v>0</v>
      </c>
      <c r="E228" s="22" t="str">
        <f t="shared" si="8"/>
        <v>0</v>
      </c>
      <c r="F228" s="23" t="str">
        <f t="shared" si="9"/>
        <v>0</v>
      </c>
      <c r="G228" s="24" t="str">
        <f t="shared" si="10"/>
        <v>0</v>
      </c>
      <c r="H228" s="25">
        <v>2970600.0</v>
      </c>
    </row>
    <row r="229">
      <c r="A229" s="3" t="s">
        <v>39</v>
      </c>
      <c r="B229" s="3" t="s">
        <v>278</v>
      </c>
      <c r="D229" s="22" t="str">
        <f t="shared" si="1"/>
        <v>0</v>
      </c>
      <c r="E229" s="22" t="str">
        <f t="shared" si="8"/>
        <v>0</v>
      </c>
      <c r="F229" s="23" t="str">
        <f t="shared" si="9"/>
        <v>0</v>
      </c>
      <c r="G229" s="24" t="str">
        <f t="shared" si="10"/>
        <v>0</v>
      </c>
      <c r="H229" s="25">
        <v>2948134.0</v>
      </c>
    </row>
    <row r="230">
      <c r="A230" s="3" t="s">
        <v>39</v>
      </c>
      <c r="B230" s="3" t="s">
        <v>279</v>
      </c>
      <c r="D230" s="22" t="str">
        <f t="shared" si="1"/>
        <v>0</v>
      </c>
      <c r="E230" s="22" t="str">
        <f t="shared" si="8"/>
        <v>0</v>
      </c>
      <c r="F230" s="23" t="str">
        <f t="shared" si="9"/>
        <v>0</v>
      </c>
      <c r="G230" s="24" t="str">
        <f t="shared" si="10"/>
        <v>0</v>
      </c>
      <c r="H230" s="25">
        <v>2909833.0</v>
      </c>
    </row>
    <row r="231">
      <c r="A231" s="3" t="s">
        <v>39</v>
      </c>
      <c r="B231" s="3" t="s">
        <v>280</v>
      </c>
      <c r="D231" s="22" t="str">
        <f t="shared" si="1"/>
        <v>0</v>
      </c>
      <c r="E231" s="22" t="str">
        <f t="shared" si="8"/>
        <v>0</v>
      </c>
      <c r="F231" s="23" t="str">
        <f t="shared" si="9"/>
        <v>0</v>
      </c>
      <c r="G231" s="24" t="str">
        <f t="shared" si="10"/>
        <v>0</v>
      </c>
      <c r="H231" s="25">
        <v>2814173.0</v>
      </c>
    </row>
    <row r="232">
      <c r="A232" s="3" t="s">
        <v>39</v>
      </c>
      <c r="B232" s="3" t="s">
        <v>281</v>
      </c>
      <c r="D232" s="22" t="str">
        <f t="shared" si="1"/>
        <v>0</v>
      </c>
      <c r="E232" s="22" t="str">
        <f t="shared" si="8"/>
        <v>0</v>
      </c>
      <c r="F232" s="23" t="str">
        <f t="shared" si="9"/>
        <v>0</v>
      </c>
      <c r="G232" s="24" t="str">
        <f t="shared" si="10"/>
        <v>0</v>
      </c>
      <c r="H232" s="25">
        <v>2807629.0</v>
      </c>
    </row>
    <row r="233">
      <c r="A233" s="3" t="s">
        <v>39</v>
      </c>
      <c r="B233" s="3" t="s">
        <v>282</v>
      </c>
      <c r="D233" s="22" t="str">
        <f t="shared" si="1"/>
        <v>0</v>
      </c>
      <c r="E233" s="22" t="str">
        <f t="shared" si="8"/>
        <v>0</v>
      </c>
      <c r="F233" s="23" t="str">
        <f t="shared" si="9"/>
        <v>0</v>
      </c>
      <c r="G233" s="24" t="str">
        <f t="shared" si="10"/>
        <v>0</v>
      </c>
      <c r="H233" s="25">
        <v>2794395.0</v>
      </c>
    </row>
    <row r="234">
      <c r="A234" s="3" t="s">
        <v>39</v>
      </c>
      <c r="B234" s="3" t="s">
        <v>283</v>
      </c>
      <c r="D234" s="22" t="str">
        <f t="shared" si="1"/>
        <v>JX Holdings </v>
      </c>
      <c r="E234" s="22" t="str">
        <f t="shared" si="8"/>
        <v>0</v>
      </c>
      <c r="F234" s="23" t="str">
        <f t="shared" si="9"/>
        <v>JX HOLDINGS INCORPORATED NPV</v>
      </c>
      <c r="G234" s="24">
        <f t="shared" si="10"/>
        <v>2793880</v>
      </c>
      <c r="H234" s="25">
        <v>2793880.0</v>
      </c>
    </row>
    <row r="235">
      <c r="A235" s="3" t="s">
        <v>39</v>
      </c>
      <c r="B235" s="3" t="s">
        <v>284</v>
      </c>
      <c r="D235" s="22" t="str">
        <f t="shared" si="1"/>
        <v>0</v>
      </c>
      <c r="E235" s="22" t="str">
        <f t="shared" si="8"/>
        <v>0</v>
      </c>
      <c r="F235" s="23" t="str">
        <f t="shared" si="9"/>
        <v>0</v>
      </c>
      <c r="G235" s="24" t="str">
        <f t="shared" si="10"/>
        <v>0</v>
      </c>
      <c r="H235" s="25">
        <v>2786374.0</v>
      </c>
    </row>
    <row r="236">
      <c r="A236" s="3" t="s">
        <v>39</v>
      </c>
      <c r="B236" s="3" t="s">
        <v>285</v>
      </c>
      <c r="D236" s="22" t="str">
        <f t="shared" si="1"/>
        <v>0</v>
      </c>
      <c r="E236" s="22" t="str">
        <f t="shared" si="8"/>
        <v>0</v>
      </c>
      <c r="F236" s="23" t="str">
        <f t="shared" si="9"/>
        <v>0</v>
      </c>
      <c r="G236" s="24" t="str">
        <f t="shared" si="10"/>
        <v>0</v>
      </c>
      <c r="H236" s="25">
        <v>2781000.0</v>
      </c>
    </row>
    <row r="237">
      <c r="A237" s="3" t="s">
        <v>39</v>
      </c>
      <c r="B237" s="3" t="s">
        <v>286</v>
      </c>
      <c r="D237" s="22" t="str">
        <f t="shared" si="1"/>
        <v>0</v>
      </c>
      <c r="E237" s="22" t="str">
        <f t="shared" si="8"/>
        <v>0</v>
      </c>
      <c r="F237" s="23" t="str">
        <f t="shared" si="9"/>
        <v>0</v>
      </c>
      <c r="G237" s="24" t="str">
        <f t="shared" si="10"/>
        <v>0</v>
      </c>
      <c r="H237" s="25">
        <v>2774100.0</v>
      </c>
    </row>
    <row r="238">
      <c r="A238" s="3" t="s">
        <v>39</v>
      </c>
      <c r="B238" s="3" t="s">
        <v>287</v>
      </c>
      <c r="D238" s="22" t="str">
        <f t="shared" si="1"/>
        <v>0</v>
      </c>
      <c r="E238" s="22" t="str">
        <f t="shared" si="8"/>
        <v>0</v>
      </c>
      <c r="F238" s="23" t="str">
        <f t="shared" si="9"/>
        <v>0</v>
      </c>
      <c r="G238" s="24" t="str">
        <f t="shared" si="10"/>
        <v>0</v>
      </c>
      <c r="H238" s="25">
        <v>2710259.0</v>
      </c>
    </row>
    <row r="239">
      <c r="A239" s="3" t="s">
        <v>39</v>
      </c>
      <c r="B239" s="3" t="s">
        <v>288</v>
      </c>
      <c r="D239" s="22" t="str">
        <f t="shared" si="1"/>
        <v>0</v>
      </c>
      <c r="E239" s="22" t="str">
        <f t="shared" si="8"/>
        <v>0</v>
      </c>
      <c r="F239" s="23" t="str">
        <f t="shared" si="9"/>
        <v>0</v>
      </c>
      <c r="G239" s="24" t="str">
        <f t="shared" si="10"/>
        <v>0</v>
      </c>
      <c r="H239" s="25">
        <v>2665932.0</v>
      </c>
    </row>
    <row r="240">
      <c r="A240" s="3" t="s">
        <v>39</v>
      </c>
      <c r="B240" s="3" t="s">
        <v>289</v>
      </c>
      <c r="D240" s="22" t="str">
        <f t="shared" si="1"/>
        <v>0</v>
      </c>
      <c r="E240" s="22" t="str">
        <f t="shared" si="8"/>
        <v>0</v>
      </c>
      <c r="F240" s="23" t="str">
        <f t="shared" si="9"/>
        <v>0</v>
      </c>
      <c r="G240" s="24" t="str">
        <f t="shared" si="10"/>
        <v>0</v>
      </c>
      <c r="H240" s="25">
        <v>2657844.0</v>
      </c>
    </row>
    <row r="241">
      <c r="A241" s="3" t="s">
        <v>39</v>
      </c>
      <c r="B241" s="3" t="s">
        <v>290</v>
      </c>
      <c r="D241" s="22" t="str">
        <f t="shared" si="1"/>
        <v>0</v>
      </c>
      <c r="E241" s="22" t="str">
        <f t="shared" si="8"/>
        <v>0</v>
      </c>
      <c r="F241" s="23" t="str">
        <f t="shared" si="9"/>
        <v>0</v>
      </c>
      <c r="G241" s="24" t="str">
        <f t="shared" si="10"/>
        <v>0</v>
      </c>
      <c r="H241" s="25">
        <v>2657820.0</v>
      </c>
    </row>
    <row r="242">
      <c r="A242" s="3" t="s">
        <v>39</v>
      </c>
      <c r="B242" s="3" t="s">
        <v>291</v>
      </c>
      <c r="D242" s="22" t="str">
        <f t="shared" si="1"/>
        <v>0</v>
      </c>
      <c r="E242" s="22" t="str">
        <f t="shared" si="8"/>
        <v>0</v>
      </c>
      <c r="F242" s="23" t="str">
        <f t="shared" si="9"/>
        <v>0</v>
      </c>
      <c r="G242" s="24" t="str">
        <f t="shared" si="10"/>
        <v>0</v>
      </c>
      <c r="H242" s="25">
        <v>2653235.0</v>
      </c>
    </row>
    <row r="243">
      <c r="A243" s="3" t="s">
        <v>39</v>
      </c>
      <c r="B243" s="3" t="s">
        <v>292</v>
      </c>
      <c r="D243" s="22" t="str">
        <f t="shared" si="1"/>
        <v>0</v>
      </c>
      <c r="E243" s="22" t="str">
        <f t="shared" si="8"/>
        <v>0</v>
      </c>
      <c r="F243" s="23" t="str">
        <f t="shared" si="9"/>
        <v>0</v>
      </c>
      <c r="G243" s="24" t="str">
        <f t="shared" si="10"/>
        <v>0</v>
      </c>
      <c r="H243" s="25">
        <v>2611620.0</v>
      </c>
    </row>
    <row r="244">
      <c r="A244" s="3" t="s">
        <v>39</v>
      </c>
      <c r="B244" s="3" t="s">
        <v>293</v>
      </c>
      <c r="D244" s="22" t="str">
        <f t="shared" si="1"/>
        <v>0</v>
      </c>
      <c r="E244" s="22" t="str">
        <f t="shared" si="8"/>
        <v>0</v>
      </c>
      <c r="F244" s="23" t="str">
        <f t="shared" si="9"/>
        <v>0</v>
      </c>
      <c r="G244" s="24" t="str">
        <f t="shared" si="10"/>
        <v>0</v>
      </c>
      <c r="H244" s="25">
        <v>2557752.0</v>
      </c>
    </row>
    <row r="245">
      <c r="A245" s="3" t="s">
        <v>39</v>
      </c>
      <c r="B245" s="3" t="s">
        <v>294</v>
      </c>
      <c r="D245" s="22" t="str">
        <f t="shared" si="1"/>
        <v>0</v>
      </c>
      <c r="E245" s="22" t="str">
        <f t="shared" si="8"/>
        <v>0</v>
      </c>
      <c r="F245" s="23" t="str">
        <f t="shared" si="9"/>
        <v>0</v>
      </c>
      <c r="G245" s="24" t="str">
        <f t="shared" si="10"/>
        <v>0</v>
      </c>
      <c r="H245" s="25">
        <v>2552000.0</v>
      </c>
    </row>
    <row r="246">
      <c r="A246" s="3" t="s">
        <v>39</v>
      </c>
      <c r="B246" s="3" t="s">
        <v>295</v>
      </c>
      <c r="D246" s="22" t="str">
        <f t="shared" si="1"/>
        <v>0</v>
      </c>
      <c r="E246" s="22" t="str">
        <f t="shared" si="8"/>
        <v>0</v>
      </c>
      <c r="F246" s="23" t="str">
        <f t="shared" si="9"/>
        <v>0</v>
      </c>
      <c r="G246" s="24" t="str">
        <f t="shared" si="10"/>
        <v>0</v>
      </c>
      <c r="H246" s="25">
        <v>2551557.0</v>
      </c>
    </row>
    <row r="247">
      <c r="A247" s="3" t="s">
        <v>39</v>
      </c>
      <c r="B247" s="3" t="s">
        <v>296</v>
      </c>
      <c r="D247" s="22" t="str">
        <f t="shared" si="1"/>
        <v>0</v>
      </c>
      <c r="E247" s="22" t="str">
        <f t="shared" si="8"/>
        <v>0</v>
      </c>
      <c r="F247" s="23" t="str">
        <f t="shared" si="9"/>
        <v>0</v>
      </c>
      <c r="G247" s="24" t="str">
        <f t="shared" si="10"/>
        <v>0</v>
      </c>
      <c r="H247" s="25">
        <v>2529114.0</v>
      </c>
    </row>
    <row r="248">
      <c r="A248" s="3" t="s">
        <v>39</v>
      </c>
      <c r="B248" s="3" t="s">
        <v>297</v>
      </c>
      <c r="D248" s="22" t="str">
        <f t="shared" si="1"/>
        <v>0</v>
      </c>
      <c r="E248" s="22" t="str">
        <f t="shared" si="8"/>
        <v>0</v>
      </c>
      <c r="F248" s="23" t="str">
        <f t="shared" si="9"/>
        <v>0</v>
      </c>
      <c r="G248" s="24" t="str">
        <f t="shared" si="10"/>
        <v>0</v>
      </c>
      <c r="H248" s="25">
        <v>2521271.0</v>
      </c>
    </row>
    <row r="249">
      <c r="A249" s="3" t="s">
        <v>39</v>
      </c>
      <c r="B249" s="3" t="s">
        <v>298</v>
      </c>
      <c r="D249" s="22" t="str">
        <f t="shared" si="1"/>
        <v>0</v>
      </c>
      <c r="E249" s="22" t="str">
        <f t="shared" si="8"/>
        <v>0</v>
      </c>
      <c r="F249" s="23" t="str">
        <f t="shared" si="9"/>
        <v>0</v>
      </c>
      <c r="G249" s="24" t="str">
        <f t="shared" si="10"/>
        <v>0</v>
      </c>
      <c r="H249" s="25">
        <v>2467624.0</v>
      </c>
    </row>
    <row r="250">
      <c r="A250" s="3" t="s">
        <v>39</v>
      </c>
      <c r="B250" s="3" t="s">
        <v>299</v>
      </c>
      <c r="D250" s="22" t="str">
        <f t="shared" si="1"/>
        <v>0</v>
      </c>
      <c r="E250" s="22" t="str">
        <f t="shared" si="8"/>
        <v>0</v>
      </c>
      <c r="F250" s="23" t="str">
        <f t="shared" si="9"/>
        <v>0</v>
      </c>
      <c r="G250" s="24" t="str">
        <f t="shared" si="10"/>
        <v>0</v>
      </c>
      <c r="H250" s="25">
        <v>2451429.0</v>
      </c>
    </row>
    <row r="251">
      <c r="A251" s="3" t="s">
        <v>39</v>
      </c>
      <c r="B251" s="3" t="s">
        <v>300</v>
      </c>
      <c r="D251" s="22" t="str">
        <f t="shared" si="1"/>
        <v>0</v>
      </c>
      <c r="E251" s="22" t="str">
        <f t="shared" si="8"/>
        <v>0</v>
      </c>
      <c r="F251" s="23" t="str">
        <f t="shared" si="9"/>
        <v>0</v>
      </c>
      <c r="G251" s="24" t="str">
        <f t="shared" si="10"/>
        <v>0</v>
      </c>
      <c r="H251" s="25">
        <v>2442723.0</v>
      </c>
    </row>
    <row r="252">
      <c r="A252" s="3" t="s">
        <v>39</v>
      </c>
      <c r="B252" s="3" t="s">
        <v>301</v>
      </c>
      <c r="D252" s="22" t="str">
        <f t="shared" si="1"/>
        <v>0</v>
      </c>
      <c r="E252" s="22" t="str">
        <f t="shared" si="8"/>
        <v>0</v>
      </c>
      <c r="F252" s="23" t="str">
        <f t="shared" si="9"/>
        <v>0</v>
      </c>
      <c r="G252" s="24" t="str">
        <f t="shared" si="10"/>
        <v>0</v>
      </c>
      <c r="H252" s="25">
        <v>2430000.0</v>
      </c>
    </row>
    <row r="253">
      <c r="A253" s="3" t="s">
        <v>39</v>
      </c>
      <c r="B253" s="3" t="s">
        <v>302</v>
      </c>
      <c r="D253" s="22" t="str">
        <f t="shared" si="1"/>
        <v>0</v>
      </c>
      <c r="E253" s="22" t="str">
        <f t="shared" si="8"/>
        <v>0</v>
      </c>
      <c r="F253" s="23" t="str">
        <f t="shared" si="9"/>
        <v>0</v>
      </c>
      <c r="G253" s="24" t="str">
        <f t="shared" si="10"/>
        <v>0</v>
      </c>
      <c r="H253" s="25">
        <v>2409924.0</v>
      </c>
    </row>
    <row r="254">
      <c r="A254" s="3" t="s">
        <v>39</v>
      </c>
      <c r="B254" s="3" t="s">
        <v>303</v>
      </c>
      <c r="D254" s="22" t="str">
        <f t="shared" si="1"/>
        <v>0</v>
      </c>
      <c r="E254" s="22" t="str">
        <f t="shared" si="8"/>
        <v>0</v>
      </c>
      <c r="F254" s="23" t="str">
        <f t="shared" si="9"/>
        <v>0</v>
      </c>
      <c r="G254" s="24" t="str">
        <f t="shared" si="10"/>
        <v>0</v>
      </c>
      <c r="H254" s="25">
        <v>2387550.0</v>
      </c>
    </row>
    <row r="255">
      <c r="A255" s="3" t="s">
        <v>39</v>
      </c>
      <c r="B255" s="3" t="s">
        <v>304</v>
      </c>
      <c r="D255" s="22" t="str">
        <f t="shared" si="1"/>
        <v>0</v>
      </c>
      <c r="E255" s="22" t="str">
        <f t="shared" si="8"/>
        <v>0</v>
      </c>
      <c r="F255" s="23" t="str">
        <f t="shared" si="9"/>
        <v>0</v>
      </c>
      <c r="G255" s="24" t="str">
        <f t="shared" si="10"/>
        <v>0</v>
      </c>
      <c r="H255" s="25">
        <v>2366400.0</v>
      </c>
    </row>
    <row r="256">
      <c r="A256" s="3" t="s">
        <v>39</v>
      </c>
      <c r="B256" s="3" t="s">
        <v>305</v>
      </c>
      <c r="D256" s="22" t="str">
        <f t="shared" si="1"/>
        <v>0</v>
      </c>
      <c r="E256" s="22" t="str">
        <f t="shared" si="8"/>
        <v>0</v>
      </c>
      <c r="F256" s="23" t="str">
        <f t="shared" si="9"/>
        <v>0</v>
      </c>
      <c r="G256" s="24" t="str">
        <f t="shared" si="10"/>
        <v>0</v>
      </c>
      <c r="H256" s="25">
        <v>2360461.0</v>
      </c>
    </row>
    <row r="257">
      <c r="A257" s="3" t="s">
        <v>39</v>
      </c>
      <c r="B257" s="3" t="s">
        <v>306</v>
      </c>
      <c r="D257" s="22" t="str">
        <f t="shared" si="1"/>
        <v>0</v>
      </c>
      <c r="E257" s="22" t="str">
        <f t="shared" si="8"/>
        <v>0</v>
      </c>
      <c r="F257" s="23" t="str">
        <f t="shared" si="9"/>
        <v>0</v>
      </c>
      <c r="G257" s="24" t="str">
        <f t="shared" si="10"/>
        <v>0</v>
      </c>
      <c r="H257" s="25">
        <v>2343626.0</v>
      </c>
    </row>
    <row r="258">
      <c r="A258" s="3" t="s">
        <v>39</v>
      </c>
      <c r="B258" s="3" t="s">
        <v>307</v>
      </c>
      <c r="D258" s="22" t="str">
        <f t="shared" si="1"/>
        <v>0</v>
      </c>
      <c r="E258" s="22" t="str">
        <f t="shared" si="8"/>
        <v>0</v>
      </c>
      <c r="F258" s="23" t="str">
        <f t="shared" si="9"/>
        <v>0</v>
      </c>
      <c r="G258" s="24" t="str">
        <f t="shared" si="10"/>
        <v>0</v>
      </c>
      <c r="H258" s="25">
        <v>2322362.0</v>
      </c>
    </row>
    <row r="259">
      <c r="A259" s="3" t="s">
        <v>39</v>
      </c>
      <c r="B259" s="3" t="s">
        <v>308</v>
      </c>
      <c r="D259" s="22" t="str">
        <f t="shared" si="1"/>
        <v>0</v>
      </c>
      <c r="E259" s="22" t="str">
        <f t="shared" si="8"/>
        <v>0</v>
      </c>
      <c r="F259" s="23" t="str">
        <f t="shared" si="9"/>
        <v>0</v>
      </c>
      <c r="G259" s="24" t="str">
        <f t="shared" si="10"/>
        <v>0</v>
      </c>
      <c r="H259" s="25">
        <v>2300510.0</v>
      </c>
    </row>
    <row r="260">
      <c r="A260" s="3" t="s">
        <v>39</v>
      </c>
      <c r="B260" s="3" t="s">
        <v>309</v>
      </c>
      <c r="D260" s="22" t="str">
        <f t="shared" si="1"/>
        <v>0</v>
      </c>
      <c r="E260" s="22" t="str">
        <f t="shared" si="8"/>
        <v>0</v>
      </c>
      <c r="F260" s="23" t="str">
        <f t="shared" si="9"/>
        <v>0</v>
      </c>
      <c r="G260" s="24" t="str">
        <f t="shared" si="10"/>
        <v>0</v>
      </c>
      <c r="H260" s="25">
        <v>2281198.0</v>
      </c>
    </row>
    <row r="261">
      <c r="A261" s="3" t="s">
        <v>39</v>
      </c>
      <c r="B261" s="3" t="s">
        <v>310</v>
      </c>
      <c r="D261" s="22" t="str">
        <f t="shared" si="1"/>
        <v>0</v>
      </c>
      <c r="E261" s="22" t="str">
        <f t="shared" si="8"/>
        <v>0</v>
      </c>
      <c r="F261" s="23" t="str">
        <f t="shared" si="9"/>
        <v>0</v>
      </c>
      <c r="G261" s="24" t="str">
        <f t="shared" si="10"/>
        <v>0</v>
      </c>
      <c r="H261" s="25">
        <v>2275303.0</v>
      </c>
    </row>
    <row r="262">
      <c r="A262" s="3" t="s">
        <v>39</v>
      </c>
      <c r="B262" s="3" t="s">
        <v>311</v>
      </c>
      <c r="D262" s="22" t="str">
        <f t="shared" si="1"/>
        <v>0</v>
      </c>
      <c r="E262" s="22" t="str">
        <f t="shared" si="8"/>
        <v>0</v>
      </c>
      <c r="F262" s="23" t="str">
        <f t="shared" si="9"/>
        <v>0</v>
      </c>
      <c r="G262" s="24" t="str">
        <f t="shared" si="10"/>
        <v>0</v>
      </c>
      <c r="H262" s="25">
        <v>2269652.0</v>
      </c>
    </row>
    <row r="263">
      <c r="A263" s="3" t="s">
        <v>39</v>
      </c>
      <c r="B263" s="3" t="s">
        <v>312</v>
      </c>
      <c r="D263" s="22" t="str">
        <f t="shared" si="1"/>
        <v>0</v>
      </c>
      <c r="E263" s="22" t="str">
        <f t="shared" si="8"/>
        <v>0</v>
      </c>
      <c r="F263" s="23" t="str">
        <f t="shared" si="9"/>
        <v>0</v>
      </c>
      <c r="G263" s="24" t="str">
        <f t="shared" si="10"/>
        <v>0</v>
      </c>
      <c r="H263" s="25">
        <v>2267916.0</v>
      </c>
    </row>
    <row r="264">
      <c r="A264" s="3" t="s">
        <v>39</v>
      </c>
      <c r="B264" s="3" t="s">
        <v>313</v>
      </c>
      <c r="D264" s="22" t="str">
        <f t="shared" si="1"/>
        <v>0</v>
      </c>
      <c r="E264" s="22" t="str">
        <f t="shared" si="8"/>
        <v>0</v>
      </c>
      <c r="F264" s="23" t="str">
        <f t="shared" si="9"/>
        <v>0</v>
      </c>
      <c r="G264" s="24" t="str">
        <f t="shared" si="10"/>
        <v>0</v>
      </c>
      <c r="H264" s="25">
        <v>2266119.0</v>
      </c>
    </row>
    <row r="265">
      <c r="A265" s="3" t="s">
        <v>39</v>
      </c>
      <c r="B265" s="3" t="s">
        <v>314</v>
      </c>
      <c r="D265" s="22" t="str">
        <f t="shared" si="1"/>
        <v>0</v>
      </c>
      <c r="E265" s="22" t="str">
        <f t="shared" si="8"/>
        <v>0</v>
      </c>
      <c r="F265" s="23" t="str">
        <f t="shared" si="9"/>
        <v>0</v>
      </c>
      <c r="G265" s="24" t="str">
        <f t="shared" si="10"/>
        <v>0</v>
      </c>
      <c r="H265" s="25">
        <v>2240813.0</v>
      </c>
    </row>
    <row r="266">
      <c r="A266" s="3" t="s">
        <v>39</v>
      </c>
      <c r="B266" s="3" t="s">
        <v>315</v>
      </c>
      <c r="D266" s="22" t="str">
        <f t="shared" si="1"/>
        <v>0</v>
      </c>
      <c r="E266" s="22" t="str">
        <f t="shared" si="8"/>
        <v>0</v>
      </c>
      <c r="F266" s="23" t="str">
        <f t="shared" si="9"/>
        <v>0</v>
      </c>
      <c r="G266" s="24" t="str">
        <f t="shared" si="10"/>
        <v>0</v>
      </c>
      <c r="H266" s="25">
        <v>2220161.0</v>
      </c>
    </row>
    <row r="267">
      <c r="A267" s="3" t="s">
        <v>39</v>
      </c>
      <c r="B267" s="3" t="s">
        <v>316</v>
      </c>
      <c r="D267" s="22" t="str">
        <f t="shared" si="1"/>
        <v>0</v>
      </c>
      <c r="E267" s="22" t="str">
        <f t="shared" si="8"/>
        <v>0</v>
      </c>
      <c r="F267" s="23" t="str">
        <f t="shared" si="9"/>
        <v>0</v>
      </c>
      <c r="G267" s="24" t="str">
        <f t="shared" si="10"/>
        <v>0</v>
      </c>
      <c r="H267" s="25">
        <v>2205531.0</v>
      </c>
    </row>
    <row r="268">
      <c r="A268" s="3" t="s">
        <v>39</v>
      </c>
      <c r="B268" s="3" t="s">
        <v>317</v>
      </c>
      <c r="D268" s="22" t="str">
        <f t="shared" si="1"/>
        <v>0</v>
      </c>
      <c r="E268" s="22" t="str">
        <f t="shared" si="8"/>
        <v>0</v>
      </c>
      <c r="F268" s="23" t="str">
        <f t="shared" si="9"/>
        <v>0</v>
      </c>
      <c r="G268" s="24" t="str">
        <f t="shared" si="10"/>
        <v>0</v>
      </c>
      <c r="H268" s="25">
        <v>2200681.0</v>
      </c>
    </row>
    <row r="269">
      <c r="A269" s="3" t="s">
        <v>39</v>
      </c>
      <c r="B269" s="3" t="s">
        <v>318</v>
      </c>
      <c r="D269" s="22" t="str">
        <f t="shared" si="1"/>
        <v>0</v>
      </c>
      <c r="E269" s="22" t="str">
        <f t="shared" si="8"/>
        <v>0</v>
      </c>
      <c r="F269" s="23" t="str">
        <f t="shared" si="9"/>
        <v>0</v>
      </c>
      <c r="G269" s="24" t="str">
        <f t="shared" si="10"/>
        <v>0</v>
      </c>
      <c r="H269" s="25">
        <v>2192967.0</v>
      </c>
    </row>
    <row r="270">
      <c r="A270" s="3" t="s">
        <v>39</v>
      </c>
      <c r="B270" s="3" t="s">
        <v>319</v>
      </c>
      <c r="D270" s="22" t="str">
        <f t="shared" si="1"/>
        <v>0</v>
      </c>
      <c r="E270" s="22" t="str">
        <f t="shared" si="8"/>
        <v>0</v>
      </c>
      <c r="F270" s="23" t="str">
        <f t="shared" si="9"/>
        <v>0</v>
      </c>
      <c r="G270" s="24" t="str">
        <f t="shared" si="10"/>
        <v>0</v>
      </c>
      <c r="H270" s="25">
        <v>2187460.0</v>
      </c>
    </row>
    <row r="271">
      <c r="A271" s="3" t="s">
        <v>39</v>
      </c>
      <c r="B271" s="3" t="s">
        <v>320</v>
      </c>
      <c r="D271" s="22" t="str">
        <f t="shared" si="1"/>
        <v>0</v>
      </c>
      <c r="E271" s="22" t="str">
        <f t="shared" si="8"/>
        <v>0</v>
      </c>
      <c r="F271" s="23" t="str">
        <f t="shared" si="9"/>
        <v>0</v>
      </c>
      <c r="G271" s="24" t="str">
        <f t="shared" si="10"/>
        <v>0</v>
      </c>
      <c r="H271" s="25">
        <v>2185170.0</v>
      </c>
    </row>
    <row r="272">
      <c r="A272" s="3" t="s">
        <v>39</v>
      </c>
      <c r="B272" s="3" t="s">
        <v>321</v>
      </c>
      <c r="D272" s="22" t="str">
        <f t="shared" si="1"/>
        <v>0</v>
      </c>
      <c r="E272" s="22" t="str">
        <f t="shared" si="8"/>
        <v>0</v>
      </c>
      <c r="F272" s="23" t="str">
        <f t="shared" si="9"/>
        <v>0</v>
      </c>
      <c r="G272" s="24" t="str">
        <f t="shared" si="10"/>
        <v>0</v>
      </c>
      <c r="H272" s="25">
        <v>2182684.0</v>
      </c>
    </row>
    <row r="273">
      <c r="A273" s="3" t="s">
        <v>39</v>
      </c>
      <c r="B273" s="3" t="s">
        <v>322</v>
      </c>
      <c r="D273" s="22" t="str">
        <f t="shared" si="1"/>
        <v>0</v>
      </c>
      <c r="E273" s="22" t="str">
        <f t="shared" si="8"/>
        <v>0</v>
      </c>
      <c r="F273" s="23" t="str">
        <f t="shared" si="9"/>
        <v>0</v>
      </c>
      <c r="G273" s="24" t="str">
        <f t="shared" si="10"/>
        <v>0</v>
      </c>
      <c r="H273" s="25">
        <v>2178750.0</v>
      </c>
    </row>
    <row r="274">
      <c r="A274" s="3" t="s">
        <v>39</v>
      </c>
      <c r="B274" s="3" t="s">
        <v>323</v>
      </c>
      <c r="D274" s="22" t="str">
        <f t="shared" si="1"/>
        <v>0</v>
      </c>
      <c r="E274" s="22" t="str">
        <f t="shared" si="8"/>
        <v>0</v>
      </c>
      <c r="F274" s="23" t="str">
        <f t="shared" si="9"/>
        <v>0</v>
      </c>
      <c r="G274" s="24" t="str">
        <f t="shared" si="10"/>
        <v>0</v>
      </c>
      <c r="H274" s="25">
        <v>2171250.0</v>
      </c>
    </row>
    <row r="275">
      <c r="A275" s="3" t="s">
        <v>39</v>
      </c>
      <c r="B275" s="3" t="s">
        <v>324</v>
      </c>
      <c r="D275" s="22" t="str">
        <f t="shared" si="1"/>
        <v>0</v>
      </c>
      <c r="E275" s="22" t="str">
        <f t="shared" si="8"/>
        <v>0</v>
      </c>
      <c r="F275" s="23" t="str">
        <f t="shared" si="9"/>
        <v>0</v>
      </c>
      <c r="G275" s="24" t="str">
        <f t="shared" si="10"/>
        <v>0</v>
      </c>
      <c r="H275" s="25">
        <v>2160000.0</v>
      </c>
    </row>
    <row r="276">
      <c r="A276" s="3" t="s">
        <v>39</v>
      </c>
      <c r="B276" s="3" t="s">
        <v>325</v>
      </c>
      <c r="D276" s="22" t="str">
        <f t="shared" si="1"/>
        <v>0</v>
      </c>
      <c r="E276" s="22" t="str">
        <f t="shared" si="8"/>
        <v>0</v>
      </c>
      <c r="F276" s="23" t="str">
        <f t="shared" si="9"/>
        <v>0</v>
      </c>
      <c r="G276" s="24" t="str">
        <f t="shared" si="10"/>
        <v>0</v>
      </c>
      <c r="H276" s="25">
        <v>2137405.0</v>
      </c>
    </row>
    <row r="277">
      <c r="A277" s="3" t="s">
        <v>39</v>
      </c>
      <c r="B277" s="3" t="s">
        <v>326</v>
      </c>
      <c r="D277" s="22" t="str">
        <f t="shared" si="1"/>
        <v>0</v>
      </c>
      <c r="E277" s="22" t="str">
        <f t="shared" si="8"/>
        <v>0</v>
      </c>
      <c r="F277" s="23" t="str">
        <f t="shared" si="9"/>
        <v>0</v>
      </c>
      <c r="G277" s="24" t="str">
        <f t="shared" si="10"/>
        <v>0</v>
      </c>
      <c r="H277" s="25">
        <v>2132000.0</v>
      </c>
    </row>
    <row r="278">
      <c r="A278" s="3" t="s">
        <v>39</v>
      </c>
      <c r="B278" s="3" t="s">
        <v>327</v>
      </c>
      <c r="D278" s="22" t="str">
        <f t="shared" si="1"/>
        <v>0</v>
      </c>
      <c r="E278" s="22" t="str">
        <f t="shared" si="8"/>
        <v>0</v>
      </c>
      <c r="F278" s="23" t="str">
        <f t="shared" si="9"/>
        <v>0</v>
      </c>
      <c r="G278" s="24" t="str">
        <f t="shared" si="10"/>
        <v>0</v>
      </c>
      <c r="H278" s="25">
        <v>2125728.0</v>
      </c>
    </row>
    <row r="279">
      <c r="A279" s="3" t="s">
        <v>39</v>
      </c>
      <c r="B279" s="3" t="s">
        <v>328</v>
      </c>
      <c r="D279" s="22" t="str">
        <f t="shared" si="1"/>
        <v>0</v>
      </c>
      <c r="E279" s="22" t="str">
        <f t="shared" si="8"/>
        <v>0</v>
      </c>
      <c r="F279" s="23" t="str">
        <f t="shared" si="9"/>
        <v>0</v>
      </c>
      <c r="G279" s="24" t="str">
        <f t="shared" si="10"/>
        <v>0</v>
      </c>
      <c r="H279" s="25">
        <v>2122690.0</v>
      </c>
    </row>
    <row r="280">
      <c r="A280" s="3" t="s">
        <v>39</v>
      </c>
      <c r="B280" s="3" t="s">
        <v>329</v>
      </c>
      <c r="D280" s="22" t="str">
        <f t="shared" si="1"/>
        <v>0</v>
      </c>
      <c r="E280" s="22" t="str">
        <f t="shared" si="8"/>
        <v>0</v>
      </c>
      <c r="F280" s="23" t="str">
        <f t="shared" si="9"/>
        <v>0</v>
      </c>
      <c r="G280" s="24" t="str">
        <f t="shared" si="10"/>
        <v>0</v>
      </c>
      <c r="H280" s="25">
        <v>2110483.0</v>
      </c>
    </row>
    <row r="281">
      <c r="A281" s="3" t="s">
        <v>39</v>
      </c>
      <c r="B281" s="3" t="s">
        <v>330</v>
      </c>
      <c r="D281" s="22" t="str">
        <f t="shared" si="1"/>
        <v>0</v>
      </c>
      <c r="E281" s="22" t="str">
        <f t="shared" si="8"/>
        <v>0</v>
      </c>
      <c r="F281" s="23" t="str">
        <f t="shared" si="9"/>
        <v>0</v>
      </c>
      <c r="G281" s="24" t="str">
        <f t="shared" si="10"/>
        <v>0</v>
      </c>
      <c r="H281" s="25">
        <v>2094568.0</v>
      </c>
    </row>
    <row r="282">
      <c r="A282" s="3" t="s">
        <v>39</v>
      </c>
      <c r="B282" s="3" t="s">
        <v>331</v>
      </c>
      <c r="D282" s="22" t="str">
        <f t="shared" si="1"/>
        <v>0</v>
      </c>
      <c r="E282" s="22" t="str">
        <f t="shared" si="8"/>
        <v>0</v>
      </c>
      <c r="F282" s="23" t="str">
        <f t="shared" si="9"/>
        <v>0</v>
      </c>
      <c r="G282" s="24" t="str">
        <f t="shared" si="10"/>
        <v>0</v>
      </c>
      <c r="H282" s="25">
        <v>2079420.0</v>
      </c>
    </row>
    <row r="283">
      <c r="A283" s="3" t="s">
        <v>39</v>
      </c>
      <c r="B283" s="3" t="s">
        <v>332</v>
      </c>
      <c r="D283" s="22" t="str">
        <f t="shared" si="1"/>
        <v>0</v>
      </c>
      <c r="E283" s="22" t="str">
        <f t="shared" si="8"/>
        <v>0</v>
      </c>
      <c r="F283" s="23" t="str">
        <f t="shared" si="9"/>
        <v>0</v>
      </c>
      <c r="G283" s="24" t="str">
        <f t="shared" si="10"/>
        <v>0</v>
      </c>
      <c r="H283" s="25">
        <v>2074000.0</v>
      </c>
    </row>
    <row r="284">
      <c r="A284" s="3" t="s">
        <v>39</v>
      </c>
      <c r="B284" s="3" t="s">
        <v>333</v>
      </c>
      <c r="D284" s="22" t="str">
        <f t="shared" si="1"/>
        <v>0</v>
      </c>
      <c r="E284" s="22" t="str">
        <f t="shared" si="8"/>
        <v>0</v>
      </c>
      <c r="F284" s="23" t="str">
        <f t="shared" si="9"/>
        <v>0</v>
      </c>
      <c r="G284" s="24" t="str">
        <f t="shared" si="10"/>
        <v>0</v>
      </c>
      <c r="H284" s="25">
        <v>2065000.0</v>
      </c>
    </row>
    <row r="285">
      <c r="A285" s="3" t="s">
        <v>39</v>
      </c>
      <c r="B285" s="3" t="s">
        <v>334</v>
      </c>
      <c r="D285" s="22" t="str">
        <f t="shared" si="1"/>
        <v>0</v>
      </c>
      <c r="E285" s="22" t="str">
        <f t="shared" si="8"/>
        <v>0</v>
      </c>
      <c r="F285" s="23" t="str">
        <f t="shared" si="9"/>
        <v>0</v>
      </c>
      <c r="G285" s="24" t="str">
        <f t="shared" si="10"/>
        <v>0</v>
      </c>
      <c r="H285" s="25">
        <v>2044534.0</v>
      </c>
    </row>
    <row r="286">
      <c r="A286" s="3" t="s">
        <v>39</v>
      </c>
      <c r="B286" s="3" t="s">
        <v>335</v>
      </c>
      <c r="D286" s="22" t="str">
        <f t="shared" si="1"/>
        <v>0</v>
      </c>
      <c r="E286" s="22" t="str">
        <f t="shared" si="8"/>
        <v>0</v>
      </c>
      <c r="F286" s="23" t="str">
        <f t="shared" si="9"/>
        <v>0</v>
      </c>
      <c r="G286" s="24" t="str">
        <f t="shared" si="10"/>
        <v>0</v>
      </c>
      <c r="H286" s="25">
        <v>2038865.0</v>
      </c>
    </row>
    <row r="287">
      <c r="A287" s="3" t="s">
        <v>39</v>
      </c>
      <c r="B287" s="3" t="s">
        <v>336</v>
      </c>
      <c r="D287" s="22" t="str">
        <f t="shared" si="1"/>
        <v>0</v>
      </c>
      <c r="E287" s="22" t="str">
        <f t="shared" si="8"/>
        <v>0</v>
      </c>
      <c r="F287" s="23" t="str">
        <f t="shared" si="9"/>
        <v>0</v>
      </c>
      <c r="G287" s="24" t="str">
        <f t="shared" si="10"/>
        <v>0</v>
      </c>
      <c r="H287" s="25">
        <v>2020896.0</v>
      </c>
    </row>
    <row r="288">
      <c r="A288" s="3" t="s">
        <v>39</v>
      </c>
      <c r="B288" s="3" t="s">
        <v>337</v>
      </c>
      <c r="D288" s="22" t="str">
        <f t="shared" si="1"/>
        <v>0</v>
      </c>
      <c r="E288" s="22" t="str">
        <f t="shared" si="8"/>
        <v>0</v>
      </c>
      <c r="F288" s="23" t="str">
        <f t="shared" si="9"/>
        <v>0</v>
      </c>
      <c r="G288" s="24" t="str">
        <f t="shared" si="10"/>
        <v>0</v>
      </c>
      <c r="H288" s="25">
        <v>2020881.0</v>
      </c>
    </row>
    <row r="289">
      <c r="A289" s="3" t="s">
        <v>39</v>
      </c>
      <c r="B289" s="3" t="s">
        <v>338</v>
      </c>
      <c r="D289" s="22" t="str">
        <f t="shared" si="1"/>
        <v>0</v>
      </c>
      <c r="E289" s="22" t="str">
        <f t="shared" si="8"/>
        <v>0</v>
      </c>
      <c r="F289" s="23" t="str">
        <f t="shared" si="9"/>
        <v>0</v>
      </c>
      <c r="G289" s="24" t="str">
        <f t="shared" si="10"/>
        <v>0</v>
      </c>
      <c r="H289" s="25">
        <v>2019910.0</v>
      </c>
    </row>
    <row r="290">
      <c r="A290" s="3" t="s">
        <v>39</v>
      </c>
      <c r="B290" s="3" t="s">
        <v>339</v>
      </c>
      <c r="D290" s="22" t="str">
        <f t="shared" si="1"/>
        <v>0</v>
      </c>
      <c r="E290" s="22" t="str">
        <f t="shared" si="8"/>
        <v>0</v>
      </c>
      <c r="F290" s="23" t="str">
        <f t="shared" si="9"/>
        <v>0</v>
      </c>
      <c r="G290" s="24" t="str">
        <f t="shared" si="10"/>
        <v>0</v>
      </c>
      <c r="H290" s="25">
        <v>2010016.0</v>
      </c>
    </row>
    <row r="291">
      <c r="A291" s="3" t="s">
        <v>39</v>
      </c>
      <c r="B291" s="3" t="s">
        <v>340</v>
      </c>
      <c r="D291" s="22" t="str">
        <f t="shared" si="1"/>
        <v>0</v>
      </c>
      <c r="E291" s="22" t="str">
        <f t="shared" si="8"/>
        <v>0</v>
      </c>
      <c r="F291" s="23" t="str">
        <f t="shared" si="9"/>
        <v>0</v>
      </c>
      <c r="G291" s="24" t="str">
        <f t="shared" si="10"/>
        <v>0</v>
      </c>
      <c r="H291" s="25">
        <v>2005479.0</v>
      </c>
    </row>
    <row r="292">
      <c r="A292" s="3" t="s">
        <v>39</v>
      </c>
      <c r="B292" s="3" t="s">
        <v>341</v>
      </c>
      <c r="D292" s="22" t="str">
        <f t="shared" si="1"/>
        <v>0</v>
      </c>
      <c r="E292" s="22" t="str">
        <f t="shared" si="8"/>
        <v>0</v>
      </c>
      <c r="F292" s="23" t="str">
        <f t="shared" si="9"/>
        <v>0</v>
      </c>
      <c r="G292" s="24" t="str">
        <f t="shared" si="10"/>
        <v>0</v>
      </c>
      <c r="H292" s="25">
        <v>1996920.0</v>
      </c>
    </row>
    <row r="293">
      <c r="A293" s="3" t="s">
        <v>39</v>
      </c>
      <c r="B293" s="3" t="s">
        <v>342</v>
      </c>
      <c r="D293" s="22" t="str">
        <f t="shared" si="1"/>
        <v>0</v>
      </c>
      <c r="E293" s="22" t="str">
        <f t="shared" si="8"/>
        <v>0</v>
      </c>
      <c r="F293" s="23" t="str">
        <f t="shared" si="9"/>
        <v>0</v>
      </c>
      <c r="G293" s="24" t="str">
        <f t="shared" si="10"/>
        <v>0</v>
      </c>
      <c r="H293" s="25">
        <v>1981746.0</v>
      </c>
    </row>
    <row r="294">
      <c r="A294" s="3" t="s">
        <v>39</v>
      </c>
      <c r="B294" s="3" t="s">
        <v>343</v>
      </c>
      <c r="D294" s="22" t="str">
        <f t="shared" si="1"/>
        <v>0</v>
      </c>
      <c r="E294" s="22" t="str">
        <f t="shared" si="8"/>
        <v>0</v>
      </c>
      <c r="F294" s="23" t="str">
        <f t="shared" si="9"/>
        <v>0</v>
      </c>
      <c r="G294" s="24" t="str">
        <f t="shared" si="10"/>
        <v>0</v>
      </c>
      <c r="H294" s="25">
        <v>1974445.0</v>
      </c>
    </row>
    <row r="295">
      <c r="A295" s="3" t="s">
        <v>39</v>
      </c>
      <c r="B295" s="3" t="s">
        <v>344</v>
      </c>
      <c r="D295" s="22" t="str">
        <f t="shared" si="1"/>
        <v>0</v>
      </c>
      <c r="E295" s="22" t="str">
        <f t="shared" si="8"/>
        <v>0</v>
      </c>
      <c r="F295" s="23" t="str">
        <f t="shared" si="9"/>
        <v>0</v>
      </c>
      <c r="G295" s="24" t="str">
        <f t="shared" si="10"/>
        <v>0</v>
      </c>
      <c r="H295" s="25">
        <v>1970763.0</v>
      </c>
    </row>
    <row r="296">
      <c r="A296" s="3" t="s">
        <v>39</v>
      </c>
      <c r="B296" s="3" t="s">
        <v>345</v>
      </c>
      <c r="D296" s="22" t="str">
        <f t="shared" si="1"/>
        <v>0</v>
      </c>
      <c r="E296" s="22" t="str">
        <f t="shared" si="8"/>
        <v>Mitsubishi</v>
      </c>
      <c r="F296" s="23" t="str">
        <f t="shared" si="9"/>
        <v>MITSUBISHI GAS CHEMICAL CO</v>
      </c>
      <c r="G296" s="24">
        <f t="shared" si="10"/>
        <v>1965233</v>
      </c>
      <c r="H296" s="25">
        <v>1965233.0</v>
      </c>
    </row>
    <row r="297">
      <c r="A297" s="3" t="s">
        <v>39</v>
      </c>
      <c r="B297" s="3" t="s">
        <v>346</v>
      </c>
      <c r="D297" s="22" t="str">
        <f t="shared" si="1"/>
        <v>0</v>
      </c>
      <c r="E297" s="22" t="str">
        <f t="shared" si="8"/>
        <v>0</v>
      </c>
      <c r="F297" s="23" t="str">
        <f t="shared" si="9"/>
        <v>0</v>
      </c>
      <c r="G297" s="24" t="str">
        <f t="shared" si="10"/>
        <v>0</v>
      </c>
      <c r="H297" s="25">
        <v>1961850.0</v>
      </c>
    </row>
    <row r="298">
      <c r="A298" s="3" t="s">
        <v>39</v>
      </c>
      <c r="B298" s="3" t="s">
        <v>347</v>
      </c>
      <c r="D298" s="22" t="str">
        <f t="shared" si="1"/>
        <v>0</v>
      </c>
      <c r="E298" s="22" t="str">
        <f t="shared" si="8"/>
        <v>0</v>
      </c>
      <c r="F298" s="23" t="str">
        <f t="shared" si="9"/>
        <v>0</v>
      </c>
      <c r="G298" s="24" t="str">
        <f t="shared" si="10"/>
        <v>0</v>
      </c>
      <c r="H298" s="25">
        <v>1949000.0</v>
      </c>
    </row>
    <row r="299">
      <c r="A299" s="3" t="s">
        <v>39</v>
      </c>
      <c r="B299" s="3" t="s">
        <v>348</v>
      </c>
      <c r="D299" s="22" t="str">
        <f t="shared" si="1"/>
        <v>0</v>
      </c>
      <c r="E299" s="22" t="str">
        <f t="shared" si="8"/>
        <v>0</v>
      </c>
      <c r="F299" s="23" t="str">
        <f t="shared" si="9"/>
        <v>0</v>
      </c>
      <c r="G299" s="24" t="str">
        <f t="shared" si="10"/>
        <v>0</v>
      </c>
      <c r="H299" s="25">
        <v>1939500.0</v>
      </c>
    </row>
    <row r="300">
      <c r="A300" s="3" t="s">
        <v>39</v>
      </c>
      <c r="B300" s="3" t="s">
        <v>349</v>
      </c>
      <c r="D300" s="22" t="str">
        <f t="shared" si="1"/>
        <v>0</v>
      </c>
      <c r="E300" s="22" t="str">
        <f t="shared" si="8"/>
        <v>0</v>
      </c>
      <c r="F300" s="23" t="str">
        <f t="shared" si="9"/>
        <v>0</v>
      </c>
      <c r="G300" s="24" t="str">
        <f t="shared" si="10"/>
        <v>0</v>
      </c>
      <c r="H300" s="25">
        <v>1911740.0</v>
      </c>
    </row>
    <row r="301">
      <c r="A301" s="3" t="s">
        <v>39</v>
      </c>
      <c r="B301" s="3" t="s">
        <v>350</v>
      </c>
      <c r="D301" s="22" t="str">
        <f t="shared" si="1"/>
        <v>0</v>
      </c>
      <c r="E301" s="22" t="str">
        <f t="shared" si="8"/>
        <v>0</v>
      </c>
      <c r="F301" s="23" t="str">
        <f t="shared" si="9"/>
        <v>0</v>
      </c>
      <c r="G301" s="24" t="str">
        <f t="shared" si="10"/>
        <v>0</v>
      </c>
      <c r="H301" s="25">
        <v>1883828.0</v>
      </c>
    </row>
    <row r="302">
      <c r="A302" s="3" t="s">
        <v>39</v>
      </c>
      <c r="B302" s="3" t="s">
        <v>351</v>
      </c>
      <c r="D302" s="22" t="str">
        <f t="shared" si="1"/>
        <v>0</v>
      </c>
      <c r="E302" s="26">
        <v>0.0</v>
      </c>
      <c r="F302" s="26">
        <v>0.0</v>
      </c>
      <c r="G302" s="27">
        <v>0.0</v>
      </c>
      <c r="H302" s="25">
        <v>1872930.0</v>
      </c>
    </row>
    <row r="303">
      <c r="A303" s="3" t="s">
        <v>39</v>
      </c>
      <c r="B303" s="3" t="s">
        <v>352</v>
      </c>
      <c r="D303" s="22" t="str">
        <f t="shared" si="1"/>
        <v>0</v>
      </c>
      <c r="E303" s="22" t="str">
        <f t="shared" ref="E303:E559" si="11">IF(ISNUMBER(SEARCH("Coal India",B303)),"Coal India",IF(ISNUMBER(SEARCH("China Shenhua",B303)),"China Shenhua",IF(ISNUMBER(SEARCH("Adani",B303)),"Adani",IF(ISNUMBER(SEARCH("Shanxi Coking",B303)),"Shanxi Coking",IF(ISNUMBER(SEARCH("Anglo American",B303)),"Anglo American",IF(ISNUMBER(SEARCH("BHP Billiton",B303)),"BHP Billiton",IF(ISNUMBER(SEARCH("Yitai Coal",B303)),"Yitai Coal",IF(ISNUMBER(SEARCH("Datang Intl",B303)),"Datang Intl",IF(ISNUMBER(SEARCH("China Coal",B303)),"China Coal",IF(ISNUMBER(SEARCH("Peabody Energy",B303)),"Peabody Energy",IF(ISNUMBER(SEARCH("Glencore Xstrata",B303)),"Glencore Xstrata",IF(ISNUMBER(SEARCH("Datong Coal",B303)),"Datong Coal",IF(ISNUMBER(SEARCH("Yanzhou Coal",B303)),"Yanzhou Coal",IF(ISNUMBER(SEARCH("DEH",B303)),"DEH",IF(ISNUMBER(SEARCH("Exxaro",B303)),"Exxaro",IF(ISNUMBER(SEARCH("Yangquan Coal",B303)),"Yangquan Coal",IF(ISNUMBER(SEARCH("Mechel",B303)),"Mechel",IF(ISNUMBER(SEARCH("Arch Coal",B303)),"Arch Coal",IF(ISNUMBER(SEARCH("Alpha Natural Resources",B303)),"Alpha Natural Resources",IF(ISNUMBER(SEARCH("EVRAZ",B303)),"EVRAZ", IF(ISNUMBER(SEARCH("Mitsubishi",B303)),"Mitsubishi",
if(and(or(B303="Vale", ISNUMBER(SEARCH("Vale ",B303))),NOT(ISNUMBER(SEARCH("?Vale",B303)))), "Vale",IF(ISNUMBER(SEARCH("Raspadskaya",B303)),"Raspadskaya",IF(ISNUMBER(SEARCH("Rio Tinto",B303)),"Rio Tinto",IF(ISNUMBER(SEARCH("Asia Resource",B303)),"Asia Resource",IF(ISNUMBER(SEARCH("Rusal",B303)),"Rusal",IF(ISNUMBER(SEARCH("Neyveli Lignite",B303)),"Neyveli Lignite",IF(ISNUMBER(SEARCH("Pingdingshan",B303)),"Pingdingshan",IF(ISNUMBER(SEARCH("Cloud Peak",B303)),"Cloud Peak",IF(ISNUMBER(SEARCH("Sasol",B303)),"Sasol",IF(ISNUMBER(SEARCH("Tata Steel",B303)),"Tata Steel",IF(AND(ISNUMBER(SEARCH("AGL",B303)),NOT(ISNUMBER(SEARCH("?AGL",B303)))),"AGL", IF(ISNUMBER(SEARCH("Teck",B303)),"Teck",IF(ISNUMBER(SEARCH("Severstal",B303)),"Severstal",IF(ISNUMBER(SEARCH("Coalspur",B303)),"Coalspur",IF(ISNUMBER(SEARCH("Kuzbass Fuel ",B303)),"Kuzbass Fuel ",IF(ISNUMBER(SEARCH("Polyus Gold",B303)),"Polyus Gold",IF(ISNUMBER(SEARCH("Energy Ventures",B303)),"Energy Ventures",IF(ISNUMBER(SEARCH("Whitehaven Coal",B303)),"Whitehaven Coal",IF(ISNUMBER(SEARCH("Banpu",B303)),"Banpu",IF(ISNUMBER(SEARCH("Bayan",B303)),"Bayan",IF(AND(ISNUMBER(SEARCH("RWE",B303)),NOT(ISNUMBER(SEARCH("ERWE",B303)))),"RWE",IF(ISNUMBER(SEARCH("Consol Energy",B303)),"Consol Energy",IF(ISNUMBER(SEARCH("WHSP",B303)),"WHSP",IF(ISNUMBER(SEARCH("Westmoreland",B303)),"Westmoreland",IF(ISNUMBER(SEARCH("Resource Generation",B303)),"Resource Generation",IF(ISNUMBER(SEARCH("Churchill Mining",B303)),"Churchill Mining",IF(ISNUMBER(SEARCH("NTPC",B303)),"NTPC",IF(ISNUMBER(SEARCH("Adaro",B303)),"Adaro",IF(ISNUMBER(SEARCH("Nacco",B303)),"Nacco",  IF(ISNUMBER(SEARCH("Idemitsu Kosan",B303)),"Idemitsu Kosan",IF(ISNUMBER(SEARCH("ARLP",B303)),"ARLP",IF(ISNUMBER(SEARCH("Huolinhe Opencut",B303)),"Huolinhe Opencut",IF(ISNUMBER(SEARCH("Golden Energy",B303)),"Golden Energy",IF(ISNUMBER(SEARCH("Mitsui &amp; Co",B303)),"Mitsui &amp; Co",
IF(AND(ISNUMBER(SEARCH("CoAL",B303)),NOT(ISNUMBER(SEARCH("?CoAL",B303)))),"CoAL",IF(ISNUMBER(SEARCH("NLMK",B303)),"NLMK",IF(ISNUMBER(SEARCH("Tata Power",B303)),"Tata Power",IF(ISNUMBER(SEARCH("MMK OJSC",B303)),"MMK OJSC",IF(ISNUMBER(SEARCH("Wesfarmers",B303)),"Wesfarmers",IF(ISNUMBER(SEARCH("Kazakhmys",B303)),"Kazakhmys",IF(ISNUMBER(SEARCH("New World Resources",B303)),"New World Resources",IF(ISNUMBER(SEARCH("MMC",B303)),"MMC",IF(ISNUMBER(SEARCH("Itochu",B303)),"Itochu",IF(ISNUMBER(SEARCH("Cockatoo",B303)),"Cockatoo",IF(ISNUMBER(SEARCH("Shanxi Meijin Energy",B303)),"Shanxi Meijin Energy",IF(ISNUMBER(SEARCH("Jizhong Energy",B303)),"Jizhong Energy",IF(ISNUMBER(SEARCH("Bandanna",B303)),"Bandanna",IF(ISNUMBER(SEARCH("Polo Resources",B303)),"Polo Resources",IF(ISNUMBER(SEARCH("Allete",B303)),"Allete",IF(ISNUMBER(SEARCH("CLP Holdings",B303)),"CLP Holdings", IF(AND(ISNUMBER(SEARCH("Aspire",B303)),NOT(ISNUMBER(SEARCH("Aspire D",B303)))),"Aspire", IF(ISNUMBER(SEARCH("Marubeni",B303)),"Marubeni",IF(ISNUMBER(SEARCH("China Resources",B303)),"China Resources",IF(ISNUMBER(SEARCH("Walter Energy",B303)),"Walter Energy",IF(ISNUMBER(SEARCH("Coal Energy",B303)),"Coal Energy",IF(ISNUMBER(SEARCH("Indika",B303)),"Indika",IF(ISNUMBER(SEARCH("Arcelor Mittal",B303)),"Arcelor Mittal",IF(ISNUMBER(SEARCH("FirstEnergy",B303)),"FirstEnergy",IF(ISNUMBER(SEARCH("Black Hills",B303)),"Black Hills",IF(ISNUMBER(SEARCH("Wescoal",B303)),"Wescoal",IF(ISNUMBER(SEARCH("Grupo Mexico",B303)),"Grupo Mexico",IF(and(or(B303="ARM", ISNUMBER(SEARCH("ARM ",B303))),NOT(ISNUMBER(SEARCH("?ARM",B303)))), "ARM",IF(ISNUMBER(SEARCH("Shanxi Coal",B303)),"Shanxi Coal",IF(ISNUMBER(SEARCH("Capital Power",B303)),"Capital Power",IF(ISNUMBER(SEARCH("PTT",B303)),"PTT",IF(ISNUMBER(SEARCH("Shanxi Lanhua Sci-Tech",B303)),"Shanxi Lanhua Sci-Tech",IF(ISNUMBER(SEARCH("Fortune",B303)),"Fortune",IF(ISNUMBER(SEARCH("Cardero",B303)),"Cardero",IF(ISNUMBER(SEARCH("Zhengzhou  Coal",B303)),"Zhengzhou Coal",IF(ISNUMBER(SEARCH("SAIL",B303)),"SAIL",IF(ISNUMBER(SEARCH("JSPL",B303)),"JSPL",IF(ISNUMBER(SEARCH("Shougang Fushan",B303)),"Shougang Fushan",IF(ISNUMBER(SEARCH("Jingyuan",B303)),"Jingyuan",IF(ISNUMBER(SEARCH("Stanmore",B303)),"Stanmore",IF(ISNUMBER(SEARCH("Prophecy Coal",B303)),"Prophecy Coal",IF(ISNUMBER(SEARCH("Cliffs Natural Resources",B303)),"Cliffs Natural Resources",IF(ISNUMBER(SEARCH("James River",B303)),"James River",IF(ISNUMBER(SEARCH("CESC",B303)),"CESC",IF(ISNUMBER(SEARCH("Alcoa",B303)),"Alcoa","0"))))))))))))))))))))))))))))))))))))))))))))))))))))))))))))))))))))))))))))))))))))))))))))))))))))
</f>
        <v>0</v>
      </c>
      <c r="F303" s="23" t="str">
        <f t="shared" ref="F303:F559" si="12">IF(OR(NOT(D303="0"),NOT(E303="0")),B303,D303)</f>
        <v>0</v>
      </c>
      <c r="G303" s="24" t="str">
        <f t="shared" ref="G303:G559" si="13">IF(F303="0",F303,H303)</f>
        <v>0</v>
      </c>
      <c r="H303" s="25">
        <v>1871371.0</v>
      </c>
    </row>
    <row r="304">
      <c r="A304" s="3" t="s">
        <v>39</v>
      </c>
      <c r="B304" s="3" t="s">
        <v>353</v>
      </c>
      <c r="D304" s="22" t="str">
        <f t="shared" si="1"/>
        <v>0</v>
      </c>
      <c r="E304" s="22" t="str">
        <f t="shared" si="11"/>
        <v>0</v>
      </c>
      <c r="F304" s="23" t="str">
        <f t="shared" si="12"/>
        <v>0</v>
      </c>
      <c r="G304" s="24" t="str">
        <f t="shared" si="13"/>
        <v>0</v>
      </c>
      <c r="H304" s="25">
        <v>1867783.0</v>
      </c>
    </row>
    <row r="305">
      <c r="A305" s="3" t="s">
        <v>39</v>
      </c>
      <c r="B305" s="3" t="s">
        <v>354</v>
      </c>
      <c r="D305" s="22" t="str">
        <f t="shared" si="1"/>
        <v>0</v>
      </c>
      <c r="E305" s="22" t="str">
        <f t="shared" si="11"/>
        <v>0</v>
      </c>
      <c r="F305" s="23" t="str">
        <f t="shared" si="12"/>
        <v>0</v>
      </c>
      <c r="G305" s="24" t="str">
        <f t="shared" si="13"/>
        <v>0</v>
      </c>
      <c r="H305" s="25">
        <v>1862500.0</v>
      </c>
    </row>
    <row r="306">
      <c r="A306" s="3" t="s">
        <v>39</v>
      </c>
      <c r="B306" s="3" t="s">
        <v>355</v>
      </c>
      <c r="D306" s="22" t="str">
        <f t="shared" si="1"/>
        <v>0</v>
      </c>
      <c r="E306" s="22" t="str">
        <f t="shared" si="11"/>
        <v>0</v>
      </c>
      <c r="F306" s="23" t="str">
        <f t="shared" si="12"/>
        <v>0</v>
      </c>
      <c r="G306" s="24" t="str">
        <f t="shared" si="13"/>
        <v>0</v>
      </c>
      <c r="H306" s="25">
        <v>1859616.0</v>
      </c>
    </row>
    <row r="307">
      <c r="A307" s="3" t="s">
        <v>39</v>
      </c>
      <c r="B307" s="3" t="s">
        <v>356</v>
      </c>
      <c r="D307" s="22" t="str">
        <f t="shared" si="1"/>
        <v>0</v>
      </c>
      <c r="E307" s="22" t="str">
        <f t="shared" si="11"/>
        <v>0</v>
      </c>
      <c r="F307" s="23" t="str">
        <f t="shared" si="12"/>
        <v>0</v>
      </c>
      <c r="G307" s="24" t="str">
        <f t="shared" si="13"/>
        <v>0</v>
      </c>
      <c r="H307" s="25">
        <v>1857240.0</v>
      </c>
    </row>
    <row r="308">
      <c r="A308" s="3" t="s">
        <v>39</v>
      </c>
      <c r="B308" s="3" t="s">
        <v>357</v>
      </c>
      <c r="D308" s="22" t="str">
        <f t="shared" si="1"/>
        <v>0</v>
      </c>
      <c r="E308" s="22" t="str">
        <f t="shared" si="11"/>
        <v>0</v>
      </c>
      <c r="F308" s="23" t="str">
        <f t="shared" si="12"/>
        <v>0</v>
      </c>
      <c r="G308" s="24" t="str">
        <f t="shared" si="13"/>
        <v>0</v>
      </c>
      <c r="H308" s="25">
        <v>1842119.0</v>
      </c>
    </row>
    <row r="309">
      <c r="A309" s="3" t="s">
        <v>39</v>
      </c>
      <c r="B309" s="3" t="s">
        <v>358</v>
      </c>
      <c r="D309" s="22" t="str">
        <f t="shared" si="1"/>
        <v>0</v>
      </c>
      <c r="E309" s="22" t="str">
        <f t="shared" si="11"/>
        <v>0</v>
      </c>
      <c r="F309" s="23" t="str">
        <f t="shared" si="12"/>
        <v>0</v>
      </c>
      <c r="G309" s="24" t="str">
        <f t="shared" si="13"/>
        <v>0</v>
      </c>
      <c r="H309" s="25">
        <v>1841154.0</v>
      </c>
    </row>
    <row r="310">
      <c r="A310" s="3" t="s">
        <v>39</v>
      </c>
      <c r="B310" s="3" t="s">
        <v>359</v>
      </c>
      <c r="D310" s="22" t="str">
        <f t="shared" si="1"/>
        <v>0</v>
      </c>
      <c r="E310" s="22" t="str">
        <f t="shared" si="11"/>
        <v>0</v>
      </c>
      <c r="F310" s="23" t="str">
        <f t="shared" si="12"/>
        <v>0</v>
      </c>
      <c r="G310" s="24" t="str">
        <f t="shared" si="13"/>
        <v>0</v>
      </c>
      <c r="H310" s="25">
        <v>1833180.0</v>
      </c>
    </row>
    <row r="311">
      <c r="A311" s="3" t="s">
        <v>39</v>
      </c>
      <c r="B311" s="3" t="s">
        <v>360</v>
      </c>
      <c r="D311" s="22" t="str">
        <f t="shared" si="1"/>
        <v>0</v>
      </c>
      <c r="E311" s="22" t="str">
        <f t="shared" si="11"/>
        <v>0</v>
      </c>
      <c r="F311" s="23" t="str">
        <f t="shared" si="12"/>
        <v>0</v>
      </c>
      <c r="G311" s="24" t="str">
        <f t="shared" si="13"/>
        <v>0</v>
      </c>
      <c r="H311" s="25">
        <v>1830129.0</v>
      </c>
    </row>
    <row r="312">
      <c r="A312" s="3" t="s">
        <v>39</v>
      </c>
      <c r="B312" s="3" t="s">
        <v>361</v>
      </c>
      <c r="D312" s="22" t="str">
        <f t="shared" si="1"/>
        <v>0</v>
      </c>
      <c r="E312" s="22" t="str">
        <f t="shared" si="11"/>
        <v>0</v>
      </c>
      <c r="F312" s="23" t="str">
        <f t="shared" si="12"/>
        <v>0</v>
      </c>
      <c r="G312" s="24" t="str">
        <f t="shared" si="13"/>
        <v>0</v>
      </c>
      <c r="H312" s="25">
        <v>1824004.0</v>
      </c>
    </row>
    <row r="313">
      <c r="A313" s="3" t="s">
        <v>39</v>
      </c>
      <c r="B313" s="3" t="s">
        <v>362</v>
      </c>
      <c r="D313" s="22" t="str">
        <f t="shared" si="1"/>
        <v>0</v>
      </c>
      <c r="E313" s="22" t="str">
        <f t="shared" si="11"/>
        <v>0</v>
      </c>
      <c r="F313" s="23" t="str">
        <f t="shared" si="12"/>
        <v>0</v>
      </c>
      <c r="G313" s="24" t="str">
        <f t="shared" si="13"/>
        <v>0</v>
      </c>
      <c r="H313" s="25">
        <v>1802950.0</v>
      </c>
    </row>
    <row r="314">
      <c r="A314" s="3" t="s">
        <v>39</v>
      </c>
      <c r="B314" s="3" t="s">
        <v>363</v>
      </c>
      <c r="D314" s="22" t="str">
        <f t="shared" si="1"/>
        <v>0</v>
      </c>
      <c r="E314" s="22" t="str">
        <f t="shared" si="11"/>
        <v>0</v>
      </c>
      <c r="F314" s="23" t="str">
        <f t="shared" si="12"/>
        <v>0</v>
      </c>
      <c r="G314" s="24" t="str">
        <f t="shared" si="13"/>
        <v>0</v>
      </c>
      <c r="H314" s="25">
        <v>1799079.0</v>
      </c>
    </row>
    <row r="315">
      <c r="A315" s="3" t="s">
        <v>39</v>
      </c>
      <c r="B315" s="3" t="s">
        <v>364</v>
      </c>
      <c r="D315" s="22" t="str">
        <f t="shared" si="1"/>
        <v>0</v>
      </c>
      <c r="E315" s="22" t="str">
        <f t="shared" si="11"/>
        <v>0</v>
      </c>
      <c r="F315" s="23" t="str">
        <f t="shared" si="12"/>
        <v>0</v>
      </c>
      <c r="G315" s="24" t="str">
        <f t="shared" si="13"/>
        <v>0</v>
      </c>
      <c r="H315" s="25">
        <v>1786977.0</v>
      </c>
    </row>
    <row r="316">
      <c r="A316" s="3" t="s">
        <v>39</v>
      </c>
      <c r="B316" s="3" t="s">
        <v>365</v>
      </c>
      <c r="D316" s="22" t="str">
        <f t="shared" si="1"/>
        <v>0</v>
      </c>
      <c r="E316" s="22" t="str">
        <f t="shared" si="11"/>
        <v>0</v>
      </c>
      <c r="F316" s="23" t="str">
        <f t="shared" si="12"/>
        <v>0</v>
      </c>
      <c r="G316" s="24" t="str">
        <f t="shared" si="13"/>
        <v>0</v>
      </c>
      <c r="H316" s="25">
        <v>1785400.0</v>
      </c>
    </row>
    <row r="317">
      <c r="A317" s="3" t="s">
        <v>39</v>
      </c>
      <c r="B317" s="3" t="s">
        <v>366</v>
      </c>
      <c r="D317" s="22" t="str">
        <f t="shared" si="1"/>
        <v>0</v>
      </c>
      <c r="E317" s="22" t="str">
        <f t="shared" si="11"/>
        <v>0</v>
      </c>
      <c r="F317" s="23" t="str">
        <f t="shared" si="12"/>
        <v>0</v>
      </c>
      <c r="G317" s="24" t="str">
        <f t="shared" si="13"/>
        <v>0</v>
      </c>
      <c r="H317" s="25">
        <v>1778898.0</v>
      </c>
    </row>
    <row r="318">
      <c r="A318" s="3" t="s">
        <v>39</v>
      </c>
      <c r="B318" s="3" t="s">
        <v>367</v>
      </c>
      <c r="D318" s="22" t="str">
        <f t="shared" si="1"/>
        <v>0</v>
      </c>
      <c r="E318" s="22" t="str">
        <f t="shared" si="11"/>
        <v>0</v>
      </c>
      <c r="F318" s="23" t="str">
        <f t="shared" si="12"/>
        <v>0</v>
      </c>
      <c r="G318" s="24" t="str">
        <f t="shared" si="13"/>
        <v>0</v>
      </c>
      <c r="H318" s="25">
        <v>1778482.0</v>
      </c>
    </row>
    <row r="319">
      <c r="A319" s="3" t="s">
        <v>39</v>
      </c>
      <c r="B319" s="3" t="s">
        <v>368</v>
      </c>
      <c r="D319" s="22" t="str">
        <f t="shared" si="1"/>
        <v>0</v>
      </c>
      <c r="E319" s="22" t="str">
        <f t="shared" si="11"/>
        <v>0</v>
      </c>
      <c r="F319" s="23" t="str">
        <f t="shared" si="12"/>
        <v>0</v>
      </c>
      <c r="G319" s="24" t="str">
        <f t="shared" si="13"/>
        <v>0</v>
      </c>
      <c r="H319" s="25">
        <v>1775565.0</v>
      </c>
    </row>
    <row r="320">
      <c r="A320" s="3" t="s">
        <v>39</v>
      </c>
      <c r="B320" s="3" t="s">
        <v>369</v>
      </c>
      <c r="D320" s="22" t="str">
        <f t="shared" si="1"/>
        <v>0</v>
      </c>
      <c r="E320" s="22" t="str">
        <f t="shared" si="11"/>
        <v>0</v>
      </c>
      <c r="F320" s="23" t="str">
        <f t="shared" si="12"/>
        <v>0</v>
      </c>
      <c r="G320" s="24" t="str">
        <f t="shared" si="13"/>
        <v>0</v>
      </c>
      <c r="H320" s="25">
        <v>1758230.0</v>
      </c>
    </row>
    <row r="321">
      <c r="A321" s="3" t="s">
        <v>39</v>
      </c>
      <c r="B321" s="3" t="s">
        <v>370</v>
      </c>
      <c r="D321" s="22" t="str">
        <f t="shared" si="1"/>
        <v>0</v>
      </c>
      <c r="E321" s="22" t="str">
        <f t="shared" si="11"/>
        <v>0</v>
      </c>
      <c r="F321" s="23" t="str">
        <f t="shared" si="12"/>
        <v>0</v>
      </c>
      <c r="G321" s="24" t="str">
        <f t="shared" si="13"/>
        <v>0</v>
      </c>
      <c r="H321" s="25">
        <v>1755324.0</v>
      </c>
    </row>
    <row r="322">
      <c r="A322" s="3" t="s">
        <v>39</v>
      </c>
      <c r="B322" s="3" t="s">
        <v>371</v>
      </c>
      <c r="D322" s="22" t="str">
        <f t="shared" si="1"/>
        <v>0</v>
      </c>
      <c r="E322" s="22" t="str">
        <f t="shared" si="11"/>
        <v>0</v>
      </c>
      <c r="F322" s="23" t="str">
        <f t="shared" si="12"/>
        <v>0</v>
      </c>
      <c r="G322" s="24" t="str">
        <f t="shared" si="13"/>
        <v>0</v>
      </c>
      <c r="H322" s="25">
        <v>1747636.0</v>
      </c>
    </row>
    <row r="323">
      <c r="A323" s="3" t="s">
        <v>39</v>
      </c>
      <c r="B323" s="3" t="s">
        <v>372</v>
      </c>
      <c r="D323" s="22" t="str">
        <f t="shared" si="1"/>
        <v>0</v>
      </c>
      <c r="E323" s="22" t="str">
        <f t="shared" si="11"/>
        <v>0</v>
      </c>
      <c r="F323" s="23" t="str">
        <f t="shared" si="12"/>
        <v>0</v>
      </c>
      <c r="G323" s="24" t="str">
        <f t="shared" si="13"/>
        <v>0</v>
      </c>
      <c r="H323" s="25">
        <v>1746120.0</v>
      </c>
    </row>
    <row r="324">
      <c r="A324" s="3" t="s">
        <v>39</v>
      </c>
      <c r="B324" s="3" t="s">
        <v>373</v>
      </c>
      <c r="D324" s="22" t="str">
        <f t="shared" si="1"/>
        <v>0</v>
      </c>
      <c r="E324" s="22" t="str">
        <f t="shared" si="11"/>
        <v>0</v>
      </c>
      <c r="F324" s="23" t="str">
        <f t="shared" si="12"/>
        <v>0</v>
      </c>
      <c r="G324" s="24" t="str">
        <f t="shared" si="13"/>
        <v>0</v>
      </c>
      <c r="H324" s="25">
        <v>1745058.0</v>
      </c>
    </row>
    <row r="325">
      <c r="A325" s="3" t="s">
        <v>39</v>
      </c>
      <c r="B325" s="3" t="s">
        <v>374</v>
      </c>
      <c r="D325" s="22" t="str">
        <f t="shared" si="1"/>
        <v>0</v>
      </c>
      <c r="E325" s="22" t="str">
        <f t="shared" si="11"/>
        <v>0</v>
      </c>
      <c r="F325" s="23" t="str">
        <f t="shared" si="12"/>
        <v>0</v>
      </c>
      <c r="G325" s="24" t="str">
        <f t="shared" si="13"/>
        <v>0</v>
      </c>
      <c r="H325" s="25">
        <v>1739236.0</v>
      </c>
    </row>
    <row r="326">
      <c r="A326" s="3" t="s">
        <v>39</v>
      </c>
      <c r="B326" s="3" t="s">
        <v>375</v>
      </c>
      <c r="D326" s="22" t="str">
        <f t="shared" si="1"/>
        <v>0</v>
      </c>
      <c r="E326" s="22" t="str">
        <f t="shared" si="11"/>
        <v>0</v>
      </c>
      <c r="F326" s="23" t="str">
        <f t="shared" si="12"/>
        <v>0</v>
      </c>
      <c r="G326" s="24" t="str">
        <f t="shared" si="13"/>
        <v>0</v>
      </c>
      <c r="H326" s="25">
        <v>1738244.0</v>
      </c>
    </row>
    <row r="327">
      <c r="A327" s="3" t="s">
        <v>39</v>
      </c>
      <c r="B327" s="3" t="s">
        <v>376</v>
      </c>
      <c r="D327" s="22" t="str">
        <f t="shared" si="1"/>
        <v>0</v>
      </c>
      <c r="E327" s="22" t="str">
        <f t="shared" si="11"/>
        <v>0</v>
      </c>
      <c r="F327" s="23" t="str">
        <f t="shared" si="12"/>
        <v>0</v>
      </c>
      <c r="G327" s="24" t="str">
        <f t="shared" si="13"/>
        <v>0</v>
      </c>
      <c r="H327" s="25">
        <v>1707202.0</v>
      </c>
    </row>
    <row r="328">
      <c r="A328" s="3" t="s">
        <v>39</v>
      </c>
      <c r="B328" s="3" t="s">
        <v>377</v>
      </c>
      <c r="D328" s="22" t="str">
        <f t="shared" si="1"/>
        <v>0</v>
      </c>
      <c r="E328" s="22" t="str">
        <f t="shared" si="11"/>
        <v>0</v>
      </c>
      <c r="F328" s="23" t="str">
        <f t="shared" si="12"/>
        <v>0</v>
      </c>
      <c r="G328" s="24" t="str">
        <f t="shared" si="13"/>
        <v>0</v>
      </c>
      <c r="H328" s="25">
        <v>1697225.0</v>
      </c>
    </row>
    <row r="329">
      <c r="A329" s="3" t="s">
        <v>39</v>
      </c>
      <c r="B329" s="3" t="s">
        <v>378</v>
      </c>
      <c r="D329" s="22" t="str">
        <f t="shared" si="1"/>
        <v>0</v>
      </c>
      <c r="E329" s="22" t="str">
        <f t="shared" si="11"/>
        <v>0</v>
      </c>
      <c r="F329" s="23" t="str">
        <f t="shared" si="12"/>
        <v>0</v>
      </c>
      <c r="G329" s="24" t="str">
        <f t="shared" si="13"/>
        <v>0</v>
      </c>
      <c r="H329" s="25">
        <v>1696356.0</v>
      </c>
    </row>
    <row r="330">
      <c r="A330" s="3" t="s">
        <v>39</v>
      </c>
      <c r="B330" s="3" t="s">
        <v>379</v>
      </c>
      <c r="D330" s="22" t="str">
        <f t="shared" si="1"/>
        <v>0</v>
      </c>
      <c r="E330" s="22" t="str">
        <f t="shared" si="11"/>
        <v>0</v>
      </c>
      <c r="F330" s="23" t="str">
        <f t="shared" si="12"/>
        <v>0</v>
      </c>
      <c r="G330" s="24" t="str">
        <f t="shared" si="13"/>
        <v>0</v>
      </c>
      <c r="H330" s="25">
        <v>1693221.0</v>
      </c>
    </row>
    <row r="331">
      <c r="A331" s="3" t="s">
        <v>39</v>
      </c>
      <c r="B331" s="3" t="s">
        <v>380</v>
      </c>
      <c r="D331" s="22" t="str">
        <f t="shared" si="1"/>
        <v>0</v>
      </c>
      <c r="E331" s="22" t="str">
        <f t="shared" si="11"/>
        <v>0</v>
      </c>
      <c r="F331" s="23" t="str">
        <f t="shared" si="12"/>
        <v>0</v>
      </c>
      <c r="G331" s="24" t="str">
        <f t="shared" si="13"/>
        <v>0</v>
      </c>
      <c r="H331" s="25">
        <v>1692993.0</v>
      </c>
    </row>
    <row r="332">
      <c r="A332" s="3" t="s">
        <v>39</v>
      </c>
      <c r="B332" s="3" t="s">
        <v>381</v>
      </c>
      <c r="D332" s="22" t="str">
        <f t="shared" si="1"/>
        <v>0</v>
      </c>
      <c r="E332" s="22" t="str">
        <f t="shared" si="11"/>
        <v>0</v>
      </c>
      <c r="F332" s="23" t="str">
        <f t="shared" si="12"/>
        <v>0</v>
      </c>
      <c r="G332" s="24" t="str">
        <f t="shared" si="13"/>
        <v>0</v>
      </c>
      <c r="H332" s="25">
        <v>1691013.0</v>
      </c>
    </row>
    <row r="333">
      <c r="A333" s="3" t="s">
        <v>39</v>
      </c>
      <c r="B333" s="3" t="s">
        <v>382</v>
      </c>
      <c r="D333" s="22" t="str">
        <f t="shared" si="1"/>
        <v>0</v>
      </c>
      <c r="E333" s="22" t="str">
        <f t="shared" si="11"/>
        <v>0</v>
      </c>
      <c r="F333" s="23" t="str">
        <f t="shared" si="12"/>
        <v>0</v>
      </c>
      <c r="G333" s="24" t="str">
        <f t="shared" si="13"/>
        <v>0</v>
      </c>
      <c r="H333" s="25">
        <v>1679697.0</v>
      </c>
    </row>
    <row r="334">
      <c r="A334" s="3" t="s">
        <v>39</v>
      </c>
      <c r="B334" s="3" t="s">
        <v>383</v>
      </c>
      <c r="D334" s="22" t="str">
        <f t="shared" si="1"/>
        <v>0</v>
      </c>
      <c r="E334" s="22" t="str">
        <f t="shared" si="11"/>
        <v>0</v>
      </c>
      <c r="F334" s="23" t="str">
        <f t="shared" si="12"/>
        <v>0</v>
      </c>
      <c r="G334" s="24" t="str">
        <f t="shared" si="13"/>
        <v>0</v>
      </c>
      <c r="H334" s="25">
        <v>1676306.0</v>
      </c>
    </row>
    <row r="335">
      <c r="A335" s="3" t="s">
        <v>39</v>
      </c>
      <c r="B335" s="3" t="s">
        <v>384</v>
      </c>
      <c r="D335" s="22" t="str">
        <f t="shared" si="1"/>
        <v>0</v>
      </c>
      <c r="E335" s="22" t="str">
        <f t="shared" si="11"/>
        <v>0</v>
      </c>
      <c r="F335" s="23" t="str">
        <f t="shared" si="12"/>
        <v>0</v>
      </c>
      <c r="G335" s="24" t="str">
        <f t="shared" si="13"/>
        <v>0</v>
      </c>
      <c r="H335" s="25">
        <v>1672000.0</v>
      </c>
    </row>
    <row r="336">
      <c r="A336" s="3" t="s">
        <v>39</v>
      </c>
      <c r="B336" s="3" t="s">
        <v>385</v>
      </c>
      <c r="D336" s="22" t="str">
        <f t="shared" si="1"/>
        <v>0</v>
      </c>
      <c r="E336" s="22" t="str">
        <f t="shared" si="11"/>
        <v>0</v>
      </c>
      <c r="F336" s="23" t="str">
        <f t="shared" si="12"/>
        <v>0</v>
      </c>
      <c r="G336" s="24" t="str">
        <f t="shared" si="13"/>
        <v>0</v>
      </c>
      <c r="H336" s="25">
        <v>1669866.0</v>
      </c>
    </row>
    <row r="337">
      <c r="A337" s="3" t="s">
        <v>39</v>
      </c>
      <c r="B337" s="3" t="s">
        <v>386</v>
      </c>
      <c r="D337" s="22" t="str">
        <f t="shared" si="1"/>
        <v>Repsol</v>
      </c>
      <c r="E337" s="22" t="str">
        <f t="shared" si="11"/>
        <v>0</v>
      </c>
      <c r="F337" s="23" t="str">
        <f t="shared" si="12"/>
        <v>REPSOL SA EUR1</v>
      </c>
      <c r="G337" s="24">
        <f t="shared" si="13"/>
        <v>1668020</v>
      </c>
      <c r="H337" s="25">
        <v>1668020.0</v>
      </c>
    </row>
    <row r="338">
      <c r="A338" s="3" t="s">
        <v>39</v>
      </c>
      <c r="B338" s="3" t="s">
        <v>387</v>
      </c>
      <c r="D338" s="22" t="str">
        <f t="shared" si="1"/>
        <v>0</v>
      </c>
      <c r="E338" s="22" t="str">
        <f t="shared" si="11"/>
        <v>0</v>
      </c>
      <c r="F338" s="23" t="str">
        <f t="shared" si="12"/>
        <v>0</v>
      </c>
      <c r="G338" s="24" t="str">
        <f t="shared" si="13"/>
        <v>0</v>
      </c>
      <c r="H338" s="25">
        <v>1663682.0</v>
      </c>
    </row>
    <row r="339">
      <c r="A339" s="3" t="s">
        <v>39</v>
      </c>
      <c r="B339" s="3" t="s">
        <v>388</v>
      </c>
      <c r="D339" s="22" t="str">
        <f t="shared" si="1"/>
        <v>0</v>
      </c>
      <c r="E339" s="22" t="str">
        <f t="shared" si="11"/>
        <v>0</v>
      </c>
      <c r="F339" s="23" t="str">
        <f t="shared" si="12"/>
        <v>0</v>
      </c>
      <c r="G339" s="24" t="str">
        <f t="shared" si="13"/>
        <v>0</v>
      </c>
      <c r="H339" s="25">
        <v>1662142.0</v>
      </c>
    </row>
    <row r="340">
      <c r="A340" s="3" t="s">
        <v>39</v>
      </c>
      <c r="B340" s="3" t="s">
        <v>389</v>
      </c>
      <c r="D340" s="22" t="str">
        <f t="shared" si="1"/>
        <v>0</v>
      </c>
      <c r="E340" s="22" t="str">
        <f t="shared" si="11"/>
        <v>0</v>
      </c>
      <c r="F340" s="23" t="str">
        <f t="shared" si="12"/>
        <v>0</v>
      </c>
      <c r="G340" s="24" t="str">
        <f t="shared" si="13"/>
        <v>0</v>
      </c>
      <c r="H340" s="25">
        <v>1655435.0</v>
      </c>
    </row>
    <row r="341">
      <c r="A341" s="3" t="s">
        <v>39</v>
      </c>
      <c r="B341" s="3" t="s">
        <v>390</v>
      </c>
      <c r="D341" s="22" t="str">
        <f t="shared" si="1"/>
        <v>0</v>
      </c>
      <c r="E341" s="22" t="str">
        <f t="shared" si="11"/>
        <v>0</v>
      </c>
      <c r="F341" s="23" t="str">
        <f t="shared" si="12"/>
        <v>0</v>
      </c>
      <c r="G341" s="24" t="str">
        <f t="shared" si="13"/>
        <v>0</v>
      </c>
      <c r="H341" s="25">
        <v>1654337.0</v>
      </c>
    </row>
    <row r="342">
      <c r="A342" s="3" t="s">
        <v>39</v>
      </c>
      <c r="B342" s="3" t="s">
        <v>391</v>
      </c>
      <c r="D342" s="22" t="str">
        <f t="shared" si="1"/>
        <v>0</v>
      </c>
      <c r="E342" s="22" t="str">
        <f t="shared" si="11"/>
        <v>0</v>
      </c>
      <c r="F342" s="23" t="str">
        <f t="shared" si="12"/>
        <v>0</v>
      </c>
      <c r="G342" s="24" t="str">
        <f t="shared" si="13"/>
        <v>0</v>
      </c>
      <c r="H342" s="25">
        <v>1651976.0</v>
      </c>
    </row>
    <row r="343">
      <c r="A343" s="3" t="s">
        <v>39</v>
      </c>
      <c r="B343" s="3" t="s">
        <v>392</v>
      </c>
      <c r="D343" s="22" t="str">
        <f t="shared" si="1"/>
        <v>0</v>
      </c>
      <c r="E343" s="22" t="str">
        <f t="shared" si="11"/>
        <v>0</v>
      </c>
      <c r="F343" s="23" t="str">
        <f t="shared" si="12"/>
        <v>0</v>
      </c>
      <c r="G343" s="24" t="str">
        <f t="shared" si="13"/>
        <v>0</v>
      </c>
      <c r="H343" s="25">
        <v>1649603.0</v>
      </c>
    </row>
    <row r="344">
      <c r="A344" s="3" t="s">
        <v>39</v>
      </c>
      <c r="B344" s="3" t="s">
        <v>393</v>
      </c>
      <c r="D344" s="22" t="str">
        <f t="shared" si="1"/>
        <v>0</v>
      </c>
      <c r="E344" s="22" t="str">
        <f t="shared" si="11"/>
        <v>0</v>
      </c>
      <c r="F344" s="23" t="str">
        <f t="shared" si="12"/>
        <v>0</v>
      </c>
      <c r="G344" s="24" t="str">
        <f t="shared" si="13"/>
        <v>0</v>
      </c>
      <c r="H344" s="25">
        <v>1649032.0</v>
      </c>
    </row>
    <row r="345">
      <c r="A345" s="3" t="s">
        <v>39</v>
      </c>
      <c r="B345" s="3" t="s">
        <v>394</v>
      </c>
      <c r="D345" s="22" t="str">
        <f t="shared" si="1"/>
        <v>0</v>
      </c>
      <c r="E345" s="22" t="str">
        <f t="shared" si="11"/>
        <v>0</v>
      </c>
      <c r="F345" s="23" t="str">
        <f t="shared" si="12"/>
        <v>0</v>
      </c>
      <c r="G345" s="24" t="str">
        <f t="shared" si="13"/>
        <v>0</v>
      </c>
      <c r="H345" s="25">
        <v>1645560.0</v>
      </c>
    </row>
    <row r="346">
      <c r="A346" s="3" t="s">
        <v>39</v>
      </c>
      <c r="B346" s="3" t="s">
        <v>395</v>
      </c>
      <c r="D346" s="22" t="str">
        <f t="shared" si="1"/>
        <v>0</v>
      </c>
      <c r="E346" s="22" t="str">
        <f t="shared" si="11"/>
        <v>0</v>
      </c>
      <c r="F346" s="23" t="str">
        <f t="shared" si="12"/>
        <v>0</v>
      </c>
      <c r="G346" s="24" t="str">
        <f t="shared" si="13"/>
        <v>0</v>
      </c>
      <c r="H346" s="25">
        <v>1630757.0</v>
      </c>
    </row>
    <row r="347">
      <c r="A347" s="3" t="s">
        <v>39</v>
      </c>
      <c r="B347" s="3" t="s">
        <v>396</v>
      </c>
      <c r="D347" s="22" t="str">
        <f t="shared" si="1"/>
        <v>0</v>
      </c>
      <c r="E347" s="22" t="str">
        <f t="shared" si="11"/>
        <v>0</v>
      </c>
      <c r="F347" s="23" t="str">
        <f t="shared" si="12"/>
        <v>0</v>
      </c>
      <c r="G347" s="24" t="str">
        <f t="shared" si="13"/>
        <v>0</v>
      </c>
      <c r="H347" s="25">
        <v>1626488.0</v>
      </c>
    </row>
    <row r="348">
      <c r="A348" s="3" t="s">
        <v>39</v>
      </c>
      <c r="B348" s="3" t="s">
        <v>397</v>
      </c>
      <c r="D348" s="22" t="str">
        <f t="shared" si="1"/>
        <v>0</v>
      </c>
      <c r="E348" s="22" t="str">
        <f t="shared" si="11"/>
        <v>0</v>
      </c>
      <c r="F348" s="23" t="str">
        <f t="shared" si="12"/>
        <v>0</v>
      </c>
      <c r="G348" s="24" t="str">
        <f t="shared" si="13"/>
        <v>0</v>
      </c>
      <c r="H348" s="25">
        <v>1625400.0</v>
      </c>
    </row>
    <row r="349">
      <c r="A349" s="3" t="s">
        <v>39</v>
      </c>
      <c r="B349" s="3" t="s">
        <v>398</v>
      </c>
      <c r="D349" s="22" t="str">
        <f t="shared" si="1"/>
        <v>0</v>
      </c>
      <c r="E349" s="22" t="str">
        <f t="shared" si="11"/>
        <v>0</v>
      </c>
      <c r="F349" s="23" t="str">
        <f t="shared" si="12"/>
        <v>0</v>
      </c>
      <c r="G349" s="24" t="str">
        <f t="shared" si="13"/>
        <v>0</v>
      </c>
      <c r="H349" s="25">
        <v>1619750.0</v>
      </c>
    </row>
    <row r="350">
      <c r="A350" s="3" t="s">
        <v>39</v>
      </c>
      <c r="B350" s="3" t="s">
        <v>399</v>
      </c>
      <c r="D350" s="22" t="str">
        <f t="shared" si="1"/>
        <v>0</v>
      </c>
      <c r="E350" s="22" t="str">
        <f t="shared" si="11"/>
        <v>0</v>
      </c>
      <c r="F350" s="23" t="str">
        <f t="shared" si="12"/>
        <v>0</v>
      </c>
      <c r="G350" s="24" t="str">
        <f t="shared" si="13"/>
        <v>0</v>
      </c>
      <c r="H350" s="25">
        <v>1608012.0</v>
      </c>
    </row>
    <row r="351">
      <c r="A351" s="3" t="s">
        <v>39</v>
      </c>
      <c r="B351" s="3" t="s">
        <v>400</v>
      </c>
      <c r="D351" s="22" t="str">
        <f t="shared" si="1"/>
        <v>0</v>
      </c>
      <c r="E351" s="22" t="str">
        <f t="shared" si="11"/>
        <v>0</v>
      </c>
      <c r="F351" s="23" t="str">
        <f t="shared" si="12"/>
        <v>0</v>
      </c>
      <c r="G351" s="24" t="str">
        <f t="shared" si="13"/>
        <v>0</v>
      </c>
      <c r="H351" s="25">
        <v>1587300.0</v>
      </c>
    </row>
    <row r="352">
      <c r="A352" s="3" t="s">
        <v>39</v>
      </c>
      <c r="B352" s="3" t="s">
        <v>401</v>
      </c>
      <c r="D352" s="22" t="str">
        <f t="shared" si="1"/>
        <v>0</v>
      </c>
      <c r="E352" s="22" t="str">
        <f t="shared" si="11"/>
        <v>0</v>
      </c>
      <c r="F352" s="23" t="str">
        <f t="shared" si="12"/>
        <v>0</v>
      </c>
      <c r="G352" s="24" t="str">
        <f t="shared" si="13"/>
        <v>0</v>
      </c>
      <c r="H352" s="25">
        <v>1577403.0</v>
      </c>
    </row>
    <row r="353">
      <c r="A353" s="3" t="s">
        <v>39</v>
      </c>
      <c r="B353" s="3" t="s">
        <v>402</v>
      </c>
      <c r="D353" s="22" t="str">
        <f t="shared" si="1"/>
        <v>0</v>
      </c>
      <c r="E353" s="22" t="str">
        <f t="shared" si="11"/>
        <v>0</v>
      </c>
      <c r="F353" s="23" t="str">
        <f t="shared" si="12"/>
        <v>0</v>
      </c>
      <c r="G353" s="24" t="str">
        <f t="shared" si="13"/>
        <v>0</v>
      </c>
      <c r="H353" s="25">
        <v>1565631.0</v>
      </c>
    </row>
    <row r="354">
      <c r="A354" s="3" t="s">
        <v>39</v>
      </c>
      <c r="B354" s="3" t="s">
        <v>403</v>
      </c>
      <c r="D354" s="22" t="str">
        <f t="shared" si="1"/>
        <v>0</v>
      </c>
      <c r="E354" s="22" t="str">
        <f t="shared" si="11"/>
        <v>0</v>
      </c>
      <c r="F354" s="23" t="str">
        <f t="shared" si="12"/>
        <v>0</v>
      </c>
      <c r="G354" s="24" t="str">
        <f t="shared" si="13"/>
        <v>0</v>
      </c>
      <c r="H354" s="25">
        <v>1555327.0</v>
      </c>
    </row>
    <row r="355">
      <c r="A355" s="3" t="s">
        <v>39</v>
      </c>
      <c r="B355" s="3" t="s">
        <v>404</v>
      </c>
      <c r="D355" s="22" t="str">
        <f t="shared" si="1"/>
        <v>Shell</v>
      </c>
      <c r="E355" s="22" t="str">
        <f t="shared" si="11"/>
        <v>0</v>
      </c>
      <c r="F355" s="23" t="str">
        <f t="shared" si="12"/>
        <v>ROYAL DUTCH SHELL PLC A SHARES EUR0.07 (NETHERLANDS LISTING)</v>
      </c>
      <c r="G355" s="24">
        <f t="shared" si="13"/>
        <v>1547856</v>
      </c>
      <c r="H355" s="25">
        <v>1547856.0</v>
      </c>
    </row>
    <row r="356">
      <c r="A356" s="3" t="s">
        <v>39</v>
      </c>
      <c r="B356" s="3" t="s">
        <v>405</v>
      </c>
      <c r="D356" s="22" t="str">
        <f t="shared" si="1"/>
        <v>0</v>
      </c>
      <c r="E356" s="22" t="str">
        <f t="shared" si="11"/>
        <v>0</v>
      </c>
      <c r="F356" s="23" t="str">
        <f t="shared" si="12"/>
        <v>0</v>
      </c>
      <c r="G356" s="24" t="str">
        <f t="shared" si="13"/>
        <v>0</v>
      </c>
      <c r="H356" s="25">
        <v>1532850.0</v>
      </c>
    </row>
    <row r="357">
      <c r="A357" s="3" t="s">
        <v>39</v>
      </c>
      <c r="B357" s="3" t="s">
        <v>406</v>
      </c>
      <c r="D357" s="22" t="str">
        <f t="shared" si="1"/>
        <v>0</v>
      </c>
      <c r="E357" s="22" t="str">
        <f t="shared" si="11"/>
        <v>0</v>
      </c>
      <c r="F357" s="23" t="str">
        <f t="shared" si="12"/>
        <v>0</v>
      </c>
      <c r="G357" s="24" t="str">
        <f t="shared" si="13"/>
        <v>0</v>
      </c>
      <c r="H357" s="25">
        <v>1530000.0</v>
      </c>
    </row>
    <row r="358">
      <c r="A358" s="3" t="s">
        <v>39</v>
      </c>
      <c r="B358" s="3" t="s">
        <v>407</v>
      </c>
      <c r="D358" s="22" t="str">
        <f t="shared" si="1"/>
        <v>0</v>
      </c>
      <c r="E358" s="22" t="str">
        <f t="shared" si="11"/>
        <v>0</v>
      </c>
      <c r="F358" s="23" t="str">
        <f t="shared" si="12"/>
        <v>0</v>
      </c>
      <c r="G358" s="24" t="str">
        <f t="shared" si="13"/>
        <v>0</v>
      </c>
      <c r="H358" s="25">
        <v>1529860.0</v>
      </c>
    </row>
    <row r="359">
      <c r="A359" s="3" t="s">
        <v>39</v>
      </c>
      <c r="B359" s="3" t="s">
        <v>408</v>
      </c>
      <c r="D359" s="22" t="str">
        <f t="shared" si="1"/>
        <v>0</v>
      </c>
      <c r="E359" s="22" t="str">
        <f t="shared" si="11"/>
        <v>0</v>
      </c>
      <c r="F359" s="23" t="str">
        <f t="shared" si="12"/>
        <v>0</v>
      </c>
      <c r="G359" s="24" t="str">
        <f t="shared" si="13"/>
        <v>0</v>
      </c>
      <c r="H359" s="25">
        <v>1526571.0</v>
      </c>
    </row>
    <row r="360">
      <c r="A360" s="3" t="s">
        <v>39</v>
      </c>
      <c r="B360" s="3" t="s">
        <v>409</v>
      </c>
      <c r="D360" s="22" t="str">
        <f t="shared" si="1"/>
        <v>0</v>
      </c>
      <c r="E360" s="22" t="str">
        <f t="shared" si="11"/>
        <v>0</v>
      </c>
      <c r="F360" s="23" t="str">
        <f t="shared" si="12"/>
        <v>0</v>
      </c>
      <c r="G360" s="24" t="str">
        <f t="shared" si="13"/>
        <v>0</v>
      </c>
      <c r="H360" s="25">
        <v>1512000.0</v>
      </c>
    </row>
    <row r="361">
      <c r="A361" s="3" t="s">
        <v>39</v>
      </c>
      <c r="B361" s="3" t="s">
        <v>410</v>
      </c>
      <c r="D361" s="22" t="str">
        <f t="shared" si="1"/>
        <v>0</v>
      </c>
      <c r="E361" s="22" t="str">
        <f t="shared" si="11"/>
        <v>0</v>
      </c>
      <c r="F361" s="23" t="str">
        <f t="shared" si="12"/>
        <v>0</v>
      </c>
      <c r="G361" s="24" t="str">
        <f t="shared" si="13"/>
        <v>0</v>
      </c>
      <c r="H361" s="25">
        <v>1498192.0</v>
      </c>
    </row>
    <row r="362">
      <c r="A362" s="3" t="s">
        <v>39</v>
      </c>
      <c r="B362" s="3" t="s">
        <v>411</v>
      </c>
      <c r="D362" s="22" t="str">
        <f t="shared" si="1"/>
        <v>0</v>
      </c>
      <c r="E362" s="22" t="str">
        <f t="shared" si="11"/>
        <v>0</v>
      </c>
      <c r="F362" s="23" t="str">
        <f t="shared" si="12"/>
        <v>0</v>
      </c>
      <c r="G362" s="24" t="str">
        <f t="shared" si="13"/>
        <v>0</v>
      </c>
      <c r="H362" s="25">
        <v>1493181.0</v>
      </c>
    </row>
    <row r="363">
      <c r="A363" s="3" t="s">
        <v>39</v>
      </c>
      <c r="B363" s="3" t="s">
        <v>412</v>
      </c>
      <c r="D363" s="22" t="str">
        <f t="shared" si="1"/>
        <v>0</v>
      </c>
      <c r="E363" s="22" t="str">
        <f t="shared" si="11"/>
        <v>0</v>
      </c>
      <c r="F363" s="23" t="str">
        <f t="shared" si="12"/>
        <v>0</v>
      </c>
      <c r="G363" s="24" t="str">
        <f t="shared" si="13"/>
        <v>0</v>
      </c>
      <c r="H363" s="25">
        <v>1490979.0</v>
      </c>
    </row>
    <row r="364">
      <c r="A364" s="3" t="s">
        <v>39</v>
      </c>
      <c r="B364" s="3" t="s">
        <v>413</v>
      </c>
      <c r="D364" s="22" t="str">
        <f t="shared" si="1"/>
        <v>0</v>
      </c>
      <c r="E364" s="22" t="str">
        <f t="shared" si="11"/>
        <v>0</v>
      </c>
      <c r="F364" s="23" t="str">
        <f t="shared" si="12"/>
        <v>0</v>
      </c>
      <c r="G364" s="24" t="str">
        <f t="shared" si="13"/>
        <v>0</v>
      </c>
      <c r="H364" s="25">
        <v>1490957.0</v>
      </c>
    </row>
    <row r="365">
      <c r="A365" s="3" t="s">
        <v>39</v>
      </c>
      <c r="B365" s="3" t="s">
        <v>414</v>
      </c>
      <c r="D365" s="22" t="str">
        <f t="shared" si="1"/>
        <v>0</v>
      </c>
      <c r="E365" s="22" t="str">
        <f t="shared" si="11"/>
        <v>0</v>
      </c>
      <c r="F365" s="23" t="str">
        <f t="shared" si="12"/>
        <v>0</v>
      </c>
      <c r="G365" s="24" t="str">
        <f t="shared" si="13"/>
        <v>0</v>
      </c>
      <c r="H365" s="25">
        <v>1490760.0</v>
      </c>
    </row>
    <row r="366">
      <c r="A366" s="3" t="s">
        <v>39</v>
      </c>
      <c r="B366" s="3" t="s">
        <v>415</v>
      </c>
      <c r="D366" s="22" t="str">
        <f t="shared" si="1"/>
        <v>0</v>
      </c>
      <c r="E366" s="22" t="str">
        <f t="shared" si="11"/>
        <v>0</v>
      </c>
      <c r="F366" s="23" t="str">
        <f t="shared" si="12"/>
        <v>0</v>
      </c>
      <c r="G366" s="24" t="str">
        <f t="shared" si="13"/>
        <v>0</v>
      </c>
      <c r="H366" s="25">
        <v>1471931.0</v>
      </c>
    </row>
    <row r="367">
      <c r="A367" s="3" t="s">
        <v>39</v>
      </c>
      <c r="B367" s="3" t="s">
        <v>416</v>
      </c>
      <c r="D367" s="22" t="str">
        <f t="shared" si="1"/>
        <v>0</v>
      </c>
      <c r="E367" s="22" t="str">
        <f t="shared" si="11"/>
        <v>0</v>
      </c>
      <c r="F367" s="23" t="str">
        <f t="shared" si="12"/>
        <v>0</v>
      </c>
      <c r="G367" s="24" t="str">
        <f t="shared" si="13"/>
        <v>0</v>
      </c>
      <c r="H367" s="25">
        <v>1469734.0</v>
      </c>
    </row>
    <row r="368">
      <c r="A368" s="3" t="s">
        <v>39</v>
      </c>
      <c r="B368" s="3" t="s">
        <v>417</v>
      </c>
      <c r="D368" s="22" t="str">
        <f t="shared" si="1"/>
        <v>0</v>
      </c>
      <c r="E368" s="22" t="str">
        <f t="shared" si="11"/>
        <v>0</v>
      </c>
      <c r="F368" s="23" t="str">
        <f t="shared" si="12"/>
        <v>0</v>
      </c>
      <c r="G368" s="24" t="str">
        <f t="shared" si="13"/>
        <v>0</v>
      </c>
      <c r="H368" s="25">
        <v>1466952.0</v>
      </c>
    </row>
    <row r="369">
      <c r="A369" s="3" t="s">
        <v>39</v>
      </c>
      <c r="B369" s="3" t="s">
        <v>418</v>
      </c>
      <c r="D369" s="22" t="str">
        <f t="shared" si="1"/>
        <v>0</v>
      </c>
      <c r="E369" s="22" t="str">
        <f t="shared" si="11"/>
        <v>0</v>
      </c>
      <c r="F369" s="23" t="str">
        <f t="shared" si="12"/>
        <v>0</v>
      </c>
      <c r="G369" s="24" t="str">
        <f t="shared" si="13"/>
        <v>0</v>
      </c>
      <c r="H369" s="25">
        <v>1456931.0</v>
      </c>
    </row>
    <row r="370">
      <c r="A370" s="3" t="s">
        <v>39</v>
      </c>
      <c r="B370" s="3" t="s">
        <v>419</v>
      </c>
      <c r="D370" s="22" t="str">
        <f t="shared" si="1"/>
        <v>0</v>
      </c>
      <c r="E370" s="22" t="str">
        <f t="shared" si="11"/>
        <v>0</v>
      </c>
      <c r="F370" s="23" t="str">
        <f t="shared" si="12"/>
        <v>0</v>
      </c>
      <c r="G370" s="24" t="str">
        <f t="shared" si="13"/>
        <v>0</v>
      </c>
      <c r="H370" s="25">
        <v>1451958.0</v>
      </c>
    </row>
    <row r="371">
      <c r="A371" s="3" t="s">
        <v>39</v>
      </c>
      <c r="B371" s="3" t="s">
        <v>420</v>
      </c>
      <c r="D371" s="22" t="str">
        <f t="shared" si="1"/>
        <v>0</v>
      </c>
      <c r="E371" s="22" t="str">
        <f t="shared" si="11"/>
        <v>0</v>
      </c>
      <c r="F371" s="23" t="str">
        <f t="shared" si="12"/>
        <v>0</v>
      </c>
      <c r="G371" s="24" t="str">
        <f t="shared" si="13"/>
        <v>0</v>
      </c>
      <c r="H371" s="25">
        <v>1450872.0</v>
      </c>
    </row>
    <row r="372">
      <c r="A372" s="3" t="s">
        <v>39</v>
      </c>
      <c r="B372" s="3" t="s">
        <v>421</v>
      </c>
      <c r="D372" s="22" t="str">
        <f t="shared" si="1"/>
        <v>0</v>
      </c>
      <c r="E372" s="22" t="str">
        <f t="shared" si="11"/>
        <v>0</v>
      </c>
      <c r="F372" s="23" t="str">
        <f t="shared" si="12"/>
        <v>0</v>
      </c>
      <c r="G372" s="24" t="str">
        <f t="shared" si="13"/>
        <v>0</v>
      </c>
      <c r="H372" s="25">
        <v>1446403.0</v>
      </c>
    </row>
    <row r="373">
      <c r="A373" s="3" t="s">
        <v>39</v>
      </c>
      <c r="B373" s="3" t="s">
        <v>422</v>
      </c>
      <c r="D373" s="22" t="str">
        <f t="shared" si="1"/>
        <v>0</v>
      </c>
      <c r="E373" s="22" t="str">
        <f t="shared" si="11"/>
        <v>0</v>
      </c>
      <c r="F373" s="23" t="str">
        <f t="shared" si="12"/>
        <v>0</v>
      </c>
      <c r="G373" s="24" t="str">
        <f t="shared" si="13"/>
        <v>0</v>
      </c>
      <c r="H373" s="25">
        <v>1444125.0</v>
      </c>
    </row>
    <row r="374">
      <c r="A374" s="3" t="s">
        <v>39</v>
      </c>
      <c r="B374" s="3" t="s">
        <v>423</v>
      </c>
      <c r="D374" s="22" t="str">
        <f t="shared" si="1"/>
        <v>0</v>
      </c>
      <c r="E374" s="22" t="str">
        <f t="shared" si="11"/>
        <v>0</v>
      </c>
      <c r="F374" s="23" t="str">
        <f t="shared" si="12"/>
        <v>0</v>
      </c>
      <c r="G374" s="24" t="str">
        <f t="shared" si="13"/>
        <v>0</v>
      </c>
      <c r="H374" s="25">
        <v>1440855.0</v>
      </c>
    </row>
    <row r="375">
      <c r="A375" s="3" t="s">
        <v>39</v>
      </c>
      <c r="B375" s="3" t="s">
        <v>424</v>
      </c>
      <c r="D375" s="22" t="str">
        <f t="shared" si="1"/>
        <v>0</v>
      </c>
      <c r="E375" s="22" t="str">
        <f t="shared" si="11"/>
        <v>0</v>
      </c>
      <c r="F375" s="23" t="str">
        <f t="shared" si="12"/>
        <v>0</v>
      </c>
      <c r="G375" s="24" t="str">
        <f t="shared" si="13"/>
        <v>0</v>
      </c>
      <c r="H375" s="25">
        <v>1439199.0</v>
      </c>
    </row>
    <row r="376">
      <c r="A376" s="3" t="s">
        <v>39</v>
      </c>
      <c r="B376" s="3" t="s">
        <v>425</v>
      </c>
      <c r="D376" s="22" t="str">
        <f t="shared" si="1"/>
        <v>0</v>
      </c>
      <c r="E376" s="22" t="str">
        <f t="shared" si="11"/>
        <v>0</v>
      </c>
      <c r="F376" s="23" t="str">
        <f t="shared" si="12"/>
        <v>0</v>
      </c>
      <c r="G376" s="24" t="str">
        <f t="shared" si="13"/>
        <v>0</v>
      </c>
      <c r="H376" s="25">
        <v>1433686.0</v>
      </c>
    </row>
    <row r="377">
      <c r="A377" s="3" t="s">
        <v>39</v>
      </c>
      <c r="B377" s="3" t="s">
        <v>426</v>
      </c>
      <c r="D377" s="22" t="str">
        <f t="shared" si="1"/>
        <v>0</v>
      </c>
      <c r="E377" s="22" t="str">
        <f t="shared" si="11"/>
        <v>0</v>
      </c>
      <c r="F377" s="23" t="str">
        <f t="shared" si="12"/>
        <v>0</v>
      </c>
      <c r="G377" s="24" t="str">
        <f t="shared" si="13"/>
        <v>0</v>
      </c>
      <c r="H377" s="25">
        <v>1422720.0</v>
      </c>
    </row>
    <row r="378">
      <c r="A378" s="3" t="s">
        <v>39</v>
      </c>
      <c r="B378" s="3" t="s">
        <v>427</v>
      </c>
      <c r="D378" s="22" t="str">
        <f t="shared" si="1"/>
        <v>0</v>
      </c>
      <c r="E378" s="22" t="str">
        <f t="shared" si="11"/>
        <v>0</v>
      </c>
      <c r="F378" s="23" t="str">
        <f t="shared" si="12"/>
        <v>0</v>
      </c>
      <c r="G378" s="24" t="str">
        <f t="shared" si="13"/>
        <v>0</v>
      </c>
      <c r="H378" s="25">
        <v>1420960.0</v>
      </c>
    </row>
    <row r="379">
      <c r="A379" s="3" t="s">
        <v>39</v>
      </c>
      <c r="B379" s="3" t="s">
        <v>428</v>
      </c>
      <c r="D379" s="22" t="str">
        <f t="shared" si="1"/>
        <v>0</v>
      </c>
      <c r="E379" s="22" t="str">
        <f t="shared" si="11"/>
        <v>0</v>
      </c>
      <c r="F379" s="23" t="str">
        <f t="shared" si="12"/>
        <v>0</v>
      </c>
      <c r="G379" s="24" t="str">
        <f t="shared" si="13"/>
        <v>0</v>
      </c>
      <c r="H379" s="25">
        <v>1418505.0</v>
      </c>
    </row>
    <row r="380">
      <c r="A380" s="3" t="s">
        <v>39</v>
      </c>
      <c r="B380" s="3" t="s">
        <v>429</v>
      </c>
      <c r="D380" s="22" t="str">
        <f t="shared" si="1"/>
        <v>0</v>
      </c>
      <c r="E380" s="22" t="str">
        <f t="shared" si="11"/>
        <v>0</v>
      </c>
      <c r="F380" s="23" t="str">
        <f t="shared" si="12"/>
        <v>0</v>
      </c>
      <c r="G380" s="24" t="str">
        <f t="shared" si="13"/>
        <v>0</v>
      </c>
      <c r="H380" s="25">
        <v>1400000.0</v>
      </c>
    </row>
    <row r="381">
      <c r="A381" s="3" t="s">
        <v>39</v>
      </c>
      <c r="B381" s="3" t="s">
        <v>430</v>
      </c>
      <c r="D381" s="22" t="str">
        <f t="shared" si="1"/>
        <v>0</v>
      </c>
      <c r="E381" s="22" t="str">
        <f t="shared" si="11"/>
        <v>0</v>
      </c>
      <c r="F381" s="23" t="str">
        <f t="shared" si="12"/>
        <v>0</v>
      </c>
      <c r="G381" s="24" t="str">
        <f t="shared" si="13"/>
        <v>0</v>
      </c>
      <c r="H381" s="25">
        <v>1398092.0</v>
      </c>
    </row>
    <row r="382">
      <c r="A382" s="3" t="s">
        <v>39</v>
      </c>
      <c r="B382" s="3" t="s">
        <v>431</v>
      </c>
      <c r="D382" s="22" t="str">
        <f t="shared" si="1"/>
        <v>0</v>
      </c>
      <c r="E382" s="22" t="str">
        <f t="shared" si="11"/>
        <v>0</v>
      </c>
      <c r="F382" s="23" t="str">
        <f t="shared" si="12"/>
        <v>0</v>
      </c>
      <c r="G382" s="24" t="str">
        <f t="shared" si="13"/>
        <v>0</v>
      </c>
      <c r="H382" s="25">
        <v>1397603.0</v>
      </c>
    </row>
    <row r="383">
      <c r="A383" s="3" t="s">
        <v>39</v>
      </c>
      <c r="B383" s="3" t="s">
        <v>432</v>
      </c>
      <c r="D383" s="22" t="str">
        <f t="shared" si="1"/>
        <v>0</v>
      </c>
      <c r="E383" s="22" t="str">
        <f t="shared" si="11"/>
        <v>0</v>
      </c>
      <c r="F383" s="23" t="str">
        <f t="shared" si="12"/>
        <v>0</v>
      </c>
      <c r="G383" s="24" t="str">
        <f t="shared" si="13"/>
        <v>0</v>
      </c>
      <c r="H383" s="25">
        <v>1389846.0</v>
      </c>
    </row>
    <row r="384">
      <c r="A384" s="3" t="s">
        <v>39</v>
      </c>
      <c r="B384" s="3" t="s">
        <v>433</v>
      </c>
      <c r="D384" s="22" t="str">
        <f t="shared" si="1"/>
        <v>0</v>
      </c>
      <c r="E384" s="22" t="str">
        <f t="shared" si="11"/>
        <v>0</v>
      </c>
      <c r="F384" s="23" t="str">
        <f t="shared" si="12"/>
        <v>0</v>
      </c>
      <c r="G384" s="24" t="str">
        <f t="shared" si="13"/>
        <v>0</v>
      </c>
      <c r="H384" s="25">
        <v>1387318.0</v>
      </c>
    </row>
    <row r="385">
      <c r="A385" s="3" t="s">
        <v>39</v>
      </c>
      <c r="B385" s="3" t="s">
        <v>434</v>
      </c>
      <c r="D385" s="22" t="str">
        <f t="shared" si="1"/>
        <v>0</v>
      </c>
      <c r="E385" s="22" t="str">
        <f t="shared" si="11"/>
        <v>0</v>
      </c>
      <c r="F385" s="23" t="str">
        <f t="shared" si="12"/>
        <v>0</v>
      </c>
      <c r="G385" s="24" t="str">
        <f t="shared" si="13"/>
        <v>0</v>
      </c>
      <c r="H385" s="25">
        <v>1387167.0</v>
      </c>
    </row>
    <row r="386">
      <c r="A386" s="3" t="s">
        <v>39</v>
      </c>
      <c r="B386" s="3" t="s">
        <v>435</v>
      </c>
      <c r="D386" s="22" t="str">
        <f t="shared" si="1"/>
        <v>0</v>
      </c>
      <c r="E386" s="22" t="str">
        <f t="shared" si="11"/>
        <v>0</v>
      </c>
      <c r="F386" s="23" t="str">
        <f t="shared" si="12"/>
        <v>0</v>
      </c>
      <c r="G386" s="24" t="str">
        <f t="shared" si="13"/>
        <v>0</v>
      </c>
      <c r="H386" s="25">
        <v>1363991.0</v>
      </c>
    </row>
    <row r="387">
      <c r="A387" s="3" t="s">
        <v>39</v>
      </c>
      <c r="B387" s="3" t="s">
        <v>436</v>
      </c>
      <c r="D387" s="22" t="str">
        <f t="shared" si="1"/>
        <v>0</v>
      </c>
      <c r="E387" s="22" t="str">
        <f t="shared" si="11"/>
        <v>0</v>
      </c>
      <c r="F387" s="23" t="str">
        <f t="shared" si="12"/>
        <v>0</v>
      </c>
      <c r="G387" s="24" t="str">
        <f t="shared" si="13"/>
        <v>0</v>
      </c>
      <c r="H387" s="25">
        <v>1355238.0</v>
      </c>
    </row>
    <row r="388">
      <c r="A388" s="3" t="s">
        <v>39</v>
      </c>
      <c r="B388" s="3" t="s">
        <v>437</v>
      </c>
      <c r="D388" s="22" t="str">
        <f t="shared" si="1"/>
        <v>0</v>
      </c>
      <c r="E388" s="22" t="str">
        <f t="shared" si="11"/>
        <v>0</v>
      </c>
      <c r="F388" s="23" t="str">
        <f t="shared" si="12"/>
        <v>0</v>
      </c>
      <c r="G388" s="24" t="str">
        <f t="shared" si="13"/>
        <v>0</v>
      </c>
      <c r="H388" s="25">
        <v>1317931.0</v>
      </c>
    </row>
    <row r="389">
      <c r="A389" s="3" t="s">
        <v>39</v>
      </c>
      <c r="B389" s="3" t="s">
        <v>438</v>
      </c>
      <c r="D389" s="22" t="str">
        <f t="shared" si="1"/>
        <v>0</v>
      </c>
      <c r="E389" s="22" t="str">
        <f t="shared" si="11"/>
        <v>0</v>
      </c>
      <c r="F389" s="23" t="str">
        <f t="shared" si="12"/>
        <v>0</v>
      </c>
      <c r="G389" s="24" t="str">
        <f t="shared" si="13"/>
        <v>0</v>
      </c>
      <c r="H389" s="25">
        <v>1289954.0</v>
      </c>
    </row>
    <row r="390">
      <c r="A390" s="3" t="s">
        <v>39</v>
      </c>
      <c r="B390" s="3" t="s">
        <v>439</v>
      </c>
      <c r="D390" s="22" t="str">
        <f t="shared" si="1"/>
        <v>0</v>
      </c>
      <c r="E390" s="22" t="str">
        <f t="shared" si="11"/>
        <v>0</v>
      </c>
      <c r="F390" s="23" t="str">
        <f t="shared" si="12"/>
        <v>0</v>
      </c>
      <c r="G390" s="24" t="str">
        <f t="shared" si="13"/>
        <v>0</v>
      </c>
      <c r="H390" s="25">
        <v>1283471.0</v>
      </c>
    </row>
    <row r="391">
      <c r="A391" s="3" t="s">
        <v>39</v>
      </c>
      <c r="B391" s="3" t="s">
        <v>440</v>
      </c>
      <c r="D391" s="22" t="str">
        <f t="shared" si="1"/>
        <v>0</v>
      </c>
      <c r="E391" s="22" t="str">
        <f t="shared" si="11"/>
        <v>0</v>
      </c>
      <c r="F391" s="23" t="str">
        <f t="shared" si="12"/>
        <v>0</v>
      </c>
      <c r="G391" s="24" t="str">
        <f t="shared" si="13"/>
        <v>0</v>
      </c>
      <c r="H391" s="25">
        <v>1267955.0</v>
      </c>
    </row>
    <row r="392">
      <c r="A392" s="3" t="s">
        <v>39</v>
      </c>
      <c r="B392" s="3" t="s">
        <v>441</v>
      </c>
      <c r="D392" s="22" t="str">
        <f t="shared" si="1"/>
        <v>0</v>
      </c>
      <c r="E392" s="22" t="str">
        <f t="shared" si="11"/>
        <v>0</v>
      </c>
      <c r="F392" s="23" t="str">
        <f t="shared" si="12"/>
        <v>0</v>
      </c>
      <c r="G392" s="24" t="str">
        <f t="shared" si="13"/>
        <v>0</v>
      </c>
      <c r="H392" s="25">
        <v>1263953.0</v>
      </c>
    </row>
    <row r="393">
      <c r="A393" s="3" t="s">
        <v>39</v>
      </c>
      <c r="B393" s="3" t="s">
        <v>442</v>
      </c>
      <c r="D393" s="22" t="str">
        <f t="shared" si="1"/>
        <v>0</v>
      </c>
      <c r="E393" s="22" t="str">
        <f t="shared" si="11"/>
        <v>0</v>
      </c>
      <c r="F393" s="23" t="str">
        <f t="shared" si="12"/>
        <v>0</v>
      </c>
      <c r="G393" s="24" t="str">
        <f t="shared" si="13"/>
        <v>0</v>
      </c>
      <c r="H393" s="25">
        <v>1256998.0</v>
      </c>
    </row>
    <row r="394">
      <c r="A394" s="3" t="s">
        <v>39</v>
      </c>
      <c r="B394" s="3" t="s">
        <v>443</v>
      </c>
      <c r="D394" s="22" t="str">
        <f t="shared" si="1"/>
        <v>0</v>
      </c>
      <c r="E394" s="22" t="str">
        <f t="shared" si="11"/>
        <v>0</v>
      </c>
      <c r="F394" s="23" t="str">
        <f t="shared" si="12"/>
        <v>0</v>
      </c>
      <c r="G394" s="24" t="str">
        <f t="shared" si="13"/>
        <v>0</v>
      </c>
      <c r="H394" s="25">
        <v>1248857.0</v>
      </c>
    </row>
    <row r="395">
      <c r="A395" s="3" t="s">
        <v>39</v>
      </c>
      <c r="B395" s="3" t="s">
        <v>444</v>
      </c>
      <c r="D395" s="22" t="str">
        <f t="shared" si="1"/>
        <v>0</v>
      </c>
      <c r="E395" s="22" t="str">
        <f t="shared" si="11"/>
        <v>0</v>
      </c>
      <c r="F395" s="23" t="str">
        <f t="shared" si="12"/>
        <v>0</v>
      </c>
      <c r="G395" s="24" t="str">
        <f t="shared" si="13"/>
        <v>0</v>
      </c>
      <c r="H395" s="25">
        <v>1246432.0</v>
      </c>
    </row>
    <row r="396">
      <c r="A396" s="3" t="s">
        <v>39</v>
      </c>
      <c r="B396" s="3" t="s">
        <v>445</v>
      </c>
      <c r="D396" s="22" t="str">
        <f t="shared" si="1"/>
        <v>0</v>
      </c>
      <c r="E396" s="22" t="str">
        <f t="shared" si="11"/>
        <v>0</v>
      </c>
      <c r="F396" s="23" t="str">
        <f t="shared" si="12"/>
        <v>0</v>
      </c>
      <c r="G396" s="24" t="str">
        <f t="shared" si="13"/>
        <v>0</v>
      </c>
      <c r="H396" s="25">
        <v>1245920.0</v>
      </c>
    </row>
    <row r="397">
      <c r="A397" s="3" t="s">
        <v>39</v>
      </c>
      <c r="B397" s="3" t="s">
        <v>446</v>
      </c>
      <c r="D397" s="22" t="str">
        <f t="shared" si="1"/>
        <v>0</v>
      </c>
      <c r="E397" s="22" t="str">
        <f t="shared" si="11"/>
        <v>0</v>
      </c>
      <c r="F397" s="23" t="str">
        <f t="shared" si="12"/>
        <v>0</v>
      </c>
      <c r="G397" s="24" t="str">
        <f t="shared" si="13"/>
        <v>0</v>
      </c>
      <c r="H397" s="25">
        <v>1229940.0</v>
      </c>
    </row>
    <row r="398">
      <c r="A398" s="3" t="s">
        <v>39</v>
      </c>
      <c r="B398" s="3" t="s">
        <v>447</v>
      </c>
      <c r="D398" s="22" t="str">
        <f t="shared" si="1"/>
        <v>0</v>
      </c>
      <c r="E398" s="22" t="str">
        <f t="shared" si="11"/>
        <v>0</v>
      </c>
      <c r="F398" s="23" t="str">
        <f t="shared" si="12"/>
        <v>0</v>
      </c>
      <c r="G398" s="24" t="str">
        <f t="shared" si="13"/>
        <v>0</v>
      </c>
      <c r="H398" s="25">
        <v>1215058.0</v>
      </c>
    </row>
    <row r="399">
      <c r="A399" s="3" t="s">
        <v>39</v>
      </c>
      <c r="B399" s="3" t="s">
        <v>448</v>
      </c>
      <c r="D399" s="22" t="str">
        <f t="shared" si="1"/>
        <v>0</v>
      </c>
      <c r="E399" s="22" t="str">
        <f t="shared" si="11"/>
        <v>0</v>
      </c>
      <c r="F399" s="23" t="str">
        <f t="shared" si="12"/>
        <v>0</v>
      </c>
      <c r="G399" s="24" t="str">
        <f t="shared" si="13"/>
        <v>0</v>
      </c>
      <c r="H399" s="25">
        <v>1209726.0</v>
      </c>
    </row>
    <row r="400">
      <c r="A400" s="3" t="s">
        <v>39</v>
      </c>
      <c r="B400" s="3" t="s">
        <v>449</v>
      </c>
      <c r="D400" s="22" t="str">
        <f t="shared" si="1"/>
        <v>0</v>
      </c>
      <c r="E400" s="22" t="str">
        <f t="shared" si="11"/>
        <v>0</v>
      </c>
      <c r="F400" s="23" t="str">
        <f t="shared" si="12"/>
        <v>0</v>
      </c>
      <c r="G400" s="24" t="str">
        <f t="shared" si="13"/>
        <v>0</v>
      </c>
      <c r="H400" s="25">
        <v>1208069.0</v>
      </c>
    </row>
    <row r="401">
      <c r="A401" s="3" t="s">
        <v>39</v>
      </c>
      <c r="B401" s="3" t="s">
        <v>450</v>
      </c>
      <c r="D401" s="22" t="str">
        <f t="shared" si="1"/>
        <v>0</v>
      </c>
      <c r="E401" s="22" t="str">
        <f t="shared" si="11"/>
        <v>0</v>
      </c>
      <c r="F401" s="23" t="str">
        <f t="shared" si="12"/>
        <v>0</v>
      </c>
      <c r="G401" s="24" t="str">
        <f t="shared" si="13"/>
        <v>0</v>
      </c>
      <c r="H401" s="25">
        <v>1202499.0</v>
      </c>
    </row>
    <row r="402">
      <c r="A402" s="3" t="s">
        <v>39</v>
      </c>
      <c r="B402" s="3" t="s">
        <v>451</v>
      </c>
      <c r="D402" s="22" t="str">
        <f t="shared" si="1"/>
        <v>0</v>
      </c>
      <c r="E402" s="22" t="str">
        <f t="shared" si="11"/>
        <v>0</v>
      </c>
      <c r="F402" s="23" t="str">
        <f t="shared" si="12"/>
        <v>0</v>
      </c>
      <c r="G402" s="24" t="str">
        <f t="shared" si="13"/>
        <v>0</v>
      </c>
      <c r="H402" s="25">
        <v>1193071.0</v>
      </c>
    </row>
    <row r="403">
      <c r="A403" s="3" t="s">
        <v>39</v>
      </c>
      <c r="B403" s="3" t="s">
        <v>452</v>
      </c>
      <c r="D403" s="22" t="str">
        <f t="shared" si="1"/>
        <v>0</v>
      </c>
      <c r="E403" s="22" t="str">
        <f t="shared" si="11"/>
        <v>0</v>
      </c>
      <c r="F403" s="23" t="str">
        <f t="shared" si="12"/>
        <v>0</v>
      </c>
      <c r="G403" s="24" t="str">
        <f t="shared" si="13"/>
        <v>0</v>
      </c>
      <c r="H403" s="25">
        <v>1189785.0</v>
      </c>
    </row>
    <row r="404">
      <c r="A404" s="3" t="s">
        <v>39</v>
      </c>
      <c r="B404" s="3" t="s">
        <v>453</v>
      </c>
      <c r="D404" s="22" t="str">
        <f t="shared" si="1"/>
        <v>0</v>
      </c>
      <c r="E404" s="22" t="str">
        <f t="shared" si="11"/>
        <v>0</v>
      </c>
      <c r="F404" s="23" t="str">
        <f t="shared" si="12"/>
        <v>0</v>
      </c>
      <c r="G404" s="24" t="str">
        <f t="shared" si="13"/>
        <v>0</v>
      </c>
      <c r="H404" s="25">
        <v>1189189.0</v>
      </c>
    </row>
    <row r="405">
      <c r="A405" s="3" t="s">
        <v>39</v>
      </c>
      <c r="B405" s="3" t="s">
        <v>454</v>
      </c>
      <c r="D405" s="22" t="str">
        <f t="shared" si="1"/>
        <v>0</v>
      </c>
      <c r="E405" s="22" t="str">
        <f t="shared" si="11"/>
        <v>0</v>
      </c>
      <c r="F405" s="23" t="str">
        <f t="shared" si="12"/>
        <v>0</v>
      </c>
      <c r="G405" s="24" t="str">
        <f t="shared" si="13"/>
        <v>0</v>
      </c>
      <c r="H405" s="25">
        <v>1186591.0</v>
      </c>
    </row>
    <row r="406">
      <c r="A406" s="3" t="s">
        <v>39</v>
      </c>
      <c r="B406" s="3" t="s">
        <v>455</v>
      </c>
      <c r="D406" s="22" t="str">
        <f t="shared" si="1"/>
        <v>0</v>
      </c>
      <c r="E406" s="22" t="str">
        <f t="shared" si="11"/>
        <v>0</v>
      </c>
      <c r="F406" s="23" t="str">
        <f t="shared" si="12"/>
        <v>0</v>
      </c>
      <c r="G406" s="24" t="str">
        <f t="shared" si="13"/>
        <v>0</v>
      </c>
      <c r="H406" s="25">
        <v>1183393.0</v>
      </c>
    </row>
    <row r="407">
      <c r="A407" s="3" t="s">
        <v>39</v>
      </c>
      <c r="B407" s="3" t="s">
        <v>456</v>
      </c>
      <c r="D407" s="22" t="str">
        <f t="shared" si="1"/>
        <v>0</v>
      </c>
      <c r="E407" s="22" t="str">
        <f t="shared" si="11"/>
        <v>0</v>
      </c>
      <c r="F407" s="23" t="str">
        <f t="shared" si="12"/>
        <v>0</v>
      </c>
      <c r="G407" s="24" t="str">
        <f t="shared" si="13"/>
        <v>0</v>
      </c>
      <c r="H407" s="25">
        <v>1182376.0</v>
      </c>
    </row>
    <row r="408">
      <c r="A408" s="3" t="s">
        <v>39</v>
      </c>
      <c r="B408" s="3" t="s">
        <v>457</v>
      </c>
      <c r="D408" s="22" t="str">
        <f t="shared" si="1"/>
        <v>0</v>
      </c>
      <c r="E408" s="22" t="str">
        <f t="shared" si="11"/>
        <v>0</v>
      </c>
      <c r="F408" s="23" t="str">
        <f t="shared" si="12"/>
        <v>0</v>
      </c>
      <c r="G408" s="24" t="str">
        <f t="shared" si="13"/>
        <v>0</v>
      </c>
      <c r="H408" s="25">
        <v>1181632.0</v>
      </c>
    </row>
    <row r="409">
      <c r="A409" s="3" t="s">
        <v>39</v>
      </c>
      <c r="B409" s="3" t="s">
        <v>458</v>
      </c>
      <c r="D409" s="22" t="str">
        <f t="shared" si="1"/>
        <v>0</v>
      </c>
      <c r="E409" s="22" t="str">
        <f t="shared" si="11"/>
        <v>0</v>
      </c>
      <c r="F409" s="23" t="str">
        <f t="shared" si="12"/>
        <v>0</v>
      </c>
      <c r="G409" s="24" t="str">
        <f t="shared" si="13"/>
        <v>0</v>
      </c>
      <c r="H409" s="25">
        <v>1156142.0</v>
      </c>
    </row>
    <row r="410">
      <c r="A410" s="3" t="s">
        <v>39</v>
      </c>
      <c r="B410" s="3" t="s">
        <v>459</v>
      </c>
      <c r="D410" s="22" t="str">
        <f t="shared" si="1"/>
        <v>0</v>
      </c>
      <c r="E410" s="22" t="str">
        <f t="shared" si="11"/>
        <v>0</v>
      </c>
      <c r="F410" s="23" t="str">
        <f t="shared" si="12"/>
        <v>0</v>
      </c>
      <c r="G410" s="24" t="str">
        <f t="shared" si="13"/>
        <v>0</v>
      </c>
      <c r="H410" s="25">
        <v>1143500.0</v>
      </c>
    </row>
    <row r="411">
      <c r="A411" s="3" t="s">
        <v>39</v>
      </c>
      <c r="B411" s="3" t="s">
        <v>460</v>
      </c>
      <c r="D411" s="22" t="str">
        <f t="shared" si="1"/>
        <v>0</v>
      </c>
      <c r="E411" s="22" t="str">
        <f t="shared" si="11"/>
        <v>0</v>
      </c>
      <c r="F411" s="23" t="str">
        <f t="shared" si="12"/>
        <v>0</v>
      </c>
      <c r="G411" s="24" t="str">
        <f t="shared" si="13"/>
        <v>0</v>
      </c>
      <c r="H411" s="25">
        <v>1141807.0</v>
      </c>
    </row>
    <row r="412">
      <c r="A412" s="3" t="s">
        <v>39</v>
      </c>
      <c r="B412" s="3" t="s">
        <v>461</v>
      </c>
      <c r="D412" s="22" t="str">
        <f t="shared" si="1"/>
        <v>0</v>
      </c>
      <c r="E412" s="22" t="str">
        <f t="shared" si="11"/>
        <v>0</v>
      </c>
      <c r="F412" s="23" t="str">
        <f t="shared" si="12"/>
        <v>0</v>
      </c>
      <c r="G412" s="24" t="str">
        <f t="shared" si="13"/>
        <v>0</v>
      </c>
      <c r="H412" s="25">
        <v>1114301.0</v>
      </c>
    </row>
    <row r="413">
      <c r="A413" s="3" t="s">
        <v>39</v>
      </c>
      <c r="B413" s="3" t="s">
        <v>462</v>
      </c>
      <c r="D413" s="22" t="str">
        <f t="shared" si="1"/>
        <v>0</v>
      </c>
      <c r="E413" s="22" t="str">
        <f t="shared" si="11"/>
        <v>0</v>
      </c>
      <c r="F413" s="23" t="str">
        <f t="shared" si="12"/>
        <v>0</v>
      </c>
      <c r="G413" s="24" t="str">
        <f t="shared" si="13"/>
        <v>0</v>
      </c>
      <c r="H413" s="25">
        <v>1111201.0</v>
      </c>
    </row>
    <row r="414">
      <c r="A414" s="3" t="s">
        <v>39</v>
      </c>
      <c r="B414" s="3" t="s">
        <v>463</v>
      </c>
      <c r="D414" s="22" t="str">
        <f t="shared" si="1"/>
        <v>0</v>
      </c>
      <c r="E414" s="22" t="str">
        <f t="shared" si="11"/>
        <v>0</v>
      </c>
      <c r="F414" s="23" t="str">
        <f t="shared" si="12"/>
        <v>0</v>
      </c>
      <c r="G414" s="24" t="str">
        <f t="shared" si="13"/>
        <v>0</v>
      </c>
      <c r="H414" s="25">
        <v>1104491.0</v>
      </c>
    </row>
    <row r="415">
      <c r="A415" s="3" t="s">
        <v>39</v>
      </c>
      <c r="B415" s="3" t="s">
        <v>464</v>
      </c>
      <c r="D415" s="22" t="str">
        <f t="shared" si="1"/>
        <v>0</v>
      </c>
      <c r="E415" s="22" t="str">
        <f t="shared" si="11"/>
        <v>0</v>
      </c>
      <c r="F415" s="23" t="str">
        <f t="shared" si="12"/>
        <v>0</v>
      </c>
      <c r="G415" s="24" t="str">
        <f t="shared" si="13"/>
        <v>0</v>
      </c>
      <c r="H415" s="25">
        <v>1081082.0</v>
      </c>
    </row>
    <row r="416">
      <c r="A416" s="3" t="s">
        <v>39</v>
      </c>
      <c r="B416" s="3" t="s">
        <v>465</v>
      </c>
      <c r="D416" s="22" t="str">
        <f t="shared" si="1"/>
        <v>0</v>
      </c>
      <c r="E416" s="22" t="str">
        <f t="shared" si="11"/>
        <v>0</v>
      </c>
      <c r="F416" s="23" t="str">
        <f t="shared" si="12"/>
        <v>0</v>
      </c>
      <c r="G416" s="24" t="str">
        <f t="shared" si="13"/>
        <v>0</v>
      </c>
      <c r="H416" s="25">
        <v>1080281.0</v>
      </c>
    </row>
    <row r="417">
      <c r="A417" s="3" t="s">
        <v>39</v>
      </c>
      <c r="B417" s="3" t="s">
        <v>466</v>
      </c>
      <c r="D417" s="22" t="str">
        <f t="shared" si="1"/>
        <v>0</v>
      </c>
      <c r="E417" s="22" t="str">
        <f t="shared" si="11"/>
        <v>0</v>
      </c>
      <c r="F417" s="23" t="str">
        <f t="shared" si="12"/>
        <v>0</v>
      </c>
      <c r="G417" s="24" t="str">
        <f t="shared" si="13"/>
        <v>0</v>
      </c>
      <c r="H417" s="25">
        <v>1077013.0</v>
      </c>
    </row>
    <row r="418">
      <c r="A418" s="3" t="s">
        <v>39</v>
      </c>
      <c r="B418" s="3" t="s">
        <v>467</v>
      </c>
      <c r="D418" s="22" t="str">
        <f t="shared" si="1"/>
        <v>0</v>
      </c>
      <c r="E418" s="22" t="str">
        <f t="shared" si="11"/>
        <v>0</v>
      </c>
      <c r="F418" s="23" t="str">
        <f t="shared" si="12"/>
        <v>0</v>
      </c>
      <c r="G418" s="24" t="str">
        <f t="shared" si="13"/>
        <v>0</v>
      </c>
      <c r="H418" s="25">
        <v>1075514.0</v>
      </c>
    </row>
    <row r="419">
      <c r="A419" s="3" t="s">
        <v>39</v>
      </c>
      <c r="B419" s="3" t="s">
        <v>468</v>
      </c>
      <c r="D419" s="22" t="str">
        <f t="shared" si="1"/>
        <v>0</v>
      </c>
      <c r="E419" s="22" t="str">
        <f t="shared" si="11"/>
        <v>0</v>
      </c>
      <c r="F419" s="23" t="str">
        <f t="shared" si="12"/>
        <v>0</v>
      </c>
      <c r="G419" s="24" t="str">
        <f t="shared" si="13"/>
        <v>0</v>
      </c>
      <c r="H419" s="25">
        <v>1072058.0</v>
      </c>
    </row>
    <row r="420">
      <c r="A420" s="3" t="s">
        <v>39</v>
      </c>
      <c r="B420" s="3" t="s">
        <v>469</v>
      </c>
      <c r="D420" s="22" t="str">
        <f t="shared" si="1"/>
        <v>RWE </v>
      </c>
      <c r="E420" s="22" t="str">
        <f t="shared" si="11"/>
        <v>RWE</v>
      </c>
      <c r="F420" s="23" t="str">
        <f t="shared" si="12"/>
        <v>RWE AG</v>
      </c>
      <c r="G420" s="24">
        <f t="shared" si="13"/>
        <v>1049817</v>
      </c>
      <c r="H420" s="25">
        <v>1049817.0</v>
      </c>
    </row>
    <row r="421">
      <c r="A421" s="3" t="s">
        <v>39</v>
      </c>
      <c r="B421" s="3" t="s">
        <v>470</v>
      </c>
      <c r="D421" s="22" t="str">
        <f t="shared" si="1"/>
        <v>0</v>
      </c>
      <c r="E421" s="22" t="str">
        <f t="shared" si="11"/>
        <v>0</v>
      </c>
      <c r="F421" s="23" t="str">
        <f t="shared" si="12"/>
        <v>0</v>
      </c>
      <c r="G421" s="24" t="str">
        <f t="shared" si="13"/>
        <v>0</v>
      </c>
      <c r="H421" s="25">
        <v>1049660.0</v>
      </c>
    </row>
    <row r="422">
      <c r="A422" s="3" t="s">
        <v>39</v>
      </c>
      <c r="B422" s="3" t="s">
        <v>471</v>
      </c>
      <c r="D422" s="22" t="str">
        <f t="shared" si="1"/>
        <v>0</v>
      </c>
      <c r="E422" s="22" t="str">
        <f t="shared" si="11"/>
        <v>0</v>
      </c>
      <c r="F422" s="23" t="str">
        <f t="shared" si="12"/>
        <v>0</v>
      </c>
      <c r="G422" s="24" t="str">
        <f t="shared" si="13"/>
        <v>0</v>
      </c>
      <c r="H422" s="25">
        <v>1049468.0</v>
      </c>
    </row>
    <row r="423">
      <c r="A423" s="3" t="s">
        <v>39</v>
      </c>
      <c r="B423" s="3" t="s">
        <v>472</v>
      </c>
      <c r="D423" s="22" t="str">
        <f t="shared" si="1"/>
        <v>0</v>
      </c>
      <c r="E423" s="22" t="str">
        <f t="shared" si="11"/>
        <v>0</v>
      </c>
      <c r="F423" s="23" t="str">
        <f t="shared" si="12"/>
        <v>0</v>
      </c>
      <c r="G423" s="24" t="str">
        <f t="shared" si="13"/>
        <v>0</v>
      </c>
      <c r="H423" s="25">
        <v>1047146.0</v>
      </c>
    </row>
    <row r="424">
      <c r="A424" s="3" t="s">
        <v>39</v>
      </c>
      <c r="B424" s="3" t="s">
        <v>473</v>
      </c>
      <c r="D424" s="22" t="str">
        <f t="shared" si="1"/>
        <v>0</v>
      </c>
      <c r="E424" s="22" t="str">
        <f t="shared" si="11"/>
        <v>0</v>
      </c>
      <c r="F424" s="23" t="str">
        <f t="shared" si="12"/>
        <v>0</v>
      </c>
      <c r="G424" s="24" t="str">
        <f t="shared" si="13"/>
        <v>0</v>
      </c>
      <c r="H424" s="25">
        <v>1038286.0</v>
      </c>
    </row>
    <row r="425">
      <c r="A425" s="3" t="s">
        <v>39</v>
      </c>
      <c r="B425" s="3" t="s">
        <v>474</v>
      </c>
      <c r="D425" s="22" t="str">
        <f t="shared" si="1"/>
        <v>0</v>
      </c>
      <c r="E425" s="22" t="str">
        <f t="shared" si="11"/>
        <v>0</v>
      </c>
      <c r="F425" s="23" t="str">
        <f t="shared" si="12"/>
        <v>0</v>
      </c>
      <c r="G425" s="24" t="str">
        <f t="shared" si="13"/>
        <v>0</v>
      </c>
      <c r="H425" s="25">
        <v>1035062.0</v>
      </c>
    </row>
    <row r="426">
      <c r="A426" s="3" t="s">
        <v>39</v>
      </c>
      <c r="B426" s="3" t="s">
        <v>475</v>
      </c>
      <c r="D426" s="22" t="str">
        <f t="shared" si="1"/>
        <v>0</v>
      </c>
      <c r="E426" s="22" t="str">
        <f t="shared" si="11"/>
        <v>0</v>
      </c>
      <c r="F426" s="23" t="str">
        <f t="shared" si="12"/>
        <v>0</v>
      </c>
      <c r="G426" s="24" t="str">
        <f t="shared" si="13"/>
        <v>0</v>
      </c>
      <c r="H426" s="25">
        <v>1030716.0</v>
      </c>
    </row>
    <row r="427">
      <c r="A427" s="3" t="s">
        <v>39</v>
      </c>
      <c r="B427" s="3" t="s">
        <v>476</v>
      </c>
      <c r="D427" s="22" t="str">
        <f t="shared" si="1"/>
        <v>0</v>
      </c>
      <c r="E427" s="22" t="str">
        <f t="shared" si="11"/>
        <v>0</v>
      </c>
      <c r="F427" s="23" t="str">
        <f t="shared" si="12"/>
        <v>0</v>
      </c>
      <c r="G427" s="24" t="str">
        <f t="shared" si="13"/>
        <v>0</v>
      </c>
      <c r="H427" s="25">
        <v>1028101.0</v>
      </c>
    </row>
    <row r="428">
      <c r="A428" s="3" t="s">
        <v>39</v>
      </c>
      <c r="B428" s="3" t="s">
        <v>477</v>
      </c>
      <c r="D428" s="22" t="str">
        <f t="shared" si="1"/>
        <v>0</v>
      </c>
      <c r="E428" s="22" t="str">
        <f t="shared" si="11"/>
        <v>0</v>
      </c>
      <c r="F428" s="23" t="str">
        <f t="shared" si="12"/>
        <v>0</v>
      </c>
      <c r="G428" s="24" t="str">
        <f t="shared" si="13"/>
        <v>0</v>
      </c>
      <c r="H428" s="25">
        <v>1026934.0</v>
      </c>
    </row>
    <row r="429">
      <c r="A429" s="3" t="s">
        <v>39</v>
      </c>
      <c r="B429" s="3" t="s">
        <v>478</v>
      </c>
      <c r="D429" s="22" t="str">
        <f t="shared" si="1"/>
        <v>0</v>
      </c>
      <c r="E429" s="22" t="str">
        <f t="shared" si="11"/>
        <v>0</v>
      </c>
      <c r="F429" s="23" t="str">
        <f t="shared" si="12"/>
        <v>0</v>
      </c>
      <c r="G429" s="24" t="str">
        <f t="shared" si="13"/>
        <v>0</v>
      </c>
      <c r="H429" s="25">
        <v>1020057.0</v>
      </c>
    </row>
    <row r="430">
      <c r="A430" s="3" t="s">
        <v>39</v>
      </c>
      <c r="B430" s="3" t="s">
        <v>479</v>
      </c>
      <c r="D430" s="22" t="str">
        <f t="shared" si="1"/>
        <v>0</v>
      </c>
      <c r="E430" s="22" t="str">
        <f t="shared" si="11"/>
        <v>0</v>
      </c>
      <c r="F430" s="23" t="str">
        <f t="shared" si="12"/>
        <v>0</v>
      </c>
      <c r="G430" s="24" t="str">
        <f t="shared" si="13"/>
        <v>0</v>
      </c>
      <c r="H430" s="25">
        <v>1019952.0</v>
      </c>
    </row>
    <row r="431">
      <c r="A431" s="3" t="s">
        <v>39</v>
      </c>
      <c r="B431" s="3" t="s">
        <v>480</v>
      </c>
      <c r="D431" s="22" t="str">
        <f t="shared" si="1"/>
        <v>0</v>
      </c>
      <c r="E431" s="22" t="str">
        <f t="shared" si="11"/>
        <v>0</v>
      </c>
      <c r="F431" s="23" t="str">
        <f t="shared" si="12"/>
        <v>0</v>
      </c>
      <c r="G431" s="24" t="str">
        <f t="shared" si="13"/>
        <v>0</v>
      </c>
      <c r="H431" s="25">
        <v>1019326.0</v>
      </c>
    </row>
    <row r="432">
      <c r="A432" s="3" t="s">
        <v>39</v>
      </c>
      <c r="B432" s="3" t="s">
        <v>481</v>
      </c>
      <c r="D432" s="22" t="str">
        <f t="shared" si="1"/>
        <v>0</v>
      </c>
      <c r="E432" s="22" t="str">
        <f t="shared" si="11"/>
        <v>0</v>
      </c>
      <c r="F432" s="23" t="str">
        <f t="shared" si="12"/>
        <v>0</v>
      </c>
      <c r="G432" s="24" t="str">
        <f t="shared" si="13"/>
        <v>0</v>
      </c>
      <c r="H432" s="25">
        <v>1008580.0</v>
      </c>
    </row>
    <row r="433">
      <c r="A433" s="3" t="s">
        <v>39</v>
      </c>
      <c r="B433" s="3" t="s">
        <v>482</v>
      </c>
      <c r="D433" s="22" t="str">
        <f t="shared" si="1"/>
        <v>0</v>
      </c>
      <c r="E433" s="22" t="str">
        <f t="shared" si="11"/>
        <v>0</v>
      </c>
      <c r="F433" s="23" t="str">
        <f t="shared" si="12"/>
        <v>0</v>
      </c>
      <c r="G433" s="24" t="str">
        <f t="shared" si="13"/>
        <v>0</v>
      </c>
      <c r="H433" s="25">
        <v>1008332.0</v>
      </c>
    </row>
    <row r="434">
      <c r="A434" s="3" t="s">
        <v>39</v>
      </c>
      <c r="B434" s="3" t="s">
        <v>483</v>
      </c>
      <c r="D434" s="22" t="str">
        <f t="shared" si="1"/>
        <v>0</v>
      </c>
      <c r="E434" s="22" t="str">
        <f t="shared" si="11"/>
        <v>0</v>
      </c>
      <c r="F434" s="23" t="str">
        <f t="shared" si="12"/>
        <v>0</v>
      </c>
      <c r="G434" s="24" t="str">
        <f t="shared" si="13"/>
        <v>0</v>
      </c>
      <c r="H434" s="25">
        <v>997158.0</v>
      </c>
    </row>
    <row r="435">
      <c r="A435" s="3" t="s">
        <v>39</v>
      </c>
      <c r="B435" s="3" t="s">
        <v>484</v>
      </c>
      <c r="D435" s="22" t="str">
        <f t="shared" si="1"/>
        <v>0</v>
      </c>
      <c r="E435" s="22" t="str">
        <f t="shared" si="11"/>
        <v>0</v>
      </c>
      <c r="F435" s="23" t="str">
        <f t="shared" si="12"/>
        <v>0</v>
      </c>
      <c r="G435" s="24" t="str">
        <f t="shared" si="13"/>
        <v>0</v>
      </c>
      <c r="H435" s="25">
        <v>992821.0</v>
      </c>
    </row>
    <row r="436">
      <c r="A436" s="3" t="s">
        <v>39</v>
      </c>
      <c r="B436" s="3" t="s">
        <v>485</v>
      </c>
      <c r="D436" s="22" t="str">
        <f t="shared" si="1"/>
        <v>0</v>
      </c>
      <c r="E436" s="22" t="str">
        <f t="shared" si="11"/>
        <v>0</v>
      </c>
      <c r="F436" s="23" t="str">
        <f t="shared" si="12"/>
        <v>0</v>
      </c>
      <c r="G436" s="24" t="str">
        <f t="shared" si="13"/>
        <v>0</v>
      </c>
      <c r="H436" s="25">
        <v>979830.0</v>
      </c>
    </row>
    <row r="437">
      <c r="A437" s="3" t="s">
        <v>39</v>
      </c>
      <c r="B437" s="3" t="s">
        <v>486</v>
      </c>
      <c r="D437" s="22" t="str">
        <f t="shared" si="1"/>
        <v>0</v>
      </c>
      <c r="E437" s="22" t="str">
        <f t="shared" si="11"/>
        <v>0</v>
      </c>
      <c r="F437" s="23" t="str">
        <f t="shared" si="12"/>
        <v>0</v>
      </c>
      <c r="G437" s="24" t="str">
        <f t="shared" si="13"/>
        <v>0</v>
      </c>
      <c r="H437" s="25">
        <v>973460.0</v>
      </c>
    </row>
    <row r="438">
      <c r="A438" s="3" t="s">
        <v>39</v>
      </c>
      <c r="B438" s="3" t="s">
        <v>487</v>
      </c>
      <c r="D438" s="22" t="str">
        <f t="shared" si="1"/>
        <v>0</v>
      </c>
      <c r="E438" s="22" t="str">
        <f t="shared" si="11"/>
        <v>0</v>
      </c>
      <c r="F438" s="23" t="str">
        <f t="shared" si="12"/>
        <v>0</v>
      </c>
      <c r="G438" s="24" t="str">
        <f t="shared" si="13"/>
        <v>0</v>
      </c>
      <c r="H438" s="25">
        <v>961231.0</v>
      </c>
    </row>
    <row r="439">
      <c r="A439" s="3" t="s">
        <v>39</v>
      </c>
      <c r="B439" s="3" t="s">
        <v>488</v>
      </c>
      <c r="D439" s="22" t="str">
        <f t="shared" si="1"/>
        <v>0</v>
      </c>
      <c r="E439" s="22" t="str">
        <f t="shared" si="11"/>
        <v>0</v>
      </c>
      <c r="F439" s="23" t="str">
        <f t="shared" si="12"/>
        <v>0</v>
      </c>
      <c r="G439" s="24" t="str">
        <f t="shared" si="13"/>
        <v>0</v>
      </c>
      <c r="H439" s="25">
        <v>960017.0</v>
      </c>
    </row>
    <row r="440">
      <c r="A440" s="3" t="s">
        <v>39</v>
      </c>
      <c r="B440" s="3" t="s">
        <v>489</v>
      </c>
      <c r="D440" s="22" t="str">
        <f t="shared" si="1"/>
        <v>GDF SUEZ</v>
      </c>
      <c r="E440" s="22" t="str">
        <f t="shared" si="11"/>
        <v>0</v>
      </c>
      <c r="F440" s="23" t="str">
        <f t="shared" si="12"/>
        <v>GDF SUEZ</v>
      </c>
      <c r="G440" s="24">
        <f t="shared" si="13"/>
        <v>941413</v>
      </c>
      <c r="H440" s="25">
        <v>941413.0</v>
      </c>
    </row>
    <row r="441">
      <c r="A441" s="3" t="s">
        <v>39</v>
      </c>
      <c r="B441" s="3" t="s">
        <v>490</v>
      </c>
      <c r="D441" s="22" t="str">
        <f t="shared" si="1"/>
        <v>0</v>
      </c>
      <c r="E441" s="22" t="str">
        <f t="shared" si="11"/>
        <v>0</v>
      </c>
      <c r="F441" s="23" t="str">
        <f t="shared" si="12"/>
        <v>0</v>
      </c>
      <c r="G441" s="24" t="str">
        <f t="shared" si="13"/>
        <v>0</v>
      </c>
      <c r="H441" s="25">
        <v>938392.0</v>
      </c>
    </row>
    <row r="442">
      <c r="A442" s="3" t="s">
        <v>39</v>
      </c>
      <c r="B442" s="3" t="s">
        <v>491</v>
      </c>
      <c r="D442" s="22" t="str">
        <f t="shared" si="1"/>
        <v>0</v>
      </c>
      <c r="E442" s="22" t="str">
        <f t="shared" si="11"/>
        <v>0</v>
      </c>
      <c r="F442" s="23" t="str">
        <f t="shared" si="12"/>
        <v>0</v>
      </c>
      <c r="G442" s="24" t="str">
        <f t="shared" si="13"/>
        <v>0</v>
      </c>
      <c r="H442" s="25">
        <v>938283.0</v>
      </c>
    </row>
    <row r="443">
      <c r="A443" s="3" t="s">
        <v>39</v>
      </c>
      <c r="B443" s="3" t="s">
        <v>492</v>
      </c>
      <c r="D443" s="22" t="str">
        <f t="shared" si="1"/>
        <v>0</v>
      </c>
      <c r="E443" s="22" t="str">
        <f t="shared" si="11"/>
        <v>0</v>
      </c>
      <c r="F443" s="23" t="str">
        <f t="shared" si="12"/>
        <v>0</v>
      </c>
      <c r="G443" s="24" t="str">
        <f t="shared" si="13"/>
        <v>0</v>
      </c>
      <c r="H443" s="25">
        <v>932516.0</v>
      </c>
    </row>
    <row r="444">
      <c r="A444" s="3" t="s">
        <v>39</v>
      </c>
      <c r="B444" s="3" t="s">
        <v>493</v>
      </c>
      <c r="D444" s="22" t="str">
        <f t="shared" si="1"/>
        <v>0</v>
      </c>
      <c r="E444" s="22" t="str">
        <f t="shared" si="11"/>
        <v>0</v>
      </c>
      <c r="F444" s="23" t="str">
        <f t="shared" si="12"/>
        <v>0</v>
      </c>
      <c r="G444" s="24" t="str">
        <f t="shared" si="13"/>
        <v>0</v>
      </c>
      <c r="H444" s="25">
        <v>929099.0</v>
      </c>
    </row>
    <row r="445">
      <c r="A445" s="3" t="s">
        <v>39</v>
      </c>
      <c r="B445" s="3" t="s">
        <v>494</v>
      </c>
      <c r="D445" s="22" t="str">
        <f t="shared" si="1"/>
        <v>0</v>
      </c>
      <c r="E445" s="22" t="str">
        <f t="shared" si="11"/>
        <v>0</v>
      </c>
      <c r="F445" s="23" t="str">
        <f t="shared" si="12"/>
        <v>0</v>
      </c>
      <c r="G445" s="24" t="str">
        <f t="shared" si="13"/>
        <v>0</v>
      </c>
      <c r="H445" s="25">
        <v>922279.0</v>
      </c>
    </row>
    <row r="446">
      <c r="A446" s="3" t="s">
        <v>39</v>
      </c>
      <c r="B446" s="3" t="s">
        <v>495</v>
      </c>
      <c r="D446" s="22" t="str">
        <f t="shared" si="1"/>
        <v>0</v>
      </c>
      <c r="E446" s="22" t="str">
        <f t="shared" si="11"/>
        <v>0</v>
      </c>
      <c r="F446" s="23" t="str">
        <f t="shared" si="12"/>
        <v>0</v>
      </c>
      <c r="G446" s="24" t="str">
        <f t="shared" si="13"/>
        <v>0</v>
      </c>
      <c r="H446" s="25">
        <v>914406.0</v>
      </c>
    </row>
    <row r="447">
      <c r="A447" s="3" t="s">
        <v>39</v>
      </c>
      <c r="B447" s="3" t="s">
        <v>496</v>
      </c>
      <c r="D447" s="22" t="str">
        <f t="shared" si="1"/>
        <v>0</v>
      </c>
      <c r="E447" s="22" t="str">
        <f t="shared" si="11"/>
        <v>0</v>
      </c>
      <c r="F447" s="23" t="str">
        <f t="shared" si="12"/>
        <v>0</v>
      </c>
      <c r="G447" s="24" t="str">
        <f t="shared" si="13"/>
        <v>0</v>
      </c>
      <c r="H447" s="25">
        <v>905379.0</v>
      </c>
    </row>
    <row r="448">
      <c r="A448" s="3" t="s">
        <v>39</v>
      </c>
      <c r="B448" s="3" t="s">
        <v>497</v>
      </c>
      <c r="D448" s="22" t="str">
        <f t="shared" si="1"/>
        <v>0</v>
      </c>
      <c r="E448" s="22" t="str">
        <f t="shared" si="11"/>
        <v>0</v>
      </c>
      <c r="F448" s="23" t="str">
        <f t="shared" si="12"/>
        <v>0</v>
      </c>
      <c r="G448" s="24" t="str">
        <f t="shared" si="13"/>
        <v>0</v>
      </c>
      <c r="H448" s="25">
        <v>899410.0</v>
      </c>
    </row>
    <row r="449">
      <c r="A449" s="3" t="s">
        <v>39</v>
      </c>
      <c r="B449" s="3" t="s">
        <v>498</v>
      </c>
      <c r="D449" s="22" t="str">
        <f t="shared" si="1"/>
        <v>0</v>
      </c>
      <c r="E449" s="22" t="str">
        <f t="shared" si="11"/>
        <v>0</v>
      </c>
      <c r="F449" s="23" t="str">
        <f t="shared" si="12"/>
        <v>0</v>
      </c>
      <c r="G449" s="24" t="str">
        <f t="shared" si="13"/>
        <v>0</v>
      </c>
      <c r="H449" s="25">
        <v>892103.0</v>
      </c>
    </row>
    <row r="450">
      <c r="A450" s="3" t="s">
        <v>39</v>
      </c>
      <c r="B450" s="3" t="s">
        <v>499</v>
      </c>
      <c r="D450" s="22" t="str">
        <f t="shared" si="1"/>
        <v>0</v>
      </c>
      <c r="E450" s="22" t="str">
        <f t="shared" si="11"/>
        <v>0</v>
      </c>
      <c r="F450" s="23" t="str">
        <f t="shared" si="12"/>
        <v>0</v>
      </c>
      <c r="G450" s="24" t="str">
        <f t="shared" si="13"/>
        <v>0</v>
      </c>
      <c r="H450" s="25">
        <v>882122.0</v>
      </c>
    </row>
    <row r="451">
      <c r="A451" s="3" t="s">
        <v>39</v>
      </c>
      <c r="B451" s="3" t="s">
        <v>500</v>
      </c>
      <c r="D451" s="22" t="str">
        <f t="shared" si="1"/>
        <v>0</v>
      </c>
      <c r="E451" s="22" t="str">
        <f t="shared" si="11"/>
        <v>0</v>
      </c>
      <c r="F451" s="23" t="str">
        <f t="shared" si="12"/>
        <v>0</v>
      </c>
      <c r="G451" s="24" t="str">
        <f t="shared" si="13"/>
        <v>0</v>
      </c>
      <c r="H451" s="25">
        <v>878838.0</v>
      </c>
    </row>
    <row r="452">
      <c r="A452" s="3" t="s">
        <v>39</v>
      </c>
      <c r="B452" s="3" t="s">
        <v>501</v>
      </c>
      <c r="D452" s="22" t="str">
        <f t="shared" si="1"/>
        <v>0</v>
      </c>
      <c r="E452" s="22" t="str">
        <f t="shared" si="11"/>
        <v>0</v>
      </c>
      <c r="F452" s="23" t="str">
        <f t="shared" si="12"/>
        <v>0</v>
      </c>
      <c r="G452" s="24" t="str">
        <f t="shared" si="13"/>
        <v>0</v>
      </c>
      <c r="H452" s="25">
        <v>874201.0</v>
      </c>
    </row>
    <row r="453">
      <c r="A453" s="3" t="s">
        <v>39</v>
      </c>
      <c r="B453" s="3" t="s">
        <v>502</v>
      </c>
      <c r="D453" s="22" t="str">
        <f t="shared" si="1"/>
        <v>0</v>
      </c>
      <c r="E453" s="22" t="str">
        <f t="shared" si="11"/>
        <v>0</v>
      </c>
      <c r="F453" s="23" t="str">
        <f t="shared" si="12"/>
        <v>0</v>
      </c>
      <c r="G453" s="24" t="str">
        <f t="shared" si="13"/>
        <v>0</v>
      </c>
      <c r="H453" s="25">
        <v>873467.0</v>
      </c>
    </row>
    <row r="454">
      <c r="A454" s="3" t="s">
        <v>39</v>
      </c>
      <c r="B454" s="3" t="s">
        <v>503</v>
      </c>
      <c r="D454" s="22" t="str">
        <f t="shared" si="1"/>
        <v>0</v>
      </c>
      <c r="E454" s="22" t="str">
        <f t="shared" si="11"/>
        <v>0</v>
      </c>
      <c r="F454" s="23" t="str">
        <f t="shared" si="12"/>
        <v>0</v>
      </c>
      <c r="G454" s="24" t="str">
        <f t="shared" si="13"/>
        <v>0</v>
      </c>
      <c r="H454" s="25">
        <v>862560.0</v>
      </c>
    </row>
    <row r="455">
      <c r="A455" s="3" t="s">
        <v>39</v>
      </c>
      <c r="B455" s="3" t="s">
        <v>504</v>
      </c>
      <c r="D455" s="22" t="str">
        <f t="shared" si="1"/>
        <v>0</v>
      </c>
      <c r="E455" s="22" t="str">
        <f t="shared" si="11"/>
        <v>0</v>
      </c>
      <c r="F455" s="23" t="str">
        <f t="shared" si="12"/>
        <v>0</v>
      </c>
      <c r="G455" s="24" t="str">
        <f t="shared" si="13"/>
        <v>0</v>
      </c>
      <c r="H455" s="25">
        <v>851678.0</v>
      </c>
    </row>
    <row r="456">
      <c r="A456" s="3" t="s">
        <v>39</v>
      </c>
      <c r="B456" s="3" t="s">
        <v>505</v>
      </c>
      <c r="D456" s="22" t="str">
        <f t="shared" si="1"/>
        <v>0</v>
      </c>
      <c r="E456" s="22" t="str">
        <f t="shared" si="11"/>
        <v>0</v>
      </c>
      <c r="F456" s="23" t="str">
        <f t="shared" si="12"/>
        <v>0</v>
      </c>
      <c r="G456" s="24" t="str">
        <f t="shared" si="13"/>
        <v>0</v>
      </c>
      <c r="H456" s="25">
        <v>843653.0</v>
      </c>
    </row>
    <row r="457">
      <c r="A457" s="3" t="s">
        <v>39</v>
      </c>
      <c r="B457" s="3" t="s">
        <v>506</v>
      </c>
      <c r="D457" s="22" t="str">
        <f t="shared" si="1"/>
        <v>0</v>
      </c>
      <c r="E457" s="22" t="str">
        <f t="shared" si="11"/>
        <v>0</v>
      </c>
      <c r="F457" s="23" t="str">
        <f t="shared" si="12"/>
        <v>0</v>
      </c>
      <c r="G457" s="24" t="str">
        <f t="shared" si="13"/>
        <v>0</v>
      </c>
      <c r="H457" s="25">
        <v>841709.0</v>
      </c>
    </row>
    <row r="458">
      <c r="A458" s="3" t="s">
        <v>39</v>
      </c>
      <c r="B458" s="3" t="s">
        <v>507</v>
      </c>
      <c r="D458" s="22" t="str">
        <f t="shared" si="1"/>
        <v>0</v>
      </c>
      <c r="E458" s="22" t="str">
        <f t="shared" si="11"/>
        <v>0</v>
      </c>
      <c r="F458" s="23" t="str">
        <f t="shared" si="12"/>
        <v>0</v>
      </c>
      <c r="G458" s="24" t="str">
        <f t="shared" si="13"/>
        <v>0</v>
      </c>
      <c r="H458" s="25">
        <v>841538.0</v>
      </c>
    </row>
    <row r="459">
      <c r="A459" s="3" t="s">
        <v>39</v>
      </c>
      <c r="B459" s="3" t="s">
        <v>508</v>
      </c>
      <c r="D459" s="22" t="str">
        <f t="shared" si="1"/>
        <v>0</v>
      </c>
      <c r="E459" s="22" t="str">
        <f t="shared" si="11"/>
        <v>0</v>
      </c>
      <c r="F459" s="23" t="str">
        <f t="shared" si="12"/>
        <v>0</v>
      </c>
      <c r="G459" s="24" t="str">
        <f t="shared" si="13"/>
        <v>0</v>
      </c>
      <c r="H459" s="25">
        <v>838104.0</v>
      </c>
    </row>
    <row r="460">
      <c r="A460" s="3" t="s">
        <v>39</v>
      </c>
      <c r="B460" s="3" t="s">
        <v>509</v>
      </c>
      <c r="D460" s="22" t="str">
        <f t="shared" si="1"/>
        <v>0</v>
      </c>
      <c r="E460" s="22" t="str">
        <f t="shared" si="11"/>
        <v>0</v>
      </c>
      <c r="F460" s="23" t="str">
        <f t="shared" si="12"/>
        <v>0</v>
      </c>
      <c r="G460" s="24" t="str">
        <f t="shared" si="13"/>
        <v>0</v>
      </c>
      <c r="H460" s="25">
        <v>837720.0</v>
      </c>
    </row>
    <row r="461">
      <c r="A461" s="3" t="s">
        <v>39</v>
      </c>
      <c r="B461" s="3" t="s">
        <v>510</v>
      </c>
      <c r="D461" s="22" t="str">
        <f t="shared" si="1"/>
        <v>0</v>
      </c>
      <c r="E461" s="22" t="str">
        <f t="shared" si="11"/>
        <v>0</v>
      </c>
      <c r="F461" s="23" t="str">
        <f t="shared" si="12"/>
        <v>0</v>
      </c>
      <c r="G461" s="24" t="str">
        <f t="shared" si="13"/>
        <v>0</v>
      </c>
      <c r="H461" s="25">
        <v>836139.0</v>
      </c>
    </row>
    <row r="462">
      <c r="A462" s="3" t="s">
        <v>39</v>
      </c>
      <c r="B462" s="3" t="s">
        <v>511</v>
      </c>
      <c r="D462" s="22" t="str">
        <f t="shared" si="1"/>
        <v>0</v>
      </c>
      <c r="E462" s="22" t="str">
        <f t="shared" si="11"/>
        <v>0</v>
      </c>
      <c r="F462" s="23" t="str">
        <f t="shared" si="12"/>
        <v>0</v>
      </c>
      <c r="G462" s="24" t="str">
        <f t="shared" si="13"/>
        <v>0</v>
      </c>
      <c r="H462" s="25">
        <v>835800.0</v>
      </c>
    </row>
    <row r="463">
      <c r="A463" s="3" t="s">
        <v>39</v>
      </c>
      <c r="B463" s="3" t="s">
        <v>512</v>
      </c>
      <c r="D463" s="22" t="str">
        <f t="shared" si="1"/>
        <v>0</v>
      </c>
      <c r="E463" s="22" t="str">
        <f t="shared" si="11"/>
        <v>0</v>
      </c>
      <c r="F463" s="23" t="str">
        <f t="shared" si="12"/>
        <v>0</v>
      </c>
      <c r="G463" s="24" t="str">
        <f t="shared" si="13"/>
        <v>0</v>
      </c>
      <c r="H463" s="25">
        <v>831962.0</v>
      </c>
    </row>
    <row r="464">
      <c r="A464" s="3" t="s">
        <v>39</v>
      </c>
      <c r="B464" s="3" t="s">
        <v>513</v>
      </c>
      <c r="D464" s="22" t="str">
        <f t="shared" si="1"/>
        <v>0</v>
      </c>
      <c r="E464" s="22" t="str">
        <f t="shared" si="11"/>
        <v>0</v>
      </c>
      <c r="F464" s="23" t="str">
        <f t="shared" si="12"/>
        <v>0</v>
      </c>
      <c r="G464" s="24" t="str">
        <f t="shared" si="13"/>
        <v>0</v>
      </c>
      <c r="H464" s="25">
        <v>821904.0</v>
      </c>
    </row>
    <row r="465">
      <c r="A465" s="3" t="s">
        <v>39</v>
      </c>
      <c r="B465" s="3" t="s">
        <v>514</v>
      </c>
      <c r="D465" s="22" t="str">
        <f t="shared" si="1"/>
        <v>0</v>
      </c>
      <c r="E465" s="22" t="str">
        <f t="shared" si="11"/>
        <v>0</v>
      </c>
      <c r="F465" s="23" t="str">
        <f t="shared" si="12"/>
        <v>0</v>
      </c>
      <c r="G465" s="24" t="str">
        <f t="shared" si="13"/>
        <v>0</v>
      </c>
      <c r="H465" s="25">
        <v>786766.0</v>
      </c>
    </row>
    <row r="466">
      <c r="A466" s="3" t="s">
        <v>39</v>
      </c>
      <c r="B466" s="3" t="s">
        <v>515</v>
      </c>
      <c r="D466" s="22" t="str">
        <f t="shared" si="1"/>
        <v>0</v>
      </c>
      <c r="E466" s="22" t="str">
        <f t="shared" si="11"/>
        <v>0</v>
      </c>
      <c r="F466" s="23" t="str">
        <f t="shared" si="12"/>
        <v>0</v>
      </c>
      <c r="G466" s="24" t="str">
        <f t="shared" si="13"/>
        <v>0</v>
      </c>
      <c r="H466" s="25">
        <v>764150.0</v>
      </c>
    </row>
    <row r="467">
      <c r="A467" s="3" t="s">
        <v>39</v>
      </c>
      <c r="B467" s="3" t="s">
        <v>516</v>
      </c>
      <c r="D467" s="22" t="str">
        <f t="shared" si="1"/>
        <v>0</v>
      </c>
      <c r="E467" s="22" t="str">
        <f t="shared" si="11"/>
        <v>0</v>
      </c>
      <c r="F467" s="23" t="str">
        <f t="shared" si="12"/>
        <v>0</v>
      </c>
      <c r="G467" s="24" t="str">
        <f t="shared" si="13"/>
        <v>0</v>
      </c>
      <c r="H467" s="25">
        <v>764133.0</v>
      </c>
    </row>
    <row r="468">
      <c r="A468" s="3" t="s">
        <v>39</v>
      </c>
      <c r="B468" s="3" t="s">
        <v>517</v>
      </c>
      <c r="D468" s="22" t="str">
        <f t="shared" si="1"/>
        <v>0</v>
      </c>
      <c r="E468" s="22" t="str">
        <f t="shared" si="11"/>
        <v>0</v>
      </c>
      <c r="F468" s="23" t="str">
        <f t="shared" si="12"/>
        <v>0</v>
      </c>
      <c r="G468" s="24" t="str">
        <f t="shared" si="13"/>
        <v>0</v>
      </c>
      <c r="H468" s="25">
        <v>758239.0</v>
      </c>
    </row>
    <row r="469">
      <c r="A469" s="3" t="s">
        <v>39</v>
      </c>
      <c r="B469" s="3" t="s">
        <v>518</v>
      </c>
      <c r="D469" s="22" t="str">
        <f t="shared" si="1"/>
        <v>0</v>
      </c>
      <c r="E469" s="22" t="str">
        <f t="shared" si="11"/>
        <v>0</v>
      </c>
      <c r="F469" s="23" t="str">
        <f t="shared" si="12"/>
        <v>0</v>
      </c>
      <c r="G469" s="24" t="str">
        <f t="shared" si="13"/>
        <v>0</v>
      </c>
      <c r="H469" s="25">
        <v>739471.0</v>
      </c>
    </row>
    <row r="470">
      <c r="A470" s="3" t="s">
        <v>39</v>
      </c>
      <c r="B470" s="3" t="s">
        <v>519</v>
      </c>
      <c r="D470" s="22" t="str">
        <f t="shared" si="1"/>
        <v>0</v>
      </c>
      <c r="E470" s="22" t="str">
        <f t="shared" si="11"/>
        <v>0</v>
      </c>
      <c r="F470" s="23" t="str">
        <f t="shared" si="12"/>
        <v>0</v>
      </c>
      <c r="G470" s="24" t="str">
        <f t="shared" si="13"/>
        <v>0</v>
      </c>
      <c r="H470" s="25">
        <v>725496.0</v>
      </c>
    </row>
    <row r="471">
      <c r="A471" s="3" t="s">
        <v>39</v>
      </c>
      <c r="B471" s="3" t="s">
        <v>520</v>
      </c>
      <c r="D471" s="22" t="str">
        <f t="shared" si="1"/>
        <v>0</v>
      </c>
      <c r="E471" s="22" t="str">
        <f t="shared" si="11"/>
        <v>0</v>
      </c>
      <c r="F471" s="23" t="str">
        <f t="shared" si="12"/>
        <v>0</v>
      </c>
      <c r="G471" s="24" t="str">
        <f t="shared" si="13"/>
        <v>0</v>
      </c>
      <c r="H471" s="25">
        <v>715992.0</v>
      </c>
    </row>
    <row r="472">
      <c r="A472" s="3" t="s">
        <v>39</v>
      </c>
      <c r="B472" s="3" t="s">
        <v>521</v>
      </c>
      <c r="D472" s="22" t="str">
        <f t="shared" si="1"/>
        <v>0</v>
      </c>
      <c r="E472" s="22" t="str">
        <f t="shared" si="11"/>
        <v>0</v>
      </c>
      <c r="F472" s="23" t="str">
        <f t="shared" si="12"/>
        <v>0</v>
      </c>
      <c r="G472" s="24" t="str">
        <f t="shared" si="13"/>
        <v>0</v>
      </c>
      <c r="H472" s="25">
        <v>706334.0</v>
      </c>
    </row>
    <row r="473">
      <c r="A473" s="3" t="s">
        <v>39</v>
      </c>
      <c r="B473" s="3" t="s">
        <v>522</v>
      </c>
      <c r="D473" s="22" t="str">
        <f t="shared" si="1"/>
        <v>0</v>
      </c>
      <c r="E473" s="22" t="str">
        <f t="shared" si="11"/>
        <v>0</v>
      </c>
      <c r="F473" s="23" t="str">
        <f t="shared" si="12"/>
        <v>0</v>
      </c>
      <c r="G473" s="24" t="str">
        <f t="shared" si="13"/>
        <v>0</v>
      </c>
      <c r="H473" s="25">
        <v>668744.0</v>
      </c>
    </row>
    <row r="474">
      <c r="A474" s="3" t="s">
        <v>39</v>
      </c>
      <c r="B474" s="3" t="s">
        <v>523</v>
      </c>
      <c r="D474" s="22" t="str">
        <f t="shared" si="1"/>
        <v>0</v>
      </c>
      <c r="E474" s="22" t="str">
        <f t="shared" si="11"/>
        <v>0</v>
      </c>
      <c r="F474" s="23" t="str">
        <f t="shared" si="12"/>
        <v>0</v>
      </c>
      <c r="G474" s="24" t="str">
        <f t="shared" si="13"/>
        <v>0</v>
      </c>
      <c r="H474" s="25">
        <v>665040.0</v>
      </c>
    </row>
    <row r="475">
      <c r="A475" s="3" t="s">
        <v>39</v>
      </c>
      <c r="B475" s="3" t="s">
        <v>524</v>
      </c>
      <c r="D475" s="22" t="str">
        <f t="shared" si="1"/>
        <v>0</v>
      </c>
      <c r="E475" s="22" t="str">
        <f t="shared" si="11"/>
        <v>0</v>
      </c>
      <c r="F475" s="23" t="str">
        <f t="shared" si="12"/>
        <v>0</v>
      </c>
      <c r="G475" s="24" t="str">
        <f t="shared" si="13"/>
        <v>0</v>
      </c>
      <c r="H475" s="25">
        <v>662106.0</v>
      </c>
    </row>
    <row r="476">
      <c r="A476" s="3" t="s">
        <v>39</v>
      </c>
      <c r="B476" s="3" t="s">
        <v>525</v>
      </c>
      <c r="D476" s="22" t="str">
        <f t="shared" si="1"/>
        <v>0</v>
      </c>
      <c r="E476" s="22" t="str">
        <f t="shared" si="11"/>
        <v>0</v>
      </c>
      <c r="F476" s="23" t="str">
        <f t="shared" si="12"/>
        <v>0</v>
      </c>
      <c r="G476" s="24" t="str">
        <f t="shared" si="13"/>
        <v>0</v>
      </c>
      <c r="H476" s="25">
        <v>661967.0</v>
      </c>
    </row>
    <row r="477">
      <c r="A477" s="3" t="s">
        <v>39</v>
      </c>
      <c r="B477" s="3" t="s">
        <v>526</v>
      </c>
      <c r="D477" s="22" t="str">
        <f t="shared" si="1"/>
        <v>0</v>
      </c>
      <c r="E477" s="22" t="str">
        <f t="shared" si="11"/>
        <v>0</v>
      </c>
      <c r="F477" s="23" t="str">
        <f t="shared" si="12"/>
        <v>0</v>
      </c>
      <c r="G477" s="24" t="str">
        <f t="shared" si="13"/>
        <v>0</v>
      </c>
      <c r="H477" s="25">
        <v>656227.0</v>
      </c>
    </row>
    <row r="478">
      <c r="A478" s="3" t="s">
        <v>39</v>
      </c>
      <c r="B478" s="3" t="s">
        <v>527</v>
      </c>
      <c r="D478" s="22" t="str">
        <f t="shared" si="1"/>
        <v>0</v>
      </c>
      <c r="E478" s="22" t="str">
        <f t="shared" si="11"/>
        <v>0</v>
      </c>
      <c r="F478" s="23" t="str">
        <f t="shared" si="12"/>
        <v>0</v>
      </c>
      <c r="G478" s="24" t="str">
        <f t="shared" si="13"/>
        <v>0</v>
      </c>
      <c r="H478" s="25">
        <v>654940.0</v>
      </c>
    </row>
    <row r="479">
      <c r="A479" s="3" t="s">
        <v>39</v>
      </c>
      <c r="B479" s="3" t="s">
        <v>528</v>
      </c>
      <c r="D479" s="22" t="str">
        <f t="shared" si="1"/>
        <v>0</v>
      </c>
      <c r="E479" s="22" t="str">
        <f t="shared" si="11"/>
        <v>0</v>
      </c>
      <c r="F479" s="23" t="str">
        <f t="shared" si="12"/>
        <v>0</v>
      </c>
      <c r="G479" s="24" t="str">
        <f t="shared" si="13"/>
        <v>0</v>
      </c>
      <c r="H479" s="25">
        <v>652837.0</v>
      </c>
    </row>
    <row r="480">
      <c r="A480" s="3" t="s">
        <v>39</v>
      </c>
      <c r="B480" s="3" t="s">
        <v>529</v>
      </c>
      <c r="D480" s="22" t="str">
        <f t="shared" si="1"/>
        <v>0</v>
      </c>
      <c r="E480" s="22" t="str">
        <f t="shared" si="11"/>
        <v>0</v>
      </c>
      <c r="F480" s="23" t="str">
        <f t="shared" si="12"/>
        <v>0</v>
      </c>
      <c r="G480" s="24" t="str">
        <f t="shared" si="13"/>
        <v>0</v>
      </c>
      <c r="H480" s="25">
        <v>652286.0</v>
      </c>
    </row>
    <row r="481">
      <c r="A481" s="3" t="s">
        <v>39</v>
      </c>
      <c r="B481" s="3" t="s">
        <v>530</v>
      </c>
      <c r="D481" s="22" t="str">
        <f t="shared" si="1"/>
        <v>0</v>
      </c>
      <c r="E481" s="22" t="str">
        <f t="shared" si="11"/>
        <v>0</v>
      </c>
      <c r="F481" s="23" t="str">
        <f t="shared" si="12"/>
        <v>0</v>
      </c>
      <c r="G481" s="24" t="str">
        <f t="shared" si="13"/>
        <v>0</v>
      </c>
      <c r="H481" s="25">
        <v>639927.0</v>
      </c>
    </row>
    <row r="482">
      <c r="A482" s="3" t="s">
        <v>39</v>
      </c>
      <c r="B482" s="3" t="s">
        <v>531</v>
      </c>
      <c r="D482" s="22" t="str">
        <f t="shared" si="1"/>
        <v>0</v>
      </c>
      <c r="E482" s="22" t="str">
        <f t="shared" si="11"/>
        <v>0</v>
      </c>
      <c r="F482" s="23" t="str">
        <f t="shared" si="12"/>
        <v>0</v>
      </c>
      <c r="G482" s="24" t="str">
        <f t="shared" si="13"/>
        <v>0</v>
      </c>
      <c r="H482" s="25">
        <v>638605.0</v>
      </c>
    </row>
    <row r="483">
      <c r="A483" s="3" t="s">
        <v>39</v>
      </c>
      <c r="B483" s="3" t="s">
        <v>532</v>
      </c>
      <c r="D483" s="22" t="str">
        <f t="shared" si="1"/>
        <v>0</v>
      </c>
      <c r="E483" s="22" t="str">
        <f t="shared" si="11"/>
        <v>0</v>
      </c>
      <c r="F483" s="23" t="str">
        <f t="shared" si="12"/>
        <v>0</v>
      </c>
      <c r="G483" s="24" t="str">
        <f t="shared" si="13"/>
        <v>0</v>
      </c>
      <c r="H483" s="25">
        <v>629348.0</v>
      </c>
    </row>
    <row r="484">
      <c r="A484" s="3" t="s">
        <v>39</v>
      </c>
      <c r="B484" s="3" t="s">
        <v>533</v>
      </c>
      <c r="D484" s="22" t="str">
        <f t="shared" si="1"/>
        <v>0</v>
      </c>
      <c r="E484" s="22" t="str">
        <f t="shared" si="11"/>
        <v>0</v>
      </c>
      <c r="F484" s="23" t="str">
        <f t="shared" si="12"/>
        <v>0</v>
      </c>
      <c r="G484" s="24" t="str">
        <f t="shared" si="13"/>
        <v>0</v>
      </c>
      <c r="H484" s="25">
        <v>618618.0</v>
      </c>
    </row>
    <row r="485">
      <c r="A485" s="3" t="s">
        <v>39</v>
      </c>
      <c r="B485" s="3" t="s">
        <v>534</v>
      </c>
      <c r="D485" s="22" t="str">
        <f t="shared" si="1"/>
        <v>0</v>
      </c>
      <c r="E485" s="22" t="str">
        <f t="shared" si="11"/>
        <v>0</v>
      </c>
      <c r="F485" s="23" t="str">
        <f t="shared" si="12"/>
        <v>0</v>
      </c>
      <c r="G485" s="24" t="str">
        <f t="shared" si="13"/>
        <v>0</v>
      </c>
      <c r="H485" s="25">
        <v>610990.0</v>
      </c>
    </row>
    <row r="486">
      <c r="A486" s="3" t="s">
        <v>39</v>
      </c>
      <c r="B486" s="3" t="s">
        <v>535</v>
      </c>
      <c r="D486" s="22" t="str">
        <f t="shared" si="1"/>
        <v>0</v>
      </c>
      <c r="E486" s="22" t="str">
        <f t="shared" si="11"/>
        <v>0</v>
      </c>
      <c r="F486" s="23" t="str">
        <f t="shared" si="12"/>
        <v>0</v>
      </c>
      <c r="G486" s="24" t="str">
        <f t="shared" si="13"/>
        <v>0</v>
      </c>
      <c r="H486" s="25">
        <v>583150.0</v>
      </c>
    </row>
    <row r="487">
      <c r="A487" s="3" t="s">
        <v>39</v>
      </c>
      <c r="B487" s="3" t="s">
        <v>536</v>
      </c>
      <c r="D487" s="22" t="str">
        <f t="shared" si="1"/>
        <v>0</v>
      </c>
      <c r="E487" s="22" t="str">
        <f t="shared" si="11"/>
        <v>0</v>
      </c>
      <c r="F487" s="23" t="str">
        <f t="shared" si="12"/>
        <v>0</v>
      </c>
      <c r="G487" s="24" t="str">
        <f t="shared" si="13"/>
        <v>0</v>
      </c>
      <c r="H487" s="25">
        <v>580078.0</v>
      </c>
    </row>
    <row r="488">
      <c r="A488" s="3" t="s">
        <v>39</v>
      </c>
      <c r="B488" s="3" t="s">
        <v>537</v>
      </c>
      <c r="D488" s="22" t="str">
        <f t="shared" si="1"/>
        <v>0</v>
      </c>
      <c r="E488" s="22" t="str">
        <f t="shared" si="11"/>
        <v>0</v>
      </c>
      <c r="F488" s="23" t="str">
        <f t="shared" si="12"/>
        <v>0</v>
      </c>
      <c r="G488" s="24" t="str">
        <f t="shared" si="13"/>
        <v>0</v>
      </c>
      <c r="H488" s="25">
        <v>567249.0</v>
      </c>
    </row>
    <row r="489">
      <c r="A489" s="3" t="s">
        <v>39</v>
      </c>
      <c r="B489" s="3" t="s">
        <v>538</v>
      </c>
      <c r="D489" s="22" t="str">
        <f t="shared" si="1"/>
        <v>0</v>
      </c>
      <c r="E489" s="22" t="str">
        <f t="shared" si="11"/>
        <v>0</v>
      </c>
      <c r="F489" s="23" t="str">
        <f t="shared" si="12"/>
        <v>0</v>
      </c>
      <c r="G489" s="24" t="str">
        <f t="shared" si="13"/>
        <v>0</v>
      </c>
      <c r="H489" s="25">
        <v>567230.0</v>
      </c>
    </row>
    <row r="490">
      <c r="A490" s="3" t="s">
        <v>39</v>
      </c>
      <c r="B490" s="3" t="s">
        <v>539</v>
      </c>
      <c r="D490" s="22" t="str">
        <f t="shared" si="1"/>
        <v>0</v>
      </c>
      <c r="E490" s="22" t="str">
        <f t="shared" si="11"/>
        <v>0</v>
      </c>
      <c r="F490" s="23" t="str">
        <f t="shared" si="12"/>
        <v>0</v>
      </c>
      <c r="G490" s="24" t="str">
        <f t="shared" si="13"/>
        <v>0</v>
      </c>
      <c r="H490" s="25">
        <v>559401.0</v>
      </c>
    </row>
    <row r="491">
      <c r="A491" s="3" t="s">
        <v>39</v>
      </c>
      <c r="B491" s="3" t="s">
        <v>540</v>
      </c>
      <c r="D491" s="22" t="str">
        <f t="shared" si="1"/>
        <v>0</v>
      </c>
      <c r="E491" s="22" t="str">
        <f t="shared" si="11"/>
        <v>0</v>
      </c>
      <c r="F491" s="23" t="str">
        <f t="shared" si="12"/>
        <v>0</v>
      </c>
      <c r="G491" s="24" t="str">
        <f t="shared" si="13"/>
        <v>0</v>
      </c>
      <c r="H491" s="25">
        <v>552024.0</v>
      </c>
    </row>
    <row r="492">
      <c r="A492" s="3" t="s">
        <v>39</v>
      </c>
      <c r="B492" s="3" t="s">
        <v>541</v>
      </c>
      <c r="D492" s="22" t="str">
        <f t="shared" si="1"/>
        <v>0</v>
      </c>
      <c r="E492" s="22" t="str">
        <f t="shared" si="11"/>
        <v>0</v>
      </c>
      <c r="F492" s="23" t="str">
        <f t="shared" si="12"/>
        <v>0</v>
      </c>
      <c r="G492" s="24" t="str">
        <f t="shared" si="13"/>
        <v>0</v>
      </c>
      <c r="H492" s="25">
        <v>533559.0</v>
      </c>
    </row>
    <row r="493">
      <c r="A493" s="3" t="s">
        <v>39</v>
      </c>
      <c r="B493" s="3" t="s">
        <v>542</v>
      </c>
      <c r="D493" s="22" t="str">
        <f t="shared" si="1"/>
        <v>0</v>
      </c>
      <c r="E493" s="22" t="str">
        <f t="shared" si="11"/>
        <v>0</v>
      </c>
      <c r="F493" s="23" t="str">
        <f t="shared" si="12"/>
        <v>0</v>
      </c>
      <c r="G493" s="24" t="str">
        <f t="shared" si="13"/>
        <v>0</v>
      </c>
      <c r="H493" s="25">
        <v>528102.0</v>
      </c>
    </row>
    <row r="494">
      <c r="A494" s="3" t="s">
        <v>39</v>
      </c>
      <c r="B494" s="3" t="s">
        <v>543</v>
      </c>
      <c r="D494" s="22" t="str">
        <f t="shared" si="1"/>
        <v>0</v>
      </c>
      <c r="E494" s="22" t="str">
        <f t="shared" si="11"/>
        <v>0</v>
      </c>
      <c r="F494" s="23" t="str">
        <f t="shared" si="12"/>
        <v>0</v>
      </c>
      <c r="G494" s="24" t="str">
        <f t="shared" si="13"/>
        <v>0</v>
      </c>
      <c r="H494" s="25">
        <v>527178.0</v>
      </c>
    </row>
    <row r="495">
      <c r="A495" s="3" t="s">
        <v>39</v>
      </c>
      <c r="B495" s="3" t="s">
        <v>544</v>
      </c>
      <c r="D495" s="22" t="str">
        <f t="shared" si="1"/>
        <v>0</v>
      </c>
      <c r="E495" s="22" t="str">
        <f t="shared" si="11"/>
        <v>0</v>
      </c>
      <c r="F495" s="23" t="str">
        <f t="shared" si="12"/>
        <v>0</v>
      </c>
      <c r="G495" s="24" t="str">
        <f t="shared" si="13"/>
        <v>0</v>
      </c>
      <c r="H495" s="25">
        <v>514839.0</v>
      </c>
    </row>
    <row r="496">
      <c r="A496" s="3" t="s">
        <v>39</v>
      </c>
      <c r="B496" s="3" t="s">
        <v>545</v>
      </c>
      <c r="D496" s="22" t="str">
        <f t="shared" si="1"/>
        <v>0</v>
      </c>
      <c r="E496" s="22" t="str">
        <f t="shared" si="11"/>
        <v>0</v>
      </c>
      <c r="F496" s="23" t="str">
        <f t="shared" si="12"/>
        <v>0</v>
      </c>
      <c r="G496" s="24" t="str">
        <f t="shared" si="13"/>
        <v>0</v>
      </c>
      <c r="H496" s="25">
        <v>509851.0</v>
      </c>
    </row>
    <row r="497">
      <c r="A497" s="3" t="s">
        <v>39</v>
      </c>
      <c r="B497" s="3" t="s">
        <v>546</v>
      </c>
      <c r="D497" s="22" t="str">
        <f t="shared" si="1"/>
        <v>0</v>
      </c>
      <c r="E497" s="22" t="str">
        <f t="shared" si="11"/>
        <v>0</v>
      </c>
      <c r="F497" s="23" t="str">
        <f t="shared" si="12"/>
        <v>0</v>
      </c>
      <c r="G497" s="24" t="str">
        <f t="shared" si="13"/>
        <v>0</v>
      </c>
      <c r="H497" s="25">
        <v>506433.0</v>
      </c>
    </row>
    <row r="498">
      <c r="A498" s="3" t="s">
        <v>39</v>
      </c>
      <c r="B498" s="3" t="s">
        <v>547</v>
      </c>
      <c r="D498" s="22" t="str">
        <f t="shared" si="1"/>
        <v>0</v>
      </c>
      <c r="E498" s="22" t="str">
        <f t="shared" si="11"/>
        <v>0</v>
      </c>
      <c r="F498" s="23" t="str">
        <f t="shared" si="12"/>
        <v>0</v>
      </c>
      <c r="G498" s="24" t="str">
        <f t="shared" si="13"/>
        <v>0</v>
      </c>
      <c r="H498" s="25">
        <v>505060.0</v>
      </c>
    </row>
    <row r="499">
      <c r="A499" s="3" t="s">
        <v>39</v>
      </c>
      <c r="B499" s="3" t="s">
        <v>548</v>
      </c>
      <c r="D499" s="22" t="str">
        <f t="shared" si="1"/>
        <v>0</v>
      </c>
      <c r="E499" s="22" t="str">
        <f t="shared" si="11"/>
        <v>0</v>
      </c>
      <c r="F499" s="23" t="str">
        <f t="shared" si="12"/>
        <v>0</v>
      </c>
      <c r="G499" s="24" t="str">
        <f t="shared" si="13"/>
        <v>0</v>
      </c>
      <c r="H499" s="25">
        <v>501315.0</v>
      </c>
    </row>
    <row r="500">
      <c r="A500" s="3" t="s">
        <v>39</v>
      </c>
      <c r="B500" s="3" t="s">
        <v>549</v>
      </c>
      <c r="D500" s="22" t="str">
        <f t="shared" si="1"/>
        <v>0</v>
      </c>
      <c r="E500" s="22" t="str">
        <f t="shared" si="11"/>
        <v>0</v>
      </c>
      <c r="F500" s="23" t="str">
        <f t="shared" si="12"/>
        <v>0</v>
      </c>
      <c r="G500" s="24" t="str">
        <f t="shared" si="13"/>
        <v>0</v>
      </c>
      <c r="H500" s="25">
        <v>491702.0</v>
      </c>
    </row>
    <row r="501">
      <c r="A501" s="3" t="s">
        <v>39</v>
      </c>
      <c r="B501" s="3" t="s">
        <v>550</v>
      </c>
      <c r="D501" s="22" t="str">
        <f t="shared" si="1"/>
        <v>0</v>
      </c>
      <c r="E501" s="22" t="str">
        <f t="shared" si="11"/>
        <v>0</v>
      </c>
      <c r="F501" s="23" t="str">
        <f t="shared" si="12"/>
        <v>0</v>
      </c>
      <c r="G501" s="24" t="str">
        <f t="shared" si="13"/>
        <v>0</v>
      </c>
      <c r="H501" s="25">
        <v>470234.0</v>
      </c>
    </row>
    <row r="502">
      <c r="A502" s="3" t="s">
        <v>39</v>
      </c>
      <c r="B502" s="3" t="s">
        <v>551</v>
      </c>
      <c r="D502" s="22" t="str">
        <f t="shared" si="1"/>
        <v>0</v>
      </c>
      <c r="E502" s="22" t="str">
        <f t="shared" si="11"/>
        <v>0</v>
      </c>
      <c r="F502" s="23" t="str">
        <f t="shared" si="12"/>
        <v>0</v>
      </c>
      <c r="G502" s="24" t="str">
        <f t="shared" si="13"/>
        <v>0</v>
      </c>
      <c r="H502" s="25">
        <v>462221.0</v>
      </c>
    </row>
    <row r="503">
      <c r="A503" s="3" t="s">
        <v>39</v>
      </c>
      <c r="B503" s="3" t="s">
        <v>552</v>
      </c>
      <c r="D503" s="22" t="str">
        <f t="shared" si="1"/>
        <v>0</v>
      </c>
      <c r="E503" s="22" t="str">
        <f t="shared" si="11"/>
        <v>0</v>
      </c>
      <c r="F503" s="23" t="str">
        <f t="shared" si="12"/>
        <v>0</v>
      </c>
      <c r="G503" s="24" t="str">
        <f t="shared" si="13"/>
        <v>0</v>
      </c>
      <c r="H503" s="25">
        <v>449036.0</v>
      </c>
    </row>
    <row r="504">
      <c r="A504" s="3" t="s">
        <v>39</v>
      </c>
      <c r="B504" s="3" t="s">
        <v>553</v>
      </c>
      <c r="D504" s="22" t="str">
        <f t="shared" si="1"/>
        <v>0</v>
      </c>
      <c r="E504" s="22" t="str">
        <f t="shared" si="11"/>
        <v>0</v>
      </c>
      <c r="F504" s="23" t="str">
        <f t="shared" si="12"/>
        <v>0</v>
      </c>
      <c r="G504" s="24" t="str">
        <f t="shared" si="13"/>
        <v>0</v>
      </c>
      <c r="H504" s="25">
        <v>447486.0</v>
      </c>
    </row>
    <row r="505">
      <c r="A505" s="3" t="s">
        <v>39</v>
      </c>
      <c r="B505" s="3" t="s">
        <v>554</v>
      </c>
      <c r="D505" s="22" t="str">
        <f t="shared" si="1"/>
        <v>0</v>
      </c>
      <c r="E505" s="22" t="str">
        <f t="shared" si="11"/>
        <v>0</v>
      </c>
      <c r="F505" s="23" t="str">
        <f t="shared" si="12"/>
        <v>0</v>
      </c>
      <c r="G505" s="24" t="str">
        <f t="shared" si="13"/>
        <v>0</v>
      </c>
      <c r="H505" s="25">
        <v>440992.0</v>
      </c>
    </row>
    <row r="506">
      <c r="A506" s="3" t="s">
        <v>39</v>
      </c>
      <c r="B506" s="3" t="s">
        <v>555</v>
      </c>
      <c r="D506" s="22" t="str">
        <f t="shared" si="1"/>
        <v>0</v>
      </c>
      <c r="E506" s="22" t="str">
        <f t="shared" si="11"/>
        <v>0</v>
      </c>
      <c r="F506" s="23" t="str">
        <f t="shared" si="12"/>
        <v>0</v>
      </c>
      <c r="G506" s="24" t="str">
        <f t="shared" si="13"/>
        <v>0</v>
      </c>
      <c r="H506" s="25">
        <v>414733.0</v>
      </c>
    </row>
    <row r="507">
      <c r="A507" s="3" t="s">
        <v>39</v>
      </c>
      <c r="B507" s="3" t="s">
        <v>556</v>
      </c>
      <c r="D507" s="22" t="str">
        <f t="shared" si="1"/>
        <v>0</v>
      </c>
      <c r="E507" s="22" t="str">
        <f t="shared" si="11"/>
        <v>0</v>
      </c>
      <c r="F507" s="23" t="str">
        <f t="shared" si="12"/>
        <v>0</v>
      </c>
      <c r="G507" s="24" t="str">
        <f t="shared" si="13"/>
        <v>0</v>
      </c>
      <c r="H507" s="25">
        <v>409111.0</v>
      </c>
    </row>
    <row r="508">
      <c r="A508" s="3" t="s">
        <v>39</v>
      </c>
      <c r="B508" s="3" t="s">
        <v>557</v>
      </c>
      <c r="D508" s="22" t="str">
        <f t="shared" si="1"/>
        <v>0</v>
      </c>
      <c r="E508" s="22" t="str">
        <f t="shared" si="11"/>
        <v>0</v>
      </c>
      <c r="F508" s="23" t="str">
        <f t="shared" si="12"/>
        <v>0</v>
      </c>
      <c r="G508" s="24" t="str">
        <f t="shared" si="13"/>
        <v>0</v>
      </c>
      <c r="H508" s="25">
        <v>395000.0</v>
      </c>
    </row>
    <row r="509">
      <c r="A509" s="3" t="s">
        <v>39</v>
      </c>
      <c r="B509" s="3" t="s">
        <v>558</v>
      </c>
      <c r="D509" s="22" t="str">
        <f t="shared" si="1"/>
        <v>0</v>
      </c>
      <c r="E509" s="22" t="str">
        <f t="shared" si="11"/>
        <v>0</v>
      </c>
      <c r="F509" s="23" t="str">
        <f t="shared" si="12"/>
        <v>0</v>
      </c>
      <c r="G509" s="24" t="str">
        <f t="shared" si="13"/>
        <v>0</v>
      </c>
      <c r="H509" s="25">
        <v>391603.0</v>
      </c>
    </row>
    <row r="510">
      <c r="A510" s="3" t="s">
        <v>39</v>
      </c>
      <c r="B510" s="3" t="s">
        <v>559</v>
      </c>
      <c r="D510" s="22" t="str">
        <f t="shared" si="1"/>
        <v>0</v>
      </c>
      <c r="E510" s="22" t="str">
        <f t="shared" si="11"/>
        <v>0</v>
      </c>
      <c r="F510" s="23" t="str">
        <f t="shared" si="12"/>
        <v>0</v>
      </c>
      <c r="G510" s="24" t="str">
        <f t="shared" si="13"/>
        <v>0</v>
      </c>
      <c r="H510" s="25">
        <v>385288.0</v>
      </c>
    </row>
    <row r="511">
      <c r="A511" s="3" t="s">
        <v>39</v>
      </c>
      <c r="B511" s="3" t="s">
        <v>560</v>
      </c>
      <c r="D511" s="22" t="str">
        <f t="shared" si="1"/>
        <v>0</v>
      </c>
      <c r="E511" s="22" t="str">
        <f t="shared" si="11"/>
        <v>0</v>
      </c>
      <c r="F511" s="23" t="str">
        <f t="shared" si="12"/>
        <v>0</v>
      </c>
      <c r="G511" s="24" t="str">
        <f t="shared" si="13"/>
        <v>0</v>
      </c>
      <c r="H511" s="25">
        <v>384467.0</v>
      </c>
    </row>
    <row r="512">
      <c r="A512" s="3" t="s">
        <v>39</v>
      </c>
      <c r="B512" s="3" t="s">
        <v>561</v>
      </c>
      <c r="D512" s="22" t="str">
        <f t="shared" si="1"/>
        <v>0</v>
      </c>
      <c r="E512" s="22" t="str">
        <f t="shared" si="11"/>
        <v>0</v>
      </c>
      <c r="F512" s="23" t="str">
        <f t="shared" si="12"/>
        <v>0</v>
      </c>
      <c r="G512" s="24" t="str">
        <f t="shared" si="13"/>
        <v>0</v>
      </c>
      <c r="H512" s="25">
        <v>382195.0</v>
      </c>
    </row>
    <row r="513">
      <c r="A513" s="3" t="s">
        <v>39</v>
      </c>
      <c r="B513" s="3" t="s">
        <v>562</v>
      </c>
      <c r="D513" s="22" t="str">
        <f t="shared" si="1"/>
        <v>0</v>
      </c>
      <c r="E513" s="22" t="str">
        <f t="shared" si="11"/>
        <v>0</v>
      </c>
      <c r="F513" s="23" t="str">
        <f t="shared" si="12"/>
        <v>0</v>
      </c>
      <c r="G513" s="24" t="str">
        <f t="shared" si="13"/>
        <v>0</v>
      </c>
      <c r="H513" s="25">
        <v>381757.0</v>
      </c>
    </row>
    <row r="514">
      <c r="A514" s="3" t="s">
        <v>39</v>
      </c>
      <c r="B514" s="3" t="s">
        <v>563</v>
      </c>
      <c r="D514" s="22" t="str">
        <f t="shared" si="1"/>
        <v>0</v>
      </c>
      <c r="E514" s="22" t="str">
        <f t="shared" si="11"/>
        <v>0</v>
      </c>
      <c r="F514" s="23" t="str">
        <f t="shared" si="12"/>
        <v>0</v>
      </c>
      <c r="G514" s="24" t="str">
        <f t="shared" si="13"/>
        <v>0</v>
      </c>
      <c r="H514" s="25">
        <v>372275.0</v>
      </c>
    </row>
    <row r="515">
      <c r="A515" s="3" t="s">
        <v>39</v>
      </c>
      <c r="B515" s="3" t="s">
        <v>564</v>
      </c>
      <c r="D515" s="22" t="str">
        <f t="shared" si="1"/>
        <v>0</v>
      </c>
      <c r="E515" s="22" t="str">
        <f t="shared" si="11"/>
        <v>0</v>
      </c>
      <c r="F515" s="23" t="str">
        <f t="shared" si="12"/>
        <v>0</v>
      </c>
      <c r="G515" s="24" t="str">
        <f t="shared" si="13"/>
        <v>0</v>
      </c>
      <c r="H515" s="25">
        <v>369423.0</v>
      </c>
    </row>
    <row r="516">
      <c r="A516" s="3" t="s">
        <v>39</v>
      </c>
      <c r="B516" s="3" t="s">
        <v>565</v>
      </c>
      <c r="D516" s="22" t="str">
        <f t="shared" si="1"/>
        <v>0</v>
      </c>
      <c r="E516" s="22" t="str">
        <f t="shared" si="11"/>
        <v>0</v>
      </c>
      <c r="F516" s="23" t="str">
        <f t="shared" si="12"/>
        <v>0</v>
      </c>
      <c r="G516" s="24" t="str">
        <f t="shared" si="13"/>
        <v>0</v>
      </c>
      <c r="H516" s="25">
        <v>362662.0</v>
      </c>
    </row>
    <row r="517">
      <c r="A517" s="3" t="s">
        <v>39</v>
      </c>
      <c r="B517" s="3" t="s">
        <v>566</v>
      </c>
      <c r="D517" s="22" t="str">
        <f t="shared" si="1"/>
        <v>0</v>
      </c>
      <c r="E517" s="22" t="str">
        <f t="shared" si="11"/>
        <v>Itochu</v>
      </c>
      <c r="F517" s="23" t="str">
        <f t="shared" si="12"/>
        <v>ITOCHU TECHNO-SOLUTIONS CORPORATION NPV</v>
      </c>
      <c r="G517" s="24">
        <f t="shared" si="13"/>
        <v>360153</v>
      </c>
      <c r="H517" s="25">
        <v>360153.0</v>
      </c>
    </row>
    <row r="518">
      <c r="A518" s="3" t="s">
        <v>39</v>
      </c>
      <c r="B518" s="3" t="s">
        <v>567</v>
      </c>
      <c r="D518" s="22" t="str">
        <f t="shared" si="1"/>
        <v>0</v>
      </c>
      <c r="E518" s="22" t="str">
        <f t="shared" si="11"/>
        <v>0</v>
      </c>
      <c r="F518" s="23" t="str">
        <f t="shared" si="12"/>
        <v>0</v>
      </c>
      <c r="G518" s="24" t="str">
        <f t="shared" si="13"/>
        <v>0</v>
      </c>
      <c r="H518" s="25">
        <v>357468.0</v>
      </c>
    </row>
    <row r="519">
      <c r="A519" s="3" t="s">
        <v>39</v>
      </c>
      <c r="B519" s="3" t="s">
        <v>568</v>
      </c>
      <c r="D519" s="22" t="str">
        <f t="shared" si="1"/>
        <v>0</v>
      </c>
      <c r="E519" s="22" t="str">
        <f t="shared" si="11"/>
        <v>0</v>
      </c>
      <c r="F519" s="23" t="str">
        <f t="shared" si="12"/>
        <v>0</v>
      </c>
      <c r="G519" s="24" t="str">
        <f t="shared" si="13"/>
        <v>0</v>
      </c>
      <c r="H519" s="25">
        <v>334346.0</v>
      </c>
    </row>
    <row r="520">
      <c r="A520" s="3" t="s">
        <v>39</v>
      </c>
      <c r="B520" s="3" t="s">
        <v>569</v>
      </c>
      <c r="D520" s="22" t="str">
        <f t="shared" si="1"/>
        <v>0</v>
      </c>
      <c r="E520" s="22" t="str">
        <f t="shared" si="11"/>
        <v>0</v>
      </c>
      <c r="F520" s="23" t="str">
        <f t="shared" si="12"/>
        <v>0</v>
      </c>
      <c r="G520" s="24" t="str">
        <f t="shared" si="13"/>
        <v>0</v>
      </c>
      <c r="H520" s="25">
        <v>330414.0</v>
      </c>
    </row>
    <row r="521">
      <c r="A521" s="3" t="s">
        <v>39</v>
      </c>
      <c r="B521" s="3" t="s">
        <v>570</v>
      </c>
      <c r="D521" s="22" t="str">
        <f t="shared" si="1"/>
        <v>0</v>
      </c>
      <c r="E521" s="22" t="str">
        <f t="shared" si="11"/>
        <v>0</v>
      </c>
      <c r="F521" s="23" t="str">
        <f t="shared" si="12"/>
        <v>0</v>
      </c>
      <c r="G521" s="24" t="str">
        <f t="shared" si="13"/>
        <v>0</v>
      </c>
      <c r="H521" s="25">
        <v>324459.0</v>
      </c>
    </row>
    <row r="522">
      <c r="A522" s="3" t="s">
        <v>39</v>
      </c>
      <c r="B522" s="3" t="s">
        <v>571</v>
      </c>
      <c r="D522" s="22" t="str">
        <f t="shared" si="1"/>
        <v>0</v>
      </c>
      <c r="E522" s="22" t="str">
        <f t="shared" si="11"/>
        <v>0</v>
      </c>
      <c r="F522" s="23" t="str">
        <f t="shared" si="12"/>
        <v>0</v>
      </c>
      <c r="G522" s="24" t="str">
        <f t="shared" si="13"/>
        <v>0</v>
      </c>
      <c r="H522" s="25">
        <v>310291.0</v>
      </c>
    </row>
    <row r="523">
      <c r="A523" s="3" t="s">
        <v>39</v>
      </c>
      <c r="B523" s="3" t="s">
        <v>572</v>
      </c>
      <c r="D523" s="22" t="str">
        <f t="shared" si="1"/>
        <v>0</v>
      </c>
      <c r="E523" s="22" t="str">
        <f t="shared" si="11"/>
        <v>0</v>
      </c>
      <c r="F523" s="23" t="str">
        <f t="shared" si="12"/>
        <v>0</v>
      </c>
      <c r="G523" s="24" t="str">
        <f t="shared" si="13"/>
        <v>0</v>
      </c>
      <c r="H523" s="25">
        <v>309075.0</v>
      </c>
    </row>
    <row r="524">
      <c r="A524" s="3" t="s">
        <v>39</v>
      </c>
      <c r="B524" s="3" t="s">
        <v>573</v>
      </c>
      <c r="D524" s="22" t="str">
        <f t="shared" si="1"/>
        <v>0</v>
      </c>
      <c r="E524" s="22" t="str">
        <f t="shared" si="11"/>
        <v>0</v>
      </c>
      <c r="F524" s="23" t="str">
        <f t="shared" si="12"/>
        <v>0</v>
      </c>
      <c r="G524" s="24" t="str">
        <f t="shared" si="13"/>
        <v>0</v>
      </c>
      <c r="H524" s="25">
        <v>304132.0</v>
      </c>
    </row>
    <row r="525">
      <c r="A525" s="3" t="s">
        <v>39</v>
      </c>
      <c r="B525" s="3" t="s">
        <v>574</v>
      </c>
      <c r="D525" s="22" t="str">
        <f t="shared" si="1"/>
        <v>0</v>
      </c>
      <c r="E525" s="22" t="str">
        <f t="shared" si="11"/>
        <v>0</v>
      </c>
      <c r="F525" s="23" t="str">
        <f t="shared" si="12"/>
        <v>0</v>
      </c>
      <c r="G525" s="24" t="str">
        <f t="shared" si="13"/>
        <v>0</v>
      </c>
      <c r="H525" s="25">
        <v>297143.0</v>
      </c>
    </row>
    <row r="526">
      <c r="A526" s="3" t="s">
        <v>39</v>
      </c>
      <c r="B526" s="3" t="s">
        <v>575</v>
      </c>
      <c r="D526" s="22" t="str">
        <f t="shared" si="1"/>
        <v>0</v>
      </c>
      <c r="E526" s="22" t="str">
        <f t="shared" si="11"/>
        <v>0</v>
      </c>
      <c r="F526" s="23" t="str">
        <f t="shared" si="12"/>
        <v>0</v>
      </c>
      <c r="G526" s="24" t="str">
        <f t="shared" si="13"/>
        <v>0</v>
      </c>
      <c r="H526" s="25">
        <v>295956.0</v>
      </c>
    </row>
    <row r="527">
      <c r="A527" s="3" t="s">
        <v>39</v>
      </c>
      <c r="B527" s="3" t="s">
        <v>576</v>
      </c>
      <c r="D527" s="22" t="str">
        <f t="shared" si="1"/>
        <v>0</v>
      </c>
      <c r="E527" s="22" t="str">
        <f t="shared" si="11"/>
        <v>0</v>
      </c>
      <c r="F527" s="23" t="str">
        <f t="shared" si="12"/>
        <v>0</v>
      </c>
      <c r="G527" s="24" t="str">
        <f t="shared" si="13"/>
        <v>0</v>
      </c>
      <c r="H527" s="25">
        <v>293191.0</v>
      </c>
    </row>
    <row r="528">
      <c r="A528" s="3" t="s">
        <v>39</v>
      </c>
      <c r="B528" s="3" t="s">
        <v>577</v>
      </c>
      <c r="D528" s="22" t="str">
        <f t="shared" si="1"/>
        <v>0</v>
      </c>
      <c r="E528" s="22" t="str">
        <f t="shared" si="11"/>
        <v>0</v>
      </c>
      <c r="F528" s="23" t="str">
        <f t="shared" si="12"/>
        <v>0</v>
      </c>
      <c r="G528" s="24" t="str">
        <f t="shared" si="13"/>
        <v>0</v>
      </c>
      <c r="H528" s="25">
        <v>283264.0</v>
      </c>
    </row>
    <row r="529">
      <c r="A529" s="3" t="s">
        <v>39</v>
      </c>
      <c r="B529" s="3" t="s">
        <v>578</v>
      </c>
      <c r="D529" s="22" t="str">
        <f t="shared" si="1"/>
        <v>0</v>
      </c>
      <c r="E529" s="22" t="str">
        <f t="shared" si="11"/>
        <v>0</v>
      </c>
      <c r="F529" s="23" t="str">
        <f t="shared" si="12"/>
        <v>0</v>
      </c>
      <c r="G529" s="24" t="str">
        <f t="shared" si="13"/>
        <v>0</v>
      </c>
      <c r="H529" s="25">
        <v>271134.0</v>
      </c>
    </row>
    <row r="530">
      <c r="A530" s="3" t="s">
        <v>39</v>
      </c>
      <c r="B530" s="3" t="s">
        <v>579</v>
      </c>
      <c r="D530" s="22" t="str">
        <f t="shared" si="1"/>
        <v>0</v>
      </c>
      <c r="E530" s="22" t="str">
        <f t="shared" si="11"/>
        <v>0</v>
      </c>
      <c r="F530" s="23" t="str">
        <f t="shared" si="12"/>
        <v>0</v>
      </c>
      <c r="G530" s="24" t="str">
        <f t="shared" si="13"/>
        <v>0</v>
      </c>
      <c r="H530" s="25">
        <v>251169.0</v>
      </c>
    </row>
    <row r="531">
      <c r="A531" s="3" t="s">
        <v>39</v>
      </c>
      <c r="B531" s="3" t="s">
        <v>580</v>
      </c>
      <c r="D531" s="22" t="str">
        <f t="shared" si="1"/>
        <v>0</v>
      </c>
      <c r="E531" s="22" t="str">
        <f t="shared" si="11"/>
        <v>0</v>
      </c>
      <c r="F531" s="23" t="str">
        <f t="shared" si="12"/>
        <v>0</v>
      </c>
      <c r="G531" s="24" t="str">
        <f t="shared" si="13"/>
        <v>0</v>
      </c>
      <c r="H531" s="25">
        <v>246836.0</v>
      </c>
    </row>
    <row r="532">
      <c r="A532" s="3" t="s">
        <v>39</v>
      </c>
      <c r="B532" s="3" t="s">
        <v>581</v>
      </c>
      <c r="D532" s="22" t="str">
        <f t="shared" si="1"/>
        <v>0</v>
      </c>
      <c r="E532" s="22" t="str">
        <f t="shared" si="11"/>
        <v>0</v>
      </c>
      <c r="F532" s="23" t="str">
        <f t="shared" si="12"/>
        <v>0</v>
      </c>
      <c r="G532" s="24" t="str">
        <f t="shared" si="13"/>
        <v>0</v>
      </c>
      <c r="H532" s="25">
        <v>227562.0</v>
      </c>
    </row>
    <row r="533">
      <c r="A533" s="3" t="s">
        <v>39</v>
      </c>
      <c r="B533" s="3" t="s">
        <v>582</v>
      </c>
      <c r="D533" s="22" t="str">
        <f t="shared" si="1"/>
        <v>0</v>
      </c>
      <c r="E533" s="22" t="str">
        <f t="shared" si="11"/>
        <v>0</v>
      </c>
      <c r="F533" s="23" t="str">
        <f t="shared" si="12"/>
        <v>0</v>
      </c>
      <c r="G533" s="24" t="str">
        <f t="shared" si="13"/>
        <v>0</v>
      </c>
      <c r="H533" s="25">
        <v>212724.0</v>
      </c>
    </row>
    <row r="534">
      <c r="A534" s="3" t="s">
        <v>39</v>
      </c>
      <c r="B534" s="3" t="s">
        <v>583</v>
      </c>
      <c r="D534" s="22" t="str">
        <f t="shared" si="1"/>
        <v>0</v>
      </c>
      <c r="E534" s="22" t="str">
        <f t="shared" si="11"/>
        <v>0</v>
      </c>
      <c r="F534" s="23" t="str">
        <f t="shared" si="12"/>
        <v>0</v>
      </c>
      <c r="G534" s="24" t="str">
        <f t="shared" si="13"/>
        <v>0</v>
      </c>
      <c r="H534" s="25">
        <v>199994.0</v>
      </c>
    </row>
    <row r="535">
      <c r="A535" s="3" t="s">
        <v>39</v>
      </c>
      <c r="B535" s="3" t="s">
        <v>584</v>
      </c>
      <c r="D535" s="22" t="str">
        <f t="shared" si="1"/>
        <v>0</v>
      </c>
      <c r="E535" s="22" t="str">
        <f t="shared" si="11"/>
        <v>0</v>
      </c>
      <c r="F535" s="23" t="str">
        <f t="shared" si="12"/>
        <v>0</v>
      </c>
      <c r="G535" s="24" t="str">
        <f t="shared" si="13"/>
        <v>0</v>
      </c>
      <c r="H535" s="25">
        <v>189535.0</v>
      </c>
    </row>
    <row r="536">
      <c r="A536" s="3" t="s">
        <v>39</v>
      </c>
      <c r="B536" s="3" t="s">
        <v>585</v>
      </c>
      <c r="D536" s="22" t="str">
        <f t="shared" si="1"/>
        <v>0</v>
      </c>
      <c r="E536" s="22" t="str">
        <f t="shared" si="11"/>
        <v>0</v>
      </c>
      <c r="F536" s="23" t="str">
        <f t="shared" si="12"/>
        <v>0</v>
      </c>
      <c r="G536" s="24" t="str">
        <f t="shared" si="13"/>
        <v>0</v>
      </c>
      <c r="H536" s="25">
        <v>179518.0</v>
      </c>
    </row>
    <row r="537">
      <c r="A537" s="3" t="s">
        <v>39</v>
      </c>
      <c r="B537" s="3" t="s">
        <v>586</v>
      </c>
      <c r="D537" s="22" t="str">
        <f t="shared" si="1"/>
        <v>0</v>
      </c>
      <c r="E537" s="22" t="str">
        <f t="shared" si="11"/>
        <v>0</v>
      </c>
      <c r="F537" s="23" t="str">
        <f t="shared" si="12"/>
        <v>0</v>
      </c>
      <c r="G537" s="24" t="str">
        <f t="shared" si="13"/>
        <v>0</v>
      </c>
      <c r="H537" s="25">
        <v>176599.0</v>
      </c>
    </row>
    <row r="538">
      <c r="A538" s="3" t="s">
        <v>39</v>
      </c>
      <c r="B538" s="3" t="s">
        <v>587</v>
      </c>
      <c r="D538" s="22" t="str">
        <f t="shared" si="1"/>
        <v>0</v>
      </c>
      <c r="E538" s="22" t="str">
        <f t="shared" si="11"/>
        <v>0</v>
      </c>
      <c r="F538" s="23" t="str">
        <f t="shared" si="12"/>
        <v>0</v>
      </c>
      <c r="G538" s="24" t="str">
        <f t="shared" si="13"/>
        <v>0</v>
      </c>
      <c r="H538" s="25">
        <v>173815.0</v>
      </c>
    </row>
    <row r="539">
      <c r="A539" s="3" t="s">
        <v>39</v>
      </c>
      <c r="B539" s="3" t="s">
        <v>588</v>
      </c>
      <c r="D539" s="22" t="str">
        <f t="shared" si="1"/>
        <v>0</v>
      </c>
      <c r="E539" s="22" t="str">
        <f t="shared" si="11"/>
        <v>0</v>
      </c>
      <c r="F539" s="23" t="str">
        <f t="shared" si="12"/>
        <v>0</v>
      </c>
      <c r="G539" s="24" t="str">
        <f t="shared" si="13"/>
        <v>0</v>
      </c>
      <c r="H539" s="25">
        <v>163181.0</v>
      </c>
    </row>
    <row r="540">
      <c r="A540" s="3" t="s">
        <v>39</v>
      </c>
      <c r="B540" s="3" t="s">
        <v>589</v>
      </c>
      <c r="D540" s="22" t="str">
        <f t="shared" si="1"/>
        <v>0</v>
      </c>
      <c r="E540" s="22" t="str">
        <f t="shared" si="11"/>
        <v>0</v>
      </c>
      <c r="F540" s="23" t="str">
        <f t="shared" si="12"/>
        <v>0</v>
      </c>
      <c r="G540" s="24" t="str">
        <f t="shared" si="13"/>
        <v>0</v>
      </c>
      <c r="H540" s="25">
        <v>146155.0</v>
      </c>
    </row>
    <row r="541">
      <c r="A541" s="3" t="s">
        <v>39</v>
      </c>
      <c r="B541" s="3" t="s">
        <v>590</v>
      </c>
      <c r="D541" s="22" t="str">
        <f t="shared" si="1"/>
        <v>0</v>
      </c>
      <c r="E541" s="22" t="str">
        <f t="shared" si="11"/>
        <v>0</v>
      </c>
      <c r="F541" s="23" t="str">
        <f t="shared" si="12"/>
        <v>0</v>
      </c>
      <c r="G541" s="24" t="str">
        <f t="shared" si="13"/>
        <v>0</v>
      </c>
      <c r="H541" s="25">
        <v>137575.0</v>
      </c>
    </row>
    <row r="542">
      <c r="A542" s="3" t="s">
        <v>39</v>
      </c>
      <c r="B542" s="3" t="s">
        <v>591</v>
      </c>
      <c r="D542" s="22" t="str">
        <f t="shared" si="1"/>
        <v>0</v>
      </c>
      <c r="E542" s="22" t="str">
        <f t="shared" si="11"/>
        <v>0</v>
      </c>
      <c r="F542" s="23" t="str">
        <f t="shared" si="12"/>
        <v>0</v>
      </c>
      <c r="G542" s="24" t="str">
        <f t="shared" si="13"/>
        <v>0</v>
      </c>
      <c r="H542" s="25">
        <v>119926.0</v>
      </c>
    </row>
    <row r="543">
      <c r="A543" s="3" t="s">
        <v>39</v>
      </c>
      <c r="B543" s="3" t="s">
        <v>592</v>
      </c>
      <c r="D543" s="22" t="str">
        <f t="shared" si="1"/>
        <v>0</v>
      </c>
      <c r="E543" s="22" t="str">
        <f t="shared" si="11"/>
        <v>CoAL</v>
      </c>
      <c r="F543" s="23" t="str">
        <f t="shared" si="12"/>
        <v>COALFIELD RESOURCES PLC</v>
      </c>
      <c r="G543" s="24">
        <f t="shared" si="13"/>
        <v>117767</v>
      </c>
      <c r="H543" s="25">
        <v>117767.0</v>
      </c>
    </row>
    <row r="544">
      <c r="A544" s="3" t="s">
        <v>39</v>
      </c>
      <c r="B544" s="3" t="s">
        <v>593</v>
      </c>
      <c r="D544" s="22" t="str">
        <f t="shared" si="1"/>
        <v>0</v>
      </c>
      <c r="E544" s="22" t="str">
        <f t="shared" si="11"/>
        <v>0</v>
      </c>
      <c r="F544" s="23" t="str">
        <f t="shared" si="12"/>
        <v>0</v>
      </c>
      <c r="G544" s="24" t="str">
        <f t="shared" si="13"/>
        <v>0</v>
      </c>
      <c r="H544" s="25">
        <v>111745.0</v>
      </c>
    </row>
    <row r="545">
      <c r="A545" s="3" t="s">
        <v>39</v>
      </c>
      <c r="B545" s="3" t="s">
        <v>594</v>
      </c>
      <c r="D545" s="22" t="str">
        <f t="shared" si="1"/>
        <v>0</v>
      </c>
      <c r="E545" s="22" t="str">
        <f t="shared" si="11"/>
        <v>0</v>
      </c>
      <c r="F545" s="23" t="str">
        <f t="shared" si="12"/>
        <v>0</v>
      </c>
      <c r="G545" s="24" t="str">
        <f t="shared" si="13"/>
        <v>0</v>
      </c>
      <c r="H545" s="25">
        <v>106038.0</v>
      </c>
    </row>
    <row r="546">
      <c r="A546" s="3" t="s">
        <v>39</v>
      </c>
      <c r="B546" s="3" t="s">
        <v>595</v>
      </c>
      <c r="D546" s="22" t="str">
        <f t="shared" si="1"/>
        <v>0</v>
      </c>
      <c r="E546" s="22" t="str">
        <f t="shared" si="11"/>
        <v>0</v>
      </c>
      <c r="F546" s="23" t="str">
        <f t="shared" si="12"/>
        <v>0</v>
      </c>
      <c r="G546" s="24" t="str">
        <f t="shared" si="13"/>
        <v>0</v>
      </c>
      <c r="H546" s="25">
        <v>104212.0</v>
      </c>
    </row>
    <row r="547">
      <c r="A547" s="3" t="s">
        <v>39</v>
      </c>
      <c r="B547" s="3" t="s">
        <v>596</v>
      </c>
      <c r="D547" s="22" t="str">
        <f t="shared" si="1"/>
        <v>0</v>
      </c>
      <c r="E547" s="22" t="str">
        <f t="shared" si="11"/>
        <v>0</v>
      </c>
      <c r="F547" s="23" t="str">
        <f t="shared" si="12"/>
        <v>0</v>
      </c>
      <c r="G547" s="24" t="str">
        <f t="shared" si="13"/>
        <v>0</v>
      </c>
      <c r="H547" s="25">
        <v>92880.0</v>
      </c>
    </row>
    <row r="548">
      <c r="A548" s="3" t="s">
        <v>39</v>
      </c>
      <c r="B548" s="3" t="s">
        <v>597</v>
      </c>
      <c r="D548" s="22" t="str">
        <f t="shared" si="1"/>
        <v>0</v>
      </c>
      <c r="E548" s="22" t="str">
        <f t="shared" si="11"/>
        <v>0</v>
      </c>
      <c r="F548" s="23" t="str">
        <f t="shared" si="12"/>
        <v>0</v>
      </c>
      <c r="G548" s="24" t="str">
        <f t="shared" si="13"/>
        <v>0</v>
      </c>
      <c r="H548" s="25">
        <v>75798.0</v>
      </c>
    </row>
    <row r="549">
      <c r="A549" s="3" t="s">
        <v>39</v>
      </c>
      <c r="B549" s="3" t="s">
        <v>598</v>
      </c>
      <c r="D549" s="22" t="str">
        <f t="shared" si="1"/>
        <v>0</v>
      </c>
      <c r="E549" s="22" t="str">
        <f t="shared" si="11"/>
        <v>0</v>
      </c>
      <c r="F549" s="23" t="str">
        <f t="shared" si="12"/>
        <v>0</v>
      </c>
      <c r="G549" s="24" t="str">
        <f t="shared" si="13"/>
        <v>0</v>
      </c>
      <c r="H549" s="25">
        <v>69094.0</v>
      </c>
    </row>
    <row r="550">
      <c r="A550" s="3" t="s">
        <v>39</v>
      </c>
      <c r="B550" s="3" t="s">
        <v>599</v>
      </c>
      <c r="D550" s="22" t="str">
        <f t="shared" si="1"/>
        <v>0</v>
      </c>
      <c r="E550" s="22" t="str">
        <f t="shared" si="11"/>
        <v>0</v>
      </c>
      <c r="F550" s="23" t="str">
        <f t="shared" si="12"/>
        <v>0</v>
      </c>
      <c r="G550" s="24" t="str">
        <f t="shared" si="13"/>
        <v>0</v>
      </c>
      <c r="H550" s="25">
        <v>64711.0</v>
      </c>
    </row>
    <row r="551">
      <c r="A551" s="3" t="s">
        <v>39</v>
      </c>
      <c r="B551" s="3" t="s">
        <v>600</v>
      </c>
      <c r="D551" s="22" t="str">
        <f t="shared" si="1"/>
        <v>0</v>
      </c>
      <c r="E551" s="22" t="str">
        <f t="shared" si="11"/>
        <v>0</v>
      </c>
      <c r="F551" s="23" t="str">
        <f t="shared" si="12"/>
        <v>0</v>
      </c>
      <c r="G551" s="24" t="str">
        <f t="shared" si="13"/>
        <v>0</v>
      </c>
      <c r="H551" s="25">
        <v>51647.0</v>
      </c>
    </row>
    <row r="552">
      <c r="A552" s="3" t="s">
        <v>39</v>
      </c>
      <c r="B552" s="3" t="s">
        <v>601</v>
      </c>
      <c r="D552" s="22" t="str">
        <f t="shared" si="1"/>
        <v>Repsol</v>
      </c>
      <c r="E552" s="22" t="str">
        <f t="shared" si="11"/>
        <v>0</v>
      </c>
      <c r="F552" s="23" t="str">
        <f t="shared" si="12"/>
        <v>REPSOL SA EUR1 (RIGHTS 09/01/2014)</v>
      </c>
      <c r="G552" s="24">
        <f t="shared" si="13"/>
        <v>45160</v>
      </c>
      <c r="H552" s="25">
        <v>45160.0</v>
      </c>
    </row>
    <row r="553">
      <c r="A553" s="3" t="s">
        <v>39</v>
      </c>
      <c r="B553" s="3" t="s">
        <v>602</v>
      </c>
      <c r="D553" s="22" t="str">
        <f t="shared" si="1"/>
        <v>0</v>
      </c>
      <c r="E553" s="22" t="str">
        <f t="shared" si="11"/>
        <v>0</v>
      </c>
      <c r="F553" s="23" t="str">
        <f t="shared" si="12"/>
        <v>0</v>
      </c>
      <c r="G553" s="24" t="str">
        <f t="shared" si="13"/>
        <v>0</v>
      </c>
      <c r="H553" s="3">
        <v>501.0</v>
      </c>
    </row>
    <row r="554">
      <c r="A554" s="3" t="s">
        <v>39</v>
      </c>
      <c r="B554" s="3" t="s">
        <v>603</v>
      </c>
      <c r="D554" s="22" t="str">
        <f t="shared" si="1"/>
        <v>0</v>
      </c>
      <c r="E554" s="22" t="str">
        <f t="shared" si="11"/>
        <v>0</v>
      </c>
      <c r="F554" s="23" t="str">
        <f t="shared" si="12"/>
        <v>0</v>
      </c>
      <c r="G554" s="24" t="str">
        <f t="shared" si="13"/>
        <v>0</v>
      </c>
      <c r="H554" s="3">
        <v>250.0</v>
      </c>
    </row>
    <row r="555">
      <c r="A555" s="3" t="s">
        <v>39</v>
      </c>
      <c r="B555" s="3" t="s">
        <v>604</v>
      </c>
      <c r="D555" s="22" t="str">
        <f t="shared" si="1"/>
        <v>0</v>
      </c>
      <c r="E555" s="22" t="str">
        <f t="shared" si="11"/>
        <v>0</v>
      </c>
      <c r="F555" s="23" t="str">
        <f t="shared" si="12"/>
        <v>0</v>
      </c>
      <c r="G555" s="24" t="str">
        <f t="shared" si="13"/>
        <v>0</v>
      </c>
      <c r="H555" s="3">
        <v>11.0</v>
      </c>
    </row>
    <row r="556">
      <c r="A556" s="3" t="s">
        <v>39</v>
      </c>
      <c r="B556" s="3" t="s">
        <v>605</v>
      </c>
      <c r="D556" s="22" t="str">
        <f t="shared" si="1"/>
        <v>0</v>
      </c>
      <c r="E556" s="22" t="str">
        <f t="shared" si="11"/>
        <v>0</v>
      </c>
      <c r="F556" s="23" t="str">
        <f t="shared" si="12"/>
        <v>0</v>
      </c>
      <c r="G556" s="24" t="str">
        <f t="shared" si="13"/>
        <v>0</v>
      </c>
      <c r="H556" s="3" t="s">
        <v>606</v>
      </c>
    </row>
    <row r="557">
      <c r="A557" s="3" t="s">
        <v>39</v>
      </c>
      <c r="B557" s="3" t="s">
        <v>607</v>
      </c>
      <c r="D557" s="22" t="str">
        <f t="shared" si="1"/>
        <v>0</v>
      </c>
      <c r="E557" s="22" t="str">
        <f t="shared" si="11"/>
        <v>0</v>
      </c>
      <c r="F557" s="23" t="str">
        <f t="shared" si="12"/>
        <v>0</v>
      </c>
      <c r="G557" s="24" t="str">
        <f t="shared" si="13"/>
        <v>0</v>
      </c>
      <c r="H557" s="3" t="s">
        <v>606</v>
      </c>
    </row>
    <row r="558">
      <c r="A558" s="3" t="s">
        <v>39</v>
      </c>
      <c r="B558" s="3" t="s">
        <v>608</v>
      </c>
      <c r="D558" s="22" t="str">
        <f t="shared" si="1"/>
        <v>0</v>
      </c>
      <c r="E558" s="22" t="str">
        <f t="shared" si="11"/>
        <v>0</v>
      </c>
      <c r="F558" s="23" t="str">
        <f t="shared" si="12"/>
        <v>0</v>
      </c>
      <c r="G558" s="24" t="str">
        <f t="shared" si="13"/>
        <v>0</v>
      </c>
      <c r="H558" s="3" t="s">
        <v>606</v>
      </c>
    </row>
    <row r="559">
      <c r="A559" s="3" t="s">
        <v>39</v>
      </c>
      <c r="B559" s="3" t="s">
        <v>609</v>
      </c>
      <c r="D559" s="22" t="str">
        <f t="shared" si="1"/>
        <v>0</v>
      </c>
      <c r="E559" s="22" t="str">
        <f t="shared" si="11"/>
        <v>0</v>
      </c>
      <c r="F559" s="23" t="str">
        <f t="shared" si="12"/>
        <v>0</v>
      </c>
      <c r="G559" s="24" t="str">
        <f t="shared" si="13"/>
        <v>0</v>
      </c>
      <c r="H559" s="3" t="s">
        <v>606</v>
      </c>
    </row>
    <row r="560">
      <c r="D560" s="22"/>
      <c r="E560" s="22"/>
      <c r="F560" s="23"/>
      <c r="G560" s="24"/>
    </row>
    <row r="561">
      <c r="D561" s="22"/>
      <c r="E561" s="22"/>
      <c r="F561" s="23"/>
      <c r="G561" s="24"/>
    </row>
    <row r="562">
      <c r="D562" s="22"/>
      <c r="E562" s="22"/>
      <c r="F562" s="23"/>
      <c r="G562" s="24"/>
    </row>
    <row r="563">
      <c r="D563" s="22"/>
      <c r="E563" s="22"/>
      <c r="F563" s="23"/>
      <c r="G563" s="24"/>
    </row>
    <row r="564">
      <c r="D564" s="22"/>
      <c r="E564" s="22"/>
      <c r="F564" s="23"/>
      <c r="G564" s="24"/>
    </row>
    <row r="565">
      <c r="D565" s="22"/>
      <c r="E565" s="22"/>
      <c r="F565" s="23"/>
      <c r="G565" s="24"/>
    </row>
    <row r="566">
      <c r="D566" s="22"/>
      <c r="E566" s="22"/>
      <c r="F566" s="23"/>
      <c r="G566" s="24"/>
    </row>
    <row r="567">
      <c r="D567" s="22"/>
      <c r="E567" s="22"/>
      <c r="F567" s="23"/>
      <c r="G567" s="24"/>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tr">
        <f>'Full Data'!A2</f>
        <v>East Riding Pension Fund </v>
      </c>
      <c r="C1" s="4"/>
      <c r="D1" s="4"/>
      <c r="E1" s="4"/>
      <c r="H1" s="3" t="s">
        <v>11</v>
      </c>
    </row>
    <row r="2">
      <c r="A2" s="1" t="s">
        <v>13</v>
      </c>
      <c r="B2" s="10">
        <f>SUM('Full Data'!H1:H1000)</f>
        <v>3310213250</v>
      </c>
      <c r="C2" s="4"/>
      <c r="D2" s="4"/>
      <c r="E2" s="4"/>
      <c r="H2" s="11">
        <v>3.3165E9</v>
      </c>
    </row>
    <row r="3">
      <c r="A3" s="1" t="s">
        <v>34</v>
      </c>
      <c r="B3" s="10">
        <f>SUM('Full Data'!G2:G1000)</f>
        <v>236810781</v>
      </c>
      <c r="C3" s="4"/>
      <c r="D3" s="4"/>
      <c r="E3" s="4"/>
    </row>
    <row r="4">
      <c r="A4" s="1" t="s">
        <v>35</v>
      </c>
      <c r="B4" s="15">
        <f>B3/B2</f>
        <v>0.0715394336</v>
      </c>
      <c r="C4" s="4"/>
      <c r="D4" s="4"/>
      <c r="E4" s="4"/>
    </row>
    <row r="5">
      <c r="A5" s="1"/>
      <c r="B5" s="1"/>
      <c r="C5" s="4"/>
      <c r="D5" s="4"/>
      <c r="E5" s="4"/>
    </row>
    <row r="6">
      <c r="A6" s="1"/>
      <c r="B6" s="1"/>
      <c r="C6" s="4"/>
      <c r="D6" s="4"/>
      <c r="E6" s="4"/>
    </row>
    <row r="7">
      <c r="A7" s="1" t="s">
        <v>36</v>
      </c>
      <c r="B7" s="1"/>
      <c r="C7" s="4"/>
      <c r="D7" s="4"/>
      <c r="E7" s="4" t="s">
        <v>37</v>
      </c>
    </row>
    <row r="8">
      <c r="A8" s="1" t="s">
        <v>38</v>
      </c>
      <c r="B8" s="1"/>
      <c r="C8" s="4" t="s">
        <v>0</v>
      </c>
      <c r="D8" s="4"/>
      <c r="E8" s="4"/>
    </row>
    <row r="9">
      <c r="A9" s="17">
        <f>LARGE('Full Data'!G:G,1)</f>
        <v>55149650</v>
      </c>
      <c r="B9" s="15">
        <f t="shared" ref="B9:B18" si="1">A9/$B$2</f>
        <v>0.01666045231</v>
      </c>
      <c r="C9" s="19" t="str">
        <f t="array" ref="C9">INDEX('Full Data'!F:F,MATCH(LARGE('Full Data'!G:G,1),'Full Data'!G:G,0))</f>
        <v>BP PLC</v>
      </c>
      <c r="D9" s="4"/>
      <c r="E9" s="4"/>
    </row>
    <row r="10">
      <c r="A10" s="17">
        <f>LARGE('Full Data'!G:G,2)</f>
        <v>44450250</v>
      </c>
      <c r="B10" s="15">
        <f t="shared" si="1"/>
        <v>0.01342821342</v>
      </c>
      <c r="C10" s="19" t="str">
        <f t="array" ref="C10">INDEX('Full Data'!F:F,MATCH(LARGE('Full Data'!G:G,2),'Full Data'!G:G,0))</f>
        <v>ROYAL DUTCH SHELL PLC - B SHARES</v>
      </c>
      <c r="D10" s="4"/>
      <c r="E10" s="4"/>
    </row>
    <row r="11">
      <c r="A11" s="17">
        <f>LARGE('Full Data'!G:G,3)</f>
        <v>30815625</v>
      </c>
      <c r="B11" s="15">
        <f t="shared" si="1"/>
        <v>0.009309256737</v>
      </c>
      <c r="C11" s="19" t="str">
        <f t="array" ref="C11">INDEX('Full Data'!F:F,MATCH(LARGE('Full Data'!G:G,3),'Full Data'!G:G,0))</f>
        <v>BG GROUP PLC</v>
      </c>
      <c r="D11" s="4"/>
      <c r="E11" s="4"/>
    </row>
    <row r="12">
      <c r="A12" s="17">
        <f>LARGE('Full Data'!G:G,4)</f>
        <v>30070565</v>
      </c>
      <c r="B12" s="15">
        <f t="shared" si="1"/>
        <v>0.009084177583</v>
      </c>
      <c r="C12" s="19" t="str">
        <f t="array" ref="C12">INDEX('Full Data'!F:F,MATCH(LARGE('Full Data'!G:G,4),'Full Data'!G:G,0))</f>
        <v>RIO TINTO PLC</v>
      </c>
      <c r="D12" s="4"/>
      <c r="E12" s="4"/>
    </row>
    <row r="13">
      <c r="A13" s="17">
        <f>LARGE('Full Data'!G:G,5)</f>
        <v>18380100</v>
      </c>
      <c r="B13" s="15">
        <f t="shared" si="1"/>
        <v>0.005552542574</v>
      </c>
      <c r="C13" s="19" t="str">
        <f t="array" ref="C13">INDEX('Full Data'!F:F,MATCH(LARGE('Full Data'!G:G,5),'Full Data'!G:G,0))</f>
        <v>BHP BILLITON PLC</v>
      </c>
      <c r="D13" s="4"/>
      <c r="E13" s="4"/>
    </row>
    <row r="14">
      <c r="A14" s="17">
        <f>LARGE('Full Data'!G:G,6)</f>
        <v>12865457</v>
      </c>
      <c r="B14" s="15">
        <f t="shared" si="1"/>
        <v>0.003886594617</v>
      </c>
      <c r="C14" s="19" t="str">
        <f t="array" ref="C14">INDEX('Full Data'!F:F,MATCH(LARGE('Full Data'!G:G,6),'Full Data'!G:G,0))</f>
        <v>ROYAL DUTCH SHELL PLC - A SHARES</v>
      </c>
      <c r="D14" s="4"/>
      <c r="E14" s="4"/>
    </row>
    <row r="15">
      <c r="A15" s="17">
        <f>LARGE('Full Data'!G:G,7)</f>
        <v>11790319</v>
      </c>
      <c r="B15" s="15">
        <f t="shared" si="1"/>
        <v>0.003561800437</v>
      </c>
      <c r="C15" s="19" t="str">
        <f t="array" ref="C15">INDEX('Full Data'!F:F,MATCH(LARGE('Full Data'!G:G,7),'Full Data'!G:G,0))</f>
        <v>GLENCORE XSTRATA PLC</v>
      </c>
      <c r="D15" s="4"/>
      <c r="E15" s="4"/>
    </row>
    <row r="16">
      <c r="A16" s="17">
        <f>LARGE('Full Data'!G:G,8)</f>
        <v>5940000</v>
      </c>
      <c r="B16" s="15">
        <f t="shared" si="1"/>
        <v>0.001794446325</v>
      </c>
      <c r="C16" s="19" t="str">
        <f t="array" ref="C16">INDEX('Full Data'!F:F,MATCH(LARGE('Full Data'!G:G,8),'Full Data'!G:G,0))</f>
        <v>ANGLO AMERICAN PLC</v>
      </c>
      <c r="D16" s="4"/>
      <c r="E16" s="4"/>
    </row>
    <row r="17">
      <c r="A17" s="17">
        <f>LARGE('Full Data'!G:G,9)</f>
        <v>5295000</v>
      </c>
      <c r="B17" s="15">
        <f t="shared" si="1"/>
        <v>0.00159959483</v>
      </c>
      <c r="C17" s="19" t="str">
        <f t="array" ref="C17">INDEX('Full Data'!F:F,MATCH(LARGE('Full Data'!G:G,9),'Full Data'!G:G,0))</f>
        <v>RWE AG 7% BOND 2049</v>
      </c>
      <c r="D17" s="4"/>
      <c r="E17" s="4"/>
    </row>
    <row r="18">
      <c r="A18" s="17">
        <f>LARGE('Full Data'!G:G,10)</f>
        <v>4445640</v>
      </c>
      <c r="B18" s="15">
        <f t="shared" si="1"/>
        <v>0.001343007131</v>
      </c>
      <c r="C18" s="19" t="str">
        <f t="array" ref="C18">INDEX('Full Data'!F:F,MATCH(LARGE('Full Data'!G:G,10),'Full Data'!G:G,0))</f>
        <v>TOTAL SA</v>
      </c>
      <c r="D18" s="4"/>
      <c r="E18"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4" max="4" width="48.57"/>
    <col customWidth="1" min="5" max="5" width="23.0"/>
  </cols>
  <sheetData>
    <row r="1">
      <c r="A1" s="4" t="s">
        <v>41</v>
      </c>
      <c r="B1" s="18">
        <v>0.1</v>
      </c>
      <c r="C1" s="4"/>
      <c r="D1" s="4"/>
      <c r="E1" s="4"/>
      <c r="F1" s="4"/>
      <c r="G1" s="4"/>
    </row>
    <row r="2">
      <c r="A2" s="4"/>
      <c r="B2" s="4" t="s">
        <v>38</v>
      </c>
      <c r="C2" s="4" t="s">
        <v>42</v>
      </c>
      <c r="D2" s="4" t="s">
        <v>0</v>
      </c>
      <c r="E2" s="4" t="s">
        <v>43</v>
      </c>
      <c r="F2" s="4" t="s">
        <v>44</v>
      </c>
      <c r="G2" s="4" t="s">
        <v>45</v>
      </c>
    </row>
    <row r="3">
      <c r="A3" s="4"/>
      <c r="B3" s="4"/>
      <c r="C3" s="4"/>
      <c r="D3" s="4"/>
      <c r="E3" s="4"/>
      <c r="F3" s="4"/>
      <c r="G3" s="4"/>
    </row>
    <row r="4">
      <c r="A4" s="4" t="s">
        <v>46</v>
      </c>
      <c r="B4" s="17">
        <f>'Fossil Fuel direct investments'!B2</f>
        <v>3310213250</v>
      </c>
      <c r="C4" s="4"/>
      <c r="D4" s="19"/>
      <c r="E4" s="4"/>
      <c r="F4" s="4"/>
      <c r="G4" s="4"/>
    </row>
    <row r="5">
      <c r="A5" s="20">
        <v>1.0</v>
      </c>
      <c r="B5" s="17">
        <f>LARGE('Full Data'!H:H,A5)</f>
        <v>226947466</v>
      </c>
      <c r="C5" s="15">
        <f t="shared" ref="C5:C19" si="1">B5/$B$4</f>
        <v>0.06855977209</v>
      </c>
      <c r="D5" s="19" t="str">
        <f t="array" ref="D5">INDEX('Full Data'!B:B,MATCH(LARGE('Full Data'!H:H,A5),'Full Data'!H:H,0))</f>
        <v>SGST - SCHRODER NORTH AMERICAN EQUITY FUND - INVESTOR SHARES</v>
      </c>
      <c r="E5" s="4" t="s">
        <v>47</v>
      </c>
      <c r="F5" s="17">
        <f t="shared" ref="F5:F19" si="2">IF(E5="yes",B5*$B$1,0)</f>
        <v>22694746.6</v>
      </c>
      <c r="G5" s="15">
        <f t="shared" ref="G5:G19" si="3">F5/$B$4</f>
        <v>0.006855977209</v>
      </c>
    </row>
    <row r="6">
      <c r="A6" s="20">
        <v>2.0</v>
      </c>
      <c r="B6" s="17">
        <f>LARGE('Full Data'!H:H,A6)</f>
        <v>183280582</v>
      </c>
      <c r="C6" s="15">
        <f t="shared" si="1"/>
        <v>0.05536820989</v>
      </c>
      <c r="D6" s="19" t="str">
        <f t="array" ref="D6">INDEX('Full Data'!B:B,MATCH(LARGE('Full Data'!H:H,A6),'Full Data'!H:H,0))</f>
        <v>CASH</v>
      </c>
      <c r="E6" s="4"/>
      <c r="F6" s="17">
        <f t="shared" si="2"/>
        <v>0</v>
      </c>
      <c r="G6" s="15">
        <f t="shared" si="3"/>
        <v>0</v>
      </c>
    </row>
    <row r="7">
      <c r="A7" s="20">
        <v>3.0</v>
      </c>
      <c r="B7" s="17">
        <f>LARGE('Full Data'!H:H,A7)</f>
        <v>143628879</v>
      </c>
      <c r="C7" s="15">
        <f t="shared" si="1"/>
        <v>0.04338961516</v>
      </c>
      <c r="D7" s="19" t="str">
        <f t="array" ref="D7">INDEX('Full Data'!B:B,MATCH(LARGE('Full Data'!H:H,A7),'Full Data'!H:H,0))</f>
        <v>SCHRODER INSTITUTIONAL PACIFIC FUND I INC</v>
      </c>
      <c r="E7" s="21" t="s">
        <v>47</v>
      </c>
      <c r="F7" s="17">
        <f t="shared" si="2"/>
        <v>14362887.9</v>
      </c>
      <c r="G7" s="15">
        <f t="shared" si="3"/>
        <v>0.004338961516</v>
      </c>
    </row>
    <row r="8">
      <c r="A8" s="20">
        <v>4.0</v>
      </c>
      <c r="B8" s="17">
        <f>LARGE('Full Data'!H:H,A8)</f>
        <v>120312089</v>
      </c>
      <c r="C8" s="15">
        <f t="shared" si="1"/>
        <v>0.03634572153</v>
      </c>
      <c r="D8" s="19" t="str">
        <f t="array" ref="D8">INDEX('Full Data'!B:B,MATCH(LARGE('Full Data'!H:H,A8),'Full Data'!H:H,0))</f>
        <v>SCHRODER EMERGING MARKETS FUND</v>
      </c>
      <c r="E8" s="21" t="s">
        <v>47</v>
      </c>
      <c r="F8" s="17">
        <f t="shared" si="2"/>
        <v>12031208.9</v>
      </c>
      <c r="G8" s="15">
        <f t="shared" si="3"/>
        <v>0.003634572153</v>
      </c>
    </row>
    <row r="9">
      <c r="A9" s="20">
        <v>5.0</v>
      </c>
      <c r="B9" s="17">
        <f>LARGE('Full Data'!H:H,A9)</f>
        <v>82950000</v>
      </c>
      <c r="C9" s="15">
        <f t="shared" si="1"/>
        <v>0.02505880852</v>
      </c>
      <c r="D9" s="19" t="str">
        <f t="array" ref="D9">INDEX('Full Data'!B:B,MATCH(LARGE('Full Data'!H:H,A9),'Full Data'!H:H,0))</f>
        <v>VODAFONE GROUP PLC</v>
      </c>
      <c r="E9" s="4"/>
      <c r="F9" s="17">
        <f t="shared" si="2"/>
        <v>0</v>
      </c>
      <c r="G9" s="15">
        <f t="shared" si="3"/>
        <v>0</v>
      </c>
    </row>
    <row r="10">
      <c r="A10" s="20">
        <v>6.0</v>
      </c>
      <c r="B10" s="17">
        <f>LARGE('Full Data'!H:H,A10)</f>
        <v>55149650</v>
      </c>
      <c r="C10" s="15">
        <f t="shared" si="1"/>
        <v>0.01666045231</v>
      </c>
      <c r="D10" s="19" t="str">
        <f t="array" ref="D10">INDEX('Full Data'!B:B,MATCH(LARGE('Full Data'!H:H,A10),'Full Data'!H:H,0))</f>
        <v>BP PLC</v>
      </c>
      <c r="E10" s="4"/>
      <c r="F10" s="17">
        <f t="shared" si="2"/>
        <v>0</v>
      </c>
      <c r="G10" s="15">
        <f t="shared" si="3"/>
        <v>0</v>
      </c>
    </row>
    <row r="11">
      <c r="A11" s="20">
        <v>7.0</v>
      </c>
      <c r="B11" s="17">
        <f>LARGE('Full Data'!H:H,A11)</f>
        <v>51020090</v>
      </c>
      <c r="C11" s="15">
        <f t="shared" si="1"/>
        <v>0.01541293148</v>
      </c>
      <c r="D11" s="19" t="str">
        <f t="array" ref="D11">INDEX('Full Data'!B:B,MATCH(LARGE('Full Data'!H:H,A11),'Full Data'!H:H,0))</f>
        <v>GLAXOSMITHKLINE PLC</v>
      </c>
      <c r="E11" s="4"/>
      <c r="F11" s="17">
        <f t="shared" si="2"/>
        <v>0</v>
      </c>
      <c r="G11" s="15">
        <f t="shared" si="3"/>
        <v>0</v>
      </c>
    </row>
    <row r="12">
      <c r="A12" s="20">
        <v>8.0</v>
      </c>
      <c r="B12" s="17">
        <f>LARGE('Full Data'!H:H,A12)</f>
        <v>44450250</v>
      </c>
      <c r="C12" s="15">
        <f t="shared" si="1"/>
        <v>0.01342821342</v>
      </c>
      <c r="D12" s="19" t="str">
        <f t="array" ref="D12">INDEX('Full Data'!B:B,MATCH(LARGE('Full Data'!H:H,A12),'Full Data'!H:H,0))</f>
        <v>ROYAL DUTCH SHELL PLC - B SHARES</v>
      </c>
      <c r="E12" s="4"/>
      <c r="F12" s="17">
        <f t="shared" si="2"/>
        <v>0</v>
      </c>
      <c r="G12" s="15">
        <f t="shared" si="3"/>
        <v>0</v>
      </c>
    </row>
    <row r="13">
      <c r="A13" s="20">
        <v>9.0</v>
      </c>
      <c r="B13" s="17">
        <f>LARGE('Full Data'!H:H,A13)</f>
        <v>36922887</v>
      </c>
      <c r="C13" s="15">
        <f t="shared" si="1"/>
        <v>0.01115423213</v>
      </c>
      <c r="D13" s="19" t="str">
        <f t="array" ref="D13">INDEX('Full Data'!B:B,MATCH(LARGE('Full Data'!H:H,A13),'Full Data'!H:H,0))</f>
        <v>HSBC HOLDINGS PLC</v>
      </c>
      <c r="E13" s="4"/>
      <c r="F13" s="17">
        <f t="shared" si="2"/>
        <v>0</v>
      </c>
      <c r="G13" s="15">
        <f t="shared" si="3"/>
        <v>0</v>
      </c>
    </row>
    <row r="14">
      <c r="A14" s="20">
        <v>10.0</v>
      </c>
      <c r="B14" s="17">
        <f>LARGE('Full Data'!H:H,A14)</f>
        <v>32170500</v>
      </c>
      <c r="C14" s="15">
        <f t="shared" si="1"/>
        <v>0.009718558162</v>
      </c>
      <c r="D14" s="19" t="str">
        <f t="array" ref="D14">INDEX('Full Data'!B:B,MATCH(LARGE('Full Data'!H:H,A14),'Full Data'!H:H,0))</f>
        <v>ASTRAZENECA PLC</v>
      </c>
      <c r="E14" s="4"/>
      <c r="F14" s="17">
        <f t="shared" si="2"/>
        <v>0</v>
      </c>
      <c r="G14" s="15">
        <f t="shared" si="3"/>
        <v>0</v>
      </c>
    </row>
    <row r="15">
      <c r="A15" s="20">
        <v>11.0</v>
      </c>
      <c r="B15" s="17">
        <f>LARGE('Full Data'!H:H,A15)</f>
        <v>30815625</v>
      </c>
      <c r="C15" s="15">
        <f t="shared" si="1"/>
        <v>0.009309256737</v>
      </c>
      <c r="D15" s="19" t="str">
        <f t="array" ref="D15">INDEX('Full Data'!B:B,MATCH(LARGE('Full Data'!H:H,A15),'Full Data'!H:H,0))</f>
        <v>BG GROUP PLC</v>
      </c>
      <c r="E15" s="4"/>
      <c r="F15" s="17">
        <f t="shared" si="2"/>
        <v>0</v>
      </c>
      <c r="G15" s="15">
        <f t="shared" si="3"/>
        <v>0</v>
      </c>
    </row>
    <row r="16">
      <c r="A16" s="20">
        <v>12.0</v>
      </c>
      <c r="B16" s="17">
        <f>LARGE('Full Data'!H:H,A16)</f>
        <v>30070565</v>
      </c>
      <c r="C16" s="15">
        <f t="shared" si="1"/>
        <v>0.009084177583</v>
      </c>
      <c r="D16" s="19" t="str">
        <f t="array" ref="D16">INDEX('Full Data'!B:B,MATCH(LARGE('Full Data'!H:H,A16),'Full Data'!H:H,0))</f>
        <v>RIO TINTO PLC</v>
      </c>
      <c r="E16" s="4"/>
      <c r="F16" s="17">
        <f t="shared" si="2"/>
        <v>0</v>
      </c>
      <c r="G16" s="15">
        <f t="shared" si="3"/>
        <v>0</v>
      </c>
    </row>
    <row r="17">
      <c r="A17" s="20">
        <v>13.0</v>
      </c>
      <c r="B17" s="17">
        <f>LARGE('Full Data'!H:H,A17)</f>
        <v>30050000</v>
      </c>
      <c r="C17" s="15">
        <f t="shared" si="1"/>
        <v>0.009077964992</v>
      </c>
      <c r="D17" s="19" t="str">
        <f t="array" ref="D17">INDEX('Full Data'!B:B,MATCH(LARGE('Full Data'!H:H,A17),'Full Data'!H:H,0))</f>
        <v>SCHRODER INSTL UK SMALLER CO'S FUND INCOME UNITS</v>
      </c>
      <c r="E17" s="21" t="s">
        <v>47</v>
      </c>
      <c r="F17" s="17">
        <f t="shared" si="2"/>
        <v>3005000</v>
      </c>
      <c r="G17" s="15">
        <f t="shared" si="3"/>
        <v>0.0009077964992</v>
      </c>
    </row>
    <row r="18">
      <c r="A18" s="20">
        <v>14.0</v>
      </c>
      <c r="B18" s="17">
        <f>LARGE('Full Data'!H:H,A18)</f>
        <v>29326500</v>
      </c>
      <c r="C18" s="15">
        <f t="shared" si="1"/>
        <v>0.008859399013</v>
      </c>
      <c r="D18" s="19" t="str">
        <f t="array" ref="D18">INDEX('Full Data'!B:B,MATCH(LARGE('Full Data'!H:H,A18),'Full Data'!H:H,0))</f>
        <v>BIOTECH GROWTH TRUST PLC</v>
      </c>
      <c r="E18" s="4"/>
      <c r="F18" s="17">
        <f t="shared" si="2"/>
        <v>0</v>
      </c>
      <c r="G18" s="15">
        <f t="shared" si="3"/>
        <v>0</v>
      </c>
    </row>
    <row r="19">
      <c r="A19" s="20">
        <v>15.0</v>
      </c>
      <c r="B19" s="17">
        <f>LARGE('Full Data'!H:H,A19)</f>
        <v>29070500</v>
      </c>
      <c r="C19" s="15">
        <f t="shared" si="1"/>
        <v>0.008782062606</v>
      </c>
      <c r="D19" s="19" t="str">
        <f t="array" ref="D19">INDEX('Full Data'!B:B,MATCH(LARGE('Full Data'!H:H,A19),'Full Data'!H:H,0))</f>
        <v>ARM HOLDINGS PLC</v>
      </c>
      <c r="E19" s="4"/>
      <c r="F19" s="17">
        <f t="shared" si="2"/>
        <v>0</v>
      </c>
      <c r="G19" s="15">
        <f t="shared" si="3"/>
        <v>0</v>
      </c>
    </row>
    <row r="20">
      <c r="A20" s="4"/>
      <c r="B20" s="4"/>
      <c r="C20" s="4"/>
      <c r="D20" s="4"/>
      <c r="E20" s="4" t="s">
        <v>48</v>
      </c>
      <c r="F20" s="17">
        <f t="shared" ref="F20:G20" si="4">SUM(F5:F19)</f>
        <v>52093843.4</v>
      </c>
      <c r="G20" s="15">
        <f t="shared" si="4"/>
        <v>0.01573730738</v>
      </c>
    </row>
    <row r="21">
      <c r="A21" s="4"/>
      <c r="B21" s="4"/>
      <c r="C21" s="4"/>
      <c r="D21" s="4"/>
      <c r="E21" s="4" t="s">
        <v>49</v>
      </c>
      <c r="F21" s="17">
        <f>'Fossil Fuel direct investments'!B3</f>
        <v>236810781</v>
      </c>
      <c r="G21" s="15">
        <f>'Fossil Fuel direct investments'!B4</f>
        <v>0.0715394336</v>
      </c>
    </row>
    <row r="22">
      <c r="A22" s="4"/>
      <c r="B22" s="4"/>
      <c r="C22" s="4"/>
      <c r="D22" s="4"/>
      <c r="E22" s="4"/>
      <c r="F22" s="4"/>
      <c r="G22" s="4"/>
    </row>
    <row r="23">
      <c r="A23" s="4"/>
      <c r="B23" s="4"/>
      <c r="C23" s="4"/>
      <c r="D23" s="4"/>
      <c r="E23" s="4" t="s">
        <v>50</v>
      </c>
      <c r="F23" s="17">
        <f t="shared" ref="F23:G23" si="5">F20+F21</f>
        <v>288904624.4</v>
      </c>
      <c r="G23" s="15">
        <f t="shared" si="5"/>
        <v>0.08727674098</v>
      </c>
    </row>
    <row r="24">
      <c r="A24" s="4"/>
      <c r="B24" s="4"/>
      <c r="C24" s="4"/>
      <c r="D24" s="4"/>
      <c r="E24" s="4" t="s">
        <v>13</v>
      </c>
      <c r="F24" s="10">
        <f>'Fossil Fuel direct investments'!B2</f>
        <v>3310213250</v>
      </c>
      <c r="G24" s="4"/>
    </row>
  </sheetData>
  <drawing r:id="rId1"/>
</worksheet>
</file>