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<sst xmlns="http://schemas.openxmlformats.org/spreadsheetml/2006/main" count="2567" uniqueCount="1307">
  <si>
    <t>Name</t>
  </si>
  <si>
    <t>To access the full data open the sheet "Full Data" from the menu at the bottom.</t>
  </si>
  <si>
    <t xml:space="preserve">Name of Local Authority Pension Fund </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</si>
  <si>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</si>
  <si>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</si>
  <si>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</si>
  <si>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</si>
  <si>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</si>
  <si>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</si>
  <si>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</si>
  <si>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</si>
  <si>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</si>
  <si>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Description of holdings</t>
  </si>
  <si>
    <t>Data sheets for other local authorities and contact details if you can’t find what</t>
  </si>
  <si>
    <t>Sub-Category/ Classification</t>
  </si>
  <si>
    <t>you are looking for can be accessed from</t>
  </si>
  <si>
    <t>Oil/Gas Companies</t>
  </si>
  <si>
    <t>Coal Companies</t>
  </si>
  <si>
    <t>Verification</t>
  </si>
  <si>
    <t>http://gofossilfree.org/uk/pensions/</t>
  </si>
  <si>
    <t>Fossil Fuel Amounts</t>
  </si>
  <si>
    <t>All Amounts</t>
  </si>
  <si>
    <t>Annual Report 2014</t>
  </si>
  <si>
    <t>source:</t>
  </si>
  <si>
    <t>http://www.gmpf.org.uk/investments/holdings.htm</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</si>
  <si>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</si>
  <si>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</si>
  <si>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</si>
  <si>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</si>
  <si>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</si>
  <si>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</si>
  <si>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</si>
  <si>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</si>
  <si>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http://www.gmpf.org.uk/documents/annualreport/2014.pdf</t>
  </si>
  <si>
    <t>Where cells contain “#NUM”, this is not due to a mistake in the script,</t>
  </si>
  <si>
    <t>but due to limited data being provided.</t>
  </si>
  <si>
    <t xml:space="preserve">Greater Manchester Pension Fund </t>
  </si>
  <si>
    <t>Total holdings</t>
  </si>
  <si>
    <t>3I GROUP</t>
  </si>
  <si>
    <t>Total taken from anual report 2014</t>
  </si>
  <si>
    <t>£13.3bn</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</si>
  <si>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</si>
  <si>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</si>
  <si>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</si>
  <si>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</si>
  <si>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</si>
  <si>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</si>
  <si>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</si>
  <si>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</si>
  <si>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</si>
  <si>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</si>
  <si>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</si>
  <si>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</si>
  <si>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3M COMPANY 1% 26/6/17</t>
  </si>
  <si>
    <t>Total estimated fossil fuels in largest pooled funds</t>
  </si>
  <si>
    <t>Total direct fossil fuels</t>
  </si>
  <si>
    <t>AA BOND 4.2487% 31/07/20</t>
  </si>
  <si>
    <t>Total fossil fuels</t>
  </si>
  <si>
    <t>AA BOND 4.7201% 2/7/43</t>
  </si>
  <si>
    <t>ABB FIN USA 1.625% 8/5/17</t>
  </si>
  <si>
    <t>ABBEY NATION 5.125% 14/04/21</t>
  </si>
  <si>
    <t>ABBEY NATL TSY 1.75% 15/1/18</t>
  </si>
  <si>
    <t>ABBVIE INC</t>
  </si>
  <si>
    <t>ABBVIE INC 2% 06/11/2018</t>
  </si>
  <si>
    <t>ABBVIE INC 2.9% 6/11/22</t>
  </si>
  <si>
    <t>ABBVIE INC 4.4% 06/11/42</t>
  </si>
  <si>
    <t>ABN AMRO 4.875% 16/01/19</t>
  </si>
  <si>
    <t>ABN AMRO BANK 4.25% 11/04/16</t>
  </si>
  <si>
    <t>ACCENTURE</t>
  </si>
  <si>
    <t>ACE</t>
  </si>
  <si>
    <t>ACHMEA BV 2.5% 19/11/20</t>
  </si>
  <si>
    <t>ACORDA THERAPEUTICS</t>
  </si>
  <si>
    <t>AETNA INC 2.2% 15/03/19</t>
  </si>
  <si>
    <t>AFFINITY WATER 4.5% 31/03/36</t>
  </si>
  <si>
    <t>AGL ENERGY</t>
  </si>
  <si>
    <t>AIA GROUP</t>
  </si>
  <si>
    <t>AIA GROUP 2.25% 11/03/19</t>
  </si>
  <si>
    <t>AIA GROUP 1.75% 13/03/18</t>
  </si>
  <si>
    <t>AIG 4.125% 15/02/2024</t>
  </si>
  <si>
    <t>AIR PRODUCTS &amp; CHEMICALS</t>
  </si>
  <si>
    <t>AIRBUS GRP NV</t>
  </si>
  <si>
    <t>ALFA LAVAL</t>
  </si>
  <si>
    <t>ALLIANZ 4.375% VRN PERP</t>
  </si>
  <si>
    <t>ALLIANZ FIN 4.5% 13/03/43</t>
  </si>
  <si>
    <t>ALNYLAM PHARMACEUTICALS</t>
  </si>
  <si>
    <t>AMAZON.COM</t>
  </si>
  <si>
    <t>AMCOR</t>
  </si>
  <si>
    <t>AMERICA MOVIL 2.375% 8/9/16</t>
  </si>
  <si>
    <t>AMERICA MOVIL 4.375% 7/08/41</t>
  </si>
  <si>
    <t>AMERICA MOVIL 5.125% VRN 6/9/73</t>
  </si>
  <si>
    <t>AMERICAN ELEC 1.65% 15/12/17</t>
  </si>
  <si>
    <t>AMERICAN EX 1.3% 29/07/16</t>
  </si>
  <si>
    <t>AMERICAN HONDA 3.875% 16/09/14</t>
  </si>
  <si>
    <t>AMERICAN INTERNATIONAL GROUP 6.765% 15/11/17</t>
  </si>
  <si>
    <t>AMERICAN TOWER</t>
  </si>
  <si>
    <t>AMERICAN TOWER 3.4% 15/02/19</t>
  </si>
  <si>
    <t>AMGEN INC 4% 13/09/29</t>
  </si>
  <si>
    <t>AMP</t>
  </si>
  <si>
    <t>ANADARKO 6.375% 15/09/17</t>
  </si>
  <si>
    <t>ANGLIAN WATER 4.5% 22/2/26</t>
  </si>
  <si>
    <t>ANGLIAN WATER 4.5% 5/10/27</t>
  </si>
  <si>
    <t>ANGLO AMERICAN</t>
  </si>
  <si>
    <t>ANHEUS BUSCH 1.375% 15/07/17</t>
  </si>
  <si>
    <t>ANHEUSER BUSCH 3.7% 1/2/24</t>
  </si>
  <si>
    <t>ANHEUSER BUSCH 6.5% 23/06/17</t>
  </si>
  <si>
    <t>ANNINGTON 0% 07/12/22</t>
  </si>
  <si>
    <t>ANNINGTON 6.5676% 10/01/23</t>
  </si>
  <si>
    <t>ANNINGTON FIN 8.07% 10/01/23</t>
  </si>
  <si>
    <t>ANNINGTON RE 5.3236% 10/1/23</t>
  </si>
  <si>
    <t>ANRITSU</t>
  </si>
  <si>
    <t>ANZ NEW ZEALAND 1.5%17/12/15</t>
  </si>
  <si>
    <t>AON</t>
  </si>
  <si>
    <t>AP MOLLER - MAERSK A/S 3.375% 28/8/2019</t>
  </si>
  <si>
    <t>AP MOLLER 3.375% 08/19</t>
  </si>
  <si>
    <t>AP MOLLER 4% 04/04/25</t>
  </si>
  <si>
    <t>APA GROUP</t>
  </si>
  <si>
    <t>APACHE CORP 1.75% 15/4/17</t>
  </si>
  <si>
    <t>APPLE</t>
  </si>
  <si>
    <t>APPLIED MATERIALS</t>
  </si>
  <si>
    <t>ARCELORMITTAL 3.75% 25/02/15</t>
  </si>
  <si>
    <t>ARM HOLDINGS</t>
  </si>
  <si>
    <t>ARQIVA FIN 4.04% 30/06/35</t>
  </si>
  <si>
    <t>ARQIVA FIN 4.882% 31/12/32</t>
  </si>
  <si>
    <t>ASAHI GROUP HOLDINGS LTD</t>
  </si>
  <si>
    <t>ASAHI KASEI</t>
  </si>
  <si>
    <t>ASCIANO LTD</t>
  </si>
  <si>
    <t>ASIF III JERSEY 5% 18/12/18</t>
  </si>
  <si>
    <t>ASM PACIFIC TECHNOLOGY</t>
  </si>
  <si>
    <t>ASML HOLDING NV</t>
  </si>
  <si>
    <t>ASML HOLDING REG EUR0.09</t>
  </si>
  <si>
    <t>ASPIRE DEFENCE FINANCE 4.674% 31/3/2040</t>
  </si>
  <si>
    <t>ASSA ABLOY B</t>
  </si>
  <si>
    <t>ASSICURAZIONI 2.875% 14/1/20</t>
  </si>
  <si>
    <t>ASTRAZENECA</t>
  </si>
  <si>
    <t>ASTRAZENECA 5.75% 13/11/31</t>
  </si>
  <si>
    <t>AT&amp;T 5.5% 15/03/27</t>
  </si>
  <si>
    <t>AT&amp;T 5.875% 28/04/17</t>
  </si>
  <si>
    <t>AT&amp;T 6.125% 02/04/2015</t>
  </si>
  <si>
    <t>AT&amp;T 7% 30/04/2040</t>
  </si>
  <si>
    <t>AT&amp;T CORP 4.875% 06/2044</t>
  </si>
  <si>
    <t>AT&amp;T INC 0.875% 2/02/15</t>
  </si>
  <si>
    <t>ATKINS (WS)</t>
  </si>
  <si>
    <t>ATLANTIA</t>
  </si>
  <si>
    <t>ATLAS COPCO AB</t>
  </si>
  <si>
    <t>AUS AND NZ BANKING GP</t>
  </si>
  <si>
    <t>AVAGO TECHNOLOGIES</t>
  </si>
  <si>
    <t>AVIVA</t>
  </si>
  <si>
    <t>AVIVA   6.12/5% 14/11/2036</t>
  </si>
  <si>
    <t>AVIVA 4.7291% VRN PERP</t>
  </si>
  <si>
    <t>AVIVA 5.9021% VRN PERP</t>
  </si>
  <si>
    <t>AVIVA 6.125% VRN PERP</t>
  </si>
  <si>
    <t>AVIVA 6.875% VRN 20/05/58</t>
  </si>
  <si>
    <t>AWG 5.5% VRN 10/10/40</t>
  </si>
  <si>
    <t>AWG 5.837% 30/07/2022</t>
  </si>
  <si>
    <t>AWG 6.375% STEP 15/01/29</t>
  </si>
  <si>
    <t>AXA 6.6666% VRN PERP</t>
  </si>
  <si>
    <t>AXA 7.125% 15/12/20</t>
  </si>
  <si>
    <t>AXA SA 5.625% VRN 16/1/54</t>
  </si>
  <si>
    <t>AXA SA 6.6862% VRN PERP</t>
  </si>
  <si>
    <t>BAE SYSTEMS</t>
  </si>
  <si>
    <t>BAKER HUGHES</t>
  </si>
  <si>
    <t>BALFOUR 9.675% CV PREF</t>
  </si>
  <si>
    <t>BALFOUR BEATTY</t>
  </si>
  <si>
    <t>BANC OF AMERICA 5.889% VRN 10/7/44</t>
  </si>
  <si>
    <t>BANC OF AMERICA FRN 10/05/17</t>
  </si>
  <si>
    <t>BANC OF AMERICA FRN 10/08/17</t>
  </si>
  <si>
    <t>BANCA GENERALI</t>
  </si>
  <si>
    <t>BANCO DE SABADELL 3.375% 23/1/18</t>
  </si>
  <si>
    <t>BANK AMERICA 4% 01/04/2024</t>
  </si>
  <si>
    <t>BANK OF AMERICA 1.25% 02/17</t>
  </si>
  <si>
    <t>BANK OF AMERICA 1.5% 9/10/15</t>
  </si>
  <si>
    <t>BANK OF AMERICA 1.875% 10/1/19</t>
  </si>
  <si>
    <t>BANK OF AMERICA 4.25% 10/12/26</t>
  </si>
  <si>
    <t>BANK OF AMERICA 5.5% 04/12/19</t>
  </si>
  <si>
    <t>BANK OF AMERICA 7% 31/07/28</t>
  </si>
  <si>
    <t>BANK OF MONTREAL 6.02% 2/05/18</t>
  </si>
  <si>
    <t>BANK OF NEW YORK 1.35% 6/3/18</t>
  </si>
  <si>
    <t>BANK OF NOVA SCOTIA 0.75% 09/10/15</t>
  </si>
  <si>
    <t>BANK OF SCOTLAND 4.875% 8/11/16</t>
  </si>
  <si>
    <t>BARCLAYS</t>
  </si>
  <si>
    <t>BARCLAYS 2.25% 10/05/2017</t>
  </si>
  <si>
    <t>BARCLAYS 2.5% 20/02/19</t>
  </si>
  <si>
    <t>BARCLAYS 5.75% 14/09/26</t>
  </si>
  <si>
    <t>BARCLAYS 6.625% 30/03/22</t>
  </si>
  <si>
    <t>BARCLAYS BANK 6% 23/01/18</t>
  </si>
  <si>
    <t>BARCLAYS BANK 9.5% 7/08/21</t>
  </si>
  <si>
    <t>BARCLAYS BK 4.125% 15/03/16</t>
  </si>
  <si>
    <t>BARCLAYS BK 8.25% VRN PRP</t>
  </si>
  <si>
    <t>BARRICK GOLD 2.5% 1/5/18</t>
  </si>
  <si>
    <t>BASF SE 1.375% 22/01/19</t>
  </si>
  <si>
    <t>BAXTER INTERNATIONAL</t>
  </si>
  <si>
    <t>BAXTER INTL 1.85% 15/6/18</t>
  </si>
  <si>
    <t>BAXTER INTL 3.2% 15/06/23</t>
  </si>
  <si>
    <t>BAYER</t>
  </si>
  <si>
    <t>BAYER AG 5.625% 23/05/18</t>
  </si>
  <si>
    <t>BB &amp; T</t>
  </si>
  <si>
    <t>BB&amp;T CORP 1.6% 15/08/17</t>
  </si>
  <si>
    <t>BBVA SENIOR 3.25% 21/3/16</t>
  </si>
  <si>
    <t>BBVA US SENI 4.664% 9/10/15</t>
  </si>
  <si>
    <t>BE AEROSPACE</t>
  </si>
  <si>
    <t>BEAR STEARNS VRN 11/06/50</t>
  </si>
  <si>
    <t>BELGIUM (GOV) 2.6% 06/24</t>
  </si>
  <si>
    <t>BELGIUM 2.25% 22/06/23</t>
  </si>
  <si>
    <t>BELGIUM 3% 28/09/2019</t>
  </si>
  <si>
    <t>BELLE INTERNATIONAL HD</t>
  </si>
  <si>
    <t>BERENDSEN PLC</t>
  </si>
  <si>
    <t>BERKSHIRE HATHAWAY 1.3% 15/05/18</t>
  </si>
  <si>
    <t>BERKSHIRE HATHAWAY FIN 2% 15/8/18</t>
  </si>
  <si>
    <t>BERKSHIRE HATHAWAY FIN 3% 15/5/22</t>
  </si>
  <si>
    <t>BG ENERGY 5.125% 1/12/25</t>
  </si>
  <si>
    <t>BG ENERGY 5.125% 7/12/17</t>
  </si>
  <si>
    <t>BG ENERGY 6.5% VRN 30/11/72</t>
  </si>
  <si>
    <t>BG ENERGY CAPITAL 5% 4/11/36</t>
  </si>
  <si>
    <t>BHARTI AIRTEL 4% 10/12/18</t>
  </si>
  <si>
    <t>BHP BILLITON</t>
  </si>
  <si>
    <t>BHP BILLITON 3.25% 25/09/24</t>
  </si>
  <si>
    <t>BHP BILLITON 5% 30/09/43</t>
  </si>
  <si>
    <t>BIO-RAD LABORATORIES</t>
  </si>
  <si>
    <t>BLACK LION RES</t>
  </si>
  <si>
    <t>BLACKROCK</t>
  </si>
  <si>
    <t>BMW FINANCE 1.75% 20/11/17</t>
  </si>
  <si>
    <t>BMW FINANCE 3.375% 14/12/18</t>
  </si>
  <si>
    <t>BMW UK CAP 5% 02/10/17</t>
  </si>
  <si>
    <t>BNP PARIBAS</t>
  </si>
  <si>
    <t>BNP PARIBAS 2.7% 20/08/18</t>
  </si>
  <si>
    <t>BNP PARIBAS 2.875% VRN 03/26</t>
  </si>
  <si>
    <t>BNP PARIBAS 5% 15/01/21</t>
  </si>
  <si>
    <t>BNP PARIBAS 5.186% VRN PERP</t>
  </si>
  <si>
    <t>BNP PARIBAS 5.75% 1/22</t>
  </si>
  <si>
    <t>BOC HONG KONG HOLDINGS</t>
  </si>
  <si>
    <t>BOEING</t>
  </si>
  <si>
    <t>BONOS ESTADO 3.75% 10/18</t>
  </si>
  <si>
    <t>BONOS ESTADO 4.5% 31/1/18</t>
  </si>
  <si>
    <t>BONOS Y OBLIG 5.4% 01/23</t>
  </si>
  <si>
    <t>BOS 6.375% 16/08/2019</t>
  </si>
  <si>
    <t>BOSTON SCIEN 2.65% 1/10/18</t>
  </si>
  <si>
    <t>BP CAP 4% 29/12/14</t>
  </si>
  <si>
    <t>BP CAP MKT 1.375% 10/5/18</t>
  </si>
  <si>
    <t>BP CAPITAL 4.325% 10/12/18</t>
  </si>
  <si>
    <t>BP PLC</t>
  </si>
  <si>
    <t>BPCE SA 4.625% 18/7/23</t>
  </si>
  <si>
    <t>BPCE SA 5.15% 21/07/24</t>
  </si>
  <si>
    <t>BRAMBLES</t>
  </si>
  <si>
    <t>BRENNTAG</t>
  </si>
  <si>
    <t>BRIDGESTONE</t>
  </si>
  <si>
    <t>BRISTOL MYERS SQUIBB</t>
  </si>
  <si>
    <t>BRITISH TEL 1.25% 14/2/17</t>
  </si>
  <si>
    <t>BRITISH TEL 2.35% 14/2/19</t>
  </si>
  <si>
    <t>BROADCOM A</t>
  </si>
  <si>
    <t>BROADDAT 5.098% 04/35</t>
  </si>
  <si>
    <t>BROADGATE 4.821% 5/07/33</t>
  </si>
  <si>
    <t>BROADGATE 4.851% 05/04/31</t>
  </si>
  <si>
    <t>BROADGATE 4.949% 05/04/29</t>
  </si>
  <si>
    <t>BROADGATE 4.999% 5/10/31</t>
  </si>
  <si>
    <t>BROWN (N) GROUP</t>
  </si>
  <si>
    <t>BT 6.375% 23/06/37</t>
  </si>
  <si>
    <t>BT 6.625% 23/06/17</t>
  </si>
  <si>
    <t>BT 8.625% 16/03/20</t>
  </si>
  <si>
    <t>BTP ITALY 5% 01/03/22</t>
  </si>
  <si>
    <t>BUNDERDEUT 3.25% 4/07/42</t>
  </si>
  <si>
    <t>BUNDERDEUT 4% 04/01/18</t>
  </si>
  <si>
    <t>BUNDESOBL 2% 26/02/16</t>
  </si>
  <si>
    <t>BUNDESREP 2% 04/01/22</t>
  </si>
  <si>
    <t>BUNDESREP DT 4% 01/37</t>
  </si>
  <si>
    <t>BUNDESREP DT 4.25% 07/18</t>
  </si>
  <si>
    <t>BUNDESREPUB DEU 1.5% 2/23</t>
  </si>
  <si>
    <t>BUONI POLIEN 4.5% 1/3/24</t>
  </si>
  <si>
    <t>BUONI POLIEN 4.75% 01/06/17</t>
  </si>
  <si>
    <t>BUONI POLIEN 4.25% 03/20</t>
  </si>
  <si>
    <t>BUPA FIN 6.125% PERP</t>
  </si>
  <si>
    <t>BUPA FINANCE 5% 25/04/23</t>
  </si>
  <si>
    <t>BURBERRY GROUP</t>
  </si>
  <si>
    <t>BURLINGTON NORTHERN SANTA FE 4.7% 01/10/19</t>
  </si>
  <si>
    <t>BURLINGTON NORTHERN SANTA FEF 5.75% 15/03/18</t>
  </si>
  <si>
    <t>CAIXA GERAL 3.75% 18/01/18</t>
  </si>
  <si>
    <t>CAIXABANK</t>
  </si>
  <si>
    <t>CAIXABANK 5% VRN 14/11/23</t>
  </si>
  <si>
    <t>CALIFORNIA STATE MUN 7.6% 1/11/40</t>
  </si>
  <si>
    <t>CAMECO CORP</t>
  </si>
  <si>
    <t>CANADA (GOVT) 3.25% 1/6/21</t>
  </si>
  <si>
    <t>CANADA 1.25% 01/03/2018</t>
  </si>
  <si>
    <t>CANADIAN IMPERIAL BANK 3.4% 14/1/16</t>
  </si>
  <si>
    <t>CANADIAN OIL SANDS</t>
  </si>
  <si>
    <t>CANARY WHARF 5.952% 22/10/37</t>
  </si>
  <si>
    <t>CANARY WHARF 6.455% 22/4/30</t>
  </si>
  <si>
    <t>CANARY WHARF 6.8% 22/4/30</t>
  </si>
  <si>
    <t>CAPITAL INTERNATIONAL FUND EMERGING MARKETS</t>
  </si>
  <si>
    <t>CAPITAL INTERNATIONAL FUND GLOBAL HIGH INCOME</t>
  </si>
  <si>
    <t>CAPITAL ONE 1% 6/11/15</t>
  </si>
  <si>
    <t>CAPITAL ONE FINL CORP</t>
  </si>
  <si>
    <t>CARNIVAL</t>
  </si>
  <si>
    <t>CARNIVAL 3.95% 15/10/20</t>
  </si>
  <si>
    <t>CASINO GUICHARD-PERRACHON</t>
  </si>
  <si>
    <t>CATERPILLAR</t>
  </si>
  <si>
    <t>CATERPILLAR 1% 03/03/17</t>
  </si>
  <si>
    <t>CENOVUS ENERGY NPV</t>
  </si>
  <si>
    <t>CENTERPOINT 4.5% 15/01/21</t>
  </si>
  <si>
    <t>CENTERRA GOLD</t>
  </si>
  <si>
    <t>CENTRICA</t>
  </si>
  <si>
    <t>CENTRICA 4.375% 13/03/29</t>
  </si>
  <si>
    <t>CENTRICA 5.5% 24/10/16</t>
  </si>
  <si>
    <t>CHARTER COMMUNICATIONS INC</t>
  </si>
  <si>
    <t>CHECK POINT CHECK POINT SOFTWARE TECHNOLOGIES LT</t>
  </si>
  <si>
    <t>CHEMRING</t>
  </si>
  <si>
    <t>CHEUNG KONG HOLDINGS</t>
  </si>
  <si>
    <t>CHEUNG KONG INFRASTRUCTURE</t>
  </si>
  <si>
    <t>CHEVRON 1.718% 24/6/18</t>
  </si>
  <si>
    <t>CHEVRON CORP</t>
  </si>
  <si>
    <t>CHICAGO MERCANTILE EXCHANGE</t>
  </si>
  <si>
    <t>CHOW SANG SANG HOLDINGS</t>
  </si>
  <si>
    <t>CHUGAI PHARMACEUTICAL</t>
  </si>
  <si>
    <t>CIE FINANCIERE RICHEMONT A</t>
  </si>
  <si>
    <t>5/17/1933 0:00:00</t>
  </si>
  <si>
    <t>CIE GENERALE DE GEOP</t>
  </si>
  <si>
    <t>CISCO SYSTEMS 1.1% 3/03/17</t>
  </si>
  <si>
    <t>CITIGROUP</t>
  </si>
  <si>
    <t>CITIGROUP 3.875% 25/10/23</t>
  </si>
  <si>
    <t>CITIGROUP 5% 15/09/14</t>
  </si>
  <si>
    <t>CITIGROUP 5.125% 12/12/18</t>
  </si>
  <si>
    <t>CITIGROUP 5.15% 21/05/26</t>
  </si>
  <si>
    <t>CITIGROUP CM 5.431% 15/10/49</t>
  </si>
  <si>
    <t>CITIGROUP COM 1.199%10/3/47</t>
  </si>
  <si>
    <t>CITIGROUP IN 5.5% 15/02/17</t>
  </si>
  <si>
    <t>CITIGROUP INC 4.45% 10/01/17</t>
  </si>
  <si>
    <t>CME GROUP 5.3% 15/9/43</t>
  </si>
  <si>
    <t>CNA FINANCIAL 3.95% 15/05/24</t>
  </si>
  <si>
    <t>CNPC GENERAL 1.95% 16/04/18</t>
  </si>
  <si>
    <t>COACH</t>
  </si>
  <si>
    <t>COBALT INTERNATIONAL ENERGY</t>
  </si>
  <si>
    <t>COCA COLA 2.375% 26/11/18</t>
  </si>
  <si>
    <t>COCA COLA AMATIL</t>
  </si>
  <si>
    <t>COCA COLA CO 3.2% 01/11/23</t>
  </si>
  <si>
    <t>COCA-COLA 0.75% 01/11/16</t>
  </si>
  <si>
    <t>COCA-COLA 2.375% 18/06/20</t>
  </si>
  <si>
    <t>COMCAST</t>
  </si>
  <si>
    <t>COMCAST BK AU 2.9% 17/09/14</t>
  </si>
  <si>
    <t>COMCAST CORP 5.15% 01/03/20</t>
  </si>
  <si>
    <t>COMCAST CORP 5.5% 23/11/29</t>
  </si>
  <si>
    <t>COMCAST CORP 5.65% 15/06/35</t>
  </si>
  <si>
    <t>COMM MORT 1.298% 10/03/47</t>
  </si>
  <si>
    <t>COMM MORT 5.292% 10/12/46</t>
  </si>
  <si>
    <t>CONAGRA FOODS 1.3% 25/01/16</t>
  </si>
  <si>
    <t>CONAGRA FOODS 1.9% 25/01/18</t>
  </si>
  <si>
    <t>CONAGRA FOODS 3.2% 25/01/23</t>
  </si>
  <si>
    <t>CONOCOPHILLIPS 4.6% 15/1/15</t>
  </si>
  <si>
    <t>CONSOLIDATED EDISON CO OF NEW YORK 4.45% 15/3/44</t>
  </si>
  <si>
    <t>CREDIT SAISON</t>
  </si>
  <si>
    <t>CREDIT SUISSE</t>
  </si>
  <si>
    <t>CREDIT SUISSE 2.875% 24/9/15</t>
  </si>
  <si>
    <t>CREDIT SUISSE VRN 15/01/49</t>
  </si>
  <si>
    <t>CRH FINANCE 7.375% 28/5/14</t>
  </si>
  <si>
    <t>DAEWOO SHIPBUILDING &amp; MARINE ENGINEERING</t>
  </si>
  <si>
    <t>DAI-ICHI LIFE INSURANCE CO</t>
  </si>
  <si>
    <t>DAILY MAIL &amp; GENERAL TRUST ORD NV</t>
  </si>
  <si>
    <t>DAILY MAIL 5.75% 07/12/18</t>
  </si>
  <si>
    <t>DAILY MAIL 6.375% 21/06/27</t>
  </si>
  <si>
    <t>DAIMLER</t>
  </si>
  <si>
    <t>DAIMLER 4.625% 02/09/2014</t>
  </si>
  <si>
    <t>DAIMLER AG 2.375% 16/7/18</t>
  </si>
  <si>
    <t>DAIMLER FIN 1.65% 10/04/15</t>
  </si>
  <si>
    <t>DAIMLER INTL 3.5 6/06/19</t>
  </si>
  <si>
    <t>DANAHER</t>
  </si>
  <si>
    <t>DANONE</t>
  </si>
  <si>
    <t>DANSKE BANK 4.75% 4/06/14</t>
  </si>
  <si>
    <t>DARTY PLC</t>
  </si>
  <si>
    <t>DBS GROUP</t>
  </si>
  <si>
    <t>DDR CORP 4.75% 15/04/2018</t>
  </si>
  <si>
    <t>DELPHI AUTOMOTIVE</t>
  </si>
  <si>
    <t>DELTA ELECTRONICS</t>
  </si>
  <si>
    <t>DENSO</t>
  </si>
  <si>
    <t>DEUTSCHE BANK</t>
  </si>
  <si>
    <t>DEUTSCHE BANK 5.75% 07/03/16</t>
  </si>
  <si>
    <t>DEUTSCHE TELEKOM</t>
  </si>
  <si>
    <t>DEUTSCHE TELEKOM 4% 19/01/15</t>
  </si>
  <si>
    <t>DEUTSCHE TELEKOM 6% 08/07/19</t>
  </si>
  <si>
    <t>DEUTSCHE TELEKOM 6% 20/01/17</t>
  </si>
  <si>
    <t>DEUTSCHE TELEKOM 6.5% 8/04/22</t>
  </si>
  <si>
    <t>DEUTSCHE WOHNEN</t>
  </si>
  <si>
    <t>DEVON ENERGY 3.25% 15/5/22</t>
  </si>
  <si>
    <t>DIAGEO CAP 0.625% 29/4/16</t>
  </si>
  <si>
    <t>DIGITAL REALTY TRUST</t>
  </si>
  <si>
    <t>DIGNITY FINANCE 6.31% 31/12/23</t>
  </si>
  <si>
    <t>DIGNITY FINANCE 8.151% 31/12/30</t>
  </si>
  <si>
    <t>DIRECT LINE INSURANCE</t>
  </si>
  <si>
    <t>DIRECTV HOLDINGS 2.4% 15/3/17</t>
  </si>
  <si>
    <t>DIRECTV HOLDINGS 5.2% 18/11/33</t>
  </si>
  <si>
    <t>DIXONS RETAIL</t>
  </si>
  <si>
    <t>DKSH HOLDING</t>
  </si>
  <si>
    <t>DNB BANK 3.2% 03/04/2017</t>
  </si>
  <si>
    <t>DOLLAR GENERAL 3.25% 15/04/23</t>
  </si>
  <si>
    <t>DONG ENERGY 4.875% 7/05/14</t>
  </si>
  <si>
    <t>DREAMWORKS ANIMATION</t>
  </si>
  <si>
    <t>DUET GROUP</t>
  </si>
  <si>
    <t>DUKE ENERGY 1.625% 15/08/17</t>
  </si>
  <si>
    <t>DWR CYMRU FINANCING 6.907% 31/03/21</t>
  </si>
  <si>
    <t>E.ON INTERNATIONAL FINANCE 6.375% 07/06/32</t>
  </si>
  <si>
    <t>EAST JAPAN RAILWAY</t>
  </si>
  <si>
    <t>EASTERN POWER 5.75% 8/3/24</t>
  </si>
  <si>
    <t>EATON CORP 1.5% 2/11/17</t>
  </si>
  <si>
    <t>EATON CORP PLC</t>
  </si>
  <si>
    <t>EDF</t>
  </si>
  <si>
    <t>EDF 5.875% 18/07/2031</t>
  </si>
  <si>
    <t>EDP FINANCE 3.25% 16/03/15</t>
  </si>
  <si>
    <t>EI TOWERS 3.875% 26/04/18</t>
  </si>
  <si>
    <t>EIB 5% 15/04/39</t>
  </si>
  <si>
    <t>EIB 5.375% 07/06/21</t>
  </si>
  <si>
    <t>ELECTRIC POWER DEVELOPMENT</t>
  </si>
  <si>
    <t>ELECTRICITE DE FRANCE 4.875% 22/01/44</t>
  </si>
  <si>
    <t>ELECTRICITE DE FRANCE 5.25% VRN PER</t>
  </si>
  <si>
    <t>ELECTRICITE DE FRANCE 5.625% VRN PERP</t>
  </si>
  <si>
    <t>ELECTRICITE DE FRANCE 5.875%VRN PERP</t>
  </si>
  <si>
    <t>ELECTRICITE DE FRANCE 6% 23/1/2114</t>
  </si>
  <si>
    <t>ELECTRICITY NORTH WEST 8.875% 25/03/26</t>
  </si>
  <si>
    <t>ELECTROCOMPONENTS</t>
  </si>
  <si>
    <t>ELENIA FINANCE 2.875% 17/12/20</t>
  </si>
  <si>
    <t>ELI LILLY</t>
  </si>
  <si>
    <t>ELRINGKLINGER</t>
  </si>
  <si>
    <t>ENBRIDGE</t>
  </si>
  <si>
    <t>ENBRIDGE ENERGY 6.5% 15/4/18</t>
  </si>
  <si>
    <t>ENEL FINANCE INTL 3.875% 7/10/14</t>
  </si>
  <si>
    <t>ENEL FINANCE INTL 5.625% 14/08/24</t>
  </si>
  <si>
    <t>ENEL FINANCE INTL 5.75% 14/09/40</t>
  </si>
  <si>
    <t>ENEL SPA 5.75% 22/06/2037</t>
  </si>
  <si>
    <t>ENEL SPA 6.25% 20/06/2019</t>
  </si>
  <si>
    <t>ENEL SPA 6.625% VRN 15/09/76</t>
  </si>
  <si>
    <t>ENEL SPA 7.75% VRN 10/9/75</t>
  </si>
  <si>
    <t>ENERGY TRANSFER PARTNERS 8.5% 04/14</t>
  </si>
  <si>
    <t>ENI</t>
  </si>
  <si>
    <t>ENLINK MIDSTREAM PARTNERS 4.4% 01/04/24</t>
  </si>
  <si>
    <t>ENLINK MIDSTREAM PARTNERS 5.6% 01/04/44</t>
  </si>
  <si>
    <t>ENTERPRISE PRODUCTS OPERATING LLC 1.25% 13/08/15</t>
  </si>
  <si>
    <t>ENW FINANCE 6.75% 20/6/15</t>
  </si>
  <si>
    <t>EOG RESOURCES</t>
  </si>
  <si>
    <t>EQUITY RELEASE FUNDING 5.05% 26/04/33</t>
  </si>
  <si>
    <t>EQUITY RELEASE FUNDING 5.88% 26/05/32</t>
  </si>
  <si>
    <t>ERP OPERATING 5.75% 15/06/17</t>
  </si>
  <si>
    <t>ETN PWR NETW 4.75% 09/21</t>
  </si>
  <si>
    <t>EURO INV BANK 3.875% 8/06/37</t>
  </si>
  <si>
    <t>EUTELSAT SA 2.625% 13/01/20</t>
  </si>
  <si>
    <t>EVERSHOLT FUNDING 5.831% 2/12/20</t>
  </si>
  <si>
    <t>EVERTHING EVW4.375% 3/19</t>
  </si>
  <si>
    <t>EXPERIAN FINANCE 3.5% 15/10/21</t>
  </si>
  <si>
    <t>EXPRESS SCRIPTS 2.1% 12/2/15</t>
  </si>
  <si>
    <t>EXPRESS SCRIPTS HOLDINGS</t>
  </si>
  <si>
    <t>EXXON MOBIL</t>
  </si>
  <si>
    <t>EXXON MOBIL 0.921% 15/03/17</t>
  </si>
  <si>
    <t>EXXON MOBIL 1.819% 15/03/19</t>
  </si>
  <si>
    <t>FANUC CORP</t>
  </si>
  <si>
    <t>FCE BANK 4.825% 15/02/17</t>
  </si>
  <si>
    <t>FCE BANK PLC 3.25% 19/11/20</t>
  </si>
  <si>
    <t>FIDESSA GROUP</t>
  </si>
  <si>
    <t>FIRST QUANTUM MINERALS</t>
  </si>
  <si>
    <t>FIRSTGROUP</t>
  </si>
  <si>
    <t>FNCL 3% 01/04/2043</t>
  </si>
  <si>
    <t>FNCL 3.5% 01/05/42</t>
  </si>
  <si>
    <t>FNMA (30YR) FRN 01/12/41</t>
  </si>
  <si>
    <t>FORD MOTOR</t>
  </si>
  <si>
    <t>FORD MOTOR CR 3% 12/6/17</t>
  </si>
  <si>
    <t>FRANCE (GOV) 0.25% 25/11/15</t>
  </si>
  <si>
    <t>FRANCE (GOV) 3.25% 25/5/45</t>
  </si>
  <si>
    <t>FREEPORT-MCMORAN COPPER &amp; GOLD 2.375% 15/03/18</t>
  </si>
  <si>
    <t>FREESCALE SEMICONDUCTOR</t>
  </si>
  <si>
    <t>FUGRO</t>
  </si>
  <si>
    <t>FUTURE BRIGHT HOLDINGS HKD0.01</t>
  </si>
  <si>
    <t>GAS NATURAL 5.25% 9/07/14</t>
  </si>
  <si>
    <t>GATWICK FUNDING LIMITED 5.75% 23/01/37</t>
  </si>
  <si>
    <t>GATWICK FUNDING LIMITED 6.5% 2/03/41</t>
  </si>
  <si>
    <t>GCCFC 5.704% 10/12/2049</t>
  </si>
  <si>
    <t>GCCFC 5.867% VRN 10/12/49</t>
  </si>
  <si>
    <t>GDF SUEZ</t>
  </si>
  <si>
    <t>GDF SUEZ 1.5% 20/07/17</t>
  </si>
  <si>
    <t>GDF SUEZ 3.875% VRN PERP</t>
  </si>
  <si>
    <t>GDF SUEZ 4.625% VRN PERP</t>
  </si>
  <si>
    <t>GDF SUEZ 5% 01/10/60</t>
  </si>
  <si>
    <t>GDF SUEZ 7% 30/10/28</t>
  </si>
  <si>
    <t>GE CAPITAL 4.375% 31/07/19</t>
  </si>
  <si>
    <t>GE CAPITAL 5.125% 23/05/23</t>
  </si>
  <si>
    <t>GE CAPITAL 5.375% 18/12/40</t>
  </si>
  <si>
    <t>GE CAPITAL 5.875% 18/01/33</t>
  </si>
  <si>
    <t>GE CAPITAL 6.25% 5/05/38</t>
  </si>
  <si>
    <t>GE CAPITAL EUR FD 1.25% 15/10/15</t>
  </si>
  <si>
    <t>GE CAPITAL UK 4.125% 13/9/23</t>
  </si>
  <si>
    <t>GE CAPITAL UK 5.875% 4/11/20</t>
  </si>
  <si>
    <t>GEMALTO</t>
  </si>
  <si>
    <t>GENERAL ELECTRIC 0.85% 10/15</t>
  </si>
  <si>
    <t>GENERAL ELECTRIC 1% 11/12/15</t>
  </si>
  <si>
    <t>GENERAL ELECTRIC 3.1% 9/1/23</t>
  </si>
  <si>
    <t>GENERAL ELECTRIC 4.875% 18/9/37</t>
  </si>
  <si>
    <t>GENERAL ELECTRIC 5.5% VRN 15/9/66</t>
  </si>
  <si>
    <t>GENERAL ELECTRIC CAPITAL 5.5% 7/06/21</t>
  </si>
  <si>
    <t>GENERAL ELECTRIC CAPITAL 5.625% 18/09/31</t>
  </si>
  <si>
    <t>GENERAL ELECTRIC CAPITAL 6.25% 29/09/20</t>
  </si>
  <si>
    <t>GENERAL MOTORS</t>
  </si>
  <si>
    <t>GENERALI</t>
  </si>
  <si>
    <t>GENERALI FIN 4.75% 12/05/14</t>
  </si>
  <si>
    <t>GENERALI FIN 6.214% 7/6/49</t>
  </si>
  <si>
    <t>GENWORTH 4.9% 15/08/23</t>
  </si>
  <si>
    <t>GEORGIA POWER 0.75% 08/15</t>
  </si>
  <si>
    <t>GILEAD SC 2.05% 01/04/19</t>
  </si>
  <si>
    <t>GILEAD SC 2.4% 01/12/14</t>
  </si>
  <si>
    <t>GILEAD SC 3.05% 01/12/16</t>
  </si>
  <si>
    <t>GILEAD SCIENCES</t>
  </si>
  <si>
    <t>GILEAD SCIENCES 3.7% 01/4/24</t>
  </si>
  <si>
    <t>GIVAUDAN N</t>
  </si>
  <si>
    <t>GJENSIDIGE FORSIKRING</t>
  </si>
  <si>
    <t>GKN</t>
  </si>
  <si>
    <t>GLAXOSMITHKLINE</t>
  </si>
  <si>
    <t>GLAXOSMITHKLINE 3.375% 20/12/27</t>
  </si>
  <si>
    <t>GLAXOSMITHKLINE 5.25% 19/12/33</t>
  </si>
  <si>
    <t>GLAXOSMITHKLINE 6.375 15/3/39</t>
  </si>
  <si>
    <t>GLAXOSMITHKLINE CAPITAL 1.5% 8/5/17</t>
  </si>
  <si>
    <t>GLENCORE FUNDING 4.125% 30/05/23</t>
  </si>
  <si>
    <t>GLENCORE XSTRATA PLC</t>
  </si>
  <si>
    <t>GLOBAL LOGISTIC PROPERTIES</t>
  </si>
  <si>
    <t>GLOBAL SWITCH HOLDINGS 4.375% 13/12/22</t>
  </si>
  <si>
    <t>GOLDMAN SACHS GROUP</t>
  </si>
  <si>
    <t>GOLDMAN SACHS GROUP 4% 03/03/24</t>
  </si>
  <si>
    <t>GOLDMAN SACHS GROUP 4.25% 29/1/26</t>
  </si>
  <si>
    <t>GOLDMAN SACHS GROUP 4.375% 03/17</t>
  </si>
  <si>
    <t>GOLDMAN SACHS GROUP 5.25% 27/07/21</t>
  </si>
  <si>
    <t>GOLDMAN SACHS GROUP 6.125% 14/2/17</t>
  </si>
  <si>
    <t>GOLDMAN SACHS GROUP 6.25% 02/41</t>
  </si>
  <si>
    <t>GOLDMAN SACHS GROUP 6.875% 18/1/38</t>
  </si>
  <si>
    <t>GOLDMAN SACHS GROUP 7.25% 10/04/28</t>
  </si>
  <si>
    <t>GOOGLE</t>
  </si>
  <si>
    <t>GREAT ROLLING STOCK CO 6.5% 5/04/31</t>
  </si>
  <si>
    <t>GREAT ROLLING STOCK CO 6.875% 27/07/35</t>
  </si>
  <si>
    <t>GREATER GABBARD OFTO 4.137% 29/11/32</t>
  </si>
  <si>
    <t>GREATER TORONTO AIRPORTS AUTHORITY5.26% 17/4/18</t>
  </si>
  <si>
    <t>GREENE KING 5.702% 15/12/34</t>
  </si>
  <si>
    <t>GROUP 4 SECURICOR</t>
  </si>
  <si>
    <t>HAITIAN INTERNATIONAL HOLDINGS</t>
  </si>
  <si>
    <t>HALLA VISTEON CLIMATE CONTROL</t>
  </si>
  <si>
    <t>HALLIBURTON</t>
  </si>
  <si>
    <t>HARTFORD FINANCIAL SERVICES 4% 15/10/17</t>
  </si>
  <si>
    <t>HEALTH CARE 4.8% 20/11/28</t>
  </si>
  <si>
    <t>HEATHROW FUNDING 4.375% 25/01/17</t>
  </si>
  <si>
    <t>HEATHROW FUNDING 4.625% 31/10/46</t>
  </si>
  <si>
    <t>HEATHROW FUNDING 5.225% VRN 15/02/25</t>
  </si>
  <si>
    <t>HEATHROW FUNDING 6.45% VRN 10/12/33</t>
  </si>
  <si>
    <t>HEATHROW FUNDING 6.75% 3/12/26</t>
  </si>
  <si>
    <t>HEATHROW FUNDING 7.075% VRN 8/30</t>
  </si>
  <si>
    <t>HEIDELBERGCEMENT</t>
  </si>
  <si>
    <t>HEINEKEN NV 1.4% 01/10/17</t>
  </si>
  <si>
    <t>HENDERSON GROUP</t>
  </si>
  <si>
    <t>HENGAN INTERNATIONAL GROUP</t>
  </si>
  <si>
    <t>HERTZ GLOBAL HOLDINGS</t>
  </si>
  <si>
    <t>HEWLETT-PACKARD 1.55% 30/5/14</t>
  </si>
  <si>
    <t>HEWLETT-PACKARD 2.625% 9/12/14</t>
  </si>
  <si>
    <t>HEXCEL</t>
  </si>
  <si>
    <t>HIGH SPEED 4.375% 1/11/38</t>
  </si>
  <si>
    <t>HITACHI</t>
  </si>
  <si>
    <t>HK ELECTRIC INVESTMENTS</t>
  </si>
  <si>
    <t>HKT TRUST AND TRUST</t>
  </si>
  <si>
    <t>HMV GROUP</t>
  </si>
  <si>
    <t>HOLCIM</t>
  </si>
  <si>
    <t>HOLCIM FINANCE 8.75% 24/04/17</t>
  </si>
  <si>
    <t>HOME DEPOT</t>
  </si>
  <si>
    <t>HOME RETAIL GROUP</t>
  </si>
  <si>
    <t>HONDA MOTOR</t>
  </si>
  <si>
    <t>HONG KONG EXCHANGES AND CLEARING</t>
  </si>
  <si>
    <t>HOPEWELL HOLDINGS</t>
  </si>
  <si>
    <t>HOSPIRA</t>
  </si>
  <si>
    <t>HOSPITALITY PROPERTIES TRUST 4.5% 15/6/23</t>
  </si>
  <si>
    <t>HSBC BANK 5.75% 20/12/27</t>
  </si>
  <si>
    <t>HSBC BANK 5.862% VRN PERP</t>
  </si>
  <si>
    <t>HSBC BANK 6.5% 07/07/2023</t>
  </si>
  <si>
    <t>HSBC BANK 4.75% 24/03/46</t>
  </si>
  <si>
    <t>HSBC BANK 4.75% VRN 29/9/20</t>
  </si>
  <si>
    <t>HSBC BANK 5.375% 22/08/33</t>
  </si>
  <si>
    <t>HSBC BANK 6% 29/03/2040</t>
  </si>
  <si>
    <t>HSBC BANK 6.375% VRN 18/10/22</t>
  </si>
  <si>
    <t>HSBC CAPITAL FUNDING 5.13% VRN PERP</t>
  </si>
  <si>
    <t>HSBC FD 5.844% VRN PERP</t>
  </si>
  <si>
    <t>HSBC HOLDINGS</t>
  </si>
  <si>
    <t>HSBC HOLDINGS 4% 30/03/22</t>
  </si>
  <si>
    <t>HSBC HOLDINGS 4.25% 14/03/24</t>
  </si>
  <si>
    <t>HSBC USA 1.625% 16/01/18</t>
  </si>
  <si>
    <t>HSBC USA 6.25% 19/8/19</t>
  </si>
  <si>
    <t>HUGO BOSS</t>
  </si>
  <si>
    <t>HUTCHISON 3.75% VRN PERP</t>
  </si>
  <si>
    <t>HUTCHISON 6.75% 07/12/15</t>
  </si>
  <si>
    <t>HUTCHISON WHAMPOA</t>
  </si>
  <si>
    <t>HUTCHISON WHAMPOA 2.5% 6/6/17</t>
  </si>
  <si>
    <t>HYDRO ONE INC 2.78% 9/10/18</t>
  </si>
  <si>
    <t>HYUNDAI HOME SHOPPING NETWORK</t>
  </si>
  <si>
    <t>HYUNDAI MOBIS</t>
  </si>
  <si>
    <t>HYUNDAI MOTOR CO</t>
  </si>
  <si>
    <t>IBERDROLA</t>
  </si>
  <si>
    <t>IBERDROLA 6% 01/07/2022</t>
  </si>
  <si>
    <t>IBERDROLA 7.375% 29/01/24</t>
  </si>
  <si>
    <t>IBERDROLA INTL 4.5% 21/09/17</t>
  </si>
  <si>
    <t>IBM CORP 1.25% 08/02/2018</t>
  </si>
  <si>
    <t>IBM CORP 2.75% 21/12/2020</t>
  </si>
  <si>
    <t>IDEX CORP</t>
  </si>
  <si>
    <t>IHH HEALTHCARE BHD</t>
  </si>
  <si>
    <t>ILLINOIS TOOL WORKS</t>
  </si>
  <si>
    <t>ILUKA RESOURCES</t>
  </si>
  <si>
    <t>IMPAX LABORATORIES</t>
  </si>
  <si>
    <t>INDITEX</t>
  </si>
  <si>
    <t>INFINEON TECHNOLOGIES</t>
  </si>
  <si>
    <t>INFOSYS LTD ADR</t>
  </si>
  <si>
    <t>INFRATIL</t>
  </si>
  <si>
    <t>ING BANK 3.875% 23/12/16</t>
  </si>
  <si>
    <t>INTERCONTINENTALEXCHANGE</t>
  </si>
  <si>
    <t>INTERNATIONAL CONSOLIDATED AIRLINES GP</t>
  </si>
  <si>
    <t>INTESA BCI</t>
  </si>
  <si>
    <t>INTESA SANPAOLO 3.875% 16/1/18</t>
  </si>
  <si>
    <t>INTESA SANPAOLO 4.375% 15/10/19</t>
  </si>
  <si>
    <t>INTU METROCENTRE FINANCE 4.125% 6/12/28</t>
  </si>
  <si>
    <t>INTU PROPERTIES PLC</t>
  </si>
  <si>
    <t>INTU PROPERTIES RIGHTS</t>
  </si>
  <si>
    <t>INVESCO</t>
  </si>
  <si>
    <t>IRON MOUNTAIN</t>
  </si>
  <si>
    <t>ISRAEL (GOV) 4.25% 31/03/23</t>
  </si>
  <si>
    <t>ISRAEL (GOV) 5.5% 28/02/17</t>
  </si>
  <si>
    <t>ISUZU MOTORS</t>
  </si>
  <si>
    <t>ITOCHU</t>
  </si>
  <si>
    <t>ITV</t>
  </si>
  <si>
    <t>JABIL CIRCUIT</t>
  </si>
  <si>
    <t>JAPAN AIRLINES CO LTD NPV</t>
  </si>
  <si>
    <t>JAPAN BOND FIXED .1% 15/JUN/2014</t>
  </si>
  <si>
    <t>JAPAN BOND FIXED .2% 20/SEP/2018</t>
  </si>
  <si>
    <t>JAPAN BOND FIXED 0.8% 20/JUN/2023</t>
  </si>
  <si>
    <t>JAPAN BOND FIXED 1.2% 20/DEC/2020</t>
  </si>
  <si>
    <t>JAPAN BOND FIXED 1.2% 20/JUN/2021</t>
  </si>
  <si>
    <t>JAPAN BOND FIXED 1.5% 20/SEP/2014</t>
  </si>
  <si>
    <t>JAPAN BOND FIXED 1.6% 20/MAR/2032</t>
  </si>
  <si>
    <t>JAPAN BOND FIXED 2% 20/MAR/2042</t>
  </si>
  <si>
    <t>JAPAN BOND FIXED 2.2% 20/MAR/2030</t>
  </si>
  <si>
    <t>JAPAN BOND FIXED 2.4% 20/SEP/2038</t>
  </si>
  <si>
    <t>JARDINE CYCLE &amp; CARRIAGE</t>
  </si>
  <si>
    <t>JARDINE MATHESON HOLDINGS</t>
  </si>
  <si>
    <t>JARDINE STRATEGIC HOLDINGS</t>
  </si>
  <si>
    <t>JC DECAUX SA</t>
  </si>
  <si>
    <t>JC PENNEY</t>
  </si>
  <si>
    <t>JERSEY CENTRAL POWER &amp; LIGHT COMPANY 5.625% 05/16</t>
  </si>
  <si>
    <t>JGC CORP</t>
  </si>
  <si>
    <t>JOHN DEERE 0.875% 17/04/15</t>
  </si>
  <si>
    <t>JOHN LEWIS 8.375% 8/04/19</t>
  </si>
  <si>
    <t>JOHN WOOD GROUP</t>
  </si>
  <si>
    <t>JOHNSON &amp; JOHNSON 5.5% 6/11/24</t>
  </si>
  <si>
    <t>JP MORGAN 5.15% 1/10/15</t>
  </si>
  <si>
    <t>JP MORGAN 5.375% 28/09/16</t>
  </si>
  <si>
    <t>JP MORGAN 5.546% 12/05/45</t>
  </si>
  <si>
    <t>JP MORGAN CHASE &amp; CO</t>
  </si>
  <si>
    <t>JP MORGAN VRN 12/6/43</t>
  </si>
  <si>
    <t>JPMORGAN 1.625% 15/05/18</t>
  </si>
  <si>
    <t>JPMORGAN CHASE 1.8% 25/1/18</t>
  </si>
  <si>
    <t>JPMORGAN CHASE 3.5% 18/12/26</t>
  </si>
  <si>
    <t>JULIUS BAER GROUP</t>
  </si>
  <si>
    <t>JX HOLDINGS NPV</t>
  </si>
  <si>
    <t>KAMIGUMI</t>
  </si>
  <si>
    <t>KAO</t>
  </si>
  <si>
    <t>KAWASAKI HEAVY INDUSTRIES</t>
  </si>
  <si>
    <t>KDDI CORPORATION</t>
  </si>
  <si>
    <t>KEPPEL CORPORATION</t>
  </si>
  <si>
    <t>KEYENCE CORPORATION</t>
  </si>
  <si>
    <t>KINDER MORGAN ENERGY PARTNERS 2.65% 1/02/19</t>
  </si>
  <si>
    <t>KINDER MORGAN ENERGY PARTNERS3.5% 1/3/21</t>
  </si>
  <si>
    <t>KINDER MORGAN ENERGY PARTNERS4.15% 01/02/24</t>
  </si>
  <si>
    <t>KINDER MORGAN ENERGY PARTNERS5.5% 1/3/44</t>
  </si>
  <si>
    <t>KON KPN 6.5% 15/01/16</t>
  </si>
  <si>
    <t>KONINKLIJKE 5.75% 17/09/29</t>
  </si>
  <si>
    <t>KONINKLIJKE AHOLD NV</t>
  </si>
  <si>
    <t>KONINKLIJKE DSM</t>
  </si>
  <si>
    <t>KONINKLIJKE KPN 4.75% 29/05/14</t>
  </si>
  <si>
    <t>KOREA TREASURY 3% 10/03/23</t>
  </si>
  <si>
    <t>KRAFT FOODS 2.25% 5/6/17</t>
  </si>
  <si>
    <t>KUBOTA</t>
  </si>
  <si>
    <t>LABORATORY CORP OF AMERICA HOLDINGS 2.5% 1/11/18</t>
  </si>
  <si>
    <t>LAMBAY CAP 6.25% VRN</t>
  </si>
  <si>
    <t>LAND SECURITIES CAPITAL MARKETS 5.391% 31/03/27</t>
  </si>
  <si>
    <t>LAND SECURITIES CAPITAL MARKETS 4.875% VRN 7/11/19</t>
  </si>
  <si>
    <t>LAND SECURITIES CAPITAL MARKETS 5.125% VRN 7/2/36</t>
  </si>
  <si>
    <t>LANXESS 7.75% 9/04/14</t>
  </si>
  <si>
    <t>LB-UBS COMM 5.43% 15/2/40</t>
  </si>
  <si>
    <t>LENOVO GROUP</t>
  </si>
  <si>
    <t>LEXICON PHARMACEUTICALS</t>
  </si>
  <si>
    <t>LG CHEM</t>
  </si>
  <si>
    <t>LG HOUSE &amp; HEALTHCARE</t>
  </si>
  <si>
    <t>LI &amp; FUNG</t>
  </si>
  <si>
    <t>LIBRA TREASURY 5.125% 2/08/38</t>
  </si>
  <si>
    <t>LIGHTSTREAM RESOURCES</t>
  </si>
  <si>
    <t>LINCOLN NATIONAL</t>
  </si>
  <si>
    <t>LINDE</t>
  </si>
  <si>
    <t>LINDE FIN 8.125% VRN 14/7/66</t>
  </si>
  <si>
    <t>LIVERPOOL VICTORIA 6.5% VRN 22/5/43</t>
  </si>
  <si>
    <t>LLOYDS (SOC) 6.875% 17/11/25</t>
  </si>
  <si>
    <t>LLOYDS BANK 2.3% 27/11/18</t>
  </si>
  <si>
    <t>LLOYDS BANKING GROUP</t>
  </si>
  <si>
    <t>LLOYDS BNK PLC 11.875%</t>
  </si>
  <si>
    <t>LLOYDS BNK PLC 5.125% 7/03/25</t>
  </si>
  <si>
    <t>LLOYDS PLC 7.625% 22/04/25</t>
  </si>
  <si>
    <t>LLOYDS TSB BK 6.5% 24/03/20</t>
  </si>
  <si>
    <t>LLOYDS TSB BK 7.5% 15/04/24</t>
  </si>
  <si>
    <t>LLOYDS TSB BK 9.625% 6/4/23</t>
  </si>
  <si>
    <t>LLOYDS TSB GP 5.875% 8/7/14</t>
  </si>
  <si>
    <t>LONDON &amp; QUADRANT HOUSING TRUST 4.625% 5/12/33</t>
  </si>
  <si>
    <t>LONDON POWER NETWORKS PLC 5.125% 11/11/16</t>
  </si>
  <si>
    <t>LONDON STOCK EXCH 5.875% 07/07/16</t>
  </si>
  <si>
    <t>LOTTE CHEMICAL CORPORATION</t>
  </si>
  <si>
    <t>LULULEMON ATHLETICA</t>
  </si>
  <si>
    <t>LUNAR FUNDING 5.494% 29/07/20</t>
  </si>
  <si>
    <t>LUNAR FUNDING 6.125% 9/06/27</t>
  </si>
  <si>
    <t>LUNDIN PETROLEUM AB</t>
  </si>
  <si>
    <t>LVMH MOET-HENNESSY LOUIS VUITTON</t>
  </si>
  <si>
    <t>LYONDELL BASELL INDUSTRIE</t>
  </si>
  <si>
    <t>M1</t>
  </si>
  <si>
    <t>MACQUARIE 3.5% 18/12/2020</t>
  </si>
  <si>
    <t>MACY'S</t>
  </si>
  <si>
    <t>MAKITA</t>
  </si>
  <si>
    <t>MALAYSIA(GOV) 3.26% 1/3/18</t>
  </si>
  <si>
    <t>MALLINCKRODT PLC</t>
  </si>
  <si>
    <t>MAN GROUP NEW</t>
  </si>
  <si>
    <t>MANC AIRPORT 4.75% 31/03/34</t>
  </si>
  <si>
    <t>MANX TELECOM PLC</t>
  </si>
  <si>
    <t>MARATHON OIL 0.9% 1/11/15</t>
  </si>
  <si>
    <t>MARKS &amp; SPENCER 4.75% 12/6/25</t>
  </si>
  <si>
    <t>MARKS &amp; SPENCER GROUP</t>
  </si>
  <si>
    <t>MARSH &amp; MCLENNAN</t>
  </si>
  <si>
    <t>MARUBENI</t>
  </si>
  <si>
    <t>MAZDA MOTOR</t>
  </si>
  <si>
    <t>MCDERMOTT INTERNATIONAL</t>
  </si>
  <si>
    <t>MCKESSON 2.284% 15/03/19</t>
  </si>
  <si>
    <t>MCKESSON 3.796% 15/03/24</t>
  </si>
  <si>
    <t>MCKESSON CORP 4.883% 15/3/44</t>
  </si>
  <si>
    <t>MEDTRONIC INC 0.875% 27/2/17</t>
  </si>
  <si>
    <t>MEGGITT</t>
  </si>
  <si>
    <t>MELCO CROWN ENTERTAINMENT</t>
  </si>
  <si>
    <t>MELLANOX TECHNOLOGIES</t>
  </si>
  <si>
    <t>MERRILL LYNCH 4.625% 14/9/18</t>
  </si>
  <si>
    <t>MERRILL LYNCH 7.75% 30/04/18</t>
  </si>
  <si>
    <t>MERRILL LYNCH VRN 12/6/50</t>
  </si>
  <si>
    <t>METLIFE GLOBAL</t>
  </si>
  <si>
    <t>METLIFE GLOBAL 2.375% 30/09/19</t>
  </si>
  <si>
    <t>METLIFE GLOBAL 2.875% 11/01/23</t>
  </si>
  <si>
    <t>METLIFE GLOBAL 5.375% 09/12/24</t>
  </si>
  <si>
    <t>METRO 7.625% 05/03/15</t>
  </si>
  <si>
    <t>MEXICO 10% 05/12/24</t>
  </si>
  <si>
    <t>MEXICO 10% 20/11/36</t>
  </si>
  <si>
    <t>MEXICO 2% 06/22</t>
  </si>
  <si>
    <t>MEXICO 5% 15/06/17</t>
  </si>
  <si>
    <t>MEXICO 6.5% 06/21</t>
  </si>
  <si>
    <t>MEXICO 7.75% 14/12/17</t>
  </si>
  <si>
    <t>MEXICO 7.75% 13/11/42</t>
  </si>
  <si>
    <t>MIDAMERICAN ENERGY 2.4% 15/03/19</t>
  </si>
  <si>
    <t>MIDAMERICAN ENERGY 3.75% 15/11/23</t>
  </si>
  <si>
    <t>MIDAMERICAN ENERGY 5.15% 15/11/43</t>
  </si>
  <si>
    <t>MITCHELLS &amp; BUTLERS 5.574% 15/12/30</t>
  </si>
  <si>
    <t>MITCHELLS &amp; BUTLERS 5.965% 1512/23</t>
  </si>
  <si>
    <t>MITSUB UFJ FIN GRP</t>
  </si>
  <si>
    <t>MITSUBISHI CORP</t>
  </si>
  <si>
    <t>MITSUBISHI ELECTRIC</t>
  </si>
  <si>
    <t>MITSUBISHI ESTATE</t>
  </si>
  <si>
    <t>0</t>
  </si>
  <si>
    <t>MITSUBISHI TANABE PHARMA</t>
  </si>
  <si>
    <t>MIZUHO FINANCIAL</t>
  </si>
  <si>
    <t>MONDELEZ INTERNATIONAL 1.125% 26/1/17</t>
  </si>
  <si>
    <t>MONDELEZ INTERNATIONAL 2.375% 26/01/21</t>
  </si>
  <si>
    <t>MONDELEZ INTERNATIONAL 4.125 9/2/16</t>
  </si>
  <si>
    <t>MONDELEZ INTERNATIONAL W/I</t>
  </si>
  <si>
    <t>MONDI CONSUMER 9.75%</t>
  </si>
  <si>
    <t>MONSANTO</t>
  </si>
  <si>
    <t>MORGAN ADVANCED MATERIALS PLC</t>
  </si>
  <si>
    <t>MORGAN STANLEY</t>
  </si>
  <si>
    <t>MORGAN STANLEY 2.125% 25/04/18</t>
  </si>
  <si>
    <t>MORGAN STANLEY 2.375% 31/3/21</t>
  </si>
  <si>
    <t>MORGAN STANLEY 2.5% 24/01/19</t>
  </si>
  <si>
    <t>MORGAN STANLEY 5.319% 15/12/43</t>
  </si>
  <si>
    <t>MORGAN STANLEY 5.75% 14/2/17</t>
  </si>
  <si>
    <t>MORRISON (WM) SUPERMARKET</t>
  </si>
  <si>
    <t>MOTABILITY 5.625% 29/11/30</t>
  </si>
  <si>
    <t>MOTABILITY OP 4.375% 8/02/27</t>
  </si>
  <si>
    <t>MOTHERCARE</t>
  </si>
  <si>
    <t>MTR CORP</t>
  </si>
  <si>
    <t>MTU AERO ENGINES</t>
  </si>
  <si>
    <t>MUENCHENER   RUCKVERSICHERUNGS</t>
  </si>
  <si>
    <t>MUNICH RE 6.625% VRN 26/05/42</t>
  </si>
  <si>
    <t>MUNICH RE FIN 7.625% 21/6/28</t>
  </si>
  <si>
    <t>MYLAN INC 2.6% 24/06/18</t>
  </si>
  <si>
    <t>NABTESCO</t>
  </si>
  <si>
    <t>NATIONAL AUSTRALIA BANK</t>
  </si>
  <si>
    <t>NATIONAL AUSTRALIA BANK 2.75% 9/03/17</t>
  </si>
  <si>
    <t>NATIONAL EXP 6.625% 06/20</t>
  </si>
  <si>
    <t>NATIONAL EXPRESS</t>
  </si>
  <si>
    <t>NATIONAL GRID 1.75% 20/02/18</t>
  </si>
  <si>
    <t>NATIONAL GRID 4% 8/06/27</t>
  </si>
  <si>
    <t>NATIONAL GRID 5% 2/07/18</t>
  </si>
  <si>
    <t>NATIONAL GRID 5.875% 02/02/24</t>
  </si>
  <si>
    <t>NATIONAL GRID 6.125% 15/4/14</t>
  </si>
  <si>
    <t>NATIONAL GRID 7% 16/12/24</t>
  </si>
  <si>
    <t>NATIONAL GRID 7.375% 13/1/31</t>
  </si>
  <si>
    <t>NATS EN ROUT PLC 5.25% 31/3/26</t>
  </si>
  <si>
    <t>NESTLE</t>
  </si>
  <si>
    <t>NESTLE FIN 2.25% 30/11/23</t>
  </si>
  <si>
    <t>NETAPP</t>
  </si>
  <si>
    <t>NEW SOUTH WALES TREASURY 5% 25/02/39</t>
  </si>
  <si>
    <t>NEW YORK LIFE 2.45% 14/7/16</t>
  </si>
  <si>
    <t>NEWCREST FIN 4.45% 15/11/21</t>
  </si>
  <si>
    <t>NEWELL RUBBERMAID</t>
  </si>
  <si>
    <t>NGK SPARK PLUG</t>
  </si>
  <si>
    <t>NIELSEN HOLDINGS NV</t>
  </si>
  <si>
    <t>NII HOLDINGS</t>
  </si>
  <si>
    <t>NINTENDO</t>
  </si>
  <si>
    <t>NIPPON KAYAKU</t>
  </si>
  <si>
    <t>NIPPON TELEGRAPH &amp; TELEPHONE CORP</t>
  </si>
  <si>
    <t>NISSAN MOTOR</t>
  </si>
  <si>
    <t>NOBLE CORP PLC</t>
  </si>
  <si>
    <t>NOBLE ENERGY</t>
  </si>
  <si>
    <t>NOMURA EUROPE 1.875% 29/5/18</t>
  </si>
  <si>
    <t>NORDEA BANK</t>
  </si>
  <si>
    <t>NORDEA BANK 1.375% 12/04/18</t>
  </si>
  <si>
    <t>NORDEA BANK 2.125% 13/11/19</t>
  </si>
  <si>
    <t>NORDION INC</t>
  </si>
  <si>
    <t>NORFOLK SOUTHERN</t>
  </si>
  <si>
    <t>NORFOLK SOUTHERN 3.25% 01/12/21</t>
  </si>
  <si>
    <t>NORTHERN GAS 4.875% 15/11/35</t>
  </si>
  <si>
    <t>NORTHERN GAS 4.875% 30/6/27</t>
  </si>
  <si>
    <t>NORTHERN GAS 5.625% 23/03/40</t>
  </si>
  <si>
    <t>NORTHERN GAS 5.875% 8/07/19</t>
  </si>
  <si>
    <t>NORTHUMBRIAN WATER 5.125% 23/1/204</t>
  </si>
  <si>
    <t>NORWAY GOVT 4.25% 19/5/17</t>
  </si>
  <si>
    <t>NORWAY GOVT 4.5% 22/05/19</t>
  </si>
  <si>
    <t>NOTTING HILL 3.75% 20/12/32</t>
  </si>
  <si>
    <t>NOTTING HILL 4.375% 20/02/54</t>
  </si>
  <si>
    <t>NOVARTIS</t>
  </si>
  <si>
    <t>NOVARTIS CAPITAL 3.4% 06/5/24</t>
  </si>
  <si>
    <t>NOVO NORDISK</t>
  </si>
  <si>
    <t>NSK</t>
  </si>
  <si>
    <t>OCCIDENTAL PETROLEUM CORP 1.5%15/2/2018</t>
  </si>
  <si>
    <t>OIL SEARCH</t>
  </si>
  <si>
    <t>OLAM INTERNATIONAL</t>
  </si>
  <si>
    <t>OLAM INTERNATIONAL WTS 29/01/18</t>
  </si>
  <si>
    <t>OLD MUTUAL 8% 03/06/21</t>
  </si>
  <si>
    <t>OLYMPUS OPTICAL</t>
  </si>
  <si>
    <t>OMRON</t>
  </si>
  <si>
    <t>ON SEMICONDUCTOR</t>
  </si>
  <si>
    <t>ORACLE</t>
  </si>
  <si>
    <t>ORACLE CORP 1.2% 15/10/17</t>
  </si>
  <si>
    <t>ORACLE CORP 5.25% 15/01/16</t>
  </si>
  <si>
    <t>ORANGE 5.375% 11/50</t>
  </si>
  <si>
    <t>ORANGE 5.625% 01/2034</t>
  </si>
  <si>
    <t>ORANGE SA 5.25% 22/5/14</t>
  </si>
  <si>
    <t>ORANGE SA 5.5% 06/02/44</t>
  </si>
  <si>
    <t>ORANGE SA 8.125% 20/11/28</t>
  </si>
  <si>
    <t>ORIENT OVERSEAS (INTL.)</t>
  </si>
  <si>
    <t>ORIGIN ENERGY</t>
  </si>
  <si>
    <t>ORIGIN ENRGY 3.5% 9/10/18</t>
  </si>
  <si>
    <t>ORIX</t>
  </si>
  <si>
    <t>ORORA LTD</t>
  </si>
  <si>
    <t>OTSUKA HOLDINGS</t>
  </si>
  <si>
    <t>PACIFIC GAS 3.85% 12/11/23</t>
  </si>
  <si>
    <t>PACIFIC LIFE 5.125% 20/01/15</t>
  </si>
  <si>
    <t>PACIFIC TEXTILES HOLDINGS</t>
  </si>
  <si>
    <t>PARTNERS GROUP</t>
  </si>
  <si>
    <t>PEABODY CAP 4.625% 12/12/53</t>
  </si>
  <si>
    <t>PEMEX PROJECT FUNDING MASTER 6.375% 5/08/16</t>
  </si>
  <si>
    <t>PEPSICO</t>
  </si>
  <si>
    <t>PEPSICO 1.25 % 13/8/17</t>
  </si>
  <si>
    <t>PEPSICO INC 2.5% 01/11/22</t>
  </si>
  <si>
    <t>PERNOD RICARD 4.45% 01/22</t>
  </si>
  <si>
    <t>PERNOD-RICARD</t>
  </si>
  <si>
    <t>PETROBRAS 3.25% 01/04/19</t>
  </si>
  <si>
    <t>PETROLEUM GEO SERVICES</t>
  </si>
  <si>
    <t>PFIZER 6.5% 03/06/2038</t>
  </si>
  <si>
    <t>PFIZER INC 5.35% 15/03/15</t>
  </si>
  <si>
    <t>PG&amp;E CORP 2.4% 1/3/19</t>
  </si>
  <si>
    <t>PIRAEUS BANK S.A</t>
  </si>
  <si>
    <t>PIRELLI &amp; CO</t>
  </si>
  <si>
    <t>PNC FIN 8.729% 9/11/22</t>
  </si>
  <si>
    <t>PNC FUNDING 2.7% 19/9/16</t>
  </si>
  <si>
    <t>POHJOLA BK 1.75% 29/08/18</t>
  </si>
  <si>
    <t>POLAND (GOVT) 5.25% 25/10/17</t>
  </si>
  <si>
    <t>POLAND (GOVT) 5.25% 25/10/20</t>
  </si>
  <si>
    <t>POLAND (GOVT) 5.75% 23/9/22</t>
  </si>
  <si>
    <t>POLYPORE INTERNATIONAL</t>
  </si>
  <si>
    <t>PRAXAIR</t>
  </si>
  <si>
    <t>PREMIER FARNELL</t>
  </si>
  <si>
    <t>PREMIER FARNELL 0.892% CV PREF</t>
  </si>
  <si>
    <t>PRIMARY HEALTH CARE</t>
  </si>
  <si>
    <t>PRINC FIN 4.5% 26/01/17</t>
  </si>
  <si>
    <t>PROCTER &amp; GAMBLE</t>
  </si>
  <si>
    <t>PROCTER &amp; GAMBLE 6.25% 31/1/30</t>
  </si>
  <si>
    <t>PROGRESSIVE CORP OHIO</t>
  </si>
  <si>
    <t>PROLOGIS INTERNATIONAL FUNDING 2.875% 4/4/22</t>
  </si>
  <si>
    <t>PROLOGIS LP 2.75% 15/2/19</t>
  </si>
  <si>
    <t>PROLOGIS LP 3.35% 1/2/21</t>
  </si>
  <si>
    <t>PRUDENTIAL</t>
  </si>
  <si>
    <t>PRUDENTIAL 6.125% 19/12/31</t>
  </si>
  <si>
    <t>PRUDENTIAL 6.875% 20/1/23</t>
  </si>
  <si>
    <t>PRUDENTIAL FIN 3% 12/05/16</t>
  </si>
  <si>
    <t>PRYSMIAN SPA</t>
  </si>
  <si>
    <t>QBE INSURANCE GROUP</t>
  </si>
  <si>
    <t>QBE INSURANCE GROUP 2.4% 1/5/18</t>
  </si>
  <si>
    <t>QBE INSURANCE GROUP INS 2.4% 01/05/18</t>
  </si>
  <si>
    <t>QUEENSLAND TREASURY 5.75% 2207/24</t>
  </si>
  <si>
    <t>RABOBANK 3.875% 25/07/23</t>
  </si>
  <si>
    <t>RABOBANK 4.625% 01/12/23</t>
  </si>
  <si>
    <t>RABOBANK 4.875% 10/1/23</t>
  </si>
  <si>
    <t>RABOBANK INTL 4% 19/09/22</t>
  </si>
  <si>
    <t>RABOBANK NED 1.7% 19/3/18</t>
  </si>
  <si>
    <t>RABOBANK NED 5.25% 14/9/27</t>
  </si>
  <si>
    <t>RABOBANK NEDL 6.91% VRN PERP</t>
  </si>
  <si>
    <t>RALPH LAUREN CORP</t>
  </si>
  <si>
    <t>RCI BANQUE 2.875% 22/1/18</t>
  </si>
  <si>
    <t>RCI BANQUE 3.25% 25/04/18</t>
  </si>
  <si>
    <t>REED ELSEVIER</t>
  </si>
  <si>
    <t>REGIONS FINANCIAL 5.75% 15/06/15</t>
  </si>
  <si>
    <t>REGIONS FINANCIAL 7.75% 10/11/14</t>
  </si>
  <si>
    <t>REGUS GROUP</t>
  </si>
  <si>
    <t>RENTOKIL INITIAL</t>
  </si>
  <si>
    <t>REPSOL INTL FINANCE 4.375% 20/2/18</t>
  </si>
  <si>
    <t>REPUBLIC SERVICES 3.8% 15/05/18</t>
  </si>
  <si>
    <t>RIO TINTO</t>
  </si>
  <si>
    <t>RIO TINTO 2.875% 21/8/22</t>
  </si>
  <si>
    <t>RIO TINTO FIN 4% 11/12/29</t>
  </si>
  <si>
    <t>ROCHE HOLDINGS   GSH</t>
  </si>
  <si>
    <t>ROCHE HOLDINGS 5.625% 4/03/16</t>
  </si>
  <si>
    <t>ROCHE HOLDINGS 6% 01/03/19</t>
  </si>
  <si>
    <t>ROCHE HOLDINGS 6.5% 4/03/21</t>
  </si>
  <si>
    <t>ROLLS-ROYCE 3.375% 18/06/26</t>
  </si>
  <si>
    <t>ROYAL BANK OF CANADA 1.5% 16/1/18</t>
  </si>
  <si>
    <t>ROYAL BANK OF CANADA 2.98% 7/5/19</t>
  </si>
  <si>
    <t>ROYAL BANK OF SCOTLAND 5.5% 23/03/20</t>
  </si>
  <si>
    <t>ROYAL BANK OF SCOTLAND 5.625% 24/08/20</t>
  </si>
  <si>
    <t>ROYAL BANK OF SCOTLAND 6% 17/05/17</t>
  </si>
  <si>
    <t>ROYAL BANK OF SCOTLAND 6.875% 17/05/25</t>
  </si>
  <si>
    <t>ROYAL BANK OF SCOTLAND 6.934% 9/4/18</t>
  </si>
  <si>
    <t>ROYAL BANK OF SCOTLAND PLC 1.5% 28/11/16</t>
  </si>
  <si>
    <t>ROYAL CARIBBEAN CRUISES</t>
  </si>
  <si>
    <t>ROYAL DUTCH SHELL 'B'</t>
  </si>
  <si>
    <t>ROYAL MAIL PLC</t>
  </si>
  <si>
    <t>RPS GROUP</t>
  </si>
  <si>
    <t>RSA INSUR 8.5% VRN PERP</t>
  </si>
  <si>
    <t>RSA INSURANCE GROUP PLC</t>
  </si>
  <si>
    <t>RSA INSURANCE GROUP PLC RIGHT</t>
  </si>
  <si>
    <t>RTUGAL TELECOM SGPS</t>
  </si>
  <si>
    <t>RWE AG 7% VRN PERP 29/3/49</t>
  </si>
  <si>
    <t>RWE FINANCE 5% 10/02/15</t>
  </si>
  <si>
    <t>RWE FINANCE 5.5% 06/07/2022</t>
  </si>
  <si>
    <t>RWE FINANCE 6.125% 06/07/2039</t>
  </si>
  <si>
    <t>RWE FINANCE 6.5% 20/04/21</t>
  </si>
  <si>
    <t>RYOHIN KEIKAKU</t>
  </si>
  <si>
    <t>SAIPEM</t>
  </si>
  <si>
    <t>SAMPO</t>
  </si>
  <si>
    <t>SAMPO 3.25% 03/10/14</t>
  </si>
  <si>
    <t>SAMSONITE INTERNATIONAL</t>
  </si>
  <si>
    <t>SAMSUNG ELECTRONICS</t>
  </si>
  <si>
    <t>SAMSUNG ELECTRONICS PF</t>
  </si>
  <si>
    <t>SAMSUNG FIRE &amp; MAR</t>
  </si>
  <si>
    <t>SAMSUNG GDR</t>
  </si>
  <si>
    <t>SAMSUNG LIFE INSURANCE</t>
  </si>
  <si>
    <t>SANDS CHINA</t>
  </si>
  <si>
    <t>SANTANDER INTERNATIONAL 1.375% 25/03/17</t>
  </si>
  <si>
    <t>SANTANDER INTERNATIONAL 3.16% 1/12/15</t>
  </si>
  <si>
    <t>SANTEN PHARMACEUTICAL</t>
  </si>
  <si>
    <t>SANTOS</t>
  </si>
  <si>
    <t>SANTOS FIN 8.25% 22/09/70</t>
  </si>
  <si>
    <t>SAP</t>
  </si>
  <si>
    <t>SAPHIR 6.8509% VRN PER</t>
  </si>
  <si>
    <t>SBERBANK OF RUSSIA ADR</t>
  </si>
  <si>
    <t>SCAPA GROUP</t>
  </si>
  <si>
    <t>SCHLUMBERGER (NYS)</t>
  </si>
  <si>
    <t>SCHLUMBERGER 1.25% 1/08/17</t>
  </si>
  <si>
    <t>SCHNEIDER ELECTRIC SA</t>
  </si>
  <si>
    <t>SCOTLAND GAS NETWORKS 4.75% 21/02/17</t>
  </si>
  <si>
    <t>SCOTTISH &amp; SOUTHERN ENERGY 5% 10/18</t>
  </si>
  <si>
    <t>SCOTTISH &amp; SOUTHERN ENERGY 5.375% 11/28</t>
  </si>
  <si>
    <t>SCOTTISH &amp; SOUTHERN ENERGY 5.453% PERP</t>
  </si>
  <si>
    <t>SCOTTISH POWER 5.375% 15/03/15</t>
  </si>
  <si>
    <t>SCOTTISH WIDOW 7% 16/6/43</t>
  </si>
  <si>
    <t>SEADRILL</t>
  </si>
  <si>
    <t>SEATTLE GENETICS</t>
  </si>
  <si>
    <t>SEB A</t>
  </si>
  <si>
    <t>SEGRO PLC 6.75% 23/02/24</t>
  </si>
  <si>
    <t>SEGRO PLC 7% 14/03/22</t>
  </si>
  <si>
    <t>SERVICESOURCE INTL</t>
  </si>
  <si>
    <t>SES GLOBAL FDR (V1)</t>
  </si>
  <si>
    <t>SEVEN &amp; I HOLDINGS</t>
  </si>
  <si>
    <t>SEVERN TRENT 3.625% 16/01/26</t>
  </si>
  <si>
    <t>SHB A</t>
  </si>
  <si>
    <t>SHIMANO</t>
  </si>
  <si>
    <t>SHIN-ETSU CHEMICAL</t>
  </si>
  <si>
    <t>SHIP HEALTHCARE HOLDINGS</t>
  </si>
  <si>
    <t>SIEMENS FIN 3.75% 10/9/42</t>
  </si>
  <si>
    <t>SIEMENS FIN 5.375% 11/06/14</t>
  </si>
  <si>
    <t>SIG</t>
  </si>
  <si>
    <t>SIMON PROPERTY GROUP</t>
  </si>
  <si>
    <t>SINGAPORE TELECOMMUNICATIONS</t>
  </si>
  <si>
    <t>SINOPEC CAPITAL 1.875% 24/04/18</t>
  </si>
  <si>
    <t>SJM HOLDINGS</t>
  </si>
  <si>
    <t>SK HYNIX</t>
  </si>
  <si>
    <t>SKAND SKAND ENSKILDA 1.75% 19/3/18</t>
  </si>
  <si>
    <t>SKANDINAVISKA 6.625% 9/7/14</t>
  </si>
  <si>
    <t>SL FINANCE 6.75% VRN PERP</t>
  </si>
  <si>
    <t>SLM CORP 3.875% 10/09/15</t>
  </si>
  <si>
    <t>SLM CORP 6.25% 25/01/16</t>
  </si>
  <si>
    <t>SMARTONE TELECOMMUNICATIONS HOLDINGS</t>
  </si>
  <si>
    <t>SMC</t>
  </si>
  <si>
    <t>SNAM SPA 3.8755% 19/03/18</t>
  </si>
  <si>
    <t>SOCIETE DES AUTOROUTES PARIS-RHIN-RHON 2.25% 16/01/20</t>
  </si>
  <si>
    <t>SOCIETE GENERALE</t>
  </si>
  <si>
    <t>SOCIETE GENERALE 3.5% 15/01/16</t>
  </si>
  <si>
    <t>SOCIETY OF LLOYDS 7.421% VRN PRP</t>
  </si>
  <si>
    <t>SOFTBANK</t>
  </si>
  <si>
    <t>SONOVA HOLDINGS</t>
  </si>
  <si>
    <t>SOUTH AFRICA 6.5% 28/02/41</t>
  </si>
  <si>
    <t>SOUTH AFRICA 7.75% 28/02/23</t>
  </si>
  <si>
    <t>SOUTHERN GAS NETWORKS 4.875% 21/03/29</t>
  </si>
  <si>
    <t>SOUTHERN WATER SERVICES FINANCE 5% 31/03/21</t>
  </si>
  <si>
    <t>SOUTHERN WATER SERVICES FINANCE 6.125% 31/03/19</t>
  </si>
  <si>
    <t>SOUTHERN WATER SERVICES FINANCE 6.64% 31/03/26</t>
  </si>
  <si>
    <t>SPAIN (KINGDOM OF) 3.8% 04/24</t>
  </si>
  <si>
    <t>SPAIN (KINGDOM OF) 5.5% 30/07/17</t>
  </si>
  <si>
    <t>SSE</t>
  </si>
  <si>
    <t>SSE 2% 17/06/2020</t>
  </si>
  <si>
    <t>ST GOBAIN 5.625% 11/24</t>
  </si>
  <si>
    <t>STANDARD CHARTERED</t>
  </si>
  <si>
    <t>STANDARD CHARTERED 4 % 12/07/22</t>
  </si>
  <si>
    <t>STANDARD CHARTERED 4.375% 18/1/38</t>
  </si>
  <si>
    <t>STANDARD CHARTERED 5.5% VRN 4/12/42</t>
  </si>
  <si>
    <t>STANDARD CHARTERED 5.875 26/9/17</t>
  </si>
  <si>
    <t>STANDARD CHARTERED 7.75% 3/4/18</t>
  </si>
  <si>
    <t>STARBUCKS</t>
  </si>
  <si>
    <t>STATOIL ASA 2.45% 17/01/23</t>
  </si>
  <si>
    <t>STATOIL ASA 1.95% 8/11/18</t>
  </si>
  <si>
    <t>STATOIL HYD 6.875% 11/03/31</t>
  </si>
  <si>
    <t>STHREE PLC</t>
  </si>
  <si>
    <t>STV GROUP</t>
  </si>
  <si>
    <t>SUEZ ENVIRONNEMENT</t>
  </si>
  <si>
    <t>SUMITOMO CORP</t>
  </si>
  <si>
    <t>SUMITOMO ELECTRIC INDUSTRIES</t>
  </si>
  <si>
    <t>SUMITOMO MITSUI FINANCIAL</t>
  </si>
  <si>
    <t>SUMITOMO MITSUI TRUST HOLDINGS</t>
  </si>
  <si>
    <t>SUMITOMO OSAKA CEMENT</t>
  </si>
  <si>
    <t>SUNCOR ENERGY 6.1% 1/06/18</t>
  </si>
  <si>
    <t>SUNCOR ENERGY NPV</t>
  </si>
  <si>
    <t>SUNCORP GROUP</t>
  </si>
  <si>
    <t>SUNTRUST BANK 1.35% 02/2017</t>
  </si>
  <si>
    <t>SUNTRUST BANK 2.35% 1/11/18</t>
  </si>
  <si>
    <t>SURUGA BANK</t>
  </si>
  <si>
    <t>SVENSKA HANDELSBANKEN 3.625% 2/16</t>
  </si>
  <si>
    <t>SVENSKA HANDELSBANKEN AB 3% 11/20</t>
  </si>
  <si>
    <t>SVENSKA HANDELSBANKEN1.875% 29/08/17</t>
  </si>
  <si>
    <t>SWEDBANK 2.375% VRN 26/02/24</t>
  </si>
  <si>
    <t>SWEDBANK A</t>
  </si>
  <si>
    <t>SWEDEN (GOVT) 1% 03/06/14</t>
  </si>
  <si>
    <t>SWEDEN (GOVT) 3.5% 1/06/22</t>
  </si>
  <si>
    <t>SWEDEN (GOVT) 3.75% 12/08/17</t>
  </si>
  <si>
    <t>SWEDEN GOVT 5% 01/12/2020</t>
  </si>
  <si>
    <t>SWIRE PROPERTIES</t>
  </si>
  <si>
    <t>SWISS RE 6.3024% VRN PER</t>
  </si>
  <si>
    <t>SWISSCOM R</t>
  </si>
  <si>
    <t>SYMANTEC</t>
  </si>
  <si>
    <t>SYNGENTA</t>
  </si>
  <si>
    <t>SYNTHOMER</t>
  </si>
  <si>
    <t>SYSMEX</t>
  </si>
  <si>
    <t>T&amp;D HOLDINGS</t>
  </si>
  <si>
    <t>TAIWAN SEMICONDUCTOR MANUFACTURING</t>
  </si>
  <si>
    <t>TAKATA</t>
  </si>
  <si>
    <t>TATE &amp; LYLE</t>
  </si>
  <si>
    <t>TAYLOR WIMPEY</t>
  </si>
  <si>
    <t>TDC AS 5.625% 23/02/2023</t>
  </si>
  <si>
    <t>TECK RESOURCE 2.5% 1/2/18</t>
  </si>
  <si>
    <t>TELECOM ITALIA 4.75% 19/05/14</t>
  </si>
  <si>
    <t>TELECOM ITALIA 4.875% 25/09/20</t>
  </si>
  <si>
    <t>TELECOM ITALIA 5.625% 29/12/15</t>
  </si>
  <si>
    <t>TELECOM ITALIA 6.375% 24/06/19</t>
  </si>
  <si>
    <t>TELECOM ITALIA 8.25% 21/03/16</t>
  </si>
  <si>
    <t>TELEFONICA EMISIONES 5.289% 9/12/22</t>
  </si>
  <si>
    <t>TELEFONICA EMISIONES 5.375% 2/02/26</t>
  </si>
  <si>
    <t>TELEFONICA EMISIONES 5.445% 8/10/29</t>
  </si>
  <si>
    <t>TELEGRAPH &amp; TELEPHONE CORP 1.4% 18/07/17</t>
  </si>
  <si>
    <t>TELENOR</t>
  </si>
  <si>
    <t>TELEREAL 4.01% 10/12/33</t>
  </si>
  <si>
    <t>TELEREAL 4.9741% 10/09/27</t>
  </si>
  <si>
    <t>TELEREAL 5.4252% 10/12/31</t>
  </si>
  <si>
    <t>TELEREAL 5.5534% 10/12/31</t>
  </si>
  <si>
    <t>TELFONICA 4.797% 21/02/18</t>
  </si>
  <si>
    <t>TELSTRA CORPORATION</t>
  </si>
  <si>
    <t>TENCENT HOLDINGS</t>
  </si>
  <si>
    <t>TERENA SPA 4.125% 17/02/17</t>
  </si>
  <si>
    <t>TESCO</t>
  </si>
  <si>
    <t>TESCO 2.7% 05/01/17</t>
  </si>
  <si>
    <t>TESCO 5.2% 5/03/57</t>
  </si>
  <si>
    <t>TESCO 5.5% 13/01/2033</t>
  </si>
  <si>
    <t>TESCO PROP 5.4111% 13/07/44</t>
  </si>
  <si>
    <t>TESCO PROP 5.744% SK 13/4/40</t>
  </si>
  <si>
    <t>TESCO PROP 5.8006% 13/10/40</t>
  </si>
  <si>
    <t>THAMES WATER 3.25% 9/11/16</t>
  </si>
  <si>
    <t>THAMES WATER 5.5% 11/2/41</t>
  </si>
  <si>
    <t>THAMES WATER 5.75% 13/09/30</t>
  </si>
  <si>
    <t>THE MOSAIC COMPANY</t>
  </si>
  <si>
    <t>THE SWATCH GROUP</t>
  </si>
  <si>
    <t>THERMO FISHER SCIENTIFIC 2.4% 01/2/19</t>
  </si>
  <si>
    <t>THERMO FISHER SCIENTIFIC 4.15% 01/02/24</t>
  </si>
  <si>
    <t>THFC FUNDING 6.35% 07/39</t>
  </si>
  <si>
    <t>THOMAS COOK GROUP</t>
  </si>
  <si>
    <t>THOMSON REUTERS 1.3% 23/2/17</t>
  </si>
  <si>
    <t>TIME WARNER 4.05% 15/12/23</t>
  </si>
  <si>
    <t>TIME WARNER 5.25% 15/07/42</t>
  </si>
  <si>
    <t>TOKIO MARINE HOLDINGS</t>
  </si>
  <si>
    <t>TOKYO GAS</t>
  </si>
  <si>
    <t>TORONTO BANK 3.367% 20/11/20</t>
  </si>
  <si>
    <t>TOTAL CAPITAL 1.55% 28/06/17</t>
  </si>
  <si>
    <t>TOTAL CAPITAL 1.875% 9/7/20</t>
  </si>
  <si>
    <t>TOTAL CAPITAL 2.875% 17/02/22</t>
  </si>
  <si>
    <t>TOTAL CAPITAL 3.875% 14/12/18</t>
  </si>
  <si>
    <t>TOTAL CAPITAL CANADA 2.75% 15/07/23</t>
  </si>
  <si>
    <t>TOYOTA INDUSTRIES CORP</t>
  </si>
  <si>
    <t>TOYOTA MOTOR</t>
  </si>
  <si>
    <t>TOYOTA MOTOR 1.25% 1/8/17</t>
  </si>
  <si>
    <t>TRANSOCEAN 2.5% 15/10/17</t>
  </si>
  <si>
    <t>TRANSOCEAN 5.05% 15/12/16</t>
  </si>
  <si>
    <t>TRANSPACIFIC INDUSTRIES GRP</t>
  </si>
  <si>
    <t>TRANSURBAN 2.5% 8/10/20</t>
  </si>
  <si>
    <t>TREASURY WINE ESTATES</t>
  </si>
  <si>
    <t>TREND MICRO</t>
  </si>
  <si>
    <t>TT ELECTRONICS</t>
  </si>
  <si>
    <t>TULLETT PREBON</t>
  </si>
  <si>
    <t>TULLOW OIL</t>
  </si>
  <si>
    <t>TVO 2.5% 17/03/2021</t>
  </si>
  <si>
    <t>TVO POWER 4.625% 04/02/19</t>
  </si>
  <si>
    <t>UBS AG</t>
  </si>
  <si>
    <t>UBS AG 4.75% VRN 12/02/26</t>
  </si>
  <si>
    <t>UBS GLOBAL EMERGING MARKET ACC</t>
  </si>
  <si>
    <t>UCB</t>
  </si>
  <si>
    <t>UK TREASURY 0.625% IL 22/11/42</t>
  </si>
  <si>
    <t>UK TREASURY 1.75% 7/09/22</t>
  </si>
  <si>
    <t>UK TREASURY 4.5% 7/12/42</t>
  </si>
  <si>
    <t>UK TREASURY 0.125% IL 22/03/29</t>
  </si>
  <si>
    <t>UK TREASURY 0.125% IL 22/03/44</t>
  </si>
  <si>
    <t>UK TREASURY 0.125% IL 22/03/68</t>
  </si>
  <si>
    <t>UK TREASURY 0.125% IL 22/11/19</t>
  </si>
  <si>
    <t>UK TREASURY 0.125% IL 22/3/24</t>
  </si>
  <si>
    <t>UK TREASURY 0.25% IL 22/03/52</t>
  </si>
  <si>
    <t>UK TREASURY 0.375% IL 22/03/62</t>
  </si>
  <si>
    <t>UK TREASURY 0.5% IL 22/03/50</t>
  </si>
  <si>
    <t>UK TREASURY 0.625% IL 22/3/40</t>
  </si>
  <si>
    <t>UK TREASURY 0.75% IL 22/03/34</t>
  </si>
  <si>
    <t>UK TREASURY 0.75% IL 22/11/47</t>
  </si>
  <si>
    <t>UK TREASURY 1.125% IL 22/11/37</t>
  </si>
  <si>
    <t>UK TREASURY 1.25% 22/7/18</t>
  </si>
  <si>
    <t>UK TREASURY 1.25% IL 22/11/17</t>
  </si>
  <si>
    <t>UK TREASURY 1.25% IL 22/11/27</t>
  </si>
  <si>
    <t>UK TREASURY 1.25% IL 22/11/32</t>
  </si>
  <si>
    <t>UK TREASURY 1.25% IL 22/11/55</t>
  </si>
  <si>
    <t>UK TREASURY 1.75% 22/01/17</t>
  </si>
  <si>
    <t>UK TREASURY 1.75% 22/7/19</t>
  </si>
  <si>
    <t>UK TREASURY 1.875% IL 22/11/22</t>
  </si>
  <si>
    <t>UK TREASURY 2% 26/01/35</t>
  </si>
  <si>
    <t>UK TREASURY 2% 26/1/16</t>
  </si>
  <si>
    <t>UK TREASURY 2.25% 7/9/23</t>
  </si>
  <si>
    <t>UK TREASURY 2.5% IL 16/04/20</t>
  </si>
  <si>
    <t>UK TREASURY 2.5% IL 17/07/24</t>
  </si>
  <si>
    <t>UK TREASURY 2.5% IL 26/07/16</t>
  </si>
  <si>
    <t>UK TREASURY 2.75% 22/01/15</t>
  </si>
  <si>
    <t>UK TREASURY 3.25% 22/01/2044</t>
  </si>
  <si>
    <t>UK TREASURY 3.75% 07/09/19</t>
  </si>
  <si>
    <t>UK TREASURY 3.75% 07/09/21</t>
  </si>
  <si>
    <t>UK TREASURY 3.75% 22/7/52</t>
  </si>
  <si>
    <t>UK TREASURY 3.75% 7/9/20</t>
  </si>
  <si>
    <t>UK TREASURY 4% 07/09/16</t>
  </si>
  <si>
    <t>UK TREASURY 4% 22/01/60</t>
  </si>
  <si>
    <t>UK TREASURY 4% 7/03/22</t>
  </si>
  <si>
    <t>UK TREASURY 4.125% IL 22/7/30</t>
  </si>
  <si>
    <t>UK TREASURY 4.25% 07/03/36</t>
  </si>
  <si>
    <t>UK TREASURY 4.25% 07/06/32</t>
  </si>
  <si>
    <t>UK TREASURY 4.25% 07/12/2027</t>
  </si>
  <si>
    <t>UK TREASURY 4.25% 7/09/39</t>
  </si>
  <si>
    <t>UK TREASURY 4.25% 7/12/40</t>
  </si>
  <si>
    <t>UK TREASURY 4.25% 7/12/46</t>
  </si>
  <si>
    <t>UK TREASURY 4.5% 07/09/34</t>
  </si>
  <si>
    <t>UK TREASURY 4.5% 7/03/19</t>
  </si>
  <si>
    <t>UK TREASURY 4.75% 07/09/15</t>
  </si>
  <si>
    <t>UK TREASURY 4.75% 7/12/30</t>
  </si>
  <si>
    <t>UK TREASURY 5% 07/03/2018</t>
  </si>
  <si>
    <t>UK TREASURY 5% 07/03/25</t>
  </si>
  <si>
    <t>UK TREASURY 5% 07/09/14</t>
  </si>
  <si>
    <t>UNI CHARM</t>
  </si>
  <si>
    <t>UNICREDIT 6.375% VRN 2/5/23</t>
  </si>
  <si>
    <t>UNILEVER</t>
  </si>
  <si>
    <t>UNILEVER PLC 2% 19/12/18</t>
  </si>
  <si>
    <t>UNITE USAF 3.374% 30/6/23</t>
  </si>
  <si>
    <t>UNITED 3.75% VRN 19/09/24</t>
  </si>
  <si>
    <t>UNITED AIRLINES 4% 11/10/27</t>
  </si>
  <si>
    <t>UNITED MEXICAN 5.625% 3/21/14</t>
  </si>
  <si>
    <t>UNITED OVERSEAS BANK</t>
  </si>
  <si>
    <t>UNITED PARCEL SERVICE 1.125% 1/10/17</t>
  </si>
  <si>
    <t>UNITED TECHNOLOGIES</t>
  </si>
  <si>
    <t>UNITED UTILITIES GP</t>
  </si>
  <si>
    <t>UNITEDHEALTH 2.875% 15/03/23</t>
  </si>
  <si>
    <t>UNITEDHEALTH GP</t>
  </si>
  <si>
    <t>UNUM GROUP 5.625% 15/09/20</t>
  </si>
  <si>
    <t>US BANCORP 1.65% 15/5/17</t>
  </si>
  <si>
    <t>US BANCORP DEL NEW</t>
  </si>
  <si>
    <t>US TREASURY 0.125% 04/17</t>
  </si>
  <si>
    <t>US TREASURY 0.125% IL 15/01/22</t>
  </si>
  <si>
    <t>US TREASURY 0.25% 29/02/16</t>
  </si>
  <si>
    <t>US TREASURY 0.375% 15/03/15</t>
  </si>
  <si>
    <t>US TREASURY 0.375% 31/08/15</t>
  </si>
  <si>
    <t>US TREASURY 0.5% 15/10/14</t>
  </si>
  <si>
    <t>US TREASURY 0.625% 15/12/16</t>
  </si>
  <si>
    <t>US TREASURY 0.625% IL 15/1/24</t>
  </si>
  <si>
    <t>US TREASURY 0.75% IL 28/2/42</t>
  </si>
  <si>
    <t>US TREASURY 1% 09/16</t>
  </si>
  <si>
    <t>US TREASURY 1% 31/03/17</t>
  </si>
  <si>
    <t>US TREASURY 1.375% 30/09/18</t>
  </si>
  <si>
    <t>US TREASURY 1.5% 31/08/18</t>
  </si>
  <si>
    <t>US TREASURY 1.75% 7/15</t>
  </si>
  <si>
    <t>US TREASURY 1.75% IL 15/01/28</t>
  </si>
  <si>
    <t>US TREASURY 1.875% IL 15/07/19</t>
  </si>
  <si>
    <t>US TREASURY 2.5% 15/08/23</t>
  </si>
  <si>
    <t>US TREASURY 3.75% 15/08/41</t>
  </si>
  <si>
    <t>US TREASURY 4.5% 15/02/2036</t>
  </si>
  <si>
    <t>US TREASURY 4.75% 02/37</t>
  </si>
  <si>
    <t>US TREASURY BD 2.875% 15/5/43</t>
  </si>
  <si>
    <t>US TREASURY IL 0.125% 15/1/23</t>
  </si>
  <si>
    <t>US TREASURY IL 0.5% 15/04/2015</t>
  </si>
  <si>
    <t>US TREASURY NT 0.375% IL 15/07/23</t>
  </si>
  <si>
    <t>VALE ON ADR</t>
  </si>
  <si>
    <t>VALERO ENERG 6.125% 15/06/17</t>
  </si>
  <si>
    <t>VATTENFALL 4.25% 19/05/14</t>
  </si>
  <si>
    <t>VATTENFALL 6.125% 16/12/19</t>
  </si>
  <si>
    <t>VATTENFALL 6.75% 31/01/19</t>
  </si>
  <si>
    <t>VERISIGN</t>
  </si>
  <si>
    <t>VERIZON COMMUNICATIONS 2.5% 15/9/16</t>
  </si>
  <si>
    <t>VERIZON COMMUNICATIONS 2.55% 17/06/19</t>
  </si>
  <si>
    <t>VERIZON COMMUNICATIONS 4.15% 15/03/24</t>
  </si>
  <si>
    <t>VERIZON COMMUNICATIONS 4.75% 17/2/34</t>
  </si>
  <si>
    <t>VERIZON COMMUNICATIONS 5.15% 15/9/23</t>
  </si>
  <si>
    <t>VERIZON COMMUNICATIONS 6.55% 15/9/43</t>
  </si>
  <si>
    <t>VIACOM INC 2.5% 01/09/18</t>
  </si>
  <si>
    <t>VIENNA INS GRP</t>
  </si>
  <si>
    <t>VIRGINIA ELECTRIC &amp; POWER CO 5.95% 15/09/17</t>
  </si>
  <si>
    <t>VISA CLASS A SHARES</t>
  </si>
  <si>
    <t>VIVENDI</t>
  </si>
  <si>
    <t>VODAFONE GROUP</t>
  </si>
  <si>
    <t>VODAFONE GROUP 2.5% 26/9/22</t>
  </si>
  <si>
    <t>VODAFONE GROUP 5.375% 5/12/17</t>
  </si>
  <si>
    <t>VOLKSWAGEN 1.75% 21/08/17</t>
  </si>
  <si>
    <t>VOLKSWAGEN 2.125% 19/1/15</t>
  </si>
  <si>
    <t>VOLKSWAGEN 2.625% 22/7/19</t>
  </si>
  <si>
    <t>VOLKSWAGEN 2.75% 2/10/20</t>
  </si>
  <si>
    <t>VOLKSWAGEN 4% 12/08/20</t>
  </si>
  <si>
    <t>VOLKSWAGEN PREF</t>
  </si>
  <si>
    <t>WACHOVIA 4.875% 29/11/35</t>
  </si>
  <si>
    <t>WACHOVIA 5.591% VRN 17/04/47</t>
  </si>
  <si>
    <t>WACHOVIA 5.72806%VRN 15/5/43</t>
  </si>
  <si>
    <t>WACHOVIA 5.75% 1/02/18</t>
  </si>
  <si>
    <t>WACHOVIA BANK 5.25% 01/08/23</t>
  </si>
  <si>
    <t>WAL MART STORES 4.875% 19/01/39</t>
  </si>
  <si>
    <t>WAL MART STORES 5.25% 28/9/35</t>
  </si>
  <si>
    <t>WAL MART STORES 5.625% 27/03/34</t>
  </si>
  <si>
    <t>WALES &amp; WEST UTILITIES 5.75% 29/03/30</t>
  </si>
  <si>
    <t>WALES &amp; WEST UTILITIES 6.25% 30/11/21</t>
  </si>
  <si>
    <t>WALES &amp; WEST UTILITIES 6.75% VRN 17/12/36</t>
  </si>
  <si>
    <t>WALGREEN</t>
  </si>
  <si>
    <t>WAL-MART STORES 1.5% 25/10/15</t>
  </si>
  <si>
    <t>WASTE MANAGEMENT</t>
  </si>
  <si>
    <t>WBCMT 5.5% 15/04/2047</t>
  </si>
  <si>
    <t>WEA FINANCE 3.375% 03/10/22</t>
  </si>
  <si>
    <t>WEA FINANCE 4.625% 10/05/21</t>
  </si>
  <si>
    <t>WELLS FARGO &amp; CO</t>
  </si>
  <si>
    <t>WELLS FARGO &amp; CO 3.5% 12/09/29</t>
  </si>
  <si>
    <t>WESFARMERS</t>
  </si>
  <si>
    <t>WESSEX WATER 4% 24/09/21</t>
  </si>
  <si>
    <t>WESTERN POWER DISTRIBUTION 5.75% 16/04/32</t>
  </si>
  <si>
    <t>WESTFIELD 4.25% 11/07/22</t>
  </si>
  <si>
    <t>WESTFIELD 5.5% 27/06/17</t>
  </si>
  <si>
    <t>WESTPAC BANKING</t>
  </si>
  <si>
    <t>WESTPAC BKG 4.125% 25/05/18</t>
  </si>
  <si>
    <t>WHARF HOLDINGS</t>
  </si>
  <si>
    <t>WHIRLPOOL</t>
  </si>
  <si>
    <t>WHIRLPOOL 1.35% 01/03/17</t>
  </si>
  <si>
    <t>WHITE CITY PROPERTY 5.12% 17/4/35</t>
  </si>
  <si>
    <t>WILLIAMS PARTNERS 4.3% 4/3/24</t>
  </si>
  <si>
    <t>WILLIAMS PARTNERS 4.5% 15/11/23</t>
  </si>
  <si>
    <t>WILMAR INTERNATIONAL</t>
  </si>
  <si>
    <t>WM WRIGLEY 2% 20/10/17</t>
  </si>
  <si>
    <t>WOOLWORTHS</t>
  </si>
  <si>
    <t>WPP GROUP 6% 4/04/17</t>
  </si>
  <si>
    <t>WPP GROUP 6.625% 12/05/16</t>
  </si>
  <si>
    <t>WYNN MACAU</t>
  </si>
  <si>
    <t>XSTRATA FIN 1.8% 23/10/15</t>
  </si>
  <si>
    <t>XSTRATA FIN 2.45% 20/10/17</t>
  </si>
  <si>
    <t>YAHOO JAPAN</t>
  </si>
  <si>
    <t>YAMATO HOLDINGS</t>
  </si>
  <si>
    <t>YANDEX</t>
  </si>
  <si>
    <t>YORKSHIRE WATER 6% 21/08/19</t>
  </si>
  <si>
    <t>YORKSHIRE WATER 6% 24/04/25</t>
  </si>
  <si>
    <t>YORKSHIRE WATER 6.375% 19/8/39</t>
  </si>
  <si>
    <t>YORKSHIRE WATER 6.6011% 17/4/31</t>
  </si>
  <si>
    <t>YUM BRANDS</t>
  </si>
  <si>
    <t>ZODIAC AEROSPACE</t>
  </si>
  <si>
    <t>ZURICH FN 6.625% VRN PERP</t>
  </si>
  <si>
    <t>ZURICH INSURANCE GROUP</t>
  </si>
  <si>
    <t>Legal &amp; General UK Equity Index</t>
  </si>
  <si>
    <t>Legal &amp; General Europe Equity Index</t>
  </si>
  <si>
    <t>Legal &amp; General Japan Equity Index</t>
  </si>
  <si>
    <t>Legal &amp; General North America Equity Index</t>
  </si>
  <si>
    <t>Legal &amp; General Emerging Markets Equity Index</t>
  </si>
  <si>
    <t>Legal &amp; General Investment Grade Corporate Bond All Stks Index</t>
  </si>
  <si>
    <t>Legal &amp; General All Stocks Gilt</t>
  </si>
  <si>
    <t>Legal &amp; General All Stocks I-L Gilts Index</t>
  </si>
  <si>
    <t>Legal &amp; General Overseas Bond index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</si>
</sst>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font>
    <font>
      <sz val="10.0"/>
    </font>
    <font/>
    <font>
      <b/>
      <sz val="10.0"/>
    </font>
    <font>
      <u/>
      <color rgb="FF0000FF"/>
    </font>
    <font>
      <b/>
      <u/>
      <sz val="10.0"/>
      <color rgb="FF0000FF"/>
    </font>
    <font>
      <u/>
      <sz val="10.0"/>
      <color rgb="FF0000FF"/>
    </font>
    <font>
      <sz val="11.0"/>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2">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1" numFmtId="0" xfId="0" applyAlignment="1" applyFont="1">
      <alignment vertical="bottom"/>
    </xf>
    <xf borderId="0" fillId="0" fontId="3" numFmtId="0" xfId="0" applyFont="1"/>
    <xf borderId="0" fillId="0" fontId="4" numFmtId="0" xfId="0" applyAlignment="1" applyFont="1">
      <alignment/>
    </xf>
    <xf borderId="0" fillId="0" fontId="1" numFmtId="0" xfId="0" applyAlignment="1" applyFont="1">
      <alignment vertical="bottom"/>
    </xf>
    <xf borderId="0" fillId="0" fontId="5" numFmtId="0" xfId="0" applyAlignment="1" applyFont="1">
      <alignment/>
    </xf>
    <xf borderId="0" fillId="0" fontId="6" numFmtId="0" xfId="0" applyAlignment="1" applyFont="1">
      <alignment vertical="bottom"/>
    </xf>
    <xf borderId="0" fillId="0" fontId="1" numFmtId="0" xfId="0" applyAlignment="1" applyFont="1">
      <alignment/>
    </xf>
    <xf borderId="0" fillId="0" fontId="1" numFmtId="0" xfId="0" applyFont="1"/>
    <xf borderId="0" fillId="0" fontId="2" numFmtId="3" xfId="0" applyAlignment="1" applyFont="1" applyNumberFormat="1">
      <alignment/>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0" xfId="0" applyAlignment="1" applyFont="1">
      <alignment vertical="bottom" wrapText="1"/>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3" xfId="0" applyAlignment="1" applyFont="1" applyNumberFormat="1">
      <alignment vertical="bottom"/>
    </xf>
    <xf borderId="0" fillId="2" fontId="7" numFmtId="0" xfId="0" applyAlignment="1" applyFill="1" applyFont="1">
      <alignment vertical="bottom"/>
    </xf>
    <xf borderId="0" fillId="2" fontId="7" numFmtId="0" xfId="0" applyAlignment="1" applyFont="1">
      <alignment vertical="bottom"/>
    </xf>
    <xf borderId="0" fillId="2" fontId="7" numFmtId="4" xfId="0" applyAlignment="1" applyFont="1" applyNumberFormat="1">
      <alignment vertical="bottom"/>
    </xf>
    <xf borderId="0" fillId="0" fontId="1" numFmtId="3" xfId="0" applyAlignment="1" applyFont="1" applyNumberFormat="1">
      <alignment/>
    </xf>
    <xf borderId="0" fillId="0" fontId="8" numFmtId="3" xfId="0" applyAlignment="1" applyFont="1" applyNumberFormat="1">
      <alignment/>
    </xf>
    <xf borderId="0" fillId="2" fontId="7" numFmtId="3" xfId="0" applyAlignment="1" applyFont="1" applyNumberFormat="1">
      <alignment vertical="bottom"/>
    </xf>
    <xf borderId="0" fillId="2" fontId="7" numFmtId="0" xfId="0" applyAlignment="1" applyFont="1">
      <alignment vertical="bottom"/>
    </xf>
    <xf borderId="0" fillId="2" fontId="7" numFmtId="4" xfId="0" applyAlignment="1" applyFont="1" applyNumberFormat="1">
      <alignment vertical="bottom"/>
    </xf>
    <xf borderId="0" fillId="0" fontId="1" numFmtId="164" xfId="0" applyAlignment="1" applyFont="1" applyNumberFormat="1">
      <alignment/>
    </xf>
    <xf borderId="0" fillId="2" fontId="7" numFmtId="0" xfId="0" applyAlignment="1" applyFont="1">
      <alignment vertical="bottom"/>
    </xf>
    <xf borderId="0" fillId="0" fontId="1"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mpf.org.uk/investments/holdings.htm" TargetMode="External"/><Relationship Id="rId2" Type="http://schemas.openxmlformats.org/officeDocument/2006/relationships/hyperlink" Target="http://AMAZON.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mpf.org.uk/documents/annualreport/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13</v>
      </c>
    </row>
    <row r="12">
      <c r="A12" s="2" t="s">
        <v>15</v>
      </c>
    </row>
    <row r="13">
      <c r="A13" s="6" t="s">
        <v>19</v>
      </c>
    </row>
    <row r="15">
      <c r="A15" s="2" t="s">
        <v>25</v>
      </c>
    </row>
    <row r="16">
      <c r="A16" s="2" t="s">
        <v>26</v>
      </c>
    </row>
    <row r="17">
      <c r="A17" s="2" t="s">
        <v>27</v>
      </c>
    </row>
    <row r="18">
      <c r="A18" s="2" t="s">
        <v>28</v>
      </c>
    </row>
    <row r="19">
      <c r="A19" s="2" t="s">
        <v>29</v>
      </c>
    </row>
    <row r="20">
      <c r="A20" s="2" t="s">
        <v>30</v>
      </c>
    </row>
    <row r="21">
      <c r="A21" s="2" t="s">
        <v>31</v>
      </c>
    </row>
    <row r="22">
      <c r="A22" s="2" t="s">
        <v>32</v>
      </c>
    </row>
    <row r="23">
      <c r="A23" s="2" t="s">
        <v>34</v>
      </c>
    </row>
    <row r="24">
      <c r="A24" s="2"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71"/>
    <col customWidth="1" min="2" max="2" width="38.43"/>
    <col customWidth="1" min="3" max="3" width="26.0"/>
    <col customWidth="1" min="7" max="7" width="22.71"/>
  </cols>
  <sheetData>
    <row r="1">
      <c r="A1" s="3" t="s">
        <v>2</v>
      </c>
      <c r="B1" s="3" t="s">
        <v>12</v>
      </c>
      <c r="C1" s="3" t="s">
        <v>14</v>
      </c>
      <c r="D1" s="3" t="s">
        <v>16</v>
      </c>
      <c r="E1" s="3" t="s">
        <v>17</v>
      </c>
      <c r="F1" s="3" t="s">
        <v>18</v>
      </c>
      <c r="G1" s="3" t="s">
        <v>20</v>
      </c>
      <c r="H1" s="3" t="s">
        <v>21</v>
      </c>
      <c r="I1" s="5"/>
      <c r="J1" s="3" t="s">
        <v>23</v>
      </c>
      <c r="K1" s="8" t="s">
        <v>24</v>
      </c>
      <c r="L1" s="5"/>
      <c r="M1" s="5"/>
      <c r="N1" s="5"/>
      <c r="O1" s="5"/>
      <c r="P1" s="5"/>
      <c r="Q1" s="5"/>
      <c r="R1" s="5"/>
      <c r="S1" s="5"/>
      <c r="T1" s="5"/>
      <c r="U1" s="5"/>
      <c r="V1" s="5"/>
      <c r="W1" s="5"/>
      <c r="X1" s="5"/>
      <c r="Y1" s="5"/>
      <c r="Z1" s="5"/>
      <c r="AA1" s="5"/>
      <c r="AB1" s="5"/>
      <c r="AC1" s="5"/>
      <c r="AD1" s="5"/>
    </row>
    <row r="2">
      <c r="A2" s="10" t="s">
        <v>36</v>
      </c>
      <c r="B2" s="10" t="s">
        <v>38</v>
      </c>
      <c r="C2" s="11"/>
      <c r="D2" s="21" t="str">
        <f t="shared" ref="D2:D125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66"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66" si="3">IF(OR(NOT(D2="0"),NOT(E2="0")),B2,D2)</f>
        <v>0</v>
      </c>
      <c r="G2" s="23" t="str">
        <f t="shared" ref="G2:G66" si="4">IF(F2="0",F2,H2)</f>
        <v>0</v>
      </c>
      <c r="H2" s="24">
        <v>9.2435178E7</v>
      </c>
      <c r="I2" s="11"/>
      <c r="J2" s="11"/>
      <c r="K2" s="11"/>
      <c r="L2" s="11"/>
      <c r="M2" s="11"/>
      <c r="N2" s="11"/>
      <c r="O2" s="11"/>
      <c r="P2" s="11"/>
      <c r="Q2" s="11"/>
      <c r="R2" s="11"/>
      <c r="S2" s="11"/>
      <c r="T2" s="11"/>
      <c r="U2" s="11"/>
      <c r="V2" s="11"/>
      <c r="W2" s="11"/>
      <c r="X2" s="11"/>
      <c r="Y2" s="11"/>
      <c r="Z2" s="11"/>
      <c r="AA2" s="11"/>
      <c r="AB2" s="11"/>
      <c r="AC2" s="11"/>
      <c r="AD2" s="11"/>
    </row>
    <row r="3">
      <c r="A3" s="10" t="s">
        <v>36</v>
      </c>
      <c r="B3" s="10" t="s">
        <v>53</v>
      </c>
      <c r="C3" s="11"/>
      <c r="D3" s="21" t="str">
        <f t="shared" si="1"/>
        <v>0</v>
      </c>
      <c r="E3" s="21" t="str">
        <f t="shared" si="2"/>
        <v>0</v>
      </c>
      <c r="F3" s="22" t="str">
        <f t="shared" si="3"/>
        <v>0</v>
      </c>
      <c r="G3" s="23" t="str">
        <f t="shared" si="4"/>
        <v>0</v>
      </c>
      <c r="H3" s="24">
        <v>257042.0</v>
      </c>
      <c r="I3" s="11"/>
      <c r="J3" s="11"/>
      <c r="K3" s="11"/>
      <c r="L3" s="11"/>
      <c r="M3" s="11"/>
      <c r="N3" s="11"/>
      <c r="O3" s="11"/>
      <c r="P3" s="11"/>
      <c r="Q3" s="11"/>
      <c r="R3" s="11"/>
      <c r="S3" s="11"/>
      <c r="T3" s="11"/>
      <c r="U3" s="11"/>
      <c r="V3" s="11"/>
      <c r="W3" s="11"/>
      <c r="X3" s="11"/>
      <c r="Y3" s="11"/>
      <c r="Z3" s="11"/>
      <c r="AA3" s="11"/>
      <c r="AB3" s="11"/>
      <c r="AC3" s="11"/>
      <c r="AD3" s="11"/>
    </row>
    <row r="4">
      <c r="A4" s="10" t="s">
        <v>36</v>
      </c>
      <c r="B4" s="24" t="s">
        <v>56</v>
      </c>
      <c r="C4" s="11"/>
      <c r="D4" s="21" t="str">
        <f t="shared" si="1"/>
        <v>0</v>
      </c>
      <c r="E4" s="21" t="str">
        <f t="shared" si="2"/>
        <v>0</v>
      </c>
      <c r="F4" s="22" t="str">
        <f t="shared" si="3"/>
        <v>0</v>
      </c>
      <c r="G4" s="23" t="str">
        <f t="shared" si="4"/>
        <v>0</v>
      </c>
      <c r="H4" s="24">
        <v>1148281.0</v>
      </c>
      <c r="I4" s="11"/>
      <c r="J4" s="11"/>
      <c r="K4" s="11"/>
      <c r="L4" s="11"/>
      <c r="M4" s="11"/>
      <c r="N4" s="11"/>
      <c r="O4" s="11"/>
      <c r="P4" s="11"/>
      <c r="Q4" s="11"/>
      <c r="R4" s="11"/>
      <c r="S4" s="11"/>
      <c r="T4" s="11"/>
      <c r="U4" s="11"/>
      <c r="V4" s="11"/>
      <c r="W4" s="11"/>
      <c r="X4" s="11"/>
      <c r="Y4" s="11"/>
      <c r="Z4" s="11"/>
      <c r="AA4" s="11"/>
      <c r="AB4" s="11"/>
      <c r="AC4" s="11"/>
      <c r="AD4" s="11"/>
    </row>
    <row r="5">
      <c r="A5" s="10" t="s">
        <v>36</v>
      </c>
      <c r="B5" s="10" t="s">
        <v>58</v>
      </c>
      <c r="C5" s="11"/>
      <c r="D5" s="21" t="str">
        <f t="shared" si="1"/>
        <v>0</v>
      </c>
      <c r="E5" s="21" t="str">
        <f t="shared" si="2"/>
        <v>0</v>
      </c>
      <c r="F5" s="22" t="str">
        <f t="shared" si="3"/>
        <v>0</v>
      </c>
      <c r="G5" s="23" t="str">
        <f t="shared" si="4"/>
        <v>0</v>
      </c>
      <c r="H5" s="24">
        <v>6857350.0</v>
      </c>
      <c r="I5" s="11"/>
      <c r="J5" s="11"/>
      <c r="K5" s="11"/>
      <c r="L5" s="11"/>
      <c r="M5" s="11"/>
      <c r="N5" s="11"/>
      <c r="O5" s="11"/>
      <c r="P5" s="11"/>
      <c r="Q5" s="11"/>
      <c r="R5" s="11"/>
      <c r="S5" s="11"/>
      <c r="T5" s="11"/>
      <c r="U5" s="11"/>
      <c r="V5" s="11"/>
      <c r="W5" s="11"/>
      <c r="X5" s="11"/>
      <c r="Y5" s="11"/>
      <c r="Z5" s="11"/>
      <c r="AA5" s="11"/>
      <c r="AB5" s="11"/>
      <c r="AC5" s="11"/>
      <c r="AD5" s="11"/>
    </row>
    <row r="6">
      <c r="A6" s="10" t="s">
        <v>36</v>
      </c>
      <c r="B6" s="24" t="s">
        <v>59</v>
      </c>
      <c r="C6" s="11"/>
      <c r="D6" s="21" t="str">
        <f t="shared" si="1"/>
        <v>0</v>
      </c>
      <c r="E6" s="21" t="str">
        <f t="shared" si="2"/>
        <v>0</v>
      </c>
      <c r="F6" s="22" t="str">
        <f t="shared" si="3"/>
        <v>0</v>
      </c>
      <c r="G6" s="23" t="str">
        <f t="shared" si="4"/>
        <v>0</v>
      </c>
      <c r="H6" s="24">
        <v>360596.0</v>
      </c>
      <c r="I6" s="11"/>
      <c r="J6" s="11"/>
      <c r="K6" s="11"/>
      <c r="L6" s="11"/>
      <c r="M6" s="11"/>
      <c r="N6" s="11"/>
      <c r="O6" s="11"/>
      <c r="P6" s="11"/>
      <c r="Q6" s="11"/>
      <c r="R6" s="11"/>
      <c r="S6" s="11"/>
      <c r="T6" s="11"/>
      <c r="U6" s="11"/>
      <c r="V6" s="11"/>
      <c r="W6" s="11"/>
      <c r="X6" s="11"/>
      <c r="Y6" s="11"/>
      <c r="Z6" s="11"/>
      <c r="AA6" s="11"/>
      <c r="AB6" s="11"/>
      <c r="AC6" s="11"/>
      <c r="AD6" s="11"/>
    </row>
    <row r="7">
      <c r="A7" s="10" t="s">
        <v>36</v>
      </c>
      <c r="B7" s="10" t="s">
        <v>60</v>
      </c>
      <c r="C7" s="11"/>
      <c r="D7" s="21" t="str">
        <f t="shared" si="1"/>
        <v>0</v>
      </c>
      <c r="E7" s="21" t="str">
        <f t="shared" si="2"/>
        <v>0</v>
      </c>
      <c r="F7" s="22" t="str">
        <f t="shared" si="3"/>
        <v>0</v>
      </c>
      <c r="G7" s="23" t="str">
        <f t="shared" si="4"/>
        <v>0</v>
      </c>
      <c r="H7" s="24">
        <v>2617512.0</v>
      </c>
      <c r="I7" s="11"/>
      <c r="J7" s="11"/>
      <c r="K7" s="11"/>
      <c r="L7" s="11"/>
      <c r="M7" s="11"/>
      <c r="N7" s="11"/>
      <c r="O7" s="11"/>
      <c r="P7" s="11"/>
      <c r="Q7" s="11"/>
      <c r="R7" s="11"/>
      <c r="S7" s="11"/>
      <c r="T7" s="11"/>
      <c r="U7" s="11"/>
      <c r="V7" s="11"/>
      <c r="W7" s="11"/>
      <c r="X7" s="11"/>
      <c r="Y7" s="11"/>
      <c r="Z7" s="11"/>
      <c r="AA7" s="11"/>
      <c r="AB7" s="11"/>
      <c r="AC7" s="11"/>
      <c r="AD7" s="11"/>
    </row>
    <row r="8">
      <c r="A8" s="10" t="s">
        <v>36</v>
      </c>
      <c r="B8" s="24" t="s">
        <v>61</v>
      </c>
      <c r="C8" s="11"/>
      <c r="D8" s="21" t="str">
        <f t="shared" si="1"/>
        <v>0</v>
      </c>
      <c r="E8" s="21" t="str">
        <f t="shared" si="2"/>
        <v>0</v>
      </c>
      <c r="F8" s="22" t="str">
        <f t="shared" si="3"/>
        <v>0</v>
      </c>
      <c r="G8" s="23" t="str">
        <f t="shared" si="4"/>
        <v>0</v>
      </c>
      <c r="H8" s="24">
        <v>171641.0</v>
      </c>
      <c r="I8" s="11"/>
      <c r="J8" s="11"/>
      <c r="K8" s="11"/>
      <c r="L8" s="11"/>
      <c r="M8" s="11"/>
      <c r="N8" s="11"/>
      <c r="O8" s="11"/>
      <c r="P8" s="11"/>
      <c r="Q8" s="11"/>
      <c r="R8" s="11"/>
      <c r="S8" s="11"/>
      <c r="T8" s="11"/>
      <c r="U8" s="11"/>
      <c r="V8" s="11"/>
      <c r="W8" s="11"/>
      <c r="X8" s="11"/>
      <c r="Y8" s="11"/>
      <c r="Z8" s="11"/>
      <c r="AA8" s="11"/>
      <c r="AB8" s="11"/>
      <c r="AC8" s="11"/>
      <c r="AD8" s="11"/>
    </row>
    <row r="9">
      <c r="A9" s="10" t="s">
        <v>36</v>
      </c>
      <c r="B9" s="10" t="s">
        <v>62</v>
      </c>
      <c r="C9" s="11"/>
      <c r="D9" s="21" t="str">
        <f t="shared" si="1"/>
        <v>0</v>
      </c>
      <c r="E9" s="21" t="str">
        <f t="shared" si="2"/>
        <v>0</v>
      </c>
      <c r="F9" s="22" t="str">
        <f t="shared" si="3"/>
        <v>0</v>
      </c>
      <c r="G9" s="23" t="str">
        <f t="shared" si="4"/>
        <v>0</v>
      </c>
      <c r="H9" s="24">
        <v>3086189.0</v>
      </c>
      <c r="I9" s="11"/>
      <c r="J9" s="11"/>
      <c r="K9" s="11"/>
      <c r="L9" s="11"/>
      <c r="M9" s="11"/>
      <c r="N9" s="11"/>
      <c r="O9" s="11"/>
      <c r="P9" s="11"/>
      <c r="Q9" s="11"/>
      <c r="R9" s="11"/>
      <c r="S9" s="11"/>
      <c r="T9" s="11"/>
      <c r="U9" s="11"/>
      <c r="V9" s="11"/>
      <c r="W9" s="11"/>
      <c r="X9" s="11"/>
      <c r="Y9" s="11"/>
      <c r="Z9" s="11"/>
      <c r="AA9" s="11"/>
      <c r="AB9" s="11"/>
      <c r="AC9" s="11"/>
      <c r="AD9" s="11"/>
    </row>
    <row r="10">
      <c r="A10" s="10" t="s">
        <v>36</v>
      </c>
      <c r="B10" s="24" t="s">
        <v>63</v>
      </c>
      <c r="C10" s="11"/>
      <c r="D10" s="21" t="str">
        <f t="shared" si="1"/>
        <v>0</v>
      </c>
      <c r="E10" s="21" t="str">
        <f t="shared" si="2"/>
        <v>0</v>
      </c>
      <c r="F10" s="22" t="str">
        <f t="shared" si="3"/>
        <v>0</v>
      </c>
      <c r="G10" s="23" t="str">
        <f t="shared" si="4"/>
        <v>0</v>
      </c>
      <c r="H10" s="24">
        <v>505845.0</v>
      </c>
      <c r="I10" s="11"/>
      <c r="J10" s="11"/>
      <c r="K10" s="11"/>
      <c r="L10" s="11"/>
      <c r="M10" s="11"/>
      <c r="N10" s="11"/>
      <c r="O10" s="11"/>
      <c r="P10" s="11"/>
      <c r="Q10" s="11"/>
      <c r="R10" s="11"/>
      <c r="S10" s="11"/>
      <c r="T10" s="11"/>
      <c r="U10" s="11"/>
      <c r="V10" s="11"/>
      <c r="W10" s="11"/>
      <c r="X10" s="11"/>
      <c r="Y10" s="11"/>
      <c r="Z10" s="11"/>
      <c r="AA10" s="11"/>
      <c r="AB10" s="11"/>
      <c r="AC10" s="11"/>
      <c r="AD10" s="11"/>
    </row>
    <row r="11">
      <c r="A11" s="10" t="s">
        <v>36</v>
      </c>
      <c r="B11" s="10" t="s">
        <v>64</v>
      </c>
      <c r="C11" s="11"/>
      <c r="D11" s="21" t="str">
        <f t="shared" si="1"/>
        <v>0</v>
      </c>
      <c r="E11" s="21" t="str">
        <f t="shared" si="2"/>
        <v>0</v>
      </c>
      <c r="F11" s="22" t="str">
        <f t="shared" si="3"/>
        <v>0</v>
      </c>
      <c r="G11" s="23" t="str">
        <f t="shared" si="4"/>
        <v>0</v>
      </c>
      <c r="H11" s="24">
        <v>326852.0</v>
      </c>
      <c r="I11" s="11"/>
      <c r="J11" s="11"/>
      <c r="K11" s="11"/>
      <c r="L11" s="11"/>
      <c r="M11" s="11"/>
      <c r="N11" s="11"/>
      <c r="O11" s="11"/>
      <c r="P11" s="11"/>
      <c r="Q11" s="11"/>
      <c r="R11" s="11"/>
      <c r="S11" s="11"/>
      <c r="T11" s="11"/>
      <c r="U11" s="11"/>
      <c r="V11" s="11"/>
      <c r="W11" s="11"/>
      <c r="X11" s="11"/>
      <c r="Y11" s="11"/>
      <c r="Z11" s="11"/>
      <c r="AA11" s="11"/>
      <c r="AB11" s="11"/>
      <c r="AC11" s="11"/>
      <c r="AD11" s="11"/>
    </row>
    <row r="12">
      <c r="A12" s="10" t="s">
        <v>36</v>
      </c>
      <c r="B12" s="24" t="s">
        <v>65</v>
      </c>
      <c r="C12" s="11"/>
      <c r="D12" s="21" t="str">
        <f t="shared" si="1"/>
        <v>0</v>
      </c>
      <c r="E12" s="21" t="str">
        <f t="shared" si="2"/>
        <v>0</v>
      </c>
      <c r="F12" s="22" t="str">
        <f t="shared" si="3"/>
        <v>0</v>
      </c>
      <c r="G12" s="23" t="str">
        <f t="shared" si="4"/>
        <v>0</v>
      </c>
      <c r="H12" s="24">
        <v>64682.0</v>
      </c>
      <c r="I12" s="11"/>
      <c r="J12" s="11"/>
      <c r="K12" s="11"/>
      <c r="L12" s="11"/>
      <c r="M12" s="11"/>
      <c r="N12" s="11"/>
      <c r="O12" s="11"/>
      <c r="P12" s="11"/>
      <c r="Q12" s="11"/>
      <c r="R12" s="11"/>
      <c r="S12" s="11"/>
      <c r="T12" s="11"/>
      <c r="U12" s="11"/>
      <c r="V12" s="11"/>
      <c r="W12" s="11"/>
      <c r="X12" s="11"/>
      <c r="Y12" s="11"/>
      <c r="Z12" s="11"/>
      <c r="AA12" s="11"/>
      <c r="AB12" s="11"/>
      <c r="AC12" s="11"/>
      <c r="AD12" s="11"/>
    </row>
    <row r="13">
      <c r="A13" s="10" t="s">
        <v>36</v>
      </c>
      <c r="B13" s="10" t="s">
        <v>66</v>
      </c>
      <c r="C13" s="11"/>
      <c r="D13" s="21" t="str">
        <f t="shared" si="1"/>
        <v>0</v>
      </c>
      <c r="E13" s="21" t="str">
        <f t="shared" si="2"/>
        <v>0</v>
      </c>
      <c r="F13" s="22" t="str">
        <f t="shared" si="3"/>
        <v>0</v>
      </c>
      <c r="G13" s="23" t="str">
        <f t="shared" si="4"/>
        <v>0</v>
      </c>
      <c r="H13" s="24">
        <v>3201019.0</v>
      </c>
      <c r="I13" s="11"/>
      <c r="J13" s="11"/>
      <c r="K13" s="11"/>
      <c r="L13" s="11"/>
      <c r="M13" s="11"/>
      <c r="N13" s="11"/>
      <c r="O13" s="11"/>
      <c r="P13" s="11"/>
      <c r="Q13" s="11"/>
      <c r="R13" s="11"/>
      <c r="S13" s="11"/>
      <c r="T13" s="11"/>
      <c r="U13" s="11"/>
      <c r="V13" s="11"/>
      <c r="W13" s="11"/>
      <c r="X13" s="11"/>
      <c r="Y13" s="11"/>
      <c r="Z13" s="11"/>
      <c r="AA13" s="11"/>
      <c r="AB13" s="11"/>
      <c r="AC13" s="11"/>
      <c r="AD13" s="11"/>
    </row>
    <row r="14">
      <c r="A14" s="10" t="s">
        <v>36</v>
      </c>
      <c r="B14" s="24" t="s">
        <v>67</v>
      </c>
      <c r="C14" s="11"/>
      <c r="D14" s="21" t="str">
        <f t="shared" si="1"/>
        <v>0</v>
      </c>
      <c r="E14" s="21" t="str">
        <f t="shared" si="2"/>
        <v>0</v>
      </c>
      <c r="F14" s="22" t="str">
        <f t="shared" si="3"/>
        <v>0</v>
      </c>
      <c r="G14" s="23" t="str">
        <f t="shared" si="4"/>
        <v>0</v>
      </c>
      <c r="H14" s="24">
        <v>265045.0</v>
      </c>
      <c r="I14" s="11"/>
      <c r="J14" s="11"/>
      <c r="K14" s="11"/>
      <c r="L14" s="11"/>
      <c r="M14" s="11"/>
      <c r="N14" s="11"/>
      <c r="O14" s="11"/>
      <c r="P14" s="11"/>
      <c r="Q14" s="11"/>
      <c r="R14" s="11"/>
      <c r="S14" s="11"/>
      <c r="T14" s="11"/>
      <c r="U14" s="11"/>
      <c r="V14" s="11"/>
      <c r="W14" s="11"/>
      <c r="X14" s="11"/>
      <c r="Y14" s="11"/>
      <c r="Z14" s="11"/>
      <c r="AA14" s="11"/>
      <c r="AB14" s="11"/>
      <c r="AC14" s="11"/>
      <c r="AD14" s="11"/>
    </row>
    <row r="15">
      <c r="A15" s="10" t="s">
        <v>36</v>
      </c>
      <c r="B15" s="10" t="s">
        <v>68</v>
      </c>
      <c r="C15" s="11"/>
      <c r="D15" s="21" t="str">
        <f t="shared" si="1"/>
        <v>0</v>
      </c>
      <c r="E15" s="21" t="str">
        <f t="shared" si="2"/>
        <v>0</v>
      </c>
      <c r="F15" s="22" t="str">
        <f t="shared" si="3"/>
        <v>0</v>
      </c>
      <c r="G15" s="23" t="str">
        <f t="shared" si="4"/>
        <v>0</v>
      </c>
      <c r="H15" s="24">
        <v>5575594.0</v>
      </c>
      <c r="I15" s="11"/>
      <c r="J15" s="11"/>
      <c r="K15" s="11"/>
      <c r="L15" s="11"/>
      <c r="M15" s="11"/>
      <c r="N15" s="11"/>
      <c r="O15" s="11"/>
      <c r="P15" s="11"/>
      <c r="Q15" s="11"/>
      <c r="R15" s="11"/>
      <c r="S15" s="11"/>
      <c r="T15" s="11"/>
      <c r="U15" s="11"/>
      <c r="V15" s="11"/>
      <c r="W15" s="11"/>
      <c r="X15" s="11"/>
      <c r="Y15" s="11"/>
      <c r="Z15" s="11"/>
      <c r="AA15" s="11"/>
      <c r="AB15" s="11"/>
      <c r="AC15" s="11"/>
      <c r="AD15" s="11"/>
    </row>
    <row r="16">
      <c r="A16" s="10" t="s">
        <v>36</v>
      </c>
      <c r="B16" s="24" t="s">
        <v>69</v>
      </c>
      <c r="C16" s="11"/>
      <c r="D16" s="21" t="str">
        <f t="shared" si="1"/>
        <v>0</v>
      </c>
      <c r="E16" s="21" t="str">
        <f t="shared" si="2"/>
        <v>0</v>
      </c>
      <c r="F16" s="22" t="str">
        <f t="shared" si="3"/>
        <v>0</v>
      </c>
      <c r="G16" s="23" t="str">
        <f t="shared" si="4"/>
        <v>0</v>
      </c>
      <c r="H16" s="24">
        <v>1497202.0</v>
      </c>
      <c r="I16" s="11"/>
      <c r="J16" s="11"/>
      <c r="K16" s="11"/>
      <c r="L16" s="11"/>
      <c r="M16" s="11"/>
      <c r="N16" s="11"/>
      <c r="O16" s="11"/>
      <c r="P16" s="11"/>
      <c r="Q16" s="11"/>
      <c r="R16" s="11"/>
      <c r="S16" s="11"/>
      <c r="T16" s="11"/>
      <c r="U16" s="11"/>
      <c r="V16" s="11"/>
      <c r="W16" s="11"/>
      <c r="X16" s="11"/>
      <c r="Y16" s="11"/>
      <c r="Z16" s="11"/>
      <c r="AA16" s="11"/>
      <c r="AB16" s="11"/>
      <c r="AC16" s="11"/>
      <c r="AD16" s="11"/>
    </row>
    <row r="17">
      <c r="A17" s="10" t="s">
        <v>36</v>
      </c>
      <c r="B17" s="10" t="s">
        <v>70</v>
      </c>
      <c r="C17" s="11"/>
      <c r="D17" s="21" t="str">
        <f t="shared" si="1"/>
        <v>0</v>
      </c>
      <c r="E17" s="21" t="str">
        <f t="shared" si="2"/>
        <v>0</v>
      </c>
      <c r="F17" s="22" t="str">
        <f t="shared" si="3"/>
        <v>0</v>
      </c>
      <c r="G17" s="23" t="str">
        <f t="shared" si="4"/>
        <v>0</v>
      </c>
      <c r="H17" s="24">
        <v>361493.0</v>
      </c>
      <c r="I17" s="11"/>
      <c r="J17" s="11"/>
      <c r="K17" s="11"/>
      <c r="L17" s="11"/>
      <c r="M17" s="11"/>
      <c r="N17" s="11"/>
      <c r="O17" s="11"/>
      <c r="P17" s="11"/>
      <c r="Q17" s="11"/>
      <c r="R17" s="11"/>
      <c r="S17" s="11"/>
      <c r="T17" s="11"/>
      <c r="U17" s="11"/>
      <c r="V17" s="11"/>
      <c r="W17" s="11"/>
      <c r="X17" s="11"/>
      <c r="Y17" s="11"/>
      <c r="Z17" s="11"/>
      <c r="AA17" s="11"/>
      <c r="AB17" s="11"/>
      <c r="AC17" s="11"/>
      <c r="AD17" s="11"/>
    </row>
    <row r="18">
      <c r="A18" s="10" t="s">
        <v>36</v>
      </c>
      <c r="B18" s="24" t="s">
        <v>71</v>
      </c>
      <c r="C18" s="11"/>
      <c r="D18" s="21" t="str">
        <f t="shared" si="1"/>
        <v>0</v>
      </c>
      <c r="E18" s="21" t="str">
        <f t="shared" si="2"/>
        <v>0</v>
      </c>
      <c r="F18" s="22" t="str">
        <f t="shared" si="3"/>
        <v>0</v>
      </c>
      <c r="G18" s="23" t="str">
        <f t="shared" si="4"/>
        <v>0</v>
      </c>
      <c r="H18" s="24">
        <v>2712095.0</v>
      </c>
      <c r="I18" s="11"/>
      <c r="J18" s="11"/>
      <c r="K18" s="11"/>
      <c r="L18" s="11"/>
      <c r="M18" s="11"/>
      <c r="N18" s="11"/>
      <c r="O18" s="11"/>
      <c r="P18" s="11"/>
      <c r="Q18" s="11"/>
      <c r="R18" s="11"/>
      <c r="S18" s="11"/>
      <c r="T18" s="11"/>
      <c r="U18" s="11"/>
      <c r="V18" s="11"/>
      <c r="W18" s="11"/>
      <c r="X18" s="11"/>
      <c r="Y18" s="11"/>
      <c r="Z18" s="11"/>
      <c r="AA18" s="11"/>
      <c r="AB18" s="11"/>
      <c r="AC18" s="11"/>
      <c r="AD18" s="11"/>
    </row>
    <row r="19">
      <c r="A19" s="10" t="s">
        <v>36</v>
      </c>
      <c r="B19" s="10" t="s">
        <v>72</v>
      </c>
      <c r="C19" s="11"/>
      <c r="D19" s="21" t="str">
        <f t="shared" si="1"/>
        <v>0</v>
      </c>
      <c r="E19" s="21" t="str">
        <f t="shared" si="2"/>
        <v>0</v>
      </c>
      <c r="F19" s="22" t="str">
        <f t="shared" si="3"/>
        <v>0</v>
      </c>
      <c r="G19" s="23" t="str">
        <f t="shared" si="4"/>
        <v>0</v>
      </c>
      <c r="H19" s="24">
        <v>68656.0</v>
      </c>
      <c r="I19" s="11"/>
      <c r="J19" s="11"/>
      <c r="K19" s="11"/>
      <c r="L19" s="11"/>
      <c r="M19" s="11"/>
      <c r="N19" s="11"/>
      <c r="O19" s="11"/>
      <c r="P19" s="11"/>
      <c r="Q19" s="11"/>
      <c r="R19" s="11"/>
      <c r="S19" s="11"/>
      <c r="T19" s="11"/>
      <c r="U19" s="11"/>
      <c r="V19" s="11"/>
      <c r="W19" s="11"/>
      <c r="X19" s="11"/>
      <c r="Y19" s="11"/>
      <c r="Z19" s="11"/>
      <c r="AA19" s="11"/>
      <c r="AB19" s="11"/>
      <c r="AC19" s="11"/>
      <c r="AD19" s="11"/>
    </row>
    <row r="20">
      <c r="A20" s="10" t="s">
        <v>36</v>
      </c>
      <c r="B20" s="24" t="s">
        <v>73</v>
      </c>
      <c r="C20" s="11"/>
      <c r="D20" s="21" t="str">
        <f t="shared" si="1"/>
        <v>0</v>
      </c>
      <c r="E20" s="21" t="str">
        <f t="shared" si="2"/>
        <v>0</v>
      </c>
      <c r="F20" s="22" t="str">
        <f t="shared" si="3"/>
        <v>0</v>
      </c>
      <c r="G20" s="23" t="str">
        <f t="shared" si="4"/>
        <v>0</v>
      </c>
      <c r="H20" s="24">
        <v>1058373.0</v>
      </c>
      <c r="I20" s="11"/>
      <c r="J20" s="11"/>
      <c r="K20" s="11"/>
      <c r="L20" s="11"/>
      <c r="M20" s="11"/>
      <c r="N20" s="11"/>
      <c r="O20" s="11"/>
      <c r="P20" s="11"/>
      <c r="Q20" s="11"/>
      <c r="R20" s="11"/>
      <c r="S20" s="11"/>
      <c r="T20" s="11"/>
      <c r="U20" s="11"/>
      <c r="V20" s="11"/>
      <c r="W20" s="11"/>
      <c r="X20" s="11"/>
      <c r="Y20" s="11"/>
      <c r="Z20" s="11"/>
      <c r="AA20" s="11"/>
      <c r="AB20" s="11"/>
      <c r="AC20" s="11"/>
      <c r="AD20" s="11"/>
    </row>
    <row r="21">
      <c r="A21" s="10" t="s">
        <v>36</v>
      </c>
      <c r="B21" s="10" t="s">
        <v>74</v>
      </c>
      <c r="C21" s="11"/>
      <c r="D21" s="21" t="str">
        <f t="shared" si="1"/>
        <v>0</v>
      </c>
      <c r="E21" s="21" t="str">
        <f t="shared" si="2"/>
        <v>AGL</v>
      </c>
      <c r="F21" s="22" t="str">
        <f t="shared" si="3"/>
        <v>AGL ENERGY</v>
      </c>
      <c r="G21" s="23">
        <f t="shared" si="4"/>
        <v>5443123</v>
      </c>
      <c r="H21" s="24">
        <v>5443123.0</v>
      </c>
      <c r="I21" s="11"/>
      <c r="J21" s="11"/>
      <c r="K21" s="11"/>
      <c r="L21" s="11"/>
      <c r="M21" s="11"/>
      <c r="N21" s="11"/>
      <c r="O21" s="11"/>
      <c r="P21" s="11"/>
      <c r="Q21" s="11"/>
      <c r="R21" s="11"/>
      <c r="S21" s="11"/>
      <c r="T21" s="11"/>
      <c r="U21" s="11"/>
      <c r="V21" s="11"/>
      <c r="W21" s="11"/>
      <c r="X21" s="11"/>
      <c r="Y21" s="11"/>
      <c r="Z21" s="11"/>
      <c r="AA21" s="11"/>
      <c r="AB21" s="11"/>
      <c r="AC21" s="11"/>
      <c r="AD21" s="11"/>
    </row>
    <row r="22">
      <c r="A22" s="10" t="s">
        <v>36</v>
      </c>
      <c r="B22" s="24" t="s">
        <v>75</v>
      </c>
      <c r="C22" s="11"/>
      <c r="D22" s="21" t="str">
        <f t="shared" si="1"/>
        <v>0</v>
      </c>
      <c r="E22" s="21" t="str">
        <f t="shared" si="2"/>
        <v>0</v>
      </c>
      <c r="F22" s="22" t="str">
        <f t="shared" si="3"/>
        <v>0</v>
      </c>
      <c r="G22" s="23" t="str">
        <f t="shared" si="4"/>
        <v>0</v>
      </c>
      <c r="H22" s="24">
        <v>3.1058637E7</v>
      </c>
      <c r="I22" s="11"/>
      <c r="J22" s="11"/>
      <c r="K22" s="11"/>
      <c r="L22" s="11"/>
      <c r="M22" s="11"/>
      <c r="N22" s="11"/>
      <c r="O22" s="11"/>
      <c r="P22" s="11"/>
      <c r="Q22" s="11"/>
      <c r="R22" s="11"/>
      <c r="S22" s="11"/>
      <c r="T22" s="11"/>
      <c r="U22" s="11"/>
      <c r="V22" s="11"/>
      <c r="W22" s="11"/>
      <c r="X22" s="11"/>
      <c r="Y22" s="11"/>
      <c r="Z22" s="11"/>
      <c r="AA22" s="11"/>
      <c r="AB22" s="11"/>
      <c r="AC22" s="11"/>
      <c r="AD22" s="11"/>
    </row>
    <row r="23">
      <c r="A23" s="10" t="s">
        <v>36</v>
      </c>
      <c r="B23" s="10" t="s">
        <v>76</v>
      </c>
      <c r="C23" s="11"/>
      <c r="D23" s="21" t="str">
        <f t="shared" si="1"/>
        <v>0</v>
      </c>
      <c r="E23" s="21" t="str">
        <f t="shared" si="2"/>
        <v>0</v>
      </c>
      <c r="F23" s="22" t="str">
        <f t="shared" si="3"/>
        <v>0</v>
      </c>
      <c r="G23" s="23" t="str">
        <f t="shared" si="4"/>
        <v>0</v>
      </c>
      <c r="H23" s="24">
        <v>118622.0</v>
      </c>
      <c r="I23" s="11"/>
      <c r="J23" s="11"/>
      <c r="K23" s="11"/>
      <c r="L23" s="11"/>
      <c r="M23" s="11"/>
      <c r="N23" s="11"/>
      <c r="O23" s="11"/>
      <c r="P23" s="11"/>
      <c r="Q23" s="11"/>
      <c r="R23" s="11"/>
      <c r="S23" s="11"/>
      <c r="T23" s="11"/>
      <c r="U23" s="11"/>
      <c r="V23" s="11"/>
      <c r="W23" s="11"/>
      <c r="X23" s="11"/>
      <c r="Y23" s="11"/>
      <c r="Z23" s="11"/>
      <c r="AA23" s="11"/>
      <c r="AB23" s="11"/>
      <c r="AC23" s="11"/>
      <c r="AD23" s="11"/>
    </row>
    <row r="24">
      <c r="A24" s="10" t="s">
        <v>36</v>
      </c>
      <c r="B24" s="24" t="s">
        <v>77</v>
      </c>
      <c r="C24" s="11"/>
      <c r="D24" s="21" t="str">
        <f t="shared" si="1"/>
        <v>0</v>
      </c>
      <c r="E24" s="21" t="str">
        <f t="shared" si="2"/>
        <v>0</v>
      </c>
      <c r="F24" s="22" t="str">
        <f t="shared" si="3"/>
        <v>0</v>
      </c>
      <c r="G24" s="23" t="str">
        <f t="shared" si="4"/>
        <v>0</v>
      </c>
      <c r="H24" s="24">
        <v>170812.0</v>
      </c>
      <c r="I24" s="11"/>
      <c r="J24" s="11"/>
      <c r="K24" s="11"/>
      <c r="L24" s="11"/>
      <c r="M24" s="11"/>
      <c r="N24" s="11"/>
      <c r="O24" s="11"/>
      <c r="P24" s="11"/>
      <c r="Q24" s="11"/>
      <c r="R24" s="11"/>
      <c r="S24" s="11"/>
      <c r="T24" s="11"/>
      <c r="U24" s="11"/>
      <c r="V24" s="11"/>
      <c r="W24" s="11"/>
      <c r="X24" s="11"/>
      <c r="Y24" s="11"/>
      <c r="Z24" s="11"/>
      <c r="AA24" s="11"/>
      <c r="AB24" s="11"/>
      <c r="AC24" s="11"/>
      <c r="AD24" s="11"/>
    </row>
    <row r="25">
      <c r="A25" s="10" t="s">
        <v>36</v>
      </c>
      <c r="B25" s="10" t="s">
        <v>78</v>
      </c>
      <c r="C25" s="11"/>
      <c r="D25" s="21" t="str">
        <f t="shared" si="1"/>
        <v>0</v>
      </c>
      <c r="E25" s="21" t="str">
        <f t="shared" si="2"/>
        <v>0</v>
      </c>
      <c r="F25" s="22" t="str">
        <f t="shared" si="3"/>
        <v>0</v>
      </c>
      <c r="G25" s="23" t="str">
        <f t="shared" si="4"/>
        <v>0</v>
      </c>
      <c r="H25" s="24">
        <v>351976.0</v>
      </c>
      <c r="I25" s="11"/>
      <c r="J25" s="11"/>
      <c r="K25" s="11"/>
      <c r="L25" s="11"/>
      <c r="M25" s="11"/>
      <c r="N25" s="11"/>
      <c r="O25" s="11"/>
      <c r="P25" s="11"/>
      <c r="Q25" s="11"/>
      <c r="R25" s="11"/>
      <c r="S25" s="11"/>
      <c r="T25" s="11"/>
      <c r="U25" s="11"/>
      <c r="V25" s="11"/>
      <c r="W25" s="11"/>
      <c r="X25" s="11"/>
      <c r="Y25" s="11"/>
      <c r="Z25" s="11"/>
      <c r="AA25" s="11"/>
      <c r="AB25" s="11"/>
      <c r="AC25" s="11"/>
      <c r="AD25" s="11"/>
    </row>
    <row r="26">
      <c r="A26" s="10" t="s">
        <v>36</v>
      </c>
      <c r="B26" s="24" t="s">
        <v>79</v>
      </c>
      <c r="C26" s="11"/>
      <c r="D26" s="21" t="str">
        <f t="shared" si="1"/>
        <v>0</v>
      </c>
      <c r="E26" s="21" t="str">
        <f t="shared" si="2"/>
        <v>0</v>
      </c>
      <c r="F26" s="22" t="str">
        <f t="shared" si="3"/>
        <v>0</v>
      </c>
      <c r="G26" s="23" t="str">
        <f t="shared" si="4"/>
        <v>0</v>
      </c>
      <c r="H26" s="24">
        <v>2042134.0</v>
      </c>
      <c r="I26" s="11"/>
      <c r="J26" s="11"/>
      <c r="K26" s="11"/>
      <c r="L26" s="11"/>
      <c r="M26" s="11"/>
      <c r="N26" s="11"/>
      <c r="O26" s="11"/>
      <c r="P26" s="11"/>
      <c r="Q26" s="11"/>
      <c r="R26" s="11"/>
      <c r="S26" s="11"/>
      <c r="T26" s="11"/>
      <c r="U26" s="11"/>
      <c r="V26" s="11"/>
      <c r="W26" s="11"/>
      <c r="X26" s="11"/>
      <c r="Y26" s="11"/>
      <c r="Z26" s="11"/>
      <c r="AA26" s="11"/>
      <c r="AB26" s="11"/>
      <c r="AC26" s="11"/>
      <c r="AD26" s="11"/>
    </row>
    <row r="27">
      <c r="A27" s="10" t="s">
        <v>36</v>
      </c>
      <c r="B27" s="10" t="s">
        <v>80</v>
      </c>
      <c r="C27" s="11"/>
      <c r="D27" s="21" t="str">
        <f t="shared" si="1"/>
        <v>0</v>
      </c>
      <c r="E27" s="21" t="str">
        <f t="shared" si="2"/>
        <v>0</v>
      </c>
      <c r="F27" s="22" t="str">
        <f t="shared" si="3"/>
        <v>0</v>
      </c>
      <c r="G27" s="23" t="str">
        <f t="shared" si="4"/>
        <v>0</v>
      </c>
      <c r="H27" s="24">
        <v>1.3107767E7</v>
      </c>
      <c r="I27" s="11"/>
      <c r="J27" s="11"/>
      <c r="K27" s="11"/>
      <c r="L27" s="11"/>
      <c r="M27" s="11"/>
      <c r="N27" s="11"/>
      <c r="O27" s="11"/>
      <c r="P27" s="11"/>
      <c r="Q27" s="11"/>
      <c r="R27" s="11"/>
      <c r="S27" s="11"/>
      <c r="T27" s="11"/>
      <c r="U27" s="11"/>
      <c r="V27" s="11"/>
      <c r="W27" s="11"/>
      <c r="X27" s="11"/>
      <c r="Y27" s="11"/>
      <c r="Z27" s="11"/>
      <c r="AA27" s="11"/>
      <c r="AB27" s="11"/>
      <c r="AC27" s="11"/>
      <c r="AD27" s="11"/>
    </row>
    <row r="28">
      <c r="A28" s="10" t="s">
        <v>36</v>
      </c>
      <c r="B28" s="24" t="s">
        <v>81</v>
      </c>
      <c r="C28" s="11"/>
      <c r="D28" s="21" t="str">
        <f t="shared" si="1"/>
        <v>0</v>
      </c>
      <c r="E28" s="21" t="str">
        <f t="shared" si="2"/>
        <v>0</v>
      </c>
      <c r="F28" s="22" t="str">
        <f t="shared" si="3"/>
        <v>0</v>
      </c>
      <c r="G28" s="23" t="str">
        <f t="shared" si="4"/>
        <v>0</v>
      </c>
      <c r="H28" s="24">
        <v>1.6284558E7</v>
      </c>
      <c r="I28" s="11"/>
      <c r="J28" s="11"/>
      <c r="K28" s="11"/>
      <c r="L28" s="11"/>
      <c r="M28" s="11"/>
      <c r="N28" s="11"/>
      <c r="O28" s="11"/>
      <c r="P28" s="11"/>
      <c r="Q28" s="11"/>
      <c r="R28" s="11"/>
      <c r="S28" s="11"/>
      <c r="T28" s="11"/>
      <c r="U28" s="11"/>
      <c r="V28" s="11"/>
      <c r="W28" s="11"/>
      <c r="X28" s="11"/>
      <c r="Y28" s="11"/>
      <c r="Z28" s="11"/>
      <c r="AA28" s="11"/>
      <c r="AB28" s="11"/>
      <c r="AC28" s="11"/>
      <c r="AD28" s="11"/>
    </row>
    <row r="29">
      <c r="A29" s="10" t="s">
        <v>36</v>
      </c>
      <c r="B29" s="10" t="s">
        <v>82</v>
      </c>
      <c r="C29" s="11"/>
      <c r="D29" s="21" t="str">
        <f t="shared" si="1"/>
        <v>0</v>
      </c>
      <c r="E29" s="21" t="str">
        <f t="shared" si="2"/>
        <v>0</v>
      </c>
      <c r="F29" s="22" t="str">
        <f t="shared" si="3"/>
        <v>0</v>
      </c>
      <c r="G29" s="23" t="str">
        <f t="shared" si="4"/>
        <v>0</v>
      </c>
      <c r="H29" s="24">
        <v>108735.0</v>
      </c>
      <c r="I29" s="11"/>
      <c r="J29" s="11"/>
      <c r="K29" s="11"/>
      <c r="L29" s="11"/>
      <c r="M29" s="11"/>
      <c r="N29" s="11"/>
      <c r="O29" s="11"/>
      <c r="P29" s="11"/>
      <c r="Q29" s="11"/>
      <c r="R29" s="11"/>
      <c r="S29" s="11"/>
      <c r="T29" s="11"/>
      <c r="U29" s="11"/>
      <c r="V29" s="11"/>
      <c r="W29" s="11"/>
      <c r="X29" s="11"/>
      <c r="Y29" s="11"/>
      <c r="Z29" s="11"/>
      <c r="AA29" s="11"/>
      <c r="AB29" s="11"/>
      <c r="AC29" s="11"/>
      <c r="AD29" s="11"/>
    </row>
    <row r="30">
      <c r="A30" s="10" t="s">
        <v>36</v>
      </c>
      <c r="B30" s="24" t="s">
        <v>83</v>
      </c>
      <c r="C30" s="11"/>
      <c r="D30" s="21" t="str">
        <f t="shared" si="1"/>
        <v>0</v>
      </c>
      <c r="E30" s="21" t="str">
        <f t="shared" si="2"/>
        <v>0</v>
      </c>
      <c r="F30" s="22" t="str">
        <f t="shared" si="3"/>
        <v>0</v>
      </c>
      <c r="G30" s="23" t="str">
        <f t="shared" si="4"/>
        <v>0</v>
      </c>
      <c r="H30" s="24">
        <v>1214493.0</v>
      </c>
      <c r="I30" s="11"/>
      <c r="J30" s="11"/>
      <c r="K30" s="11"/>
      <c r="L30" s="11"/>
      <c r="M30" s="11"/>
      <c r="N30" s="11"/>
      <c r="O30" s="11"/>
      <c r="P30" s="11"/>
      <c r="Q30" s="11"/>
      <c r="R30" s="11"/>
      <c r="S30" s="11"/>
      <c r="T30" s="11"/>
      <c r="U30" s="11"/>
      <c r="V30" s="11"/>
      <c r="W30" s="11"/>
      <c r="X30" s="11"/>
      <c r="Y30" s="11"/>
      <c r="Z30" s="11"/>
      <c r="AA30" s="11"/>
      <c r="AB30" s="11"/>
      <c r="AC30" s="11"/>
      <c r="AD30" s="11"/>
    </row>
    <row r="31">
      <c r="A31" s="10" t="s">
        <v>36</v>
      </c>
      <c r="B31" s="10" t="s">
        <v>84</v>
      </c>
      <c r="C31" s="11"/>
      <c r="D31" s="21" t="str">
        <f t="shared" si="1"/>
        <v>0</v>
      </c>
      <c r="E31" s="21" t="str">
        <f t="shared" si="2"/>
        <v>0</v>
      </c>
      <c r="F31" s="22" t="str">
        <f t="shared" si="3"/>
        <v>0</v>
      </c>
      <c r="G31" s="23" t="str">
        <f t="shared" si="4"/>
        <v>0</v>
      </c>
      <c r="H31" s="24">
        <v>2653946.0</v>
      </c>
      <c r="I31" s="11"/>
      <c r="J31" s="11"/>
      <c r="K31" s="11"/>
      <c r="L31" s="11"/>
      <c r="M31" s="11"/>
      <c r="N31" s="11"/>
      <c r="O31" s="11"/>
      <c r="P31" s="11"/>
      <c r="Q31" s="11"/>
      <c r="R31" s="11"/>
      <c r="S31" s="11"/>
      <c r="T31" s="11"/>
      <c r="U31" s="11"/>
      <c r="V31" s="11"/>
      <c r="W31" s="11"/>
      <c r="X31" s="11"/>
      <c r="Y31" s="11"/>
      <c r="Z31" s="11"/>
      <c r="AA31" s="11"/>
      <c r="AB31" s="11"/>
      <c r="AC31" s="11"/>
      <c r="AD31" s="11"/>
    </row>
    <row r="32">
      <c r="A32" s="10" t="s">
        <v>36</v>
      </c>
      <c r="B32" s="25" t="s">
        <v>85</v>
      </c>
      <c r="C32" s="11"/>
      <c r="D32" s="21" t="str">
        <f t="shared" si="1"/>
        <v>0</v>
      </c>
      <c r="E32" s="21" t="str">
        <f t="shared" si="2"/>
        <v>0</v>
      </c>
      <c r="F32" s="22" t="str">
        <f t="shared" si="3"/>
        <v>0</v>
      </c>
      <c r="G32" s="23" t="str">
        <f t="shared" si="4"/>
        <v>0</v>
      </c>
      <c r="H32" s="24">
        <v>6799227.0</v>
      </c>
      <c r="I32" s="11"/>
      <c r="J32" s="11"/>
      <c r="K32" s="11"/>
      <c r="L32" s="11"/>
      <c r="M32" s="11"/>
      <c r="N32" s="11"/>
      <c r="O32" s="11"/>
      <c r="P32" s="11"/>
      <c r="Q32" s="11"/>
      <c r="R32" s="11"/>
      <c r="S32" s="11"/>
      <c r="T32" s="11"/>
      <c r="U32" s="11"/>
      <c r="V32" s="11"/>
      <c r="W32" s="11"/>
      <c r="X32" s="11"/>
      <c r="Y32" s="11"/>
      <c r="Z32" s="11"/>
      <c r="AA32" s="11"/>
      <c r="AB32" s="11"/>
      <c r="AC32" s="11"/>
      <c r="AD32" s="11"/>
    </row>
    <row r="33">
      <c r="A33" s="10" t="s">
        <v>36</v>
      </c>
      <c r="B33" s="10" t="s">
        <v>86</v>
      </c>
      <c r="C33" s="11"/>
      <c r="D33" s="21" t="str">
        <f t="shared" si="1"/>
        <v>0</v>
      </c>
      <c r="E33" s="21" t="str">
        <f t="shared" si="2"/>
        <v>0</v>
      </c>
      <c r="F33" s="22" t="str">
        <f t="shared" si="3"/>
        <v>0</v>
      </c>
      <c r="G33" s="23" t="str">
        <f t="shared" si="4"/>
        <v>0</v>
      </c>
      <c r="H33" s="24">
        <v>6681170.0</v>
      </c>
      <c r="I33" s="11"/>
      <c r="J33" s="11"/>
      <c r="K33" s="11"/>
      <c r="L33" s="11"/>
      <c r="M33" s="11"/>
      <c r="N33" s="11"/>
      <c r="O33" s="11"/>
      <c r="P33" s="11"/>
      <c r="Q33" s="11"/>
      <c r="R33" s="11"/>
      <c r="S33" s="11"/>
      <c r="T33" s="11"/>
      <c r="U33" s="11"/>
      <c r="V33" s="11"/>
      <c r="W33" s="11"/>
      <c r="X33" s="11"/>
      <c r="Y33" s="11"/>
      <c r="Z33" s="11"/>
      <c r="AA33" s="11"/>
      <c r="AB33" s="11"/>
      <c r="AC33" s="11"/>
      <c r="AD33" s="11"/>
    </row>
    <row r="34">
      <c r="A34" s="10" t="s">
        <v>36</v>
      </c>
      <c r="B34" s="24" t="s">
        <v>87</v>
      </c>
      <c r="C34" s="11"/>
      <c r="D34" s="21" t="str">
        <f t="shared" si="1"/>
        <v>0</v>
      </c>
      <c r="E34" s="21" t="str">
        <f t="shared" si="2"/>
        <v>0</v>
      </c>
      <c r="F34" s="22" t="str">
        <f t="shared" si="3"/>
        <v>0</v>
      </c>
      <c r="G34" s="23" t="str">
        <f t="shared" si="4"/>
        <v>0</v>
      </c>
      <c r="H34" s="24">
        <v>123518.0</v>
      </c>
      <c r="I34" s="11"/>
      <c r="J34" s="11"/>
      <c r="K34" s="11"/>
      <c r="L34" s="11"/>
      <c r="M34" s="11"/>
      <c r="N34" s="11"/>
      <c r="O34" s="11"/>
      <c r="P34" s="11"/>
      <c r="Q34" s="11"/>
      <c r="R34" s="11"/>
      <c r="S34" s="11"/>
      <c r="T34" s="11"/>
      <c r="U34" s="11"/>
      <c r="V34" s="11"/>
      <c r="W34" s="11"/>
      <c r="X34" s="11"/>
      <c r="Y34" s="11"/>
      <c r="Z34" s="11"/>
      <c r="AA34" s="11"/>
      <c r="AB34" s="11"/>
      <c r="AC34" s="11"/>
      <c r="AD34" s="11"/>
    </row>
    <row r="35">
      <c r="A35" s="10" t="s">
        <v>36</v>
      </c>
      <c r="B35" s="10" t="s">
        <v>88</v>
      </c>
      <c r="C35" s="11"/>
      <c r="D35" s="21" t="str">
        <f t="shared" si="1"/>
        <v>0</v>
      </c>
      <c r="E35" s="21" t="str">
        <f t="shared" si="2"/>
        <v>0</v>
      </c>
      <c r="F35" s="22" t="str">
        <f t="shared" si="3"/>
        <v>0</v>
      </c>
      <c r="G35" s="23" t="str">
        <f t="shared" si="4"/>
        <v>0</v>
      </c>
      <c r="H35" s="24">
        <v>2656809.0</v>
      </c>
      <c r="I35" s="11"/>
      <c r="J35" s="11"/>
      <c r="K35" s="11"/>
      <c r="L35" s="11"/>
      <c r="M35" s="11"/>
      <c r="N35" s="11"/>
      <c r="O35" s="11"/>
      <c r="P35" s="11"/>
      <c r="Q35" s="11"/>
      <c r="R35" s="11"/>
      <c r="S35" s="11"/>
      <c r="T35" s="11"/>
      <c r="U35" s="11"/>
      <c r="V35" s="11"/>
      <c r="W35" s="11"/>
      <c r="X35" s="11"/>
      <c r="Y35" s="11"/>
      <c r="Z35" s="11"/>
      <c r="AA35" s="11"/>
      <c r="AB35" s="11"/>
      <c r="AC35" s="11"/>
      <c r="AD35" s="11"/>
    </row>
    <row r="36">
      <c r="A36" s="10" t="s">
        <v>36</v>
      </c>
      <c r="B36" s="24" t="s">
        <v>89</v>
      </c>
      <c r="C36" s="11"/>
      <c r="D36" s="21" t="str">
        <f t="shared" si="1"/>
        <v>0</v>
      </c>
      <c r="E36" s="21" t="str">
        <f t="shared" si="2"/>
        <v>0</v>
      </c>
      <c r="F36" s="22" t="str">
        <f t="shared" si="3"/>
        <v>0</v>
      </c>
      <c r="G36" s="23" t="str">
        <f t="shared" si="4"/>
        <v>0</v>
      </c>
      <c r="H36" s="24">
        <v>124758.0</v>
      </c>
      <c r="I36" s="11"/>
      <c r="J36" s="11"/>
      <c r="K36" s="11"/>
      <c r="L36" s="11"/>
      <c r="M36" s="11"/>
      <c r="N36" s="11"/>
      <c r="O36" s="11"/>
      <c r="P36" s="11"/>
      <c r="Q36" s="11"/>
      <c r="R36" s="11"/>
      <c r="S36" s="11"/>
      <c r="T36" s="11"/>
      <c r="U36" s="11"/>
      <c r="V36" s="11"/>
      <c r="W36" s="11"/>
      <c r="X36" s="11"/>
      <c r="Y36" s="11"/>
      <c r="Z36" s="11"/>
      <c r="AA36" s="11"/>
      <c r="AB36" s="11"/>
      <c r="AC36" s="11"/>
      <c r="AD36" s="11"/>
    </row>
    <row r="37">
      <c r="A37" s="10" t="s">
        <v>36</v>
      </c>
      <c r="B37" s="10" t="s">
        <v>90</v>
      </c>
      <c r="C37" s="11"/>
      <c r="D37" s="21" t="str">
        <f t="shared" si="1"/>
        <v>0</v>
      </c>
      <c r="E37" s="21" t="str">
        <f t="shared" si="2"/>
        <v>0</v>
      </c>
      <c r="F37" s="22" t="str">
        <f t="shared" si="3"/>
        <v>0</v>
      </c>
      <c r="G37" s="23" t="str">
        <f t="shared" si="4"/>
        <v>0</v>
      </c>
      <c r="H37" s="24">
        <v>95360.0</v>
      </c>
      <c r="I37" s="11"/>
      <c r="J37" s="11"/>
      <c r="K37" s="11"/>
      <c r="L37" s="11"/>
      <c r="M37" s="11"/>
      <c r="N37" s="11"/>
      <c r="O37" s="11"/>
      <c r="P37" s="11"/>
      <c r="Q37" s="11"/>
      <c r="R37" s="11"/>
      <c r="S37" s="11"/>
      <c r="T37" s="11"/>
      <c r="U37" s="11"/>
      <c r="V37" s="11"/>
      <c r="W37" s="11"/>
      <c r="X37" s="11"/>
      <c r="Y37" s="11"/>
      <c r="Z37" s="11"/>
      <c r="AA37" s="11"/>
      <c r="AB37" s="11"/>
      <c r="AC37" s="11"/>
      <c r="AD37" s="11"/>
    </row>
    <row r="38">
      <c r="A38" s="10" t="s">
        <v>36</v>
      </c>
      <c r="B38" s="24" t="s">
        <v>91</v>
      </c>
      <c r="C38" s="11"/>
      <c r="D38" s="21" t="str">
        <f t="shared" si="1"/>
        <v>0</v>
      </c>
      <c r="E38" s="21" t="str">
        <f t="shared" si="2"/>
        <v>0</v>
      </c>
      <c r="F38" s="22" t="str">
        <f t="shared" si="3"/>
        <v>0</v>
      </c>
      <c r="G38" s="23" t="str">
        <f t="shared" si="4"/>
        <v>0</v>
      </c>
      <c r="H38" s="24">
        <v>332336.0</v>
      </c>
      <c r="I38" s="11"/>
      <c r="J38" s="11"/>
      <c r="K38" s="11"/>
      <c r="L38" s="11"/>
      <c r="M38" s="11"/>
      <c r="N38" s="11"/>
      <c r="O38" s="11"/>
      <c r="P38" s="11"/>
      <c r="Q38" s="11"/>
      <c r="R38" s="11"/>
      <c r="S38" s="11"/>
      <c r="T38" s="11"/>
      <c r="U38" s="11"/>
      <c r="V38" s="11"/>
      <c r="W38" s="11"/>
      <c r="X38" s="11"/>
      <c r="Y38" s="11"/>
      <c r="Z38" s="11"/>
      <c r="AA38" s="11"/>
      <c r="AB38" s="11"/>
      <c r="AC38" s="11"/>
      <c r="AD38" s="11"/>
    </row>
    <row r="39">
      <c r="A39" s="10" t="s">
        <v>36</v>
      </c>
      <c r="B39" s="10" t="s">
        <v>92</v>
      </c>
      <c r="C39" s="11"/>
      <c r="D39" s="21" t="str">
        <f t="shared" si="1"/>
        <v>0</v>
      </c>
      <c r="E39" s="21" t="str">
        <f t="shared" si="2"/>
        <v>0</v>
      </c>
      <c r="F39" s="22" t="str">
        <f t="shared" si="3"/>
        <v>0</v>
      </c>
      <c r="G39" s="23" t="str">
        <f t="shared" si="4"/>
        <v>0</v>
      </c>
      <c r="H39" s="24">
        <v>587898.0</v>
      </c>
      <c r="I39" s="11"/>
      <c r="J39" s="11"/>
      <c r="K39" s="11"/>
      <c r="L39" s="11"/>
      <c r="M39" s="11"/>
      <c r="N39" s="11"/>
      <c r="O39" s="11"/>
      <c r="P39" s="11"/>
      <c r="Q39" s="11"/>
      <c r="R39" s="11"/>
      <c r="S39" s="11"/>
      <c r="T39" s="11"/>
      <c r="U39" s="11"/>
      <c r="V39" s="11"/>
      <c r="W39" s="11"/>
      <c r="X39" s="11"/>
      <c r="Y39" s="11"/>
      <c r="Z39" s="11"/>
      <c r="AA39" s="11"/>
      <c r="AB39" s="11"/>
      <c r="AC39" s="11"/>
      <c r="AD39" s="11"/>
    </row>
    <row r="40">
      <c r="A40" s="10" t="s">
        <v>36</v>
      </c>
      <c r="B40" s="24" t="s">
        <v>93</v>
      </c>
      <c r="C40" s="11"/>
      <c r="D40" s="21" t="str">
        <f t="shared" si="1"/>
        <v>0</v>
      </c>
      <c r="E40" s="21" t="str">
        <f t="shared" si="2"/>
        <v>0</v>
      </c>
      <c r="F40" s="22" t="str">
        <f t="shared" si="3"/>
        <v>0</v>
      </c>
      <c r="G40" s="23" t="str">
        <f t="shared" si="4"/>
        <v>0</v>
      </c>
      <c r="H40" s="24">
        <v>5443025.0</v>
      </c>
      <c r="I40" s="11"/>
      <c r="J40" s="11"/>
      <c r="K40" s="11"/>
      <c r="L40" s="11"/>
      <c r="M40" s="11"/>
      <c r="N40" s="11"/>
      <c r="O40" s="11"/>
      <c r="P40" s="11"/>
      <c r="Q40" s="11"/>
      <c r="R40" s="11"/>
      <c r="S40" s="11"/>
      <c r="T40" s="11"/>
      <c r="U40" s="11"/>
      <c r="V40" s="11"/>
      <c r="W40" s="11"/>
      <c r="X40" s="11"/>
      <c r="Y40" s="11"/>
      <c r="Z40" s="11"/>
      <c r="AA40" s="11"/>
      <c r="AB40" s="11"/>
      <c r="AC40" s="11"/>
      <c r="AD40" s="11"/>
    </row>
    <row r="41">
      <c r="A41" s="10" t="s">
        <v>36</v>
      </c>
      <c r="B41" s="10" t="s">
        <v>94</v>
      </c>
      <c r="C41" s="11"/>
      <c r="D41" s="21" t="str">
        <f t="shared" si="1"/>
        <v>0</v>
      </c>
      <c r="E41" s="21" t="str">
        <f t="shared" si="2"/>
        <v>0</v>
      </c>
      <c r="F41" s="22" t="str">
        <f t="shared" si="3"/>
        <v>0</v>
      </c>
      <c r="G41" s="23" t="str">
        <f t="shared" si="4"/>
        <v>0</v>
      </c>
      <c r="H41" s="24">
        <v>5229976.0</v>
      </c>
      <c r="J41" s="11"/>
      <c r="K41" s="11"/>
      <c r="L41" s="11"/>
      <c r="M41" s="11"/>
      <c r="N41" s="11"/>
      <c r="O41" s="11"/>
      <c r="P41" s="11"/>
      <c r="Q41" s="11"/>
      <c r="R41" s="11"/>
      <c r="S41" s="11"/>
      <c r="T41" s="11"/>
      <c r="U41" s="11"/>
      <c r="V41" s="11"/>
      <c r="W41" s="11"/>
      <c r="X41" s="11"/>
      <c r="Y41" s="11"/>
      <c r="Z41" s="11"/>
      <c r="AA41" s="11"/>
      <c r="AB41" s="11"/>
      <c r="AC41" s="11"/>
      <c r="AD41" s="11"/>
    </row>
    <row r="42">
      <c r="A42" s="10" t="s">
        <v>36</v>
      </c>
      <c r="B42" s="24" t="s">
        <v>95</v>
      </c>
      <c r="C42" s="11"/>
      <c r="D42" s="21" t="str">
        <f t="shared" si="1"/>
        <v>0</v>
      </c>
      <c r="E42" s="21" t="str">
        <f t="shared" si="2"/>
        <v>0</v>
      </c>
      <c r="F42" s="22" t="str">
        <f t="shared" si="3"/>
        <v>0</v>
      </c>
      <c r="G42" s="23" t="str">
        <f t="shared" si="4"/>
        <v>0</v>
      </c>
      <c r="H42" s="24">
        <v>64592.0</v>
      </c>
      <c r="J42" s="11"/>
      <c r="K42" s="11"/>
      <c r="L42" s="11"/>
      <c r="M42" s="11"/>
      <c r="N42" s="11"/>
      <c r="O42" s="11"/>
      <c r="P42" s="11"/>
      <c r="Q42" s="11"/>
      <c r="R42" s="11"/>
      <c r="S42" s="11"/>
      <c r="T42" s="11"/>
      <c r="U42" s="11"/>
      <c r="V42" s="11"/>
      <c r="W42" s="11"/>
      <c r="X42" s="11"/>
      <c r="Y42" s="11"/>
      <c r="Z42" s="11"/>
      <c r="AA42" s="11"/>
      <c r="AB42" s="11"/>
      <c r="AC42" s="11"/>
      <c r="AD42" s="11"/>
    </row>
    <row r="43">
      <c r="A43" s="10" t="s">
        <v>36</v>
      </c>
      <c r="B43" s="10" t="s">
        <v>96</v>
      </c>
      <c r="C43" s="11"/>
      <c r="D43" s="21" t="str">
        <f t="shared" si="1"/>
        <v>0</v>
      </c>
      <c r="E43" s="21" t="str">
        <f t="shared" si="2"/>
        <v>0</v>
      </c>
      <c r="F43" s="22" t="str">
        <f t="shared" si="3"/>
        <v>0</v>
      </c>
      <c r="G43" s="23" t="str">
        <f t="shared" si="4"/>
        <v>0</v>
      </c>
      <c r="H43" s="24">
        <v>1758222.0</v>
      </c>
      <c r="J43" s="11"/>
      <c r="K43" s="11"/>
      <c r="L43" s="11"/>
      <c r="M43" s="11"/>
      <c r="N43" s="11"/>
      <c r="O43" s="11"/>
      <c r="P43" s="11"/>
      <c r="Q43" s="11"/>
      <c r="R43" s="11"/>
      <c r="S43" s="11"/>
      <c r="T43" s="11"/>
      <c r="U43" s="11"/>
      <c r="V43" s="11"/>
      <c r="W43" s="11"/>
      <c r="X43" s="11"/>
      <c r="Y43" s="11"/>
      <c r="Z43" s="11"/>
      <c r="AA43" s="11"/>
      <c r="AB43" s="11"/>
      <c r="AC43" s="11"/>
      <c r="AD43" s="11"/>
    </row>
    <row r="44">
      <c r="A44" s="10" t="s">
        <v>36</v>
      </c>
      <c r="B44" s="24" t="s">
        <v>97</v>
      </c>
      <c r="C44" s="11"/>
      <c r="D44" s="21" t="str">
        <f t="shared" si="1"/>
        <v>0</v>
      </c>
      <c r="E44" s="21" t="str">
        <f t="shared" si="2"/>
        <v>0</v>
      </c>
      <c r="F44" s="22" t="str">
        <f t="shared" si="3"/>
        <v>0</v>
      </c>
      <c r="G44" s="23" t="str">
        <f t="shared" si="4"/>
        <v>0</v>
      </c>
      <c r="H44" s="24">
        <v>5775237.0</v>
      </c>
      <c r="J44" s="11"/>
      <c r="K44" s="11"/>
      <c r="L44" s="11"/>
      <c r="M44" s="11"/>
      <c r="N44" s="11"/>
      <c r="O44" s="11"/>
      <c r="P44" s="11"/>
      <c r="Q44" s="11"/>
      <c r="R44" s="11"/>
      <c r="S44" s="11"/>
      <c r="T44" s="11"/>
      <c r="U44" s="11"/>
      <c r="V44" s="11"/>
      <c r="W44" s="11"/>
      <c r="X44" s="11"/>
      <c r="Y44" s="11"/>
      <c r="Z44" s="11"/>
      <c r="AA44" s="11"/>
      <c r="AB44" s="11"/>
      <c r="AC44" s="11"/>
      <c r="AD44" s="11"/>
    </row>
    <row r="45">
      <c r="A45" s="10" t="s">
        <v>36</v>
      </c>
      <c r="B45" s="10" t="s">
        <v>98</v>
      </c>
      <c r="C45" s="11"/>
      <c r="D45" s="21" t="str">
        <f t="shared" si="1"/>
        <v>0</v>
      </c>
      <c r="E45" s="21" t="str">
        <f t="shared" si="2"/>
        <v>0</v>
      </c>
      <c r="F45" s="22" t="str">
        <f t="shared" si="3"/>
        <v>0</v>
      </c>
      <c r="G45" s="23" t="str">
        <f t="shared" si="4"/>
        <v>0</v>
      </c>
      <c r="H45" s="24">
        <v>308797.0</v>
      </c>
      <c r="J45" s="11"/>
      <c r="K45" s="11"/>
      <c r="L45" s="11"/>
      <c r="M45" s="11"/>
      <c r="N45" s="11"/>
      <c r="O45" s="11"/>
      <c r="P45" s="11"/>
      <c r="Q45" s="11"/>
      <c r="R45" s="11"/>
      <c r="S45" s="11"/>
      <c r="T45" s="11"/>
      <c r="U45" s="11"/>
      <c r="V45" s="11"/>
      <c r="W45" s="11"/>
      <c r="X45" s="11"/>
      <c r="Y45" s="11"/>
      <c r="Z45" s="11"/>
      <c r="AA45" s="11"/>
      <c r="AB45" s="11"/>
      <c r="AC45" s="11"/>
      <c r="AD45" s="11"/>
    </row>
    <row r="46">
      <c r="A46" s="10" t="s">
        <v>36</v>
      </c>
      <c r="B46" s="24" t="s">
        <v>99</v>
      </c>
      <c r="C46" s="11"/>
      <c r="D46" s="21" t="str">
        <f t="shared" si="1"/>
        <v>0</v>
      </c>
      <c r="E46" s="21" t="str">
        <f t="shared" si="2"/>
        <v>0</v>
      </c>
      <c r="F46" s="22" t="str">
        <f t="shared" si="3"/>
        <v>0</v>
      </c>
      <c r="G46" s="23" t="str">
        <f t="shared" si="4"/>
        <v>0</v>
      </c>
      <c r="H46" s="24">
        <v>1204784.0</v>
      </c>
      <c r="J46" s="11"/>
      <c r="K46" s="11"/>
      <c r="L46" s="11"/>
      <c r="M46" s="11"/>
      <c r="N46" s="11"/>
      <c r="O46" s="11"/>
      <c r="P46" s="11"/>
      <c r="Q46" s="11"/>
      <c r="R46" s="11"/>
      <c r="S46" s="11"/>
      <c r="T46" s="11"/>
      <c r="U46" s="11"/>
      <c r="V46" s="11"/>
      <c r="W46" s="11"/>
      <c r="X46" s="11"/>
      <c r="Y46" s="11"/>
      <c r="Z46" s="11"/>
      <c r="AA46" s="11"/>
      <c r="AB46" s="11"/>
      <c r="AC46" s="11"/>
      <c r="AD46" s="11"/>
    </row>
    <row r="47">
      <c r="A47" s="10" t="s">
        <v>36</v>
      </c>
      <c r="B47" s="10" t="s">
        <v>100</v>
      </c>
      <c r="C47" s="11"/>
      <c r="D47" s="21" t="str">
        <f t="shared" si="1"/>
        <v>0</v>
      </c>
      <c r="E47" s="21" t="str">
        <f t="shared" si="2"/>
        <v>0</v>
      </c>
      <c r="F47" s="22" t="str">
        <f t="shared" si="3"/>
        <v>0</v>
      </c>
      <c r="G47" s="23" t="str">
        <f t="shared" si="4"/>
        <v>0</v>
      </c>
      <c r="H47" s="24">
        <v>1847057.0</v>
      </c>
      <c r="J47" s="11"/>
      <c r="K47" s="11"/>
      <c r="L47" s="11"/>
      <c r="M47" s="11"/>
      <c r="N47" s="11"/>
      <c r="O47" s="11"/>
      <c r="P47" s="11"/>
      <c r="Q47" s="11"/>
      <c r="R47" s="11"/>
      <c r="S47" s="11"/>
      <c r="T47" s="11"/>
      <c r="U47" s="11"/>
      <c r="V47" s="11"/>
      <c r="W47" s="11"/>
      <c r="X47" s="11"/>
      <c r="Y47" s="11"/>
      <c r="Z47" s="11"/>
      <c r="AA47" s="11"/>
      <c r="AB47" s="11"/>
      <c r="AC47" s="11"/>
      <c r="AD47" s="11"/>
    </row>
    <row r="48">
      <c r="A48" s="10" t="s">
        <v>36</v>
      </c>
      <c r="B48" s="24" t="s">
        <v>101</v>
      </c>
      <c r="C48" s="11"/>
      <c r="D48" s="21" t="str">
        <f t="shared" si="1"/>
        <v>0</v>
      </c>
      <c r="E48" s="21" t="str">
        <f t="shared" si="2"/>
        <v>Anglo American</v>
      </c>
      <c r="F48" s="26" t="str">
        <f t="shared" si="3"/>
        <v>ANGLO AMERICAN</v>
      </c>
      <c r="G48" s="23">
        <f t="shared" si="4"/>
        <v>66299955</v>
      </c>
      <c r="H48" s="24">
        <v>6.6299955E7</v>
      </c>
      <c r="J48" s="11"/>
      <c r="K48" s="11"/>
      <c r="L48" s="11"/>
      <c r="M48" s="11"/>
      <c r="N48" s="11"/>
      <c r="O48" s="11"/>
      <c r="P48" s="11"/>
      <c r="Q48" s="11"/>
      <c r="R48" s="11"/>
      <c r="S48" s="11"/>
      <c r="T48" s="11"/>
      <c r="U48" s="11"/>
      <c r="V48" s="11"/>
      <c r="W48" s="11"/>
      <c r="X48" s="11"/>
      <c r="Y48" s="11"/>
      <c r="Z48" s="11"/>
      <c r="AA48" s="11"/>
      <c r="AB48" s="11"/>
      <c r="AC48" s="11"/>
      <c r="AD48" s="11"/>
    </row>
    <row r="49">
      <c r="A49" s="10" t="s">
        <v>36</v>
      </c>
      <c r="B49" s="10" t="s">
        <v>102</v>
      </c>
      <c r="C49" s="11"/>
      <c r="D49" s="21" t="str">
        <f t="shared" si="1"/>
        <v>0</v>
      </c>
      <c r="E49" s="21" t="str">
        <f t="shared" si="2"/>
        <v>0</v>
      </c>
      <c r="F49" s="22" t="str">
        <f t="shared" si="3"/>
        <v>0</v>
      </c>
      <c r="G49" s="23" t="str">
        <f t="shared" si="4"/>
        <v>0</v>
      </c>
      <c r="H49" s="24">
        <v>719448.0</v>
      </c>
      <c r="J49" s="11"/>
      <c r="K49" s="11"/>
      <c r="L49" s="11"/>
      <c r="M49" s="11"/>
      <c r="N49" s="11"/>
      <c r="O49" s="11"/>
      <c r="P49" s="11"/>
      <c r="Q49" s="11"/>
      <c r="R49" s="11"/>
      <c r="S49" s="11"/>
      <c r="T49" s="11"/>
      <c r="U49" s="11"/>
      <c r="V49" s="11"/>
      <c r="W49" s="11"/>
      <c r="X49" s="11"/>
      <c r="Y49" s="11"/>
      <c r="Z49" s="11"/>
      <c r="AA49" s="11"/>
      <c r="AB49" s="11"/>
      <c r="AC49" s="11"/>
      <c r="AD49" s="11"/>
    </row>
    <row r="50">
      <c r="A50" s="10" t="s">
        <v>36</v>
      </c>
      <c r="B50" s="24" t="s">
        <v>103</v>
      </c>
      <c r="C50" s="11"/>
      <c r="D50" s="21" t="str">
        <f t="shared" si="1"/>
        <v>0</v>
      </c>
      <c r="E50" s="21" t="str">
        <f t="shared" si="2"/>
        <v>0</v>
      </c>
      <c r="F50" s="22" t="str">
        <f t="shared" si="3"/>
        <v>0</v>
      </c>
      <c r="G50" s="23" t="str">
        <f t="shared" si="4"/>
        <v>0</v>
      </c>
      <c r="H50" s="24">
        <v>42588.0</v>
      </c>
      <c r="J50" s="11"/>
      <c r="K50" s="11"/>
      <c r="L50" s="11"/>
      <c r="M50" s="11"/>
      <c r="N50" s="11"/>
      <c r="O50" s="11"/>
      <c r="P50" s="11"/>
      <c r="Q50" s="11"/>
      <c r="R50" s="11"/>
      <c r="S50" s="11"/>
      <c r="T50" s="11"/>
      <c r="U50" s="11"/>
      <c r="V50" s="11"/>
      <c r="W50" s="11"/>
      <c r="X50" s="11"/>
      <c r="Y50" s="11"/>
      <c r="Z50" s="11"/>
      <c r="AA50" s="11"/>
      <c r="AB50" s="11"/>
      <c r="AC50" s="11"/>
      <c r="AD50" s="11"/>
    </row>
    <row r="51">
      <c r="A51" s="10" t="s">
        <v>36</v>
      </c>
      <c r="B51" s="10" t="s">
        <v>104</v>
      </c>
      <c r="C51" s="11"/>
      <c r="D51" s="21" t="str">
        <f t="shared" si="1"/>
        <v>0</v>
      </c>
      <c r="E51" s="21" t="str">
        <f t="shared" si="2"/>
        <v>0</v>
      </c>
      <c r="F51" s="22" t="str">
        <f t="shared" si="3"/>
        <v>0</v>
      </c>
      <c r="G51" s="23" t="str">
        <f t="shared" si="4"/>
        <v>0</v>
      </c>
      <c r="H51" s="24">
        <v>1.0135063E7</v>
      </c>
      <c r="J51" s="11"/>
      <c r="K51" s="11"/>
      <c r="L51" s="11"/>
      <c r="M51" s="11"/>
      <c r="N51" s="11"/>
      <c r="O51" s="11"/>
      <c r="P51" s="11"/>
      <c r="Q51" s="11"/>
      <c r="R51" s="11"/>
      <c r="S51" s="11"/>
      <c r="T51" s="11"/>
      <c r="U51" s="11"/>
      <c r="V51" s="11"/>
      <c r="W51" s="11"/>
      <c r="X51" s="11"/>
      <c r="Y51" s="11"/>
      <c r="Z51" s="11"/>
      <c r="AA51" s="11"/>
      <c r="AB51" s="11"/>
      <c r="AC51" s="11"/>
      <c r="AD51" s="11"/>
    </row>
    <row r="52">
      <c r="A52" s="10" t="s">
        <v>36</v>
      </c>
      <c r="B52" s="24" t="s">
        <v>105</v>
      </c>
      <c r="C52" s="11"/>
      <c r="D52" s="21" t="str">
        <f t="shared" si="1"/>
        <v>0</v>
      </c>
      <c r="E52" s="21" t="str">
        <f t="shared" si="2"/>
        <v>0</v>
      </c>
      <c r="F52" s="22" t="str">
        <f t="shared" si="3"/>
        <v>0</v>
      </c>
      <c r="G52" s="23" t="str">
        <f t="shared" si="4"/>
        <v>0</v>
      </c>
      <c r="H52" s="24">
        <v>1759209.0</v>
      </c>
      <c r="J52" s="11"/>
      <c r="K52" s="11"/>
      <c r="L52" s="11"/>
      <c r="M52" s="11"/>
      <c r="N52" s="11"/>
      <c r="O52" s="11"/>
      <c r="P52" s="11"/>
      <c r="Q52" s="11"/>
      <c r="R52" s="11"/>
      <c r="S52" s="11"/>
      <c r="T52" s="11"/>
      <c r="U52" s="11"/>
      <c r="V52" s="11"/>
      <c r="W52" s="11"/>
      <c r="X52" s="11"/>
      <c r="Y52" s="11"/>
      <c r="Z52" s="11"/>
      <c r="AA52" s="11"/>
      <c r="AB52" s="11"/>
      <c r="AC52" s="11"/>
      <c r="AD52" s="11"/>
    </row>
    <row r="53">
      <c r="A53" s="10" t="s">
        <v>36</v>
      </c>
      <c r="B53" s="10" t="s">
        <v>106</v>
      </c>
      <c r="C53" s="11"/>
      <c r="D53" s="21" t="str">
        <f t="shared" si="1"/>
        <v>0</v>
      </c>
      <c r="E53" s="21" t="str">
        <f t="shared" si="2"/>
        <v>0</v>
      </c>
      <c r="F53" s="22" t="str">
        <f t="shared" si="3"/>
        <v>0</v>
      </c>
      <c r="G53" s="23" t="str">
        <f t="shared" si="4"/>
        <v>0</v>
      </c>
      <c r="H53" s="24">
        <v>2290067.0</v>
      </c>
      <c r="J53" s="11"/>
      <c r="K53" s="11"/>
      <c r="L53" s="11"/>
      <c r="M53" s="11"/>
      <c r="N53" s="11"/>
      <c r="O53" s="11"/>
      <c r="P53" s="11"/>
      <c r="Q53" s="11"/>
      <c r="R53" s="11"/>
      <c r="S53" s="11"/>
      <c r="T53" s="11"/>
      <c r="U53" s="11"/>
      <c r="V53" s="11"/>
      <c r="W53" s="11"/>
      <c r="X53" s="11"/>
      <c r="Y53" s="11"/>
      <c r="Z53" s="11"/>
      <c r="AA53" s="11"/>
      <c r="AB53" s="11"/>
      <c r="AC53" s="11"/>
      <c r="AD53" s="11"/>
    </row>
    <row r="54">
      <c r="A54" s="10" t="s">
        <v>36</v>
      </c>
      <c r="B54" s="24" t="s">
        <v>107</v>
      </c>
      <c r="C54" s="11"/>
      <c r="D54" s="21" t="str">
        <f t="shared" si="1"/>
        <v>0</v>
      </c>
      <c r="E54" s="21" t="str">
        <f t="shared" si="2"/>
        <v>0</v>
      </c>
      <c r="F54" s="22" t="str">
        <f t="shared" si="3"/>
        <v>0</v>
      </c>
      <c r="G54" s="23" t="str">
        <f t="shared" si="4"/>
        <v>0</v>
      </c>
      <c r="H54" s="24">
        <v>696135.0</v>
      </c>
      <c r="J54" s="11"/>
      <c r="K54" s="11"/>
      <c r="L54" s="11"/>
      <c r="M54" s="11"/>
      <c r="N54" s="11"/>
      <c r="O54" s="11"/>
      <c r="P54" s="11"/>
      <c r="Q54" s="11"/>
      <c r="R54" s="11"/>
      <c r="S54" s="11"/>
      <c r="T54" s="11"/>
      <c r="U54" s="11"/>
      <c r="V54" s="11"/>
      <c r="W54" s="11"/>
      <c r="X54" s="11"/>
      <c r="Y54" s="11"/>
      <c r="Z54" s="11"/>
      <c r="AA54" s="11"/>
      <c r="AB54" s="11"/>
      <c r="AC54" s="11"/>
      <c r="AD54" s="11"/>
    </row>
    <row r="55">
      <c r="A55" s="10" t="s">
        <v>36</v>
      </c>
      <c r="B55" s="10" t="s">
        <v>108</v>
      </c>
      <c r="C55" s="11"/>
      <c r="D55" s="21" t="str">
        <f t="shared" si="1"/>
        <v>0</v>
      </c>
      <c r="E55" s="21" t="str">
        <f t="shared" si="2"/>
        <v>0</v>
      </c>
      <c r="F55" s="22" t="str">
        <f t="shared" si="3"/>
        <v>0</v>
      </c>
      <c r="G55" s="23" t="str">
        <f t="shared" si="4"/>
        <v>0</v>
      </c>
      <c r="H55" s="24">
        <v>1763531.0</v>
      </c>
      <c r="J55" s="11"/>
      <c r="K55" s="11"/>
      <c r="L55" s="11"/>
      <c r="M55" s="11"/>
      <c r="N55" s="11"/>
      <c r="O55" s="11"/>
      <c r="P55" s="11"/>
      <c r="Q55" s="11"/>
      <c r="R55" s="11"/>
      <c r="S55" s="11"/>
      <c r="T55" s="11"/>
      <c r="U55" s="11"/>
      <c r="V55" s="11"/>
      <c r="W55" s="11"/>
      <c r="X55" s="11"/>
      <c r="Y55" s="11"/>
      <c r="Z55" s="11"/>
      <c r="AA55" s="11"/>
      <c r="AB55" s="11"/>
      <c r="AC55" s="11"/>
      <c r="AD55" s="11"/>
    </row>
    <row r="56">
      <c r="A56" s="10" t="s">
        <v>36</v>
      </c>
      <c r="B56" s="24" t="s">
        <v>109</v>
      </c>
      <c r="C56" s="11"/>
      <c r="D56" s="21" t="str">
        <f t="shared" si="1"/>
        <v>0</v>
      </c>
      <c r="E56" s="21" t="str">
        <f t="shared" si="2"/>
        <v>0</v>
      </c>
      <c r="F56" s="22" t="str">
        <f t="shared" si="3"/>
        <v>0</v>
      </c>
      <c r="G56" s="23" t="str">
        <f t="shared" si="4"/>
        <v>0</v>
      </c>
      <c r="H56" s="24">
        <v>4183676.0</v>
      </c>
      <c r="J56" s="11"/>
      <c r="K56" s="11"/>
      <c r="L56" s="11"/>
      <c r="M56" s="11"/>
      <c r="N56" s="11"/>
      <c r="O56" s="11"/>
      <c r="P56" s="11"/>
      <c r="Q56" s="11"/>
      <c r="R56" s="11"/>
      <c r="S56" s="11"/>
      <c r="T56" s="11"/>
      <c r="U56" s="11"/>
      <c r="V56" s="11"/>
      <c r="W56" s="11"/>
      <c r="X56" s="11"/>
      <c r="Y56" s="11"/>
      <c r="Z56" s="11"/>
      <c r="AA56" s="11"/>
      <c r="AB56" s="11"/>
      <c r="AC56" s="11"/>
      <c r="AD56" s="11"/>
    </row>
    <row r="57">
      <c r="A57" s="10" t="s">
        <v>36</v>
      </c>
      <c r="B57" s="10" t="s">
        <v>110</v>
      </c>
      <c r="C57" s="11"/>
      <c r="D57" s="21" t="str">
        <f t="shared" si="1"/>
        <v>0</v>
      </c>
      <c r="E57" s="21" t="str">
        <f t="shared" si="2"/>
        <v>0</v>
      </c>
      <c r="F57" s="22" t="str">
        <f t="shared" si="3"/>
        <v>0</v>
      </c>
      <c r="G57" s="23" t="str">
        <f t="shared" si="4"/>
        <v>0</v>
      </c>
      <c r="H57" s="24">
        <v>3171684.0</v>
      </c>
      <c r="J57" s="11"/>
      <c r="K57" s="11"/>
      <c r="L57" s="11"/>
      <c r="M57" s="11"/>
      <c r="N57" s="11"/>
      <c r="O57" s="11"/>
      <c r="P57" s="11"/>
      <c r="Q57" s="11"/>
      <c r="R57" s="11"/>
      <c r="S57" s="11"/>
      <c r="T57" s="11"/>
      <c r="U57" s="11"/>
      <c r="V57" s="11"/>
      <c r="W57" s="11"/>
      <c r="X57" s="11"/>
      <c r="Y57" s="11"/>
      <c r="Z57" s="11"/>
      <c r="AA57" s="11"/>
      <c r="AB57" s="11"/>
      <c r="AC57" s="11"/>
      <c r="AD57" s="11"/>
    </row>
    <row r="58">
      <c r="A58" s="10" t="s">
        <v>36</v>
      </c>
      <c r="B58" s="24" t="s">
        <v>111</v>
      </c>
      <c r="C58" s="11"/>
      <c r="D58" s="21" t="str">
        <f t="shared" si="1"/>
        <v>0</v>
      </c>
      <c r="E58" s="21" t="str">
        <f t="shared" si="2"/>
        <v>0</v>
      </c>
      <c r="F58" s="22" t="str">
        <f t="shared" si="3"/>
        <v>0</v>
      </c>
      <c r="G58" s="23" t="str">
        <f t="shared" si="4"/>
        <v>0</v>
      </c>
      <c r="H58" s="24">
        <v>1.3376414E7</v>
      </c>
      <c r="J58" s="11"/>
      <c r="K58" s="11"/>
      <c r="L58" s="11"/>
      <c r="M58" s="11"/>
      <c r="N58" s="11"/>
      <c r="O58" s="11"/>
      <c r="P58" s="11"/>
      <c r="Q58" s="11"/>
      <c r="R58" s="11"/>
      <c r="S58" s="11"/>
      <c r="T58" s="11"/>
      <c r="U58" s="11"/>
      <c r="V58" s="11"/>
      <c r="W58" s="11"/>
      <c r="X58" s="11"/>
      <c r="Y58" s="11"/>
      <c r="Z58" s="11"/>
      <c r="AA58" s="11"/>
      <c r="AB58" s="11"/>
      <c r="AC58" s="11"/>
      <c r="AD58" s="11"/>
    </row>
    <row r="59">
      <c r="A59" s="10" t="s">
        <v>36</v>
      </c>
      <c r="B59" s="10" t="s">
        <v>112</v>
      </c>
      <c r="C59" s="11"/>
      <c r="D59" s="21" t="str">
        <f t="shared" si="1"/>
        <v>0</v>
      </c>
      <c r="E59" s="21" t="str">
        <f t="shared" si="2"/>
        <v>0</v>
      </c>
      <c r="F59" s="22" t="str">
        <f t="shared" si="3"/>
        <v>0</v>
      </c>
      <c r="G59" s="23" t="str">
        <f t="shared" si="4"/>
        <v>0</v>
      </c>
      <c r="H59" s="24">
        <v>2.3967573E7</v>
      </c>
      <c r="J59" s="11"/>
      <c r="K59" s="11"/>
      <c r="L59" s="11"/>
      <c r="M59" s="11"/>
      <c r="N59" s="11"/>
      <c r="O59" s="11"/>
      <c r="P59" s="11"/>
      <c r="Q59" s="11"/>
      <c r="R59" s="11"/>
      <c r="S59" s="11"/>
      <c r="T59" s="11"/>
      <c r="U59" s="11"/>
      <c r="V59" s="11"/>
      <c r="W59" s="11"/>
      <c r="X59" s="11"/>
      <c r="Y59" s="11"/>
      <c r="Z59" s="11"/>
      <c r="AA59" s="11"/>
      <c r="AB59" s="11"/>
      <c r="AC59" s="11"/>
      <c r="AD59" s="11"/>
    </row>
    <row r="60">
      <c r="A60" s="10" t="s">
        <v>36</v>
      </c>
      <c r="B60" s="24" t="s">
        <v>113</v>
      </c>
      <c r="C60" s="11"/>
      <c r="D60" s="21" t="str">
        <f t="shared" si="1"/>
        <v>0</v>
      </c>
      <c r="E60" s="21" t="str">
        <f t="shared" si="2"/>
        <v>0</v>
      </c>
      <c r="F60" s="22" t="str">
        <f t="shared" si="3"/>
        <v>0</v>
      </c>
      <c r="G60" s="23" t="str">
        <f t="shared" si="4"/>
        <v>0</v>
      </c>
      <c r="H60" s="24">
        <v>277278.0</v>
      </c>
      <c r="J60" s="11"/>
      <c r="K60" s="11"/>
      <c r="L60" s="11"/>
      <c r="M60" s="11"/>
      <c r="N60" s="11"/>
      <c r="O60" s="11"/>
      <c r="P60" s="11"/>
      <c r="Q60" s="11"/>
      <c r="R60" s="11"/>
      <c r="S60" s="11"/>
      <c r="T60" s="11"/>
      <c r="U60" s="11"/>
      <c r="V60" s="11"/>
      <c r="W60" s="11"/>
      <c r="X60" s="11"/>
      <c r="Y60" s="11"/>
      <c r="Z60" s="11"/>
      <c r="AA60" s="11"/>
      <c r="AB60" s="11"/>
      <c r="AC60" s="11"/>
      <c r="AD60" s="11"/>
    </row>
    <row r="61">
      <c r="A61" s="10" t="s">
        <v>36</v>
      </c>
      <c r="B61" s="10" t="s">
        <v>114</v>
      </c>
      <c r="C61" s="11"/>
      <c r="D61" s="21" t="str">
        <f t="shared" si="1"/>
        <v>0</v>
      </c>
      <c r="E61" s="21" t="str">
        <f t="shared" si="2"/>
        <v>0</v>
      </c>
      <c r="F61" s="22" t="str">
        <f t="shared" si="3"/>
        <v>0</v>
      </c>
      <c r="G61" s="23" t="str">
        <f t="shared" si="4"/>
        <v>0</v>
      </c>
      <c r="H61" s="24">
        <v>2443625.0</v>
      </c>
      <c r="J61" s="11"/>
      <c r="K61" s="11"/>
      <c r="L61" s="11"/>
      <c r="M61" s="11"/>
      <c r="N61" s="11"/>
      <c r="O61" s="11"/>
      <c r="P61" s="11"/>
      <c r="Q61" s="11"/>
      <c r="R61" s="11"/>
      <c r="S61" s="11"/>
      <c r="T61" s="11"/>
      <c r="U61" s="11"/>
      <c r="V61" s="11"/>
      <c r="W61" s="11"/>
      <c r="X61" s="11"/>
      <c r="Y61" s="11"/>
      <c r="Z61" s="11"/>
      <c r="AA61" s="11"/>
      <c r="AB61" s="11"/>
      <c r="AC61" s="11"/>
      <c r="AD61" s="11"/>
    </row>
    <row r="62">
      <c r="A62" s="10" t="s">
        <v>36</v>
      </c>
      <c r="B62" s="24" t="s">
        <v>115</v>
      </c>
      <c r="C62" s="11"/>
      <c r="D62" s="21" t="str">
        <f t="shared" si="1"/>
        <v>0</v>
      </c>
      <c r="E62" s="21" t="str">
        <f t="shared" si="2"/>
        <v>0</v>
      </c>
      <c r="F62" s="22" t="str">
        <f t="shared" si="3"/>
        <v>0</v>
      </c>
      <c r="G62" s="23" t="str">
        <f t="shared" si="4"/>
        <v>0</v>
      </c>
      <c r="H62" s="24">
        <v>2330864.0</v>
      </c>
      <c r="J62" s="11"/>
      <c r="K62" s="11"/>
      <c r="L62" s="11"/>
      <c r="M62" s="11"/>
      <c r="N62" s="11"/>
      <c r="O62" s="11"/>
      <c r="P62" s="11"/>
      <c r="Q62" s="11"/>
      <c r="R62" s="11"/>
      <c r="S62" s="11"/>
      <c r="T62" s="11"/>
      <c r="U62" s="11"/>
      <c r="V62" s="11"/>
      <c r="W62" s="11"/>
      <c r="X62" s="11"/>
      <c r="Y62" s="11"/>
      <c r="Z62" s="11"/>
      <c r="AA62" s="11"/>
      <c r="AB62" s="11"/>
      <c r="AC62" s="11"/>
      <c r="AD62" s="11"/>
    </row>
    <row r="63">
      <c r="A63" s="10" t="s">
        <v>36</v>
      </c>
      <c r="B63" s="10" t="s">
        <v>116</v>
      </c>
      <c r="C63" s="11"/>
      <c r="D63" s="21" t="str">
        <f t="shared" si="1"/>
        <v>Apache </v>
      </c>
      <c r="E63" s="21" t="str">
        <f t="shared" si="2"/>
        <v>0</v>
      </c>
      <c r="F63" s="22" t="str">
        <f t="shared" si="3"/>
        <v>APACHE CORP 1.75% 15/4/17</v>
      </c>
      <c r="G63" s="23">
        <f t="shared" si="4"/>
        <v>192751</v>
      </c>
      <c r="H63" s="24">
        <v>192751.0</v>
      </c>
      <c r="J63" s="11"/>
      <c r="K63" s="11"/>
      <c r="L63" s="11"/>
      <c r="M63" s="11"/>
      <c r="N63" s="11"/>
      <c r="O63" s="11"/>
      <c r="P63" s="11"/>
      <c r="Q63" s="11"/>
      <c r="R63" s="11"/>
      <c r="S63" s="11"/>
      <c r="T63" s="11"/>
      <c r="U63" s="11"/>
      <c r="V63" s="11"/>
      <c r="W63" s="11"/>
      <c r="X63" s="11"/>
      <c r="Y63" s="11"/>
      <c r="Z63" s="11"/>
      <c r="AA63" s="11"/>
      <c r="AB63" s="11"/>
      <c r="AC63" s="11"/>
      <c r="AD63" s="11"/>
    </row>
    <row r="64">
      <c r="A64" s="10" t="s">
        <v>36</v>
      </c>
      <c r="B64" s="24" t="s">
        <v>117</v>
      </c>
      <c r="C64" s="11"/>
      <c r="D64" s="21" t="str">
        <f t="shared" si="1"/>
        <v>0</v>
      </c>
      <c r="E64" s="21" t="str">
        <f t="shared" si="2"/>
        <v>0</v>
      </c>
      <c r="F64" s="22" t="str">
        <f t="shared" si="3"/>
        <v>0</v>
      </c>
      <c r="G64" s="23" t="str">
        <f t="shared" si="4"/>
        <v>0</v>
      </c>
      <c r="H64" s="24">
        <v>2.6617381E7</v>
      </c>
      <c r="J64" s="11"/>
      <c r="K64" s="11"/>
      <c r="L64" s="11"/>
      <c r="M64" s="11"/>
      <c r="N64" s="11"/>
      <c r="O64" s="11"/>
      <c r="P64" s="11"/>
      <c r="Q64" s="11"/>
      <c r="R64" s="11"/>
      <c r="S64" s="11"/>
      <c r="T64" s="11"/>
      <c r="U64" s="11"/>
      <c r="V64" s="11"/>
      <c r="W64" s="11"/>
      <c r="X64" s="11"/>
      <c r="Y64" s="11"/>
      <c r="Z64" s="11"/>
      <c r="AA64" s="11"/>
      <c r="AB64" s="11"/>
      <c r="AC64" s="11"/>
      <c r="AD64" s="11"/>
    </row>
    <row r="65">
      <c r="A65" s="10" t="s">
        <v>36</v>
      </c>
      <c r="B65" s="10" t="s">
        <v>118</v>
      </c>
      <c r="C65" s="11"/>
      <c r="D65" s="21" t="str">
        <f t="shared" si="1"/>
        <v>0</v>
      </c>
      <c r="E65" s="21" t="str">
        <f t="shared" si="2"/>
        <v>0</v>
      </c>
      <c r="F65" s="22" t="str">
        <f t="shared" si="3"/>
        <v>0</v>
      </c>
      <c r="G65" s="23" t="str">
        <f t="shared" si="4"/>
        <v>0</v>
      </c>
      <c r="H65" s="24">
        <v>8739885.0</v>
      </c>
      <c r="J65" s="11"/>
      <c r="K65" s="11"/>
      <c r="L65" s="11"/>
      <c r="M65" s="11"/>
      <c r="N65" s="11"/>
      <c r="O65" s="11"/>
      <c r="P65" s="11"/>
      <c r="Q65" s="11"/>
      <c r="R65" s="11"/>
      <c r="S65" s="11"/>
      <c r="T65" s="11"/>
      <c r="U65" s="11"/>
      <c r="V65" s="11"/>
      <c r="W65" s="11"/>
      <c r="X65" s="11"/>
      <c r="Y65" s="11"/>
      <c r="Z65" s="11"/>
      <c r="AA65" s="11"/>
      <c r="AB65" s="11"/>
      <c r="AC65" s="11"/>
      <c r="AD65" s="11"/>
    </row>
    <row r="66">
      <c r="A66" s="10" t="s">
        <v>36</v>
      </c>
      <c r="B66" s="24" t="s">
        <v>119</v>
      </c>
      <c r="C66" s="11"/>
      <c r="D66" s="21" t="str">
        <f t="shared" si="1"/>
        <v>0</v>
      </c>
      <c r="E66" s="21" t="str">
        <f t="shared" si="2"/>
        <v>0</v>
      </c>
      <c r="F66" s="22" t="str">
        <f t="shared" si="3"/>
        <v>0</v>
      </c>
      <c r="G66" s="23" t="str">
        <f t="shared" si="4"/>
        <v>0</v>
      </c>
      <c r="H66" s="24">
        <v>305911.0</v>
      </c>
      <c r="J66" s="11"/>
      <c r="K66" s="11"/>
      <c r="L66" s="11"/>
      <c r="M66" s="11"/>
      <c r="N66" s="11"/>
      <c r="O66" s="11"/>
      <c r="P66" s="11"/>
      <c r="Q66" s="11"/>
      <c r="R66" s="11"/>
      <c r="S66" s="11"/>
      <c r="T66" s="11"/>
      <c r="U66" s="11"/>
      <c r="V66" s="11"/>
      <c r="W66" s="11"/>
      <c r="X66" s="11"/>
      <c r="Y66" s="11"/>
      <c r="Z66" s="11"/>
      <c r="AA66" s="11"/>
      <c r="AB66" s="11"/>
      <c r="AC66" s="11"/>
      <c r="AD66" s="11"/>
    </row>
    <row r="67">
      <c r="A67" s="10" t="s">
        <v>36</v>
      </c>
      <c r="B67" s="10" t="s">
        <v>120</v>
      </c>
      <c r="C67" s="11"/>
      <c r="D67" s="21" t="str">
        <f t="shared" si="1"/>
        <v>0</v>
      </c>
      <c r="E67" s="27">
        <v>0.0</v>
      </c>
      <c r="F67" s="27">
        <v>0.0</v>
      </c>
      <c r="G67" s="28">
        <v>0.0</v>
      </c>
      <c r="H67" s="24">
        <v>1082830.0</v>
      </c>
      <c r="J67" s="11"/>
      <c r="K67" s="11"/>
      <c r="L67" s="11"/>
      <c r="M67" s="11"/>
      <c r="N67" s="11"/>
      <c r="O67" s="11"/>
      <c r="P67" s="11"/>
      <c r="Q67" s="11"/>
      <c r="R67" s="11"/>
      <c r="S67" s="11"/>
      <c r="T67" s="11"/>
      <c r="U67" s="11"/>
      <c r="V67" s="11"/>
      <c r="W67" s="11"/>
      <c r="X67" s="11"/>
      <c r="Y67" s="11"/>
      <c r="Z67" s="11"/>
      <c r="AA67" s="11"/>
      <c r="AB67" s="11"/>
      <c r="AC67" s="11"/>
      <c r="AD67" s="11"/>
    </row>
    <row r="68">
      <c r="A68" s="10" t="s">
        <v>36</v>
      </c>
      <c r="B68" s="24" t="s">
        <v>121</v>
      </c>
      <c r="C68" s="11"/>
      <c r="D68" s="21" t="str">
        <f t="shared" si="1"/>
        <v>0</v>
      </c>
      <c r="E68" s="21" t="str">
        <f t="shared" ref="E68:E699" si="5">IF(ISNUMBER(SEARCH("Coal India",B68)),"Coal India",IF(ISNUMBER(SEARCH("China Shenhua",B68)),"China Shenhua",IF(ISNUMBER(SEARCH("Adani",B68)),"Adani",IF(ISNUMBER(SEARCH("Shanxi Coking",B68)),"Shanxi Coking",IF(ISNUMBER(SEARCH("Anglo American",B68)),"Anglo American",IF(ISNUMBER(SEARCH("BHP Billiton",B68)),"BHP Billiton",IF(ISNUMBER(SEARCH("Yitai Coal",B68)),"Yitai Coal",IF(ISNUMBER(SEARCH("Datang Intl",B68)),"Datang Intl",IF(ISNUMBER(SEARCH("China Coal",B68)),"China Coal",IF(ISNUMBER(SEARCH("Peabody Energy",B68)),"Peabody Energy",IF(ISNUMBER(SEARCH("Glencore Xstrata",B68)),"Glencore Xstrata",IF(ISNUMBER(SEARCH("Datong Coal",B68)),"Datong Coal",IF(ISNUMBER(SEARCH("Yanzhou Coal",B68)),"Yanzhou Coal",IF(ISNUMBER(SEARCH("DEH",B68)),"DEH",IF(ISNUMBER(SEARCH("Exxaro",B68)),"Exxaro",IF(ISNUMBER(SEARCH("Yangquan Coal",B68)),"Yangquan Coal",IF(ISNUMBER(SEARCH("Mechel",B68)),"Mechel",IF(ISNUMBER(SEARCH("Arch Coal",B68)),"Arch Coal",IF(ISNUMBER(SEARCH("Alpha Natural Resources",B68)),"Alpha Natural Resources",IF(ISNUMBER(SEARCH("EVRAZ",B68)),"EVRAZ", IF(ISNUMBER(SEARCH("Mitsubishi",B68)),"Mitsubishi",
if(and(or(B68="Vale", ISNUMBER(SEARCH("Vale ",B68))),NOT(ISNUMBER(SEARCH("?Vale",B68)))), "Vale",IF(ISNUMBER(SEARCH("Raspadskaya",B68)),"Raspadskaya",IF(ISNUMBER(SEARCH("Rio Tinto",B68)),"Rio Tinto",IF(ISNUMBER(SEARCH("Asia Resource",B68)),"Asia Resource",IF(ISNUMBER(SEARCH("Rusal",B68)),"Rusal",IF(ISNUMBER(SEARCH("Neyveli Lignite",B68)),"Neyveli Lignite",IF(ISNUMBER(SEARCH("Pingdingshan",B68)),"Pingdingshan",IF(ISNUMBER(SEARCH("Cloud Peak",B68)),"Cloud Peak",IF(ISNUMBER(SEARCH("Sasol",B68)),"Sasol",IF(ISNUMBER(SEARCH("Tata Steel",B68)),"Tata Steel",IF(AND(ISNUMBER(SEARCH("AGL",B68)),NOT(ISNUMBER(SEARCH("?AGL",B68)))),"AGL", IF(ISNUMBER(SEARCH("Teck",B68)),"Teck",IF(ISNUMBER(SEARCH("Severstal",B68)),"Severstal",IF(ISNUMBER(SEARCH("Coalspur",B68)),"Coalspur",IF(ISNUMBER(SEARCH("Kuzbass Fuel ",B68)),"Kuzbass Fuel ",IF(ISNUMBER(SEARCH("Polyus Gold",B68)),"Polyus Gold",IF(ISNUMBER(SEARCH("Energy Ventures",B68)),"Energy Ventures",IF(ISNUMBER(SEARCH("Whitehaven Coal",B68)),"Whitehaven Coal",IF(ISNUMBER(SEARCH("Banpu",B68)),"Banpu",IF(ISNUMBER(SEARCH("Bayan",B68)),"Bayan",IF(AND(ISNUMBER(SEARCH("RWE",B68)),NOT(ISNUMBER(SEARCH("ERWE",B68)))),"RWE",IF(ISNUMBER(SEARCH("Consol Energy",B68)),"Consol Energy",IF(ISNUMBER(SEARCH("WHSP",B68)),"WHSP",IF(ISNUMBER(SEARCH("Westmoreland",B68)),"Westmoreland",IF(ISNUMBER(SEARCH("Resource Generation",B68)),"Resource Generation",IF(ISNUMBER(SEARCH("Churchill Mining",B68)),"Churchill Mining",IF(ISNUMBER(SEARCH("NTPC",B68)),"NTPC",IF(ISNUMBER(SEARCH("Adaro",B68)),"Adaro",IF(ISNUMBER(SEARCH("Nacco",B68)),"Nacco",  IF(ISNUMBER(SEARCH("Idemitsu Kosan",B68)),"Idemitsu Kosan",IF(ISNUMBER(SEARCH("ARLP",B68)),"ARLP",IF(ISNUMBER(SEARCH("Huolinhe Opencut",B68)),"Huolinhe Opencut",IF(ISNUMBER(SEARCH("Golden Energy",B68)),"Golden Energy",IF(ISNUMBER(SEARCH("Mitsui &amp; Co",B68)),"Mitsui &amp; Co",
IF(AND(ISNUMBER(SEARCH("CoAL",B68)),NOT(ISNUMBER(SEARCH("?CoAL",B68)))),"CoAL",IF(ISNUMBER(SEARCH("NLMK",B68)),"NLMK",IF(ISNUMBER(SEARCH("Tata Power",B68)),"Tata Power",IF(ISNUMBER(SEARCH("MMK OJSC",B68)),"MMK OJSC",IF(ISNUMBER(SEARCH("Wesfarmers",B68)),"Wesfarmers",IF(ISNUMBER(SEARCH("Kazakhmys",B68)),"Kazakhmys",IF(ISNUMBER(SEARCH("New World Resources",B68)),"New World Resources",IF(ISNUMBER(SEARCH("MMC",B68)),"MMC",IF(ISNUMBER(SEARCH("Itochu",B68)),"Itochu",IF(ISNUMBER(SEARCH("Cockatoo",B68)),"Cockatoo",IF(ISNUMBER(SEARCH("Shanxi Meijin Energy",B68)),"Shanxi Meijin Energy",IF(ISNUMBER(SEARCH("Jizhong Energy",B68)),"Jizhong Energy",IF(ISNUMBER(SEARCH("Bandanna",B68)),"Bandanna",IF(ISNUMBER(SEARCH("Polo Resources",B68)),"Polo Resources",IF(ISNUMBER(SEARCH("Allete",B68)),"Allete",IF(ISNUMBER(SEARCH("CLP Holdings",B68)),"CLP Holdings", IF(AND(ISNUMBER(SEARCH("Aspire",B68)),NOT(ISNUMBER(SEARCH("Aspire D",B68)))),"Aspire", IF(ISNUMBER(SEARCH("Marubeni",B68)),"Marubeni",IF(ISNUMBER(SEARCH("China Resources",B68)),"China Resources",IF(ISNUMBER(SEARCH("Walter Energy",B68)),"Walter Energy",IF(ISNUMBER(SEARCH("Coal Energy",B68)),"Coal Energy",IF(ISNUMBER(SEARCH("Indika",B68)),"Indika",IF(ISNUMBER(SEARCH("Arcelor Mittal",B68)),"Arcelor Mittal",IF(ISNUMBER(SEARCH("FirstEnergy",B68)),"FirstEnergy",IF(ISNUMBER(SEARCH("Black Hills",B68)),"Black Hills",IF(ISNUMBER(SEARCH("Wescoal",B68)),"Wescoal",IF(ISNUMBER(SEARCH("Grupo Mexico",B68)),"Grupo Mexico",IF(and(or(B68="ARM", ISNUMBER(SEARCH("ARM ",B68))),NOT(ISNUMBER(SEARCH("?ARM",B68)))), "ARM",IF(ISNUMBER(SEARCH("Shanxi Coal",B68)),"Shanxi Coal",IF(ISNUMBER(SEARCH("Capital Power",B68)),"Capital Power",IF(ISNUMBER(SEARCH("PTT",B68)),"PTT",IF(ISNUMBER(SEARCH("Shanxi Lanhua Sci-Tech",B68)),"Shanxi Lanhua Sci-Tech",IF(ISNUMBER(SEARCH("Fortune",B68)),"Fortune",IF(ISNUMBER(SEARCH("Cardero",B68)),"Cardero",IF(ISNUMBER(SEARCH("Zhengzhou  Coal",B68)),"Zhengzhou Coal",IF(ISNUMBER(SEARCH("SAIL",B68)),"SAIL",IF(ISNUMBER(SEARCH("JSPL",B68)),"JSPL",IF(ISNUMBER(SEARCH("Shougang Fushan",B68)),"Shougang Fushan",IF(ISNUMBER(SEARCH("Jingyuan",B68)),"Jingyuan",IF(ISNUMBER(SEARCH("Stanmore",B68)),"Stanmore",IF(ISNUMBER(SEARCH("Prophecy Coal",B68)),"Prophecy Coal",IF(ISNUMBER(SEARCH("Cliffs Natural Resources",B68)),"Cliffs Natural Resources",IF(ISNUMBER(SEARCH("James River",B68)),"James River",IF(ISNUMBER(SEARCH("CESC",B68)),"CESC",IF(ISNUMBER(SEARCH("Alcoa",B68)),"Alcoa","0"))))))))))))))))))))))))))))))))))))))))))))))))))))))))))))))))))))))))))))))))))))))))))))))))))))
</f>
        <v>0</v>
      </c>
      <c r="F68" s="22" t="str">
        <f t="shared" ref="F68:F1251" si="6">IF(OR(NOT(D68="0"),NOT(E68="0")),B68,D68)</f>
        <v>0</v>
      </c>
      <c r="G68" s="23" t="str">
        <f t="shared" ref="G68:G1251" si="7">IF(F68="0",F68,H68)</f>
        <v>0</v>
      </c>
      <c r="H68" s="24">
        <v>1542716.0</v>
      </c>
      <c r="J68" s="11"/>
      <c r="K68" s="11"/>
      <c r="L68" s="11"/>
      <c r="M68" s="11"/>
      <c r="N68" s="11"/>
      <c r="O68" s="11"/>
      <c r="P68" s="11"/>
      <c r="Q68" s="11"/>
      <c r="R68" s="11"/>
      <c r="S68" s="11"/>
      <c r="T68" s="11"/>
      <c r="U68" s="11"/>
      <c r="V68" s="11"/>
      <c r="W68" s="11"/>
      <c r="X68" s="11"/>
      <c r="Y68" s="11"/>
      <c r="Z68" s="11"/>
      <c r="AA68" s="11"/>
      <c r="AB68" s="11"/>
      <c r="AC68" s="11"/>
      <c r="AD68" s="11"/>
    </row>
    <row r="69">
      <c r="A69" s="10" t="s">
        <v>36</v>
      </c>
      <c r="B69" s="10" t="s">
        <v>122</v>
      </c>
      <c r="C69" s="11"/>
      <c r="D69" s="21" t="str">
        <f t="shared" si="1"/>
        <v>0</v>
      </c>
      <c r="E69" s="21" t="str">
        <f t="shared" si="5"/>
        <v>0</v>
      </c>
      <c r="F69" s="22" t="str">
        <f t="shared" si="6"/>
        <v>0</v>
      </c>
      <c r="G69" s="23" t="str">
        <f t="shared" si="7"/>
        <v>0</v>
      </c>
      <c r="H69" s="24">
        <v>1550926.0</v>
      </c>
      <c r="J69" s="11"/>
      <c r="K69" s="11"/>
      <c r="L69" s="11"/>
      <c r="M69" s="11"/>
      <c r="N69" s="11"/>
      <c r="O69" s="11"/>
      <c r="P69" s="11"/>
      <c r="Q69" s="11"/>
      <c r="R69" s="11"/>
      <c r="S69" s="11"/>
      <c r="T69" s="11"/>
      <c r="U69" s="11"/>
      <c r="V69" s="11"/>
      <c r="W69" s="11"/>
      <c r="X69" s="11"/>
      <c r="Y69" s="11"/>
      <c r="Z69" s="11"/>
      <c r="AA69" s="11"/>
      <c r="AB69" s="11"/>
      <c r="AC69" s="11"/>
      <c r="AD69" s="11"/>
    </row>
    <row r="70">
      <c r="A70" s="10" t="s">
        <v>36</v>
      </c>
      <c r="B70" s="24" t="s">
        <v>123</v>
      </c>
      <c r="C70" s="11"/>
      <c r="D70" s="21" t="str">
        <f t="shared" si="1"/>
        <v>0</v>
      </c>
      <c r="E70" s="21" t="str">
        <f t="shared" si="5"/>
        <v>0</v>
      </c>
      <c r="F70" s="22" t="str">
        <f t="shared" si="6"/>
        <v>0</v>
      </c>
      <c r="G70" s="23" t="str">
        <f t="shared" si="7"/>
        <v>0</v>
      </c>
      <c r="H70" s="24">
        <v>1.548866E7</v>
      </c>
      <c r="J70" s="11"/>
      <c r="K70" s="11"/>
      <c r="L70" s="11"/>
      <c r="M70" s="11"/>
      <c r="N70" s="11"/>
      <c r="O70" s="11"/>
      <c r="P70" s="11"/>
      <c r="Q70" s="11"/>
      <c r="R70" s="11"/>
      <c r="S70" s="11"/>
      <c r="T70" s="11"/>
      <c r="U70" s="11"/>
      <c r="V70" s="11"/>
      <c r="W70" s="11"/>
      <c r="X70" s="11"/>
      <c r="Y70" s="11"/>
      <c r="Z70" s="11"/>
      <c r="AA70" s="11"/>
      <c r="AB70" s="11"/>
      <c r="AC70" s="11"/>
      <c r="AD70" s="11"/>
    </row>
    <row r="71">
      <c r="A71" s="10" t="s">
        <v>36</v>
      </c>
      <c r="B71" s="10" t="s">
        <v>124</v>
      </c>
      <c r="C71" s="11"/>
      <c r="D71" s="21" t="str">
        <f t="shared" si="1"/>
        <v>0</v>
      </c>
      <c r="E71" s="21" t="str">
        <f t="shared" si="5"/>
        <v>0</v>
      </c>
      <c r="F71" s="22" t="str">
        <f t="shared" si="6"/>
        <v>0</v>
      </c>
      <c r="G71" s="23" t="str">
        <f t="shared" si="7"/>
        <v>0</v>
      </c>
      <c r="H71" s="24">
        <v>9355015.0</v>
      </c>
      <c r="J71" s="11"/>
      <c r="K71" s="11"/>
      <c r="L71" s="11"/>
      <c r="M71" s="11"/>
      <c r="N71" s="11"/>
      <c r="O71" s="11"/>
      <c r="P71" s="11"/>
      <c r="Q71" s="11"/>
      <c r="R71" s="11"/>
      <c r="S71" s="11"/>
      <c r="T71" s="11"/>
      <c r="U71" s="11"/>
      <c r="V71" s="11"/>
      <c r="W71" s="11"/>
      <c r="X71" s="11"/>
      <c r="Y71" s="11"/>
      <c r="Z71" s="11"/>
      <c r="AA71" s="11"/>
      <c r="AB71" s="11"/>
      <c r="AC71" s="11"/>
      <c r="AD71" s="11"/>
    </row>
    <row r="72">
      <c r="A72" s="10" t="s">
        <v>36</v>
      </c>
      <c r="B72" s="24" t="s">
        <v>125</v>
      </c>
      <c r="C72" s="11"/>
      <c r="D72" s="21" t="str">
        <f t="shared" si="1"/>
        <v>0</v>
      </c>
      <c r="E72" s="21" t="str">
        <f t="shared" si="5"/>
        <v>0</v>
      </c>
      <c r="F72" s="22" t="str">
        <f t="shared" si="6"/>
        <v>0</v>
      </c>
      <c r="G72" s="23" t="str">
        <f t="shared" si="7"/>
        <v>0</v>
      </c>
      <c r="H72" s="24">
        <v>5006816.0</v>
      </c>
      <c r="J72" s="11"/>
      <c r="K72" s="11"/>
      <c r="L72" s="11"/>
      <c r="M72" s="11"/>
      <c r="N72" s="11"/>
      <c r="O72" s="11"/>
      <c r="P72" s="11"/>
      <c r="Q72" s="11"/>
      <c r="R72" s="11"/>
      <c r="S72" s="11"/>
      <c r="T72" s="11"/>
      <c r="U72" s="11"/>
      <c r="V72" s="11"/>
      <c r="W72" s="11"/>
      <c r="X72" s="11"/>
      <c r="Y72" s="11"/>
      <c r="Z72" s="11"/>
      <c r="AA72" s="11"/>
      <c r="AB72" s="11"/>
      <c r="AC72" s="11"/>
      <c r="AD72" s="11"/>
    </row>
    <row r="73">
      <c r="A73" s="10" t="s">
        <v>36</v>
      </c>
      <c r="B73" s="10" t="s">
        <v>126</v>
      </c>
      <c r="C73" s="11"/>
      <c r="D73" s="21" t="str">
        <f t="shared" si="1"/>
        <v>0</v>
      </c>
      <c r="E73" s="21" t="str">
        <f t="shared" si="5"/>
        <v>0</v>
      </c>
      <c r="F73" s="22" t="str">
        <f t="shared" si="6"/>
        <v>0</v>
      </c>
      <c r="G73" s="23" t="str">
        <f t="shared" si="7"/>
        <v>0</v>
      </c>
      <c r="H73" s="24">
        <v>187212.0</v>
      </c>
      <c r="J73" s="11"/>
      <c r="K73" s="11"/>
      <c r="L73" s="11"/>
      <c r="M73" s="11"/>
      <c r="N73" s="11"/>
      <c r="O73" s="11"/>
      <c r="P73" s="11"/>
      <c r="Q73" s="11"/>
      <c r="R73" s="11"/>
      <c r="S73" s="11"/>
      <c r="T73" s="11"/>
      <c r="U73" s="11"/>
      <c r="V73" s="11"/>
      <c r="W73" s="11"/>
      <c r="X73" s="11"/>
      <c r="Y73" s="11"/>
      <c r="Z73" s="11"/>
      <c r="AA73" s="11"/>
      <c r="AB73" s="11"/>
      <c r="AC73" s="11"/>
      <c r="AD73" s="11"/>
    </row>
    <row r="74">
      <c r="A74" s="10" t="s">
        <v>36</v>
      </c>
      <c r="B74" s="24" t="s">
        <v>127</v>
      </c>
      <c r="C74" s="11"/>
      <c r="D74" s="21" t="str">
        <f t="shared" si="1"/>
        <v>0</v>
      </c>
      <c r="E74" s="21" t="str">
        <f t="shared" si="5"/>
        <v>0</v>
      </c>
      <c r="F74" s="22" t="str">
        <f t="shared" si="6"/>
        <v>0</v>
      </c>
      <c r="G74" s="23" t="str">
        <f t="shared" si="7"/>
        <v>0</v>
      </c>
      <c r="H74" s="24">
        <v>1889280.0</v>
      </c>
      <c r="J74" s="11"/>
      <c r="K74" s="11"/>
      <c r="L74" s="11"/>
      <c r="M74" s="11"/>
      <c r="N74" s="11"/>
      <c r="O74" s="11"/>
      <c r="P74" s="11"/>
      <c r="Q74" s="11"/>
      <c r="R74" s="11"/>
      <c r="S74" s="11"/>
      <c r="T74" s="11"/>
      <c r="U74" s="11"/>
      <c r="V74" s="11"/>
      <c r="W74" s="11"/>
      <c r="X74" s="11"/>
      <c r="Y74" s="11"/>
      <c r="Z74" s="11"/>
      <c r="AA74" s="11"/>
      <c r="AB74" s="11"/>
      <c r="AC74" s="11"/>
      <c r="AD74" s="11"/>
    </row>
    <row r="75">
      <c r="A75" s="10" t="s">
        <v>36</v>
      </c>
      <c r="B75" s="10" t="s">
        <v>128</v>
      </c>
      <c r="C75" s="11"/>
      <c r="D75" s="21" t="str">
        <f t="shared" si="1"/>
        <v>0</v>
      </c>
      <c r="E75" s="21" t="str">
        <f t="shared" si="5"/>
        <v>0</v>
      </c>
      <c r="F75" s="22" t="str">
        <f t="shared" si="6"/>
        <v>0</v>
      </c>
      <c r="G75" s="23" t="str">
        <f t="shared" si="7"/>
        <v>0</v>
      </c>
      <c r="H75" s="24">
        <v>4668362.0</v>
      </c>
      <c r="J75" s="11"/>
      <c r="K75" s="11"/>
      <c r="L75" s="11"/>
      <c r="M75" s="11"/>
      <c r="N75" s="11"/>
      <c r="O75" s="11"/>
      <c r="P75" s="11"/>
      <c r="Q75" s="11"/>
      <c r="R75" s="11"/>
      <c r="S75" s="11"/>
      <c r="T75" s="11"/>
      <c r="U75" s="11"/>
      <c r="V75" s="11"/>
      <c r="W75" s="11"/>
      <c r="X75" s="11"/>
      <c r="Y75" s="11"/>
      <c r="Z75" s="11"/>
      <c r="AA75" s="11"/>
      <c r="AB75" s="11"/>
      <c r="AC75" s="11"/>
      <c r="AD75" s="11"/>
    </row>
    <row r="76">
      <c r="A76" s="10" t="s">
        <v>36</v>
      </c>
      <c r="B76" s="24" t="s">
        <v>129</v>
      </c>
      <c r="C76" s="11"/>
      <c r="D76" s="21" t="str">
        <f t="shared" si="1"/>
        <v>0</v>
      </c>
      <c r="E76" s="21" t="str">
        <f t="shared" si="5"/>
        <v>0</v>
      </c>
      <c r="F76" s="22" t="str">
        <f t="shared" si="6"/>
        <v>0</v>
      </c>
      <c r="G76" s="23" t="str">
        <f t="shared" si="7"/>
        <v>0</v>
      </c>
      <c r="H76" s="24">
        <v>2418244.0</v>
      </c>
      <c r="J76" s="11"/>
      <c r="K76" s="11"/>
      <c r="L76" s="11"/>
      <c r="M76" s="11"/>
      <c r="N76" s="11"/>
      <c r="O76" s="11"/>
      <c r="P76" s="11"/>
      <c r="Q76" s="11"/>
      <c r="R76" s="11"/>
      <c r="S76" s="11"/>
      <c r="T76" s="11"/>
      <c r="U76" s="11"/>
      <c r="V76" s="11"/>
      <c r="W76" s="11"/>
      <c r="X76" s="11"/>
      <c r="Y76" s="11"/>
      <c r="Z76" s="11"/>
      <c r="AA76" s="11"/>
      <c r="AB76" s="11"/>
      <c r="AC76" s="11"/>
      <c r="AD76" s="11"/>
    </row>
    <row r="77">
      <c r="A77" s="10" t="s">
        <v>36</v>
      </c>
      <c r="B77" s="10" t="s">
        <v>130</v>
      </c>
      <c r="C77" s="11"/>
      <c r="D77" s="21" t="str">
        <f t="shared" si="1"/>
        <v>0</v>
      </c>
      <c r="E77" s="21" t="str">
        <f t="shared" si="5"/>
        <v>0</v>
      </c>
      <c r="F77" s="22" t="str">
        <f t="shared" si="6"/>
        <v>0</v>
      </c>
      <c r="G77" s="23" t="str">
        <f t="shared" si="7"/>
        <v>0</v>
      </c>
      <c r="H77" s="24">
        <v>2830238.0</v>
      </c>
      <c r="J77" s="11"/>
      <c r="K77" s="11"/>
      <c r="L77" s="11"/>
      <c r="M77" s="11"/>
      <c r="N77" s="11"/>
      <c r="O77" s="11"/>
      <c r="P77" s="11"/>
      <c r="Q77" s="11"/>
      <c r="R77" s="11"/>
      <c r="S77" s="11"/>
      <c r="T77" s="11"/>
      <c r="U77" s="11"/>
      <c r="V77" s="11"/>
      <c r="W77" s="11"/>
      <c r="X77" s="11"/>
      <c r="Y77" s="11"/>
      <c r="Z77" s="11"/>
      <c r="AA77" s="11"/>
      <c r="AB77" s="11"/>
      <c r="AC77" s="11"/>
      <c r="AD77" s="11"/>
    </row>
    <row r="78">
      <c r="A78" s="10" t="s">
        <v>36</v>
      </c>
      <c r="B78" s="24" t="s">
        <v>131</v>
      </c>
      <c r="C78" s="11"/>
      <c r="D78" s="21" t="str">
        <f t="shared" si="1"/>
        <v>0</v>
      </c>
      <c r="E78" s="21" t="str">
        <f t="shared" si="5"/>
        <v>0</v>
      </c>
      <c r="F78" s="22" t="str">
        <f t="shared" si="6"/>
        <v>0</v>
      </c>
      <c r="G78" s="23" t="str">
        <f t="shared" si="7"/>
        <v>0</v>
      </c>
      <c r="H78" s="24">
        <v>1.0146445E7</v>
      </c>
      <c r="J78" s="11"/>
      <c r="K78" s="11"/>
      <c r="L78" s="11"/>
      <c r="M78" s="11"/>
      <c r="N78" s="11"/>
      <c r="O78" s="11"/>
      <c r="P78" s="11"/>
      <c r="Q78" s="11"/>
      <c r="R78" s="11"/>
      <c r="S78" s="11"/>
      <c r="T78" s="11"/>
      <c r="U78" s="11"/>
      <c r="V78" s="11"/>
      <c r="W78" s="11"/>
      <c r="X78" s="11"/>
      <c r="Y78" s="11"/>
      <c r="Z78" s="11"/>
      <c r="AA78" s="11"/>
      <c r="AB78" s="11"/>
      <c r="AC78" s="11"/>
      <c r="AD78" s="11"/>
    </row>
    <row r="79">
      <c r="A79" s="10" t="s">
        <v>36</v>
      </c>
      <c r="B79" s="10" t="s">
        <v>132</v>
      </c>
      <c r="C79" s="11"/>
      <c r="D79" s="21" t="str">
        <f t="shared" si="1"/>
        <v>0</v>
      </c>
      <c r="E79" s="21" t="str">
        <f t="shared" si="5"/>
        <v>0</v>
      </c>
      <c r="F79" s="22" t="str">
        <f t="shared" si="6"/>
        <v>0</v>
      </c>
      <c r="G79" s="23" t="str">
        <f t="shared" si="7"/>
        <v>0</v>
      </c>
      <c r="H79" s="24">
        <v>85223.0</v>
      </c>
      <c r="J79" s="11"/>
      <c r="K79" s="11"/>
      <c r="L79" s="11"/>
      <c r="M79" s="11"/>
      <c r="N79" s="11"/>
      <c r="O79" s="11"/>
      <c r="P79" s="11"/>
      <c r="Q79" s="11"/>
      <c r="R79" s="11"/>
      <c r="S79" s="11"/>
      <c r="T79" s="11"/>
      <c r="U79" s="11"/>
      <c r="V79" s="11"/>
      <c r="W79" s="11"/>
      <c r="X79" s="11"/>
      <c r="Y79" s="11"/>
      <c r="Z79" s="11"/>
      <c r="AA79" s="11"/>
      <c r="AB79" s="11"/>
      <c r="AC79" s="11"/>
      <c r="AD79" s="11"/>
    </row>
    <row r="80">
      <c r="A80" s="10" t="s">
        <v>36</v>
      </c>
      <c r="B80" s="24" t="s">
        <v>133</v>
      </c>
      <c r="C80" s="11"/>
      <c r="D80" s="21" t="str">
        <f t="shared" si="1"/>
        <v>0</v>
      </c>
      <c r="E80" s="21" t="str">
        <f t="shared" si="5"/>
        <v>0</v>
      </c>
      <c r="F80" s="22" t="str">
        <f t="shared" si="6"/>
        <v>0</v>
      </c>
      <c r="G80" s="23" t="str">
        <f t="shared" si="7"/>
        <v>0</v>
      </c>
      <c r="H80" s="24">
        <v>4.3784614E7</v>
      </c>
      <c r="J80" s="11"/>
      <c r="K80" s="11"/>
      <c r="L80" s="11"/>
      <c r="M80" s="11"/>
      <c r="N80" s="11"/>
      <c r="O80" s="11"/>
      <c r="P80" s="11"/>
      <c r="Q80" s="11"/>
      <c r="R80" s="11"/>
      <c r="S80" s="11"/>
      <c r="T80" s="11"/>
      <c r="U80" s="11"/>
      <c r="V80" s="11"/>
      <c r="W80" s="11"/>
      <c r="X80" s="11"/>
      <c r="Y80" s="11"/>
      <c r="Z80" s="11"/>
      <c r="AA80" s="11"/>
      <c r="AB80" s="11"/>
      <c r="AC80" s="11"/>
      <c r="AD80" s="11"/>
    </row>
    <row r="81">
      <c r="A81" s="10" t="s">
        <v>36</v>
      </c>
      <c r="B81" s="10" t="s">
        <v>134</v>
      </c>
      <c r="C81" s="11"/>
      <c r="D81" s="21" t="str">
        <f t="shared" si="1"/>
        <v>0</v>
      </c>
      <c r="E81" s="21" t="str">
        <f t="shared" si="5"/>
        <v>0</v>
      </c>
      <c r="F81" s="22" t="str">
        <f t="shared" si="6"/>
        <v>0</v>
      </c>
      <c r="G81" s="23" t="str">
        <f t="shared" si="7"/>
        <v>0</v>
      </c>
      <c r="H81" s="24">
        <v>1084447.0</v>
      </c>
      <c r="J81" s="11"/>
      <c r="K81" s="11"/>
      <c r="L81" s="11"/>
      <c r="M81" s="11"/>
      <c r="N81" s="11"/>
      <c r="O81" s="11"/>
      <c r="P81" s="11"/>
      <c r="Q81" s="11"/>
      <c r="R81" s="11"/>
      <c r="S81" s="11"/>
      <c r="T81" s="11"/>
      <c r="U81" s="11"/>
      <c r="V81" s="11"/>
      <c r="W81" s="11"/>
      <c r="X81" s="11"/>
      <c r="Y81" s="11"/>
      <c r="Z81" s="11"/>
      <c r="AA81" s="11"/>
      <c r="AB81" s="11"/>
      <c r="AC81" s="11"/>
      <c r="AD81" s="11"/>
    </row>
    <row r="82">
      <c r="A82" s="10" t="s">
        <v>36</v>
      </c>
      <c r="B82" s="10" t="s">
        <v>135</v>
      </c>
      <c r="C82" s="11"/>
      <c r="D82" s="21" t="str">
        <f t="shared" si="1"/>
        <v>0</v>
      </c>
      <c r="E82" s="21" t="str">
        <f t="shared" si="5"/>
        <v>0</v>
      </c>
      <c r="F82" s="22" t="str">
        <f t="shared" si="6"/>
        <v>0</v>
      </c>
      <c r="G82" s="23" t="str">
        <f t="shared" si="7"/>
        <v>0</v>
      </c>
      <c r="H82" s="24">
        <v>274586.0</v>
      </c>
      <c r="J82" s="11"/>
      <c r="K82" s="11"/>
      <c r="L82" s="11"/>
      <c r="M82" s="11"/>
      <c r="N82" s="11"/>
      <c r="O82" s="11"/>
      <c r="P82" s="11"/>
      <c r="Q82" s="11"/>
      <c r="R82" s="11"/>
      <c r="S82" s="11"/>
      <c r="T82" s="11"/>
      <c r="U82" s="11"/>
      <c r="V82" s="11"/>
      <c r="W82" s="11"/>
      <c r="X82" s="11"/>
      <c r="Y82" s="11"/>
      <c r="Z82" s="11"/>
      <c r="AA82" s="11"/>
      <c r="AB82" s="11"/>
      <c r="AC82" s="11"/>
      <c r="AD82" s="11"/>
    </row>
    <row r="83">
      <c r="A83" s="10" t="s">
        <v>36</v>
      </c>
      <c r="B83" s="10" t="s">
        <v>136</v>
      </c>
      <c r="C83" s="11"/>
      <c r="D83" s="21" t="str">
        <f t="shared" si="1"/>
        <v>0</v>
      </c>
      <c r="E83" s="21" t="str">
        <f t="shared" si="5"/>
        <v>0</v>
      </c>
      <c r="F83" s="22" t="str">
        <f t="shared" si="6"/>
        <v>0</v>
      </c>
      <c r="G83" s="23" t="str">
        <f t="shared" si="7"/>
        <v>0</v>
      </c>
      <c r="H83" s="24">
        <v>1.2025949E7</v>
      </c>
      <c r="J83" s="11"/>
      <c r="K83" s="11"/>
      <c r="L83" s="11"/>
      <c r="M83" s="11"/>
      <c r="N83" s="11"/>
      <c r="O83" s="11"/>
      <c r="P83" s="11"/>
      <c r="Q83" s="11"/>
      <c r="R83" s="11"/>
      <c r="S83" s="11"/>
      <c r="T83" s="11"/>
      <c r="U83" s="11"/>
      <c r="V83" s="11"/>
      <c r="W83" s="11"/>
      <c r="X83" s="11"/>
      <c r="Y83" s="11"/>
      <c r="Z83" s="11"/>
      <c r="AA83" s="11"/>
      <c r="AB83" s="11"/>
      <c r="AC83" s="11"/>
      <c r="AD83" s="11"/>
    </row>
    <row r="84">
      <c r="A84" s="10" t="s">
        <v>36</v>
      </c>
      <c r="B84" s="10" t="s">
        <v>137</v>
      </c>
      <c r="C84" s="11"/>
      <c r="D84" s="21" t="str">
        <f t="shared" si="1"/>
        <v>0</v>
      </c>
      <c r="E84" s="21" t="str">
        <f t="shared" si="5"/>
        <v>0</v>
      </c>
      <c r="F84" s="22" t="str">
        <f t="shared" si="6"/>
        <v>0</v>
      </c>
      <c r="G84" s="23" t="str">
        <f t="shared" si="7"/>
        <v>0</v>
      </c>
      <c r="H84" s="24">
        <v>174365.0</v>
      </c>
      <c r="J84" s="11"/>
      <c r="K84" s="11"/>
      <c r="L84" s="11"/>
      <c r="M84" s="11"/>
      <c r="N84" s="11"/>
      <c r="O84" s="11"/>
      <c r="P84" s="11"/>
      <c r="Q84" s="11"/>
      <c r="R84" s="11"/>
      <c r="S84" s="11"/>
      <c r="T84" s="11"/>
      <c r="U84" s="11"/>
      <c r="V84" s="11"/>
      <c r="W84" s="11"/>
      <c r="X84" s="11"/>
      <c r="Y84" s="11"/>
      <c r="Z84" s="11"/>
      <c r="AA84" s="11"/>
      <c r="AB84" s="11"/>
      <c r="AC84" s="11"/>
      <c r="AD84" s="11"/>
    </row>
    <row r="85">
      <c r="A85" s="10" t="s">
        <v>36</v>
      </c>
      <c r="B85" s="10" t="s">
        <v>138</v>
      </c>
      <c r="C85" s="11"/>
      <c r="D85" s="21" t="str">
        <f t="shared" si="1"/>
        <v>0</v>
      </c>
      <c r="E85" s="21" t="str">
        <f t="shared" si="5"/>
        <v>0</v>
      </c>
      <c r="F85" s="22" t="str">
        <f t="shared" si="6"/>
        <v>0</v>
      </c>
      <c r="G85" s="23" t="str">
        <f t="shared" si="7"/>
        <v>0</v>
      </c>
      <c r="H85" s="24">
        <v>1223269.0</v>
      </c>
      <c r="J85" s="11"/>
      <c r="K85" s="11"/>
      <c r="L85" s="11"/>
      <c r="M85" s="11"/>
      <c r="N85" s="11"/>
      <c r="O85" s="11"/>
      <c r="P85" s="11"/>
      <c r="Q85" s="11"/>
      <c r="R85" s="11"/>
      <c r="S85" s="11"/>
      <c r="T85" s="11"/>
      <c r="U85" s="11"/>
      <c r="V85" s="11"/>
      <c r="W85" s="11"/>
      <c r="X85" s="11"/>
      <c r="Y85" s="11"/>
      <c r="Z85" s="11"/>
      <c r="AA85" s="11"/>
      <c r="AB85" s="11"/>
      <c r="AC85" s="11"/>
      <c r="AD85" s="11"/>
    </row>
    <row r="86">
      <c r="A86" s="10" t="s">
        <v>36</v>
      </c>
      <c r="B86" s="10" t="s">
        <v>139</v>
      </c>
      <c r="C86" s="11"/>
      <c r="D86" s="21" t="str">
        <f t="shared" si="1"/>
        <v>0</v>
      </c>
      <c r="E86" s="21" t="str">
        <f t="shared" si="5"/>
        <v>0</v>
      </c>
      <c r="F86" s="22" t="str">
        <f t="shared" si="6"/>
        <v>0</v>
      </c>
      <c r="G86" s="23" t="str">
        <f t="shared" si="7"/>
        <v>0</v>
      </c>
      <c r="H86" s="24">
        <v>1083226.0</v>
      </c>
      <c r="J86" s="11"/>
      <c r="K86" s="11"/>
      <c r="L86" s="11"/>
      <c r="M86" s="11"/>
      <c r="N86" s="11"/>
      <c r="O86" s="11"/>
      <c r="P86" s="11"/>
      <c r="Q86" s="11"/>
      <c r="R86" s="11"/>
      <c r="S86" s="11"/>
      <c r="T86" s="11"/>
      <c r="U86" s="11"/>
      <c r="V86" s="11"/>
      <c r="W86" s="11"/>
      <c r="X86" s="11"/>
      <c r="Y86" s="11"/>
      <c r="Z86" s="11"/>
      <c r="AA86" s="11"/>
      <c r="AB86" s="11"/>
      <c r="AC86" s="11"/>
      <c r="AD86" s="11"/>
    </row>
    <row r="87">
      <c r="A87" s="10" t="s">
        <v>36</v>
      </c>
      <c r="B87" s="10" t="s">
        <v>140</v>
      </c>
      <c r="C87" s="11"/>
      <c r="D87" s="21" t="str">
        <f t="shared" si="1"/>
        <v>0</v>
      </c>
      <c r="E87" s="21" t="str">
        <f t="shared" si="5"/>
        <v>0</v>
      </c>
      <c r="F87" s="22" t="str">
        <f t="shared" si="6"/>
        <v>0</v>
      </c>
      <c r="G87" s="23" t="str">
        <f t="shared" si="7"/>
        <v>0</v>
      </c>
      <c r="H87" s="24">
        <v>662734.0</v>
      </c>
      <c r="J87" s="11"/>
      <c r="K87" s="11"/>
      <c r="L87" s="11"/>
      <c r="M87" s="11"/>
      <c r="N87" s="11"/>
      <c r="O87" s="11"/>
      <c r="P87" s="11"/>
      <c r="Q87" s="11"/>
      <c r="R87" s="11"/>
      <c r="S87" s="11"/>
      <c r="T87" s="11"/>
      <c r="U87" s="11"/>
      <c r="V87" s="11"/>
      <c r="W87" s="11"/>
      <c r="X87" s="11"/>
      <c r="Y87" s="11"/>
      <c r="Z87" s="11"/>
      <c r="AA87" s="11"/>
      <c r="AB87" s="11"/>
      <c r="AC87" s="11"/>
      <c r="AD87" s="11"/>
    </row>
    <row r="88">
      <c r="A88" s="10" t="s">
        <v>36</v>
      </c>
      <c r="B88" s="10" t="s">
        <v>141</v>
      </c>
      <c r="C88" s="11"/>
      <c r="D88" s="21" t="str">
        <f t="shared" si="1"/>
        <v>0</v>
      </c>
      <c r="E88" s="21" t="str">
        <f t="shared" si="5"/>
        <v>0</v>
      </c>
      <c r="F88" s="22" t="str">
        <f t="shared" si="6"/>
        <v>0</v>
      </c>
      <c r="G88" s="23" t="str">
        <f t="shared" si="7"/>
        <v>0</v>
      </c>
      <c r="H88" s="24">
        <v>1.4605514E7</v>
      </c>
      <c r="J88" s="11"/>
      <c r="K88" s="11"/>
      <c r="L88" s="11"/>
      <c r="M88" s="11"/>
      <c r="N88" s="11"/>
      <c r="O88" s="11"/>
      <c r="P88" s="11"/>
      <c r="Q88" s="11"/>
      <c r="R88" s="11"/>
      <c r="S88" s="11"/>
      <c r="T88" s="11"/>
      <c r="U88" s="11"/>
      <c r="V88" s="11"/>
      <c r="W88" s="11"/>
      <c r="X88" s="11"/>
      <c r="Y88" s="11"/>
      <c r="Z88" s="11"/>
      <c r="AA88" s="11"/>
      <c r="AB88" s="11"/>
      <c r="AC88" s="11"/>
      <c r="AD88" s="11"/>
    </row>
    <row r="89">
      <c r="A89" s="10" t="s">
        <v>36</v>
      </c>
      <c r="B89" s="10" t="s">
        <v>142</v>
      </c>
      <c r="D89" s="21" t="str">
        <f t="shared" si="1"/>
        <v>0</v>
      </c>
      <c r="E89" s="21" t="str">
        <f t="shared" si="5"/>
        <v>0</v>
      </c>
      <c r="F89" s="22" t="str">
        <f t="shared" si="6"/>
        <v>0</v>
      </c>
      <c r="G89" s="23" t="str">
        <f t="shared" si="7"/>
        <v>0</v>
      </c>
      <c r="H89" s="24">
        <v>7129919.0</v>
      </c>
      <c r="I89" s="11"/>
      <c r="J89" s="11"/>
      <c r="K89" s="11"/>
      <c r="L89" s="11"/>
      <c r="M89" s="11"/>
      <c r="N89" s="11"/>
      <c r="O89" s="11"/>
      <c r="P89" s="11"/>
      <c r="Q89" s="11"/>
      <c r="R89" s="11"/>
      <c r="S89" s="11"/>
      <c r="T89" s="11"/>
      <c r="U89" s="11"/>
      <c r="V89" s="11"/>
      <c r="W89" s="11"/>
      <c r="X89" s="11"/>
      <c r="Y89" s="11"/>
      <c r="Z89" s="11"/>
      <c r="AA89" s="11"/>
      <c r="AB89" s="11"/>
      <c r="AC89" s="11"/>
      <c r="AD89" s="11"/>
    </row>
    <row r="90">
      <c r="A90" s="10" t="s">
        <v>36</v>
      </c>
      <c r="B90" s="24" t="s">
        <v>143</v>
      </c>
      <c r="D90" s="21" t="str">
        <f t="shared" si="1"/>
        <v>0</v>
      </c>
      <c r="E90" s="21" t="str">
        <f t="shared" si="5"/>
        <v>0</v>
      </c>
      <c r="F90" s="22" t="str">
        <f t="shared" si="6"/>
        <v>0</v>
      </c>
      <c r="G90" s="23" t="str">
        <f t="shared" si="7"/>
        <v>0</v>
      </c>
      <c r="H90" s="24">
        <v>2.430733E7</v>
      </c>
      <c r="I90" s="11"/>
      <c r="J90" s="11"/>
      <c r="K90" s="11"/>
      <c r="L90" s="11"/>
      <c r="M90" s="11"/>
      <c r="N90" s="11"/>
      <c r="O90" s="11"/>
      <c r="P90" s="11"/>
      <c r="Q90" s="11"/>
      <c r="R90" s="11"/>
      <c r="S90" s="11"/>
      <c r="T90" s="11"/>
      <c r="U90" s="11"/>
      <c r="V90" s="11"/>
      <c r="W90" s="11"/>
      <c r="X90" s="11"/>
      <c r="Y90" s="11"/>
      <c r="Z90" s="11"/>
      <c r="AA90" s="11"/>
      <c r="AB90" s="11"/>
      <c r="AC90" s="11"/>
      <c r="AD90" s="11"/>
    </row>
    <row r="91">
      <c r="A91" s="10" t="s">
        <v>36</v>
      </c>
      <c r="B91" s="10" t="s">
        <v>144</v>
      </c>
      <c r="D91" s="21" t="str">
        <f t="shared" si="1"/>
        <v>0</v>
      </c>
      <c r="E91" s="21" t="str">
        <f t="shared" si="5"/>
        <v>0</v>
      </c>
      <c r="F91" s="22" t="str">
        <f t="shared" si="6"/>
        <v>0</v>
      </c>
      <c r="G91" s="23" t="str">
        <f t="shared" si="7"/>
        <v>0</v>
      </c>
      <c r="H91" s="24">
        <v>2.098095E7</v>
      </c>
      <c r="I91" s="11"/>
      <c r="J91" s="11"/>
      <c r="K91" s="11"/>
      <c r="L91" s="11"/>
      <c r="M91" s="11"/>
      <c r="N91" s="11"/>
      <c r="O91" s="11"/>
      <c r="P91" s="11"/>
      <c r="Q91" s="11"/>
      <c r="R91" s="11"/>
      <c r="S91" s="11"/>
      <c r="T91" s="11"/>
      <c r="U91" s="11"/>
      <c r="V91" s="11"/>
      <c r="W91" s="11"/>
      <c r="X91" s="11"/>
      <c r="Y91" s="11"/>
      <c r="Z91" s="11"/>
      <c r="AA91" s="11"/>
      <c r="AB91" s="11"/>
      <c r="AC91" s="11"/>
      <c r="AD91" s="11"/>
    </row>
    <row r="92">
      <c r="A92" s="10" t="s">
        <v>36</v>
      </c>
      <c r="B92" s="24" t="s">
        <v>145</v>
      </c>
      <c r="D92" s="21" t="str">
        <f t="shared" si="1"/>
        <v>0</v>
      </c>
      <c r="E92" s="21" t="str">
        <f t="shared" si="5"/>
        <v>0</v>
      </c>
      <c r="F92" s="22" t="str">
        <f t="shared" si="6"/>
        <v>0</v>
      </c>
      <c r="G92" s="23" t="str">
        <f t="shared" si="7"/>
        <v>0</v>
      </c>
      <c r="H92" s="24">
        <v>4178338.0</v>
      </c>
      <c r="I92" s="11"/>
      <c r="J92" s="11"/>
      <c r="K92" s="11"/>
      <c r="L92" s="11"/>
      <c r="M92" s="11"/>
      <c r="N92" s="11"/>
      <c r="O92" s="11"/>
      <c r="P92" s="11"/>
      <c r="Q92" s="11"/>
      <c r="R92" s="11"/>
      <c r="S92" s="11"/>
      <c r="T92" s="11"/>
      <c r="U92" s="11"/>
      <c r="V92" s="11"/>
      <c r="W92" s="11"/>
      <c r="X92" s="11"/>
      <c r="Y92" s="11"/>
      <c r="Z92" s="11"/>
      <c r="AA92" s="11"/>
      <c r="AB92" s="11"/>
      <c r="AC92" s="11"/>
      <c r="AD92" s="11"/>
    </row>
    <row r="93">
      <c r="A93" s="10" t="s">
        <v>36</v>
      </c>
      <c r="B93" s="10" t="s">
        <v>146</v>
      </c>
      <c r="D93" s="21" t="str">
        <f t="shared" si="1"/>
        <v>0</v>
      </c>
      <c r="E93" s="21" t="str">
        <f t="shared" si="5"/>
        <v>0</v>
      </c>
      <c r="F93" s="22" t="str">
        <f t="shared" si="6"/>
        <v>0</v>
      </c>
      <c r="G93" s="23" t="str">
        <f t="shared" si="7"/>
        <v>0</v>
      </c>
      <c r="H93" s="24">
        <v>7.7709711E7</v>
      </c>
      <c r="I93" s="11"/>
      <c r="J93" s="11"/>
      <c r="K93" s="11"/>
      <c r="L93" s="11"/>
      <c r="M93" s="11"/>
      <c r="N93" s="11"/>
      <c r="O93" s="11"/>
      <c r="P93" s="11"/>
      <c r="Q93" s="11"/>
      <c r="R93" s="11"/>
      <c r="S93" s="11"/>
      <c r="T93" s="11"/>
      <c r="U93" s="11"/>
      <c r="V93" s="11"/>
      <c r="W93" s="11"/>
      <c r="X93" s="11"/>
      <c r="Y93" s="11"/>
      <c r="Z93" s="11"/>
      <c r="AA93" s="11"/>
      <c r="AB93" s="11"/>
      <c r="AC93" s="11"/>
      <c r="AD93" s="11"/>
    </row>
    <row r="94">
      <c r="A94" s="10" t="s">
        <v>36</v>
      </c>
      <c r="B94" s="24" t="s">
        <v>147</v>
      </c>
      <c r="D94" s="21" t="str">
        <f t="shared" si="1"/>
        <v>0</v>
      </c>
      <c r="E94" s="21" t="str">
        <f t="shared" si="5"/>
        <v>0</v>
      </c>
      <c r="F94" s="22" t="str">
        <f t="shared" si="6"/>
        <v>0</v>
      </c>
      <c r="G94" s="23" t="str">
        <f t="shared" si="7"/>
        <v>0</v>
      </c>
      <c r="H94" s="24">
        <v>3295072.0</v>
      </c>
      <c r="I94" s="11"/>
      <c r="J94" s="11"/>
      <c r="K94" s="11"/>
      <c r="L94" s="11"/>
      <c r="M94" s="11"/>
      <c r="N94" s="11"/>
      <c r="O94" s="11"/>
      <c r="P94" s="11"/>
      <c r="Q94" s="11"/>
      <c r="R94" s="11"/>
      <c r="S94" s="11"/>
      <c r="T94" s="11"/>
      <c r="U94" s="11"/>
      <c r="V94" s="11"/>
      <c r="W94" s="11"/>
      <c r="X94" s="11"/>
      <c r="Y94" s="11"/>
      <c r="Z94" s="11"/>
      <c r="AA94" s="11"/>
      <c r="AB94" s="11"/>
      <c r="AC94" s="11"/>
      <c r="AD94" s="11"/>
    </row>
    <row r="95">
      <c r="A95" s="10" t="s">
        <v>36</v>
      </c>
      <c r="B95" s="10" t="s">
        <v>148</v>
      </c>
      <c r="D95" s="21" t="str">
        <f t="shared" si="1"/>
        <v>0</v>
      </c>
      <c r="E95" s="21" t="str">
        <f t="shared" si="5"/>
        <v>0</v>
      </c>
      <c r="F95" s="22" t="str">
        <f t="shared" si="6"/>
        <v>0</v>
      </c>
      <c r="G95" s="23" t="str">
        <f t="shared" si="7"/>
        <v>0</v>
      </c>
      <c r="H95" s="24">
        <v>83200.0</v>
      </c>
      <c r="I95" s="11"/>
      <c r="J95" s="11"/>
      <c r="K95" s="11"/>
      <c r="L95" s="11"/>
      <c r="M95" s="11"/>
      <c r="N95" s="11"/>
      <c r="O95" s="11"/>
      <c r="P95" s="11"/>
      <c r="Q95" s="11"/>
      <c r="R95" s="11"/>
      <c r="S95" s="11"/>
      <c r="T95" s="11"/>
      <c r="U95" s="11"/>
      <c r="V95" s="11"/>
      <c r="W95" s="11"/>
      <c r="X95" s="11"/>
      <c r="Y95" s="11"/>
      <c r="Z95" s="11"/>
      <c r="AA95" s="11"/>
      <c r="AB95" s="11"/>
      <c r="AC95" s="11"/>
      <c r="AD95" s="11"/>
    </row>
    <row r="96">
      <c r="A96" s="10" t="s">
        <v>36</v>
      </c>
      <c r="B96" s="24" t="s">
        <v>149</v>
      </c>
      <c r="D96" s="21" t="str">
        <f t="shared" si="1"/>
        <v>0</v>
      </c>
      <c r="E96" s="21" t="str">
        <f t="shared" si="5"/>
        <v>0</v>
      </c>
      <c r="F96" s="22" t="str">
        <f t="shared" si="6"/>
        <v>0</v>
      </c>
      <c r="G96" s="23" t="str">
        <f t="shared" si="7"/>
        <v>0</v>
      </c>
      <c r="H96" s="24">
        <v>1828688.0</v>
      </c>
      <c r="I96" s="11"/>
      <c r="J96" s="11"/>
      <c r="K96" s="11"/>
      <c r="L96" s="11"/>
      <c r="M96" s="11"/>
      <c r="N96" s="11"/>
      <c r="O96" s="11"/>
      <c r="P96" s="11"/>
      <c r="Q96" s="11"/>
      <c r="R96" s="11"/>
      <c r="S96" s="11"/>
      <c r="T96" s="11"/>
      <c r="U96" s="11"/>
      <c r="V96" s="11"/>
      <c r="W96" s="11"/>
      <c r="X96" s="11"/>
      <c r="Y96" s="11"/>
      <c r="Z96" s="11"/>
      <c r="AA96" s="11"/>
      <c r="AB96" s="11"/>
      <c r="AC96" s="11"/>
      <c r="AD96" s="11"/>
    </row>
    <row r="97">
      <c r="A97" s="10" t="s">
        <v>36</v>
      </c>
      <c r="B97" s="10" t="s">
        <v>150</v>
      </c>
      <c r="D97" s="21" t="str">
        <f t="shared" si="1"/>
        <v>0</v>
      </c>
      <c r="E97" s="21" t="str">
        <f t="shared" si="5"/>
        <v>0</v>
      </c>
      <c r="F97" s="22" t="str">
        <f t="shared" si="6"/>
        <v>0</v>
      </c>
      <c r="G97" s="23" t="str">
        <f t="shared" si="7"/>
        <v>0</v>
      </c>
      <c r="H97" s="24">
        <v>2081250.0</v>
      </c>
      <c r="I97" s="11"/>
      <c r="J97" s="11"/>
      <c r="K97" s="11"/>
      <c r="L97" s="11"/>
      <c r="M97" s="11"/>
      <c r="N97" s="11"/>
      <c r="O97" s="11"/>
      <c r="P97" s="11"/>
      <c r="Q97" s="11"/>
      <c r="R97" s="11"/>
      <c r="S97" s="11"/>
      <c r="T97" s="11"/>
      <c r="U97" s="11"/>
      <c r="V97" s="11"/>
      <c r="W97" s="11"/>
      <c r="X97" s="11"/>
      <c r="Y97" s="11"/>
      <c r="Z97" s="11"/>
      <c r="AA97" s="11"/>
      <c r="AB97" s="11"/>
      <c r="AC97" s="11"/>
      <c r="AD97" s="11"/>
    </row>
    <row r="98">
      <c r="A98" s="10" t="s">
        <v>36</v>
      </c>
      <c r="B98" s="24" t="s">
        <v>151</v>
      </c>
      <c r="D98" s="21" t="str">
        <f t="shared" si="1"/>
        <v>0</v>
      </c>
      <c r="E98" s="21" t="str">
        <f t="shared" si="5"/>
        <v>0</v>
      </c>
      <c r="F98" s="22" t="str">
        <f t="shared" si="6"/>
        <v>0</v>
      </c>
      <c r="G98" s="23" t="str">
        <f t="shared" si="7"/>
        <v>0</v>
      </c>
      <c r="H98" s="24">
        <v>1119342.0</v>
      </c>
      <c r="I98" s="11"/>
      <c r="J98" s="11"/>
      <c r="K98" s="11"/>
      <c r="L98" s="11"/>
      <c r="M98" s="11"/>
      <c r="N98" s="11"/>
      <c r="O98" s="11"/>
      <c r="P98" s="11"/>
      <c r="Q98" s="11"/>
      <c r="R98" s="11"/>
      <c r="S98" s="11"/>
      <c r="T98" s="11"/>
      <c r="U98" s="11"/>
      <c r="V98" s="11"/>
      <c r="W98" s="11"/>
      <c r="X98" s="11"/>
      <c r="Y98" s="11"/>
      <c r="Z98" s="11"/>
      <c r="AA98" s="11"/>
      <c r="AB98" s="11"/>
      <c r="AC98" s="11"/>
      <c r="AD98" s="11"/>
    </row>
    <row r="99">
      <c r="A99" s="10" t="s">
        <v>36</v>
      </c>
      <c r="B99" s="10" t="s">
        <v>152</v>
      </c>
      <c r="D99" s="21" t="str">
        <f t="shared" si="1"/>
        <v>0</v>
      </c>
      <c r="E99" s="21" t="str">
        <f t="shared" si="5"/>
        <v>0</v>
      </c>
      <c r="F99" s="22" t="str">
        <f t="shared" si="6"/>
        <v>0</v>
      </c>
      <c r="G99" s="23" t="str">
        <f t="shared" si="7"/>
        <v>0</v>
      </c>
      <c r="H99" s="24">
        <v>1872773.0</v>
      </c>
      <c r="I99" s="11"/>
      <c r="J99" s="11"/>
      <c r="K99" s="11"/>
      <c r="L99" s="11"/>
      <c r="M99" s="11"/>
      <c r="N99" s="11"/>
      <c r="O99" s="11"/>
      <c r="P99" s="11"/>
      <c r="Q99" s="11"/>
      <c r="R99" s="11"/>
      <c r="S99" s="11"/>
      <c r="T99" s="11"/>
      <c r="U99" s="11"/>
      <c r="V99" s="11"/>
      <c r="W99" s="11"/>
      <c r="X99" s="11"/>
      <c r="Y99" s="11"/>
      <c r="Z99" s="11"/>
      <c r="AA99" s="11"/>
      <c r="AB99" s="11"/>
      <c r="AC99" s="11"/>
      <c r="AD99" s="11"/>
    </row>
    <row r="100">
      <c r="A100" s="10" t="s">
        <v>36</v>
      </c>
      <c r="B100" s="24" t="s">
        <v>153</v>
      </c>
      <c r="D100" s="21" t="str">
        <f t="shared" si="1"/>
        <v>0</v>
      </c>
      <c r="E100" s="21" t="str">
        <f t="shared" si="5"/>
        <v>0</v>
      </c>
      <c r="F100" s="22" t="str">
        <f t="shared" si="6"/>
        <v>0</v>
      </c>
      <c r="G100" s="23" t="str">
        <f t="shared" si="7"/>
        <v>0</v>
      </c>
      <c r="H100" s="24">
        <v>1517465.0</v>
      </c>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0" t="s">
        <v>36</v>
      </c>
      <c r="B101" s="10" t="s">
        <v>154</v>
      </c>
      <c r="D101" s="21" t="str">
        <f t="shared" si="1"/>
        <v>0</v>
      </c>
      <c r="E101" s="21" t="str">
        <f t="shared" si="5"/>
        <v>0</v>
      </c>
      <c r="F101" s="22" t="str">
        <f t="shared" si="6"/>
        <v>0</v>
      </c>
      <c r="G101" s="23" t="str">
        <f t="shared" si="7"/>
        <v>0</v>
      </c>
      <c r="H101" s="24">
        <v>1119516.0</v>
      </c>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10" t="s">
        <v>36</v>
      </c>
      <c r="B102" s="24" t="s">
        <v>155</v>
      </c>
      <c r="D102" s="21" t="str">
        <f t="shared" si="1"/>
        <v>0</v>
      </c>
      <c r="E102" s="21" t="str">
        <f t="shared" si="5"/>
        <v>0</v>
      </c>
      <c r="F102" s="22" t="str">
        <f t="shared" si="6"/>
        <v>0</v>
      </c>
      <c r="G102" s="23" t="str">
        <f t="shared" si="7"/>
        <v>0</v>
      </c>
      <c r="H102" s="24">
        <v>954750.0</v>
      </c>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0" t="s">
        <v>36</v>
      </c>
      <c r="B103" s="10" t="s">
        <v>156</v>
      </c>
      <c r="D103" s="21" t="str">
        <f t="shared" si="1"/>
        <v>0</v>
      </c>
      <c r="E103" s="21" t="str">
        <f t="shared" si="5"/>
        <v>0</v>
      </c>
      <c r="F103" s="22" t="str">
        <f t="shared" si="6"/>
        <v>0</v>
      </c>
      <c r="G103" s="23" t="str">
        <f t="shared" si="7"/>
        <v>0</v>
      </c>
      <c r="H103" s="24">
        <v>1296932.0</v>
      </c>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10" t="s">
        <v>36</v>
      </c>
      <c r="B104" s="24" t="s">
        <v>157</v>
      </c>
      <c r="D104" s="21" t="str">
        <f t="shared" si="1"/>
        <v>0</v>
      </c>
      <c r="E104" s="21" t="str">
        <f t="shared" si="5"/>
        <v>0</v>
      </c>
      <c r="F104" s="22" t="str">
        <f t="shared" si="6"/>
        <v>0</v>
      </c>
      <c r="G104" s="23" t="str">
        <f t="shared" si="7"/>
        <v>0</v>
      </c>
      <c r="H104" s="24">
        <v>797195.0</v>
      </c>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0" t="s">
        <v>36</v>
      </c>
      <c r="B105" s="10" t="s">
        <v>158</v>
      </c>
      <c r="D105" s="21" t="str">
        <f t="shared" si="1"/>
        <v>0</v>
      </c>
      <c r="E105" s="21" t="str">
        <f t="shared" si="5"/>
        <v>0</v>
      </c>
      <c r="F105" s="22" t="str">
        <f t="shared" si="6"/>
        <v>0</v>
      </c>
      <c r="G105" s="23" t="str">
        <f t="shared" si="7"/>
        <v>0</v>
      </c>
      <c r="H105" s="24">
        <v>1256250.0</v>
      </c>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10" t="s">
        <v>36</v>
      </c>
      <c r="B106" s="24" t="s">
        <v>159</v>
      </c>
      <c r="D106" s="21" t="str">
        <f t="shared" si="1"/>
        <v>0</v>
      </c>
      <c r="E106" s="21" t="str">
        <f t="shared" si="5"/>
        <v>0</v>
      </c>
      <c r="F106" s="22" t="str">
        <f t="shared" si="6"/>
        <v>0</v>
      </c>
      <c r="G106" s="23" t="str">
        <f t="shared" si="7"/>
        <v>0</v>
      </c>
      <c r="H106" s="24">
        <v>7.7898685E7</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0" t="s">
        <v>36</v>
      </c>
      <c r="B107" s="10" t="s">
        <v>160</v>
      </c>
      <c r="D107" s="21" t="str">
        <f t="shared" si="1"/>
        <v>0</v>
      </c>
      <c r="E107" s="21" t="str">
        <f t="shared" si="5"/>
        <v>0</v>
      </c>
      <c r="F107" s="22" t="str">
        <f t="shared" si="6"/>
        <v>0</v>
      </c>
      <c r="G107" s="23" t="str">
        <f t="shared" si="7"/>
        <v>0</v>
      </c>
      <c r="H107" s="24">
        <v>8890790.0</v>
      </c>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10" t="s">
        <v>36</v>
      </c>
      <c r="B108" s="24" t="s">
        <v>161</v>
      </c>
      <c r="D108" s="21" t="str">
        <f t="shared" si="1"/>
        <v>0</v>
      </c>
      <c r="E108" s="21" t="str">
        <f t="shared" si="5"/>
        <v>0</v>
      </c>
      <c r="F108" s="22" t="str">
        <f t="shared" si="6"/>
        <v>0</v>
      </c>
      <c r="G108" s="23" t="str">
        <f t="shared" si="7"/>
        <v>0</v>
      </c>
      <c r="H108" s="24">
        <v>739705.0</v>
      </c>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0" t="s">
        <v>36</v>
      </c>
      <c r="B109" s="10" t="s">
        <v>162</v>
      </c>
      <c r="D109" s="21" t="str">
        <f t="shared" si="1"/>
        <v>0</v>
      </c>
      <c r="E109" s="21" t="str">
        <f t="shared" si="5"/>
        <v>0</v>
      </c>
      <c r="F109" s="22" t="str">
        <f t="shared" si="6"/>
        <v>0</v>
      </c>
      <c r="G109" s="23" t="str">
        <f t="shared" si="7"/>
        <v>0</v>
      </c>
      <c r="H109" s="24">
        <v>3.283376E7</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10" t="s">
        <v>36</v>
      </c>
      <c r="B110" s="24" t="s">
        <v>163</v>
      </c>
      <c r="D110" s="21" t="str">
        <f t="shared" si="1"/>
        <v>0</v>
      </c>
      <c r="E110" s="21" t="str">
        <f t="shared" si="5"/>
        <v>0</v>
      </c>
      <c r="F110" s="22" t="str">
        <f t="shared" si="6"/>
        <v>0</v>
      </c>
      <c r="G110" s="23" t="str">
        <f t="shared" si="7"/>
        <v>0</v>
      </c>
      <c r="H110" s="24">
        <v>63841.0</v>
      </c>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0" t="s">
        <v>36</v>
      </c>
      <c r="B111" s="10" t="s">
        <v>164</v>
      </c>
      <c r="D111" s="21" t="str">
        <f t="shared" si="1"/>
        <v>0</v>
      </c>
      <c r="E111" s="21" t="str">
        <f t="shared" si="5"/>
        <v>0</v>
      </c>
      <c r="F111" s="22" t="str">
        <f t="shared" si="6"/>
        <v>0</v>
      </c>
      <c r="G111" s="23" t="str">
        <f t="shared" si="7"/>
        <v>0</v>
      </c>
      <c r="H111" s="24">
        <v>168488.0</v>
      </c>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10" t="s">
        <v>36</v>
      </c>
      <c r="B112" s="24" t="s">
        <v>165</v>
      </c>
      <c r="D112" s="21" t="str">
        <f t="shared" si="1"/>
        <v>0</v>
      </c>
      <c r="E112" s="21" t="str">
        <f t="shared" si="5"/>
        <v>0</v>
      </c>
      <c r="F112" s="22" t="str">
        <f t="shared" si="6"/>
        <v>0</v>
      </c>
      <c r="G112" s="23" t="str">
        <f t="shared" si="7"/>
        <v>0</v>
      </c>
      <c r="H112" s="24">
        <v>109857.0</v>
      </c>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0" t="s">
        <v>36</v>
      </c>
      <c r="B113" s="10" t="s">
        <v>166</v>
      </c>
      <c r="D113" s="21" t="str">
        <f t="shared" si="1"/>
        <v>0</v>
      </c>
      <c r="E113" s="21" t="str">
        <f t="shared" si="5"/>
        <v>0</v>
      </c>
      <c r="F113" s="22" t="str">
        <f t="shared" si="6"/>
        <v>0</v>
      </c>
      <c r="G113" s="23" t="str">
        <f t="shared" si="7"/>
        <v>0</v>
      </c>
      <c r="H113" s="24">
        <v>8323250.0</v>
      </c>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10" t="s">
        <v>36</v>
      </c>
      <c r="B114" s="24" t="s">
        <v>167</v>
      </c>
      <c r="D114" s="21" t="str">
        <f t="shared" si="1"/>
        <v>0</v>
      </c>
      <c r="E114" s="21" t="str">
        <f t="shared" si="5"/>
        <v>0</v>
      </c>
      <c r="F114" s="22" t="str">
        <f t="shared" si="6"/>
        <v>0</v>
      </c>
      <c r="G114" s="23" t="str">
        <f t="shared" si="7"/>
        <v>0</v>
      </c>
      <c r="H114" s="24">
        <v>88065.0</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0" t="s">
        <v>36</v>
      </c>
      <c r="B115" s="10" t="s">
        <v>168</v>
      </c>
      <c r="D115" s="21" t="str">
        <f t="shared" si="1"/>
        <v>0</v>
      </c>
      <c r="E115" s="21" t="str">
        <f t="shared" si="5"/>
        <v>0</v>
      </c>
      <c r="F115" s="22" t="str">
        <f t="shared" si="6"/>
        <v>0</v>
      </c>
      <c r="G115" s="23" t="str">
        <f t="shared" si="7"/>
        <v>0</v>
      </c>
      <c r="H115" s="24">
        <v>389492.0</v>
      </c>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10" t="s">
        <v>36</v>
      </c>
      <c r="B116" s="24" t="s">
        <v>169</v>
      </c>
      <c r="D116" s="21" t="str">
        <f t="shared" si="1"/>
        <v>0</v>
      </c>
      <c r="E116" s="21" t="str">
        <f t="shared" si="5"/>
        <v>0</v>
      </c>
      <c r="F116" s="22" t="str">
        <f t="shared" si="6"/>
        <v>0</v>
      </c>
      <c r="G116" s="23" t="str">
        <f t="shared" si="7"/>
        <v>0</v>
      </c>
      <c r="H116" s="24">
        <v>1073285.0</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0" t="s">
        <v>36</v>
      </c>
      <c r="B117" s="10" t="s">
        <v>170</v>
      </c>
      <c r="D117" s="21" t="str">
        <f t="shared" si="1"/>
        <v>0</v>
      </c>
      <c r="E117" s="21" t="str">
        <f t="shared" si="5"/>
        <v>0</v>
      </c>
      <c r="F117" s="22" t="str">
        <f t="shared" si="6"/>
        <v>0</v>
      </c>
      <c r="G117" s="23" t="str">
        <f t="shared" si="7"/>
        <v>0</v>
      </c>
      <c r="H117" s="24">
        <v>656603.0</v>
      </c>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10" t="s">
        <v>36</v>
      </c>
      <c r="B118" s="24" t="s">
        <v>171</v>
      </c>
      <c r="D118" s="21" t="str">
        <f t="shared" si="1"/>
        <v>0</v>
      </c>
      <c r="E118" s="21" t="str">
        <f t="shared" si="5"/>
        <v>0</v>
      </c>
      <c r="F118" s="22" t="str">
        <f t="shared" si="6"/>
        <v>0</v>
      </c>
      <c r="G118" s="23" t="str">
        <f t="shared" si="7"/>
        <v>0</v>
      </c>
      <c r="H118" s="24">
        <v>367395.0</v>
      </c>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0" t="s">
        <v>36</v>
      </c>
      <c r="B119" s="10" t="s">
        <v>172</v>
      </c>
      <c r="D119" s="21" t="str">
        <f t="shared" si="1"/>
        <v>0</v>
      </c>
      <c r="E119" s="21" t="str">
        <f t="shared" si="5"/>
        <v>0</v>
      </c>
      <c r="F119" s="22" t="str">
        <f t="shared" si="6"/>
        <v>0</v>
      </c>
      <c r="G119" s="23" t="str">
        <f t="shared" si="7"/>
        <v>0</v>
      </c>
      <c r="H119" s="24">
        <v>2627679.0</v>
      </c>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10" t="s">
        <v>36</v>
      </c>
      <c r="B120" s="24" t="s">
        <v>173</v>
      </c>
      <c r="D120" s="21" t="str">
        <f t="shared" si="1"/>
        <v>0</v>
      </c>
      <c r="E120" s="21" t="str">
        <f t="shared" si="5"/>
        <v>0</v>
      </c>
      <c r="F120" s="22" t="str">
        <f t="shared" si="6"/>
        <v>0</v>
      </c>
      <c r="G120" s="23" t="str">
        <f t="shared" si="7"/>
        <v>0</v>
      </c>
      <c r="H120" s="24">
        <v>1191246.0</v>
      </c>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0" t="s">
        <v>36</v>
      </c>
      <c r="B121" s="10" t="s">
        <v>174</v>
      </c>
      <c r="D121" s="21" t="str">
        <f t="shared" si="1"/>
        <v>0</v>
      </c>
      <c r="E121" s="21" t="str">
        <f t="shared" si="5"/>
        <v>0</v>
      </c>
      <c r="F121" s="22" t="str">
        <f t="shared" si="6"/>
        <v>0</v>
      </c>
      <c r="G121" s="23" t="str">
        <f t="shared" si="7"/>
        <v>0</v>
      </c>
      <c r="H121" s="24">
        <v>3752145.0</v>
      </c>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10" t="s">
        <v>36</v>
      </c>
      <c r="B122" s="24" t="s">
        <v>175</v>
      </c>
      <c r="D122" s="21" t="str">
        <f t="shared" si="1"/>
        <v>0</v>
      </c>
      <c r="E122" s="21" t="str">
        <f t="shared" si="5"/>
        <v>0</v>
      </c>
      <c r="F122" s="22" t="str">
        <f t="shared" si="6"/>
        <v>0</v>
      </c>
      <c r="G122" s="23" t="str">
        <f t="shared" si="7"/>
        <v>0</v>
      </c>
      <c r="H122" s="24">
        <v>155996.0</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0" t="s">
        <v>36</v>
      </c>
      <c r="B123" s="10" t="s">
        <v>176</v>
      </c>
      <c r="D123" s="21" t="str">
        <f t="shared" si="1"/>
        <v>0</v>
      </c>
      <c r="E123" s="21" t="str">
        <f t="shared" si="5"/>
        <v>0</v>
      </c>
      <c r="F123" s="22" t="str">
        <f t="shared" si="6"/>
        <v>0</v>
      </c>
      <c r="G123" s="23" t="str">
        <f t="shared" si="7"/>
        <v>0</v>
      </c>
      <c r="H123" s="24">
        <v>439165.0</v>
      </c>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10" t="s">
        <v>36</v>
      </c>
      <c r="B124" s="24" t="s">
        <v>177</v>
      </c>
      <c r="D124" s="21" t="str">
        <f t="shared" si="1"/>
        <v>0</v>
      </c>
      <c r="E124" s="21" t="str">
        <f t="shared" si="5"/>
        <v>0</v>
      </c>
      <c r="F124" s="22" t="str">
        <f t="shared" si="6"/>
        <v>0</v>
      </c>
      <c r="G124" s="23" t="str">
        <f t="shared" si="7"/>
        <v>0</v>
      </c>
      <c r="H124" s="24">
        <v>420970.0</v>
      </c>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0" t="s">
        <v>36</v>
      </c>
      <c r="B125" s="10" t="s">
        <v>178</v>
      </c>
      <c r="D125" s="21" t="str">
        <f t="shared" si="1"/>
        <v>0</v>
      </c>
      <c r="E125" s="21" t="str">
        <f t="shared" si="5"/>
        <v>0</v>
      </c>
      <c r="F125" s="22" t="str">
        <f t="shared" si="6"/>
        <v>0</v>
      </c>
      <c r="G125" s="23" t="str">
        <f t="shared" si="7"/>
        <v>0</v>
      </c>
      <c r="H125" s="24">
        <v>868684.0</v>
      </c>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10" t="s">
        <v>36</v>
      </c>
      <c r="B126" s="24" t="s">
        <v>179</v>
      </c>
      <c r="D126" s="21" t="str">
        <f t="shared" si="1"/>
        <v>0</v>
      </c>
      <c r="E126" s="21" t="str">
        <f t="shared" si="5"/>
        <v>0</v>
      </c>
      <c r="F126" s="22" t="str">
        <f t="shared" si="6"/>
        <v>0</v>
      </c>
      <c r="G126" s="23" t="str">
        <f t="shared" si="7"/>
        <v>0</v>
      </c>
      <c r="H126" s="24">
        <v>1.18292521E8</v>
      </c>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0" t="s">
        <v>36</v>
      </c>
      <c r="B127" s="10" t="s">
        <v>180</v>
      </c>
      <c r="D127" s="21" t="str">
        <f t="shared" si="1"/>
        <v>0</v>
      </c>
      <c r="E127" s="21" t="str">
        <f t="shared" si="5"/>
        <v>0</v>
      </c>
      <c r="F127" s="22" t="str">
        <f t="shared" si="6"/>
        <v>0</v>
      </c>
      <c r="G127" s="23" t="str">
        <f t="shared" si="7"/>
        <v>0</v>
      </c>
      <c r="H127" s="24">
        <v>203332.0</v>
      </c>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10" t="s">
        <v>36</v>
      </c>
      <c r="B128" s="24" t="s">
        <v>181</v>
      </c>
      <c r="D128" s="21" t="str">
        <f t="shared" si="1"/>
        <v>0</v>
      </c>
      <c r="E128" s="21" t="str">
        <f t="shared" si="5"/>
        <v>0</v>
      </c>
      <c r="F128" s="22" t="str">
        <f t="shared" si="6"/>
        <v>0</v>
      </c>
      <c r="G128" s="23" t="str">
        <f t="shared" si="7"/>
        <v>0</v>
      </c>
      <c r="H128" s="24">
        <v>149737.0</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0" t="s">
        <v>36</v>
      </c>
      <c r="B129" s="10" t="s">
        <v>182</v>
      </c>
      <c r="D129" s="21" t="str">
        <f t="shared" si="1"/>
        <v>0</v>
      </c>
      <c r="E129" s="21" t="str">
        <f t="shared" si="5"/>
        <v>0</v>
      </c>
      <c r="F129" s="22" t="str">
        <f t="shared" si="6"/>
        <v>0</v>
      </c>
      <c r="G129" s="23" t="str">
        <f t="shared" si="7"/>
        <v>0</v>
      </c>
      <c r="H129" s="24">
        <v>1805903.0</v>
      </c>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10" t="s">
        <v>36</v>
      </c>
      <c r="B130" s="24" t="s">
        <v>183</v>
      </c>
      <c r="D130" s="21" t="str">
        <f t="shared" si="1"/>
        <v>0</v>
      </c>
      <c r="E130" s="21" t="str">
        <f t="shared" si="5"/>
        <v>0</v>
      </c>
      <c r="F130" s="22" t="str">
        <f t="shared" si="6"/>
        <v>0</v>
      </c>
      <c r="G130" s="23" t="str">
        <f t="shared" si="7"/>
        <v>0</v>
      </c>
      <c r="H130" s="24">
        <v>110600.0</v>
      </c>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0" t="s">
        <v>36</v>
      </c>
      <c r="B131" s="10" t="s">
        <v>184</v>
      </c>
      <c r="D131" s="21" t="str">
        <f t="shared" si="1"/>
        <v>0</v>
      </c>
      <c r="E131" s="21" t="str">
        <f t="shared" si="5"/>
        <v>0</v>
      </c>
      <c r="F131" s="22" t="str">
        <f t="shared" si="6"/>
        <v>0</v>
      </c>
      <c r="G131" s="23" t="str">
        <f t="shared" si="7"/>
        <v>0</v>
      </c>
      <c r="H131" s="24">
        <v>66042.0</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10" t="s">
        <v>36</v>
      </c>
      <c r="B132" s="24" t="s">
        <v>185</v>
      </c>
      <c r="D132" s="21" t="str">
        <f t="shared" si="1"/>
        <v>0</v>
      </c>
      <c r="E132" s="21" t="str">
        <f t="shared" si="5"/>
        <v>0</v>
      </c>
      <c r="F132" s="22" t="str">
        <f t="shared" si="6"/>
        <v>0</v>
      </c>
      <c r="G132" s="23" t="str">
        <f t="shared" si="7"/>
        <v>0</v>
      </c>
      <c r="H132" s="24">
        <v>3409987.0</v>
      </c>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0" t="s">
        <v>36</v>
      </c>
      <c r="B133" s="10" t="s">
        <v>186</v>
      </c>
      <c r="D133" s="21" t="str">
        <f t="shared" si="1"/>
        <v>0</v>
      </c>
      <c r="E133" s="21" t="str">
        <f t="shared" si="5"/>
        <v>0</v>
      </c>
      <c r="F133" s="22" t="str">
        <f t="shared" si="6"/>
        <v>0</v>
      </c>
      <c r="G133" s="23" t="str">
        <f t="shared" si="7"/>
        <v>0</v>
      </c>
      <c r="H133" s="24">
        <v>220132.0</v>
      </c>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10" t="s">
        <v>36</v>
      </c>
      <c r="B134" s="24" t="s">
        <v>187</v>
      </c>
      <c r="D134" s="21" t="str">
        <f t="shared" si="1"/>
        <v>0</v>
      </c>
      <c r="E134" s="21" t="str">
        <f t="shared" si="5"/>
        <v>0</v>
      </c>
      <c r="F134" s="22" t="str">
        <f t="shared" si="6"/>
        <v>0</v>
      </c>
      <c r="G134" s="23" t="str">
        <f t="shared" si="7"/>
        <v>0</v>
      </c>
      <c r="H134" s="24">
        <v>2845918.0</v>
      </c>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0" t="s">
        <v>36</v>
      </c>
      <c r="B135" s="10" t="s">
        <v>188</v>
      </c>
      <c r="D135" s="21" t="str">
        <f t="shared" si="1"/>
        <v>0</v>
      </c>
      <c r="E135" s="21" t="str">
        <f t="shared" si="5"/>
        <v>0</v>
      </c>
      <c r="F135" s="22" t="str">
        <f t="shared" si="6"/>
        <v>0</v>
      </c>
      <c r="G135" s="23" t="str">
        <f t="shared" si="7"/>
        <v>0</v>
      </c>
      <c r="H135" s="24">
        <v>238998.0</v>
      </c>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10" t="s">
        <v>36</v>
      </c>
      <c r="B136" s="24" t="s">
        <v>189</v>
      </c>
      <c r="D136" s="21" t="str">
        <f t="shared" si="1"/>
        <v>BASF</v>
      </c>
      <c r="E136" s="21" t="str">
        <f t="shared" si="5"/>
        <v>0</v>
      </c>
      <c r="F136" s="26" t="str">
        <f t="shared" si="6"/>
        <v>BASF SE 1.375% 22/01/19</v>
      </c>
      <c r="G136" s="23">
        <f t="shared" si="7"/>
        <v>116750</v>
      </c>
      <c r="H136" s="24">
        <v>116750.0</v>
      </c>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0" t="s">
        <v>36</v>
      </c>
      <c r="B137" s="10" t="s">
        <v>190</v>
      </c>
      <c r="C137" s="11"/>
      <c r="D137" s="21" t="str">
        <f t="shared" si="1"/>
        <v>0</v>
      </c>
      <c r="E137" s="21" t="str">
        <f t="shared" si="5"/>
        <v>0</v>
      </c>
      <c r="F137" s="22" t="str">
        <f t="shared" si="6"/>
        <v>0</v>
      </c>
      <c r="G137" s="23" t="str">
        <f t="shared" si="7"/>
        <v>0</v>
      </c>
      <c r="H137" s="24">
        <v>3358689.0</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10" t="s">
        <v>36</v>
      </c>
      <c r="B138" s="24" t="s">
        <v>191</v>
      </c>
      <c r="C138" s="11"/>
      <c r="D138" s="21" t="str">
        <f t="shared" si="1"/>
        <v>0</v>
      </c>
      <c r="E138" s="21" t="str">
        <f t="shared" si="5"/>
        <v>0</v>
      </c>
      <c r="F138" s="22" t="str">
        <f t="shared" si="6"/>
        <v>0</v>
      </c>
      <c r="G138" s="23" t="str">
        <f t="shared" si="7"/>
        <v>0</v>
      </c>
      <c r="H138" s="24">
        <v>357717.0</v>
      </c>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0" t="s">
        <v>36</v>
      </c>
      <c r="B139" s="10" t="s">
        <v>192</v>
      </c>
      <c r="C139" s="11"/>
      <c r="D139" s="21" t="str">
        <f t="shared" si="1"/>
        <v>0</v>
      </c>
      <c r="E139" s="21" t="str">
        <f t="shared" si="5"/>
        <v>0</v>
      </c>
      <c r="F139" s="22" t="str">
        <f t="shared" si="6"/>
        <v>0</v>
      </c>
      <c r="G139" s="23" t="str">
        <f t="shared" si="7"/>
        <v>0</v>
      </c>
      <c r="H139" s="24">
        <v>154080.0</v>
      </c>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c r="A140" s="10" t="s">
        <v>36</v>
      </c>
      <c r="B140" s="24" t="s">
        <v>193</v>
      </c>
      <c r="C140" s="11"/>
      <c r="D140" s="21" t="str">
        <f t="shared" si="1"/>
        <v>0</v>
      </c>
      <c r="E140" s="21" t="str">
        <f t="shared" si="5"/>
        <v>0</v>
      </c>
      <c r="F140" s="22" t="str">
        <f t="shared" si="6"/>
        <v>0</v>
      </c>
      <c r="G140" s="23" t="str">
        <f t="shared" si="7"/>
        <v>0</v>
      </c>
      <c r="H140" s="24">
        <v>1.3605415E7</v>
      </c>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0" t="s">
        <v>36</v>
      </c>
      <c r="B141" s="10" t="s">
        <v>194</v>
      </c>
      <c r="C141" s="11"/>
      <c r="D141" s="21" t="str">
        <f t="shared" si="1"/>
        <v>0</v>
      </c>
      <c r="E141" s="21" t="str">
        <f t="shared" si="5"/>
        <v>0</v>
      </c>
      <c r="F141" s="22" t="str">
        <f t="shared" si="6"/>
        <v>0</v>
      </c>
      <c r="G141" s="23" t="str">
        <f t="shared" si="7"/>
        <v>0</v>
      </c>
      <c r="H141" s="24">
        <v>3406079.0</v>
      </c>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c r="A142" s="10" t="s">
        <v>36</v>
      </c>
      <c r="B142" s="24" t="s">
        <v>195</v>
      </c>
      <c r="C142" s="11"/>
      <c r="D142" s="21" t="str">
        <f t="shared" si="1"/>
        <v>0</v>
      </c>
      <c r="E142" s="21" t="str">
        <f t="shared" si="5"/>
        <v>0</v>
      </c>
      <c r="F142" s="22" t="str">
        <f t="shared" si="6"/>
        <v>0</v>
      </c>
      <c r="G142" s="23" t="str">
        <f t="shared" si="7"/>
        <v>0</v>
      </c>
      <c r="H142" s="24">
        <v>8779998.0</v>
      </c>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0" t="s">
        <v>36</v>
      </c>
      <c r="B143" s="10" t="s">
        <v>196</v>
      </c>
      <c r="C143" s="11"/>
      <c r="D143" s="21" t="str">
        <f t="shared" si="1"/>
        <v>0</v>
      </c>
      <c r="E143" s="21" t="str">
        <f t="shared" si="5"/>
        <v>0</v>
      </c>
      <c r="F143" s="22" t="str">
        <f t="shared" si="6"/>
        <v>0</v>
      </c>
      <c r="G143" s="23" t="str">
        <f t="shared" si="7"/>
        <v>0</v>
      </c>
      <c r="H143" s="24">
        <v>114298.0</v>
      </c>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c r="A144" s="10" t="s">
        <v>36</v>
      </c>
      <c r="B144" s="24" t="s">
        <v>197</v>
      </c>
      <c r="C144" s="11"/>
      <c r="D144" s="21" t="str">
        <f t="shared" si="1"/>
        <v>0</v>
      </c>
      <c r="E144" s="21" t="str">
        <f t="shared" si="5"/>
        <v>0</v>
      </c>
      <c r="F144" s="22" t="str">
        <f t="shared" si="6"/>
        <v>0</v>
      </c>
      <c r="G144" s="23" t="str">
        <f t="shared" si="7"/>
        <v>0</v>
      </c>
      <c r="H144" s="24">
        <v>86068.0</v>
      </c>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0" t="s">
        <v>36</v>
      </c>
      <c r="B145" s="10" t="s">
        <v>198</v>
      </c>
      <c r="C145" s="11"/>
      <c r="D145" s="21" t="str">
        <f t="shared" si="1"/>
        <v>0</v>
      </c>
      <c r="E145" s="21" t="str">
        <f t="shared" si="5"/>
        <v>0</v>
      </c>
      <c r="F145" s="22" t="str">
        <f t="shared" si="6"/>
        <v>0</v>
      </c>
      <c r="G145" s="23" t="str">
        <f t="shared" si="7"/>
        <v>0</v>
      </c>
      <c r="H145" s="24">
        <v>308434.0</v>
      </c>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c r="A146" s="10" t="s">
        <v>36</v>
      </c>
      <c r="B146" s="24" t="s">
        <v>199</v>
      </c>
      <c r="C146" s="11"/>
      <c r="D146" s="21" t="str">
        <f t="shared" si="1"/>
        <v>0</v>
      </c>
      <c r="E146" s="21" t="str">
        <f t="shared" si="5"/>
        <v>0</v>
      </c>
      <c r="F146" s="22" t="str">
        <f t="shared" si="6"/>
        <v>0</v>
      </c>
      <c r="G146" s="23" t="str">
        <f t="shared" si="7"/>
        <v>0</v>
      </c>
      <c r="H146" s="24">
        <v>2045679.0</v>
      </c>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0" t="s">
        <v>36</v>
      </c>
      <c r="B147" s="10" t="s">
        <v>200</v>
      </c>
      <c r="C147" s="11"/>
      <c r="D147" s="21" t="str">
        <f t="shared" si="1"/>
        <v>0</v>
      </c>
      <c r="E147" s="21" t="str">
        <f t="shared" si="5"/>
        <v>0</v>
      </c>
      <c r="F147" s="22" t="str">
        <f t="shared" si="6"/>
        <v>0</v>
      </c>
      <c r="G147" s="23" t="str">
        <f t="shared" si="7"/>
        <v>0</v>
      </c>
      <c r="H147" s="24">
        <v>67089.0</v>
      </c>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c r="A148" s="10" t="s">
        <v>36</v>
      </c>
      <c r="B148" s="24" t="s">
        <v>201</v>
      </c>
      <c r="C148" s="11"/>
      <c r="D148" s="21" t="str">
        <f t="shared" si="1"/>
        <v>0</v>
      </c>
      <c r="E148" s="21" t="str">
        <f t="shared" si="5"/>
        <v>0</v>
      </c>
      <c r="F148" s="22" t="str">
        <f t="shared" si="6"/>
        <v>0</v>
      </c>
      <c r="G148" s="23" t="str">
        <f t="shared" si="7"/>
        <v>0</v>
      </c>
      <c r="H148" s="24">
        <v>663168.0</v>
      </c>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0" t="s">
        <v>36</v>
      </c>
      <c r="B149" s="10" t="s">
        <v>202</v>
      </c>
      <c r="C149" s="11"/>
      <c r="D149" s="21" t="str">
        <f t="shared" si="1"/>
        <v>0</v>
      </c>
      <c r="E149" s="21" t="str">
        <f t="shared" si="5"/>
        <v>0</v>
      </c>
      <c r="F149" s="22" t="str">
        <f t="shared" si="6"/>
        <v>0</v>
      </c>
      <c r="G149" s="23" t="str">
        <f t="shared" si="7"/>
        <v>0</v>
      </c>
      <c r="H149" s="24">
        <v>430223.0</v>
      </c>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c r="A150" s="10" t="s">
        <v>36</v>
      </c>
      <c r="B150" s="24" t="s">
        <v>203</v>
      </c>
      <c r="C150" s="11"/>
      <c r="D150" s="21" t="str">
        <f t="shared" si="1"/>
        <v>0</v>
      </c>
      <c r="E150" s="21" t="str">
        <f t="shared" si="5"/>
        <v>0</v>
      </c>
      <c r="F150" s="22" t="str">
        <f t="shared" si="6"/>
        <v>0</v>
      </c>
      <c r="G150" s="23" t="str">
        <f t="shared" si="7"/>
        <v>0</v>
      </c>
      <c r="H150" s="24">
        <v>282088.0</v>
      </c>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0" t="s">
        <v>36</v>
      </c>
      <c r="B151" s="10" t="s">
        <v>204</v>
      </c>
      <c r="C151" s="11"/>
      <c r="D151" s="21" t="str">
        <f t="shared" si="1"/>
        <v>0</v>
      </c>
      <c r="E151" s="21" t="str">
        <f t="shared" si="5"/>
        <v>0</v>
      </c>
      <c r="F151" s="22" t="str">
        <f t="shared" si="6"/>
        <v>0</v>
      </c>
      <c r="G151" s="23" t="str">
        <f t="shared" si="7"/>
        <v>0</v>
      </c>
      <c r="H151" s="24">
        <v>419222.0</v>
      </c>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c r="A152" s="10" t="s">
        <v>36</v>
      </c>
      <c r="B152" s="24" t="s">
        <v>205</v>
      </c>
      <c r="C152" s="11"/>
      <c r="D152" s="21" t="str">
        <f t="shared" si="1"/>
        <v>0</v>
      </c>
      <c r="E152" s="21" t="str">
        <f t="shared" si="5"/>
        <v>0</v>
      </c>
      <c r="F152" s="22" t="str">
        <f t="shared" si="6"/>
        <v>0</v>
      </c>
      <c r="G152" s="23" t="str">
        <f t="shared" si="7"/>
        <v>0</v>
      </c>
      <c r="H152" s="24">
        <v>1.3864092E7</v>
      </c>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0" t="s">
        <v>36</v>
      </c>
      <c r="B153" s="10" t="s">
        <v>206</v>
      </c>
      <c r="C153" s="11"/>
      <c r="D153" s="21" t="str">
        <f t="shared" si="1"/>
        <v>0</v>
      </c>
      <c r="E153" s="21" t="str">
        <f t="shared" si="5"/>
        <v>0</v>
      </c>
      <c r="F153" s="22" t="str">
        <f t="shared" si="6"/>
        <v>0</v>
      </c>
      <c r="G153" s="23" t="str">
        <f t="shared" si="7"/>
        <v>0</v>
      </c>
      <c r="H153" s="24">
        <v>76665.0</v>
      </c>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c r="A154" s="10" t="s">
        <v>36</v>
      </c>
      <c r="B154" s="24" t="s">
        <v>207</v>
      </c>
      <c r="C154" s="11"/>
      <c r="D154" s="21" t="str">
        <f t="shared" si="1"/>
        <v>0</v>
      </c>
      <c r="E154" s="21" t="str">
        <f t="shared" si="5"/>
        <v>0</v>
      </c>
      <c r="F154" s="22" t="str">
        <f t="shared" si="6"/>
        <v>0</v>
      </c>
      <c r="G154" s="23" t="str">
        <f t="shared" si="7"/>
        <v>0</v>
      </c>
      <c r="H154" s="24">
        <v>30242.0</v>
      </c>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0" t="s">
        <v>36</v>
      </c>
      <c r="B155" s="10" t="s">
        <v>208</v>
      </c>
      <c r="C155" s="11"/>
      <c r="D155" s="21" t="str">
        <f t="shared" si="1"/>
        <v>0</v>
      </c>
      <c r="E155" s="21" t="str">
        <f t="shared" si="5"/>
        <v>0</v>
      </c>
      <c r="F155" s="22" t="str">
        <f t="shared" si="6"/>
        <v>0</v>
      </c>
      <c r="G155" s="23" t="str">
        <f t="shared" si="7"/>
        <v>0</v>
      </c>
      <c r="H155" s="24">
        <v>282809.0</v>
      </c>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c r="A156" s="10" t="s">
        <v>36</v>
      </c>
      <c r="B156" s="24" t="s">
        <v>209</v>
      </c>
      <c r="C156" s="11"/>
      <c r="D156" s="21" t="str">
        <f t="shared" si="1"/>
        <v>0</v>
      </c>
      <c r="E156" s="21" t="str">
        <f t="shared" si="5"/>
        <v>0</v>
      </c>
      <c r="F156" s="22" t="str">
        <f t="shared" si="6"/>
        <v>0</v>
      </c>
      <c r="G156" s="23" t="str">
        <f t="shared" si="7"/>
        <v>0</v>
      </c>
      <c r="H156" s="24">
        <v>4818504.0</v>
      </c>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0" t="s">
        <v>36</v>
      </c>
      <c r="B157" s="10" t="s">
        <v>210</v>
      </c>
      <c r="C157" s="11"/>
      <c r="D157" s="21" t="str">
        <f t="shared" si="1"/>
        <v>0</v>
      </c>
      <c r="E157" s="21" t="str">
        <f t="shared" si="5"/>
        <v>0</v>
      </c>
      <c r="F157" s="22" t="str">
        <f t="shared" si="6"/>
        <v>0</v>
      </c>
      <c r="G157" s="23" t="str">
        <f t="shared" si="7"/>
        <v>0</v>
      </c>
      <c r="H157" s="24">
        <v>2210139.0</v>
      </c>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10" t="s">
        <v>36</v>
      </c>
      <c r="B158" s="24" t="s">
        <v>211</v>
      </c>
      <c r="C158" s="11"/>
      <c r="D158" s="21" t="str">
        <f t="shared" si="1"/>
        <v>0</v>
      </c>
      <c r="E158" s="21" t="str">
        <f t="shared" si="5"/>
        <v>0</v>
      </c>
      <c r="F158" s="22" t="str">
        <f t="shared" si="6"/>
        <v>0</v>
      </c>
      <c r="G158" s="23" t="str">
        <f t="shared" si="7"/>
        <v>0</v>
      </c>
      <c r="H158" s="24">
        <v>1735520.0</v>
      </c>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0" t="s">
        <v>36</v>
      </c>
      <c r="B159" s="10" t="s">
        <v>212</v>
      </c>
      <c r="C159" s="11"/>
      <c r="D159" s="21" t="str">
        <f t="shared" si="1"/>
        <v>0</v>
      </c>
      <c r="E159" s="21" t="str">
        <f t="shared" si="5"/>
        <v>0</v>
      </c>
      <c r="F159" s="22" t="str">
        <f t="shared" si="6"/>
        <v>0</v>
      </c>
      <c r="G159" s="23" t="str">
        <f t="shared" si="7"/>
        <v>0</v>
      </c>
      <c r="H159" s="24">
        <v>1890651.0</v>
      </c>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c r="A160" s="10" t="s">
        <v>36</v>
      </c>
      <c r="B160" s="24" t="s">
        <v>213</v>
      </c>
      <c r="C160" s="11"/>
      <c r="D160" s="21" t="str">
        <f t="shared" si="1"/>
        <v>0</v>
      </c>
      <c r="E160" s="21" t="str">
        <f t="shared" si="5"/>
        <v>0</v>
      </c>
      <c r="F160" s="22" t="str">
        <f t="shared" si="6"/>
        <v>0</v>
      </c>
      <c r="G160" s="23" t="str">
        <f t="shared" si="7"/>
        <v>0</v>
      </c>
      <c r="H160" s="24">
        <v>258417.0</v>
      </c>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0" t="s">
        <v>36</v>
      </c>
      <c r="B161" s="10" t="s">
        <v>214</v>
      </c>
      <c r="C161" s="11"/>
      <c r="D161" s="21" t="str">
        <f t="shared" si="1"/>
        <v>BHP Billiton</v>
      </c>
      <c r="E161" s="21" t="str">
        <f t="shared" si="5"/>
        <v>BHP Billiton</v>
      </c>
      <c r="F161" s="22" t="str">
        <f t="shared" si="6"/>
        <v>BHP BILLITON</v>
      </c>
      <c r="G161" s="23">
        <f t="shared" si="7"/>
        <v>7772939</v>
      </c>
      <c r="H161" s="24">
        <v>7772939.0</v>
      </c>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c r="A162" s="10" t="s">
        <v>36</v>
      </c>
      <c r="B162" s="24" t="s">
        <v>215</v>
      </c>
      <c r="C162" s="11"/>
      <c r="D162" s="21" t="str">
        <f t="shared" si="1"/>
        <v>BHP Billiton</v>
      </c>
      <c r="E162" s="21" t="str">
        <f t="shared" si="5"/>
        <v>BHP Billiton</v>
      </c>
      <c r="F162" s="26" t="str">
        <f t="shared" si="6"/>
        <v>BHP BILLITON 3.25% 25/09/24</v>
      </c>
      <c r="G162" s="23">
        <f t="shared" si="7"/>
        <v>2682878</v>
      </c>
      <c r="H162" s="24">
        <v>2682878.0</v>
      </c>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0" t="s">
        <v>36</v>
      </c>
      <c r="B163" s="10" t="s">
        <v>216</v>
      </c>
      <c r="C163" s="11"/>
      <c r="D163" s="21" t="str">
        <f t="shared" si="1"/>
        <v>BHP Billiton</v>
      </c>
      <c r="E163" s="21" t="str">
        <f t="shared" si="5"/>
        <v>BHP Billiton</v>
      </c>
      <c r="F163" s="22" t="str">
        <f t="shared" si="6"/>
        <v>BHP BILLITON 5% 30/09/43</v>
      </c>
      <c r="G163" s="23">
        <f t="shared" si="7"/>
        <v>491111</v>
      </c>
      <c r="H163" s="24">
        <v>491111.0</v>
      </c>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c r="A164" s="10" t="s">
        <v>36</v>
      </c>
      <c r="B164" s="24" t="s">
        <v>217</v>
      </c>
      <c r="C164" s="11"/>
      <c r="D164" s="21" t="str">
        <f t="shared" si="1"/>
        <v>0</v>
      </c>
      <c r="E164" s="21" t="str">
        <f t="shared" si="5"/>
        <v>0</v>
      </c>
      <c r="F164" s="22" t="str">
        <f t="shared" si="6"/>
        <v>0</v>
      </c>
      <c r="G164" s="23" t="str">
        <f t="shared" si="7"/>
        <v>0</v>
      </c>
      <c r="H164" s="24">
        <v>5302630.0</v>
      </c>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0" t="s">
        <v>36</v>
      </c>
      <c r="B165" s="10" t="s">
        <v>218</v>
      </c>
      <c r="C165" s="11"/>
      <c r="D165" s="21" t="str">
        <f t="shared" si="1"/>
        <v>0</v>
      </c>
      <c r="E165" s="21" t="str">
        <f t="shared" si="5"/>
        <v>0</v>
      </c>
      <c r="F165" s="22" t="str">
        <f t="shared" si="6"/>
        <v>0</v>
      </c>
      <c r="G165" s="23" t="str">
        <f t="shared" si="7"/>
        <v>0</v>
      </c>
      <c r="H165" s="10">
        <v>0.0</v>
      </c>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c r="A166" s="10" t="s">
        <v>36</v>
      </c>
      <c r="B166" s="24" t="s">
        <v>219</v>
      </c>
      <c r="C166" s="11"/>
      <c r="D166" s="21" t="str">
        <f t="shared" si="1"/>
        <v>0</v>
      </c>
      <c r="E166" s="21" t="str">
        <f t="shared" si="5"/>
        <v>0</v>
      </c>
      <c r="F166" s="22" t="str">
        <f t="shared" si="6"/>
        <v>0</v>
      </c>
      <c r="G166" s="23" t="str">
        <f t="shared" si="7"/>
        <v>0</v>
      </c>
      <c r="H166" s="24">
        <v>3075603.0</v>
      </c>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0" t="s">
        <v>36</v>
      </c>
      <c r="B167" s="10" t="s">
        <v>220</v>
      </c>
      <c r="C167" s="11"/>
      <c r="D167" s="21" t="str">
        <f t="shared" si="1"/>
        <v>0</v>
      </c>
      <c r="E167" s="21" t="str">
        <f t="shared" si="5"/>
        <v>0</v>
      </c>
      <c r="F167" s="22" t="str">
        <f t="shared" si="6"/>
        <v>0</v>
      </c>
      <c r="G167" s="23" t="str">
        <f t="shared" si="7"/>
        <v>0</v>
      </c>
      <c r="H167" s="24">
        <v>2994603.0</v>
      </c>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c r="A168" s="10" t="s">
        <v>36</v>
      </c>
      <c r="B168" s="24" t="s">
        <v>221</v>
      </c>
      <c r="C168" s="11"/>
      <c r="D168" s="21" t="str">
        <f t="shared" si="1"/>
        <v>0</v>
      </c>
      <c r="E168" s="21" t="str">
        <f t="shared" si="5"/>
        <v>0</v>
      </c>
      <c r="F168" s="22" t="str">
        <f t="shared" si="6"/>
        <v>0</v>
      </c>
      <c r="G168" s="23" t="str">
        <f t="shared" si="7"/>
        <v>0</v>
      </c>
      <c r="H168" s="24">
        <v>784329.0</v>
      </c>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0" t="s">
        <v>36</v>
      </c>
      <c r="B169" s="10" t="s">
        <v>222</v>
      </c>
      <c r="C169" s="11"/>
      <c r="D169" s="21" t="str">
        <f t="shared" si="1"/>
        <v>0</v>
      </c>
      <c r="E169" s="21" t="str">
        <f t="shared" si="5"/>
        <v>0</v>
      </c>
      <c r="F169" s="22" t="str">
        <f t="shared" si="6"/>
        <v>0</v>
      </c>
      <c r="G169" s="23" t="str">
        <f t="shared" si="7"/>
        <v>0</v>
      </c>
      <c r="H169" s="24">
        <v>984261.0</v>
      </c>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c r="A170" s="10" t="s">
        <v>36</v>
      </c>
      <c r="B170" s="24" t="s">
        <v>223</v>
      </c>
      <c r="C170" s="11"/>
      <c r="D170" s="21" t="str">
        <f t="shared" si="1"/>
        <v>0</v>
      </c>
      <c r="E170" s="21" t="str">
        <f t="shared" si="5"/>
        <v>0</v>
      </c>
      <c r="F170" s="22" t="str">
        <f t="shared" si="6"/>
        <v>0</v>
      </c>
      <c r="G170" s="23" t="str">
        <f t="shared" si="7"/>
        <v>0</v>
      </c>
      <c r="H170" s="24">
        <v>4.3847032E7</v>
      </c>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0" t="s">
        <v>36</v>
      </c>
      <c r="B171" s="10" t="s">
        <v>224</v>
      </c>
      <c r="C171" s="11"/>
      <c r="D171" s="21" t="str">
        <f t="shared" si="1"/>
        <v>0</v>
      </c>
      <c r="E171" s="21" t="str">
        <f t="shared" si="5"/>
        <v>0</v>
      </c>
      <c r="F171" s="22" t="str">
        <f t="shared" si="6"/>
        <v>0</v>
      </c>
      <c r="G171" s="23" t="str">
        <f t="shared" si="7"/>
        <v>0</v>
      </c>
      <c r="H171" s="24">
        <v>168230.0</v>
      </c>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c r="A172" s="10" t="s">
        <v>36</v>
      </c>
      <c r="B172" s="24" t="s">
        <v>225</v>
      </c>
      <c r="C172" s="11"/>
      <c r="D172" s="21" t="str">
        <f t="shared" si="1"/>
        <v>0</v>
      </c>
      <c r="E172" s="21" t="str">
        <f t="shared" si="5"/>
        <v>0</v>
      </c>
      <c r="F172" s="22" t="str">
        <f t="shared" si="6"/>
        <v>0</v>
      </c>
      <c r="G172" s="23" t="str">
        <f t="shared" si="7"/>
        <v>0</v>
      </c>
      <c r="H172" s="24">
        <v>107273.0</v>
      </c>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0" t="s">
        <v>36</v>
      </c>
      <c r="B173" s="10" t="s">
        <v>226</v>
      </c>
      <c r="C173" s="11"/>
      <c r="D173" s="21" t="str">
        <f t="shared" si="1"/>
        <v>0</v>
      </c>
      <c r="E173" s="21" t="str">
        <f t="shared" si="5"/>
        <v>0</v>
      </c>
      <c r="F173" s="22" t="str">
        <f t="shared" si="6"/>
        <v>0</v>
      </c>
      <c r="G173" s="23" t="str">
        <f t="shared" si="7"/>
        <v>0</v>
      </c>
      <c r="H173" s="24">
        <v>334012.0</v>
      </c>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c r="A174" s="10" t="s">
        <v>36</v>
      </c>
      <c r="B174" s="24" t="s">
        <v>227</v>
      </c>
      <c r="C174" s="11"/>
      <c r="D174" s="21" t="str">
        <f t="shared" si="1"/>
        <v>0</v>
      </c>
      <c r="E174" s="21" t="str">
        <f t="shared" si="5"/>
        <v>0</v>
      </c>
      <c r="F174" s="22" t="str">
        <f t="shared" si="6"/>
        <v>0</v>
      </c>
      <c r="G174" s="23" t="str">
        <f t="shared" si="7"/>
        <v>0</v>
      </c>
      <c r="H174" s="24">
        <v>86180.0</v>
      </c>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0" t="s">
        <v>36</v>
      </c>
      <c r="B175" s="10" t="s">
        <v>228</v>
      </c>
      <c r="C175" s="11"/>
      <c r="D175" s="21" t="str">
        <f t="shared" si="1"/>
        <v>0</v>
      </c>
      <c r="E175" s="21" t="str">
        <f t="shared" si="5"/>
        <v>0</v>
      </c>
      <c r="F175" s="22" t="str">
        <f t="shared" si="6"/>
        <v>0</v>
      </c>
      <c r="G175" s="23" t="str">
        <f t="shared" si="7"/>
        <v>0</v>
      </c>
      <c r="H175" s="24">
        <v>1103488.0</v>
      </c>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c r="A176" s="10" t="s">
        <v>36</v>
      </c>
      <c r="B176" s="24" t="s">
        <v>229</v>
      </c>
      <c r="C176" s="11"/>
      <c r="D176" s="21" t="str">
        <f t="shared" si="1"/>
        <v>0</v>
      </c>
      <c r="E176" s="21" t="str">
        <f t="shared" si="5"/>
        <v>0</v>
      </c>
      <c r="F176" s="22" t="str">
        <f t="shared" si="6"/>
        <v>0</v>
      </c>
      <c r="G176" s="23" t="str">
        <f t="shared" si="7"/>
        <v>0</v>
      </c>
      <c r="H176" s="24">
        <v>3596805.0</v>
      </c>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0" t="s">
        <v>36</v>
      </c>
      <c r="B177" s="10" t="s">
        <v>230</v>
      </c>
      <c r="C177" s="11"/>
      <c r="D177" s="21" t="str">
        <f t="shared" si="1"/>
        <v>0</v>
      </c>
      <c r="E177" s="21" t="str">
        <f t="shared" si="5"/>
        <v>0</v>
      </c>
      <c r="F177" s="22" t="str">
        <f t="shared" si="6"/>
        <v>0</v>
      </c>
      <c r="G177" s="23" t="str">
        <f t="shared" si="7"/>
        <v>0</v>
      </c>
      <c r="H177" s="24">
        <v>6066937.0</v>
      </c>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c r="A178" s="10" t="s">
        <v>36</v>
      </c>
      <c r="B178" s="24" t="s">
        <v>231</v>
      </c>
      <c r="C178" s="11"/>
      <c r="D178" s="21" t="str">
        <f t="shared" si="1"/>
        <v>0</v>
      </c>
      <c r="E178" s="21" t="str">
        <f t="shared" si="5"/>
        <v>0</v>
      </c>
      <c r="F178" s="22" t="str">
        <f t="shared" si="6"/>
        <v>0</v>
      </c>
      <c r="G178" s="23" t="str">
        <f t="shared" si="7"/>
        <v>0</v>
      </c>
      <c r="H178" s="24">
        <v>144043.0</v>
      </c>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0" t="s">
        <v>36</v>
      </c>
      <c r="B179" s="10" t="s">
        <v>232</v>
      </c>
      <c r="C179" s="11"/>
      <c r="D179" s="21" t="str">
        <f t="shared" si="1"/>
        <v>0</v>
      </c>
      <c r="E179" s="21" t="str">
        <f t="shared" si="5"/>
        <v>0</v>
      </c>
      <c r="F179" s="22" t="str">
        <f t="shared" si="6"/>
        <v>0</v>
      </c>
      <c r="G179" s="23" t="str">
        <f t="shared" si="7"/>
        <v>0</v>
      </c>
      <c r="H179" s="24">
        <v>2440307.0</v>
      </c>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c r="A180" s="10" t="s">
        <v>36</v>
      </c>
      <c r="B180" s="24" t="s">
        <v>233</v>
      </c>
      <c r="C180" s="11"/>
      <c r="D180" s="21" t="str">
        <f t="shared" si="1"/>
        <v>0</v>
      </c>
      <c r="E180" s="21" t="str">
        <f t="shared" si="5"/>
        <v>0</v>
      </c>
      <c r="F180" s="22" t="str">
        <f t="shared" si="6"/>
        <v>0</v>
      </c>
      <c r="G180" s="23" t="str">
        <f t="shared" si="7"/>
        <v>0</v>
      </c>
      <c r="H180" s="24">
        <v>3631387.0</v>
      </c>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0" t="s">
        <v>36</v>
      </c>
      <c r="B181" s="10" t="s">
        <v>234</v>
      </c>
      <c r="C181" s="11"/>
      <c r="D181" s="21" t="str">
        <f t="shared" si="1"/>
        <v>0</v>
      </c>
      <c r="E181" s="21" t="str">
        <f t="shared" si="5"/>
        <v>0</v>
      </c>
      <c r="F181" s="22" t="str">
        <f t="shared" si="6"/>
        <v>0</v>
      </c>
      <c r="G181" s="23" t="str">
        <f t="shared" si="7"/>
        <v>0</v>
      </c>
      <c r="H181" s="24">
        <v>830541.0</v>
      </c>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c r="A182" s="10" t="s">
        <v>36</v>
      </c>
      <c r="B182" s="24" t="s">
        <v>235</v>
      </c>
      <c r="C182" s="11"/>
      <c r="D182" s="21" t="str">
        <f t="shared" si="1"/>
        <v>0</v>
      </c>
      <c r="E182" s="21" t="str">
        <f t="shared" si="5"/>
        <v>0</v>
      </c>
      <c r="F182" s="22" t="str">
        <f t="shared" si="6"/>
        <v>0</v>
      </c>
      <c r="G182" s="23" t="str">
        <f t="shared" si="7"/>
        <v>0</v>
      </c>
      <c r="H182" s="24">
        <v>54268.0</v>
      </c>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0" t="s">
        <v>36</v>
      </c>
      <c r="B183" s="10" t="s">
        <v>236</v>
      </c>
      <c r="C183" s="11"/>
      <c r="D183" s="21" t="str">
        <f t="shared" si="1"/>
        <v>BP</v>
      </c>
      <c r="E183" s="21" t="str">
        <f t="shared" si="5"/>
        <v>0</v>
      </c>
      <c r="F183" s="22" t="str">
        <f t="shared" si="6"/>
        <v>BP CAP 4% 29/12/14</v>
      </c>
      <c r="G183" s="23">
        <f t="shared" si="7"/>
        <v>741014</v>
      </c>
      <c r="H183" s="24">
        <v>741014.0</v>
      </c>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 r="A184" s="10" t="s">
        <v>36</v>
      </c>
      <c r="B184" s="24" t="s">
        <v>237</v>
      </c>
      <c r="C184" s="11"/>
      <c r="D184" s="21" t="str">
        <f t="shared" si="1"/>
        <v>BP</v>
      </c>
      <c r="E184" s="21" t="str">
        <f t="shared" si="5"/>
        <v>0</v>
      </c>
      <c r="F184" s="26" t="str">
        <f t="shared" si="6"/>
        <v>BP CAP MKT 1.375% 10/5/18</v>
      </c>
      <c r="G184" s="23">
        <f t="shared" si="7"/>
        <v>352437</v>
      </c>
      <c r="H184" s="24">
        <v>352437.0</v>
      </c>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0" t="s">
        <v>36</v>
      </c>
      <c r="B185" s="10" t="s">
        <v>238</v>
      </c>
      <c r="C185" s="11"/>
      <c r="D185" s="21" t="str">
        <f t="shared" si="1"/>
        <v>BP</v>
      </c>
      <c r="E185" s="21" t="str">
        <f t="shared" si="5"/>
        <v>0</v>
      </c>
      <c r="F185" s="22" t="str">
        <f t="shared" si="6"/>
        <v>BP CAPITAL 4.325% 10/12/18</v>
      </c>
      <c r="G185" s="23">
        <f t="shared" si="7"/>
        <v>2167470</v>
      </c>
      <c r="H185" s="24">
        <v>2167470.0</v>
      </c>
      <c r="I185" s="11"/>
      <c r="J185" s="11"/>
      <c r="K185" s="11"/>
      <c r="M185" s="11"/>
      <c r="N185" s="11"/>
      <c r="O185" s="11"/>
      <c r="P185" s="11"/>
      <c r="Q185" s="11"/>
      <c r="R185" s="11"/>
      <c r="S185" s="11"/>
      <c r="T185" s="11"/>
      <c r="U185" s="11"/>
      <c r="V185" s="11"/>
      <c r="W185" s="11"/>
      <c r="X185" s="11"/>
      <c r="Y185" s="11"/>
      <c r="Z185" s="11"/>
      <c r="AA185" s="11"/>
      <c r="AB185" s="11"/>
      <c r="AC185" s="11"/>
      <c r="AD185" s="11"/>
    </row>
    <row r="186">
      <c r="A186" s="10" t="s">
        <v>36</v>
      </c>
      <c r="B186" s="10" t="s">
        <v>239</v>
      </c>
      <c r="C186" s="11"/>
      <c r="D186" s="21" t="str">
        <f t="shared" si="1"/>
        <v>BP</v>
      </c>
      <c r="E186" s="21" t="str">
        <f t="shared" si="5"/>
        <v>0</v>
      </c>
      <c r="F186" s="22" t="str">
        <f t="shared" si="6"/>
        <v>BP PLC</v>
      </c>
      <c r="G186" s="23">
        <f t="shared" si="7"/>
        <v>269024222</v>
      </c>
      <c r="H186" s="24">
        <v>2.69024222E8</v>
      </c>
      <c r="I186" s="11"/>
      <c r="J186" s="11"/>
      <c r="K186" s="11"/>
      <c r="M186" s="11"/>
      <c r="N186" s="11"/>
      <c r="O186" s="11"/>
      <c r="P186" s="11"/>
      <c r="Q186" s="11"/>
      <c r="R186" s="11"/>
      <c r="S186" s="11"/>
      <c r="T186" s="11"/>
      <c r="U186" s="11"/>
      <c r="V186" s="11"/>
      <c r="W186" s="11"/>
      <c r="X186" s="11"/>
      <c r="Y186" s="11"/>
      <c r="Z186" s="11"/>
      <c r="AA186" s="11"/>
      <c r="AB186" s="11"/>
      <c r="AC186" s="11"/>
      <c r="AD186" s="11"/>
    </row>
    <row r="187">
      <c r="A187" s="10" t="s">
        <v>36</v>
      </c>
      <c r="B187" s="10" t="s">
        <v>240</v>
      </c>
      <c r="C187" s="11"/>
      <c r="D187" s="21" t="str">
        <f t="shared" si="1"/>
        <v>0</v>
      </c>
      <c r="E187" s="21" t="str">
        <f t="shared" si="5"/>
        <v>0</v>
      </c>
      <c r="F187" s="22" t="str">
        <f t="shared" si="6"/>
        <v>0</v>
      </c>
      <c r="G187" s="23" t="str">
        <f t="shared" si="7"/>
        <v>0</v>
      </c>
      <c r="H187" s="24">
        <v>90158.0</v>
      </c>
      <c r="I187" s="11"/>
      <c r="J187" s="11"/>
      <c r="K187" s="11"/>
      <c r="M187" s="11"/>
      <c r="N187" s="11"/>
      <c r="O187" s="11"/>
      <c r="P187" s="11"/>
      <c r="Q187" s="11"/>
      <c r="R187" s="11"/>
      <c r="S187" s="11"/>
      <c r="T187" s="11"/>
      <c r="U187" s="11"/>
      <c r="V187" s="11"/>
      <c r="W187" s="11"/>
      <c r="X187" s="11"/>
      <c r="Y187" s="11"/>
      <c r="Z187" s="11"/>
      <c r="AA187" s="11"/>
      <c r="AB187" s="11"/>
      <c r="AC187" s="11"/>
      <c r="AD187" s="11"/>
    </row>
    <row r="188">
      <c r="A188" s="10" t="s">
        <v>36</v>
      </c>
      <c r="B188" s="24" t="s">
        <v>241</v>
      </c>
      <c r="C188" s="11"/>
      <c r="D188" s="21" t="str">
        <f t="shared" si="1"/>
        <v>0</v>
      </c>
      <c r="E188" s="21" t="str">
        <f t="shared" si="5"/>
        <v>0</v>
      </c>
      <c r="F188" s="22" t="str">
        <f t="shared" si="6"/>
        <v>0</v>
      </c>
      <c r="G188" s="23" t="str">
        <f t="shared" si="7"/>
        <v>0</v>
      </c>
      <c r="H188" s="24">
        <v>119229.0</v>
      </c>
      <c r="I188" s="11"/>
      <c r="J188" s="11"/>
      <c r="K188" s="11"/>
      <c r="M188" s="11"/>
      <c r="N188" s="11"/>
      <c r="O188" s="11"/>
      <c r="P188" s="11"/>
      <c r="Q188" s="11"/>
      <c r="R188" s="11"/>
      <c r="S188" s="11"/>
      <c r="T188" s="11"/>
      <c r="U188" s="11"/>
      <c r="V188" s="11"/>
      <c r="W188" s="11"/>
      <c r="X188" s="11"/>
      <c r="Y188" s="11"/>
      <c r="Z188" s="11"/>
      <c r="AA188" s="11"/>
      <c r="AB188" s="11"/>
      <c r="AC188" s="11"/>
      <c r="AD188" s="11"/>
    </row>
    <row r="189">
      <c r="A189" s="10" t="s">
        <v>36</v>
      </c>
      <c r="B189" s="10" t="s">
        <v>242</v>
      </c>
      <c r="C189" s="11"/>
      <c r="D189" s="21" t="str">
        <f t="shared" si="1"/>
        <v>0</v>
      </c>
      <c r="E189" s="21" t="str">
        <f t="shared" si="5"/>
        <v>0</v>
      </c>
      <c r="F189" s="22" t="str">
        <f t="shared" si="6"/>
        <v>0</v>
      </c>
      <c r="G189" s="23" t="str">
        <f t="shared" si="7"/>
        <v>0</v>
      </c>
      <c r="H189" s="24">
        <v>2729761.0</v>
      </c>
      <c r="I189" s="11"/>
      <c r="J189" s="11"/>
      <c r="K189" s="11"/>
      <c r="M189" s="11"/>
      <c r="N189" s="11"/>
      <c r="O189" s="11"/>
      <c r="P189" s="11"/>
      <c r="Q189" s="11"/>
      <c r="R189" s="11"/>
      <c r="S189" s="11"/>
      <c r="T189" s="11"/>
      <c r="U189" s="11"/>
      <c r="V189" s="11"/>
      <c r="W189" s="11"/>
      <c r="X189" s="11"/>
      <c r="Y189" s="11"/>
      <c r="Z189" s="11"/>
      <c r="AA189" s="11"/>
      <c r="AB189" s="11"/>
      <c r="AC189" s="11"/>
      <c r="AD189" s="11"/>
    </row>
    <row r="190">
      <c r="A190" s="10" t="s">
        <v>36</v>
      </c>
      <c r="B190" s="24" t="s">
        <v>243</v>
      </c>
      <c r="C190" s="11"/>
      <c r="D190" s="21" t="str">
        <f t="shared" si="1"/>
        <v>0</v>
      </c>
      <c r="E190" s="21" t="str">
        <f t="shared" si="5"/>
        <v>0</v>
      </c>
      <c r="F190" s="22" t="str">
        <f t="shared" si="6"/>
        <v>0</v>
      </c>
      <c r="G190" s="23" t="str">
        <f t="shared" si="7"/>
        <v>0</v>
      </c>
      <c r="H190" s="24">
        <v>2.2658029E7</v>
      </c>
      <c r="I190" s="11"/>
      <c r="J190" s="11"/>
      <c r="K190" s="11"/>
      <c r="M190" s="11"/>
      <c r="N190" s="11"/>
      <c r="O190" s="11"/>
      <c r="P190" s="11"/>
      <c r="Q190" s="11"/>
      <c r="R190" s="11"/>
      <c r="S190" s="11"/>
      <c r="T190" s="11"/>
      <c r="U190" s="11"/>
      <c r="V190" s="11"/>
      <c r="W190" s="11"/>
      <c r="X190" s="11"/>
      <c r="Y190" s="11"/>
      <c r="Z190" s="11"/>
      <c r="AA190" s="11"/>
      <c r="AB190" s="11"/>
      <c r="AC190" s="11"/>
      <c r="AD190" s="11"/>
    </row>
    <row r="191">
      <c r="A191" s="10" t="s">
        <v>36</v>
      </c>
      <c r="B191" s="10" t="s">
        <v>244</v>
      </c>
      <c r="C191" s="11"/>
      <c r="D191" s="21" t="str">
        <f t="shared" si="1"/>
        <v>0</v>
      </c>
      <c r="E191" s="21" t="str">
        <f t="shared" si="5"/>
        <v>0</v>
      </c>
      <c r="F191" s="22" t="str">
        <f t="shared" si="6"/>
        <v>0</v>
      </c>
      <c r="G191" s="23" t="str">
        <f t="shared" si="7"/>
        <v>0</v>
      </c>
      <c r="H191" s="24">
        <v>9161808.0</v>
      </c>
      <c r="I191" s="11"/>
      <c r="J191" s="11"/>
      <c r="K191" s="11"/>
      <c r="M191" s="11"/>
      <c r="N191" s="11"/>
      <c r="O191" s="11"/>
      <c r="P191" s="11"/>
      <c r="Q191" s="11"/>
      <c r="R191" s="11"/>
      <c r="S191" s="11"/>
      <c r="T191" s="11"/>
      <c r="U191" s="11"/>
      <c r="V191" s="11"/>
      <c r="W191" s="11"/>
      <c r="X191" s="11"/>
      <c r="Y191" s="11"/>
      <c r="Z191" s="11"/>
      <c r="AA191" s="11"/>
      <c r="AB191" s="11"/>
      <c r="AC191" s="11"/>
      <c r="AD191" s="11"/>
    </row>
    <row r="192">
      <c r="A192" s="10" t="s">
        <v>36</v>
      </c>
      <c r="B192" s="24" t="s">
        <v>245</v>
      </c>
      <c r="C192" s="11"/>
      <c r="D192" s="21" t="str">
        <f t="shared" si="1"/>
        <v>0</v>
      </c>
      <c r="E192" s="21" t="str">
        <f t="shared" si="5"/>
        <v>0</v>
      </c>
      <c r="F192" s="22" t="str">
        <f t="shared" si="6"/>
        <v>0</v>
      </c>
      <c r="G192" s="23" t="str">
        <f t="shared" si="7"/>
        <v>0</v>
      </c>
      <c r="H192" s="24">
        <v>1.602923E7</v>
      </c>
      <c r="I192" s="11"/>
      <c r="J192" s="11"/>
      <c r="K192" s="11"/>
      <c r="M192" s="11"/>
      <c r="N192" s="11"/>
      <c r="O192" s="11"/>
      <c r="P192" s="11"/>
      <c r="Q192" s="11"/>
      <c r="R192" s="11"/>
      <c r="S192" s="11"/>
      <c r="T192" s="11"/>
      <c r="U192" s="11"/>
      <c r="V192" s="11"/>
      <c r="W192" s="11"/>
      <c r="X192" s="11"/>
      <c r="Y192" s="11"/>
      <c r="Z192" s="11"/>
      <c r="AA192" s="11"/>
      <c r="AB192" s="11"/>
      <c r="AC192" s="11"/>
      <c r="AD192" s="11"/>
    </row>
    <row r="193">
      <c r="A193" s="10" t="s">
        <v>36</v>
      </c>
      <c r="B193" s="10" t="s">
        <v>246</v>
      </c>
      <c r="C193" s="11"/>
      <c r="D193" s="21" t="str">
        <f t="shared" si="1"/>
        <v>0</v>
      </c>
      <c r="E193" s="21" t="str">
        <f t="shared" si="5"/>
        <v>0</v>
      </c>
      <c r="F193" s="22" t="str">
        <f t="shared" si="6"/>
        <v>0</v>
      </c>
      <c r="G193" s="23" t="str">
        <f t="shared" si="7"/>
        <v>0</v>
      </c>
      <c r="H193" s="24">
        <v>209000.0</v>
      </c>
      <c r="I193" s="11"/>
      <c r="J193" s="11"/>
      <c r="K193" s="11"/>
      <c r="M193" s="11"/>
      <c r="N193" s="11"/>
      <c r="O193" s="11"/>
      <c r="P193" s="11"/>
      <c r="Q193" s="11"/>
      <c r="R193" s="11"/>
      <c r="S193" s="11"/>
      <c r="T193" s="11"/>
      <c r="U193" s="11"/>
      <c r="V193" s="11"/>
      <c r="W193" s="11"/>
      <c r="X193" s="11"/>
      <c r="Y193" s="11"/>
      <c r="Z193" s="11"/>
      <c r="AA193" s="11"/>
      <c r="AB193" s="11"/>
      <c r="AC193" s="11"/>
      <c r="AD193" s="11"/>
    </row>
    <row r="194">
      <c r="A194" s="10" t="s">
        <v>36</v>
      </c>
      <c r="B194" s="24" t="s">
        <v>247</v>
      </c>
      <c r="C194" s="11"/>
      <c r="D194" s="21" t="str">
        <f t="shared" si="1"/>
        <v>0</v>
      </c>
      <c r="E194" s="21" t="str">
        <f t="shared" si="5"/>
        <v>0</v>
      </c>
      <c r="F194" s="22" t="str">
        <f t="shared" si="6"/>
        <v>0</v>
      </c>
      <c r="G194" s="23" t="str">
        <f t="shared" si="7"/>
        <v>0</v>
      </c>
      <c r="H194" s="24">
        <v>119094.0</v>
      </c>
      <c r="I194" s="11"/>
      <c r="J194" s="11"/>
      <c r="K194" s="11"/>
      <c r="M194" s="11"/>
      <c r="N194" s="11"/>
      <c r="O194" s="11"/>
      <c r="P194" s="11"/>
      <c r="Q194" s="11"/>
      <c r="R194" s="11"/>
      <c r="S194" s="11"/>
      <c r="T194" s="11"/>
      <c r="U194" s="11"/>
      <c r="V194" s="11"/>
      <c r="W194" s="11"/>
      <c r="X194" s="11"/>
      <c r="Y194" s="11"/>
      <c r="Z194" s="11"/>
      <c r="AA194" s="11"/>
      <c r="AB194" s="11"/>
      <c r="AC194" s="11"/>
      <c r="AD194" s="11"/>
    </row>
    <row r="195">
      <c r="A195" s="10" t="s">
        <v>36</v>
      </c>
      <c r="B195" s="10" t="s">
        <v>248</v>
      </c>
      <c r="C195" s="11"/>
      <c r="D195" s="21" t="str">
        <f t="shared" si="1"/>
        <v>0</v>
      </c>
      <c r="E195" s="21" t="str">
        <f t="shared" si="5"/>
        <v>0</v>
      </c>
      <c r="F195" s="22" t="str">
        <f t="shared" si="6"/>
        <v>0</v>
      </c>
      <c r="G195" s="23" t="str">
        <f t="shared" si="7"/>
        <v>0</v>
      </c>
      <c r="H195" s="24">
        <v>1.4995512E7</v>
      </c>
      <c r="I195" s="11"/>
      <c r="J195" s="11"/>
      <c r="K195" s="11"/>
      <c r="M195" s="11"/>
      <c r="N195" s="11"/>
      <c r="O195" s="11"/>
      <c r="P195" s="11"/>
      <c r="Q195" s="11"/>
      <c r="R195" s="11"/>
      <c r="S195" s="11"/>
      <c r="T195" s="11"/>
      <c r="U195" s="11"/>
      <c r="V195" s="11"/>
      <c r="W195" s="11"/>
      <c r="X195" s="11"/>
      <c r="Y195" s="11"/>
      <c r="Z195" s="11"/>
      <c r="AA195" s="11"/>
      <c r="AB195" s="11"/>
      <c r="AC195" s="11"/>
      <c r="AD195" s="11"/>
    </row>
    <row r="196">
      <c r="A196" s="10" t="s">
        <v>36</v>
      </c>
      <c r="B196" s="24" t="s">
        <v>249</v>
      </c>
      <c r="C196" s="11"/>
      <c r="D196" s="21" t="str">
        <f t="shared" si="1"/>
        <v>0</v>
      </c>
      <c r="E196" s="21" t="str">
        <f t="shared" si="5"/>
        <v>0</v>
      </c>
      <c r="F196" s="22" t="str">
        <f t="shared" si="6"/>
        <v>0</v>
      </c>
      <c r="G196" s="23" t="str">
        <f t="shared" si="7"/>
        <v>0</v>
      </c>
      <c r="H196" s="24">
        <v>787594.0</v>
      </c>
      <c r="I196" s="11"/>
      <c r="J196" s="11"/>
      <c r="K196" s="11"/>
      <c r="M196" s="11"/>
      <c r="N196" s="11"/>
      <c r="O196" s="11"/>
      <c r="P196" s="11"/>
      <c r="Q196" s="11"/>
      <c r="R196" s="11"/>
      <c r="S196" s="11"/>
      <c r="T196" s="11"/>
      <c r="U196" s="11"/>
      <c r="V196" s="11"/>
      <c r="W196" s="11"/>
      <c r="X196" s="11"/>
      <c r="Y196" s="11"/>
      <c r="Z196" s="11"/>
      <c r="AA196" s="11"/>
      <c r="AB196" s="11"/>
      <c r="AC196" s="11"/>
      <c r="AD196" s="11"/>
    </row>
    <row r="197">
      <c r="A197" s="10" t="s">
        <v>36</v>
      </c>
      <c r="B197" s="10" t="s">
        <v>250</v>
      </c>
      <c r="C197" s="11"/>
      <c r="D197" s="21" t="str">
        <f t="shared" si="1"/>
        <v>0</v>
      </c>
      <c r="E197" s="21" t="str">
        <f t="shared" si="5"/>
        <v>0</v>
      </c>
      <c r="F197" s="22" t="str">
        <f t="shared" si="6"/>
        <v>0</v>
      </c>
      <c r="G197" s="23" t="str">
        <f t="shared" si="7"/>
        <v>0</v>
      </c>
      <c r="H197" s="24">
        <v>631264.0</v>
      </c>
      <c r="I197" s="11"/>
      <c r="J197" s="11"/>
      <c r="K197" s="11"/>
      <c r="M197" s="11"/>
      <c r="N197" s="11"/>
      <c r="O197" s="11"/>
      <c r="P197" s="11"/>
      <c r="Q197" s="11"/>
      <c r="R197" s="11"/>
      <c r="S197" s="11"/>
      <c r="T197" s="11"/>
      <c r="U197" s="11"/>
      <c r="V197" s="11"/>
      <c r="W197" s="11"/>
      <c r="X197" s="11"/>
      <c r="Y197" s="11"/>
      <c r="Z197" s="11"/>
      <c r="AA197" s="11"/>
      <c r="AB197" s="11"/>
      <c r="AC197" s="11"/>
      <c r="AD197" s="11"/>
    </row>
    <row r="198">
      <c r="A198" s="10" t="s">
        <v>36</v>
      </c>
      <c r="B198" s="24" t="s">
        <v>251</v>
      </c>
      <c r="C198" s="11"/>
      <c r="D198" s="21" t="str">
        <f t="shared" si="1"/>
        <v>0</v>
      </c>
      <c r="E198" s="21" t="str">
        <f t="shared" si="5"/>
        <v>0</v>
      </c>
      <c r="F198" s="22" t="str">
        <f t="shared" si="6"/>
        <v>0</v>
      </c>
      <c r="G198" s="23" t="str">
        <f t="shared" si="7"/>
        <v>0</v>
      </c>
      <c r="H198" s="24">
        <v>207344.0</v>
      </c>
      <c r="I198" s="11"/>
      <c r="J198" s="11"/>
      <c r="K198" s="11"/>
      <c r="M198" s="11"/>
      <c r="N198" s="11"/>
      <c r="O198" s="11"/>
      <c r="P198" s="11"/>
      <c r="Q198" s="11"/>
      <c r="R198" s="11"/>
      <c r="S198" s="11"/>
      <c r="T198" s="11"/>
      <c r="U198" s="11"/>
      <c r="V198" s="11"/>
      <c r="W198" s="11"/>
      <c r="X198" s="11"/>
      <c r="Y198" s="11"/>
      <c r="Z198" s="11"/>
      <c r="AA198" s="11"/>
      <c r="AB198" s="11"/>
      <c r="AC198" s="11"/>
      <c r="AD198" s="11"/>
    </row>
    <row r="199">
      <c r="A199" s="10" t="s">
        <v>36</v>
      </c>
      <c r="B199" s="10" t="s">
        <v>252</v>
      </c>
      <c r="C199" s="11"/>
      <c r="D199" s="21" t="str">
        <f t="shared" si="1"/>
        <v>0</v>
      </c>
      <c r="E199" s="21" t="str">
        <f t="shared" si="5"/>
        <v>0</v>
      </c>
      <c r="F199" s="22" t="str">
        <f t="shared" si="6"/>
        <v>0</v>
      </c>
      <c r="G199" s="23" t="str">
        <f t="shared" si="7"/>
        <v>0</v>
      </c>
      <c r="H199" s="24">
        <v>1205936.0</v>
      </c>
      <c r="I199" s="11"/>
      <c r="J199" s="11"/>
      <c r="K199" s="11"/>
      <c r="M199" s="11"/>
      <c r="N199" s="11"/>
      <c r="O199" s="11"/>
      <c r="P199" s="11"/>
      <c r="Q199" s="11"/>
      <c r="R199" s="11"/>
      <c r="S199" s="11"/>
      <c r="T199" s="11"/>
      <c r="U199" s="11"/>
      <c r="V199" s="11"/>
      <c r="W199" s="11"/>
      <c r="X199" s="11"/>
      <c r="Y199" s="11"/>
      <c r="Z199" s="11"/>
      <c r="AA199" s="11"/>
      <c r="AB199" s="11"/>
      <c r="AC199" s="11"/>
      <c r="AD199" s="11"/>
    </row>
    <row r="200">
      <c r="A200" s="10" t="s">
        <v>36</v>
      </c>
      <c r="B200" s="24" t="s">
        <v>253</v>
      </c>
      <c r="C200" s="11"/>
      <c r="D200" s="21" t="str">
        <f t="shared" si="1"/>
        <v>0</v>
      </c>
      <c r="E200" s="21" t="str">
        <f t="shared" si="5"/>
        <v>0</v>
      </c>
      <c r="F200" s="22" t="str">
        <f t="shared" si="6"/>
        <v>0</v>
      </c>
      <c r="G200" s="23" t="str">
        <f t="shared" si="7"/>
        <v>0</v>
      </c>
      <c r="H200" s="24">
        <v>589245.0</v>
      </c>
      <c r="I200" s="11"/>
      <c r="J200" s="11"/>
      <c r="K200" s="11"/>
      <c r="M200" s="11"/>
      <c r="N200" s="11"/>
      <c r="O200" s="11"/>
      <c r="P200" s="11"/>
      <c r="Q200" s="11"/>
      <c r="R200" s="11"/>
      <c r="S200" s="11"/>
      <c r="T200" s="11"/>
      <c r="U200" s="11"/>
      <c r="V200" s="11"/>
      <c r="W200" s="11"/>
      <c r="X200" s="11"/>
      <c r="Y200" s="11"/>
      <c r="Z200" s="11"/>
      <c r="AA200" s="11"/>
      <c r="AB200" s="11"/>
      <c r="AC200" s="11"/>
      <c r="AD200" s="11"/>
    </row>
    <row r="201">
      <c r="A201" s="10" t="s">
        <v>36</v>
      </c>
      <c r="B201" s="10" t="s">
        <v>254</v>
      </c>
      <c r="C201" s="11"/>
      <c r="D201" s="21" t="str">
        <f t="shared" si="1"/>
        <v>0</v>
      </c>
      <c r="E201" s="21" t="str">
        <f t="shared" si="5"/>
        <v>0</v>
      </c>
      <c r="F201" s="22" t="str">
        <f t="shared" si="6"/>
        <v>0</v>
      </c>
      <c r="G201" s="23" t="str">
        <f t="shared" si="7"/>
        <v>0</v>
      </c>
      <c r="H201" s="24">
        <v>1.5568235E7</v>
      </c>
      <c r="I201" s="11"/>
      <c r="J201" s="11"/>
      <c r="K201" s="11"/>
      <c r="M201" s="11"/>
      <c r="N201" s="11"/>
      <c r="O201" s="11"/>
      <c r="P201" s="11"/>
      <c r="Q201" s="11"/>
      <c r="R201" s="11"/>
      <c r="S201" s="11"/>
      <c r="T201" s="11"/>
      <c r="U201" s="11"/>
      <c r="V201" s="11"/>
      <c r="W201" s="11"/>
      <c r="X201" s="11"/>
      <c r="Y201" s="11"/>
      <c r="Z201" s="11"/>
      <c r="AA201" s="11"/>
      <c r="AB201" s="11"/>
      <c r="AC201" s="11"/>
      <c r="AD201" s="11"/>
    </row>
    <row r="202">
      <c r="A202" s="10" t="s">
        <v>36</v>
      </c>
      <c r="B202" s="24" t="s">
        <v>255</v>
      </c>
      <c r="C202" s="11"/>
      <c r="D202" s="21" t="str">
        <f t="shared" si="1"/>
        <v>0</v>
      </c>
      <c r="E202" s="21" t="str">
        <f t="shared" si="5"/>
        <v>0</v>
      </c>
      <c r="F202" s="22" t="str">
        <f t="shared" si="6"/>
        <v>0</v>
      </c>
      <c r="G202" s="23" t="str">
        <f t="shared" si="7"/>
        <v>0</v>
      </c>
      <c r="H202" s="24">
        <v>3292373.0</v>
      </c>
      <c r="I202" s="11"/>
      <c r="J202" s="11"/>
      <c r="K202" s="11"/>
      <c r="M202" s="11"/>
      <c r="N202" s="11"/>
      <c r="O202" s="11"/>
      <c r="P202" s="11"/>
      <c r="Q202" s="11"/>
      <c r="R202" s="11"/>
      <c r="S202" s="11"/>
      <c r="T202" s="11"/>
      <c r="U202" s="11"/>
      <c r="V202" s="11"/>
      <c r="W202" s="11"/>
      <c r="X202" s="11"/>
      <c r="Y202" s="11"/>
      <c r="Z202" s="11"/>
      <c r="AA202" s="11"/>
      <c r="AB202" s="11"/>
      <c r="AC202" s="11"/>
      <c r="AD202" s="11"/>
    </row>
    <row r="203">
      <c r="A203" s="10" t="s">
        <v>36</v>
      </c>
      <c r="B203" s="10" t="s">
        <v>256</v>
      </c>
      <c r="C203" s="11"/>
      <c r="D203" s="21" t="str">
        <f t="shared" si="1"/>
        <v>0</v>
      </c>
      <c r="E203" s="21" t="str">
        <f t="shared" si="5"/>
        <v>0</v>
      </c>
      <c r="F203" s="22" t="str">
        <f t="shared" si="6"/>
        <v>0</v>
      </c>
      <c r="G203" s="23" t="str">
        <f t="shared" si="7"/>
        <v>0</v>
      </c>
      <c r="H203" s="24">
        <v>2271855.0</v>
      </c>
      <c r="I203" s="11"/>
      <c r="J203" s="11"/>
      <c r="K203" s="11"/>
      <c r="M203" s="11"/>
      <c r="N203" s="11"/>
      <c r="O203" s="11"/>
      <c r="P203" s="11"/>
      <c r="Q203" s="11"/>
      <c r="R203" s="11"/>
      <c r="S203" s="11"/>
      <c r="T203" s="11"/>
      <c r="U203" s="11"/>
      <c r="V203" s="11"/>
      <c r="W203" s="11"/>
      <c r="X203" s="11"/>
      <c r="Y203" s="11"/>
      <c r="Z203" s="11"/>
      <c r="AA203" s="11"/>
      <c r="AB203" s="11"/>
      <c r="AC203" s="11"/>
      <c r="AD203" s="11"/>
    </row>
    <row r="204">
      <c r="A204" s="10" t="s">
        <v>36</v>
      </c>
      <c r="B204" s="24" t="s">
        <v>257</v>
      </c>
      <c r="C204" s="11"/>
      <c r="D204" s="21" t="str">
        <f t="shared" si="1"/>
        <v>0</v>
      </c>
      <c r="E204" s="21" t="str">
        <f t="shared" si="5"/>
        <v>0</v>
      </c>
      <c r="F204" s="22" t="str">
        <f t="shared" si="6"/>
        <v>0</v>
      </c>
      <c r="G204" s="23" t="str">
        <f t="shared" si="7"/>
        <v>0</v>
      </c>
      <c r="H204" s="24">
        <v>1734474.0</v>
      </c>
      <c r="I204" s="11"/>
      <c r="J204" s="11"/>
      <c r="K204" s="11"/>
      <c r="M204" s="11"/>
      <c r="N204" s="11"/>
      <c r="O204" s="11"/>
      <c r="P204" s="11"/>
      <c r="Q204" s="11"/>
      <c r="R204" s="11"/>
      <c r="S204" s="11"/>
      <c r="T204" s="11"/>
      <c r="U204" s="11"/>
      <c r="V204" s="11"/>
      <c r="W204" s="11"/>
      <c r="X204" s="11"/>
      <c r="Y204" s="11"/>
      <c r="Z204" s="11"/>
      <c r="AA204" s="11"/>
      <c r="AB204" s="11"/>
      <c r="AC204" s="11"/>
      <c r="AD204" s="11"/>
    </row>
    <row r="205">
      <c r="A205" s="10" t="s">
        <v>36</v>
      </c>
      <c r="B205" s="10" t="s">
        <v>258</v>
      </c>
      <c r="C205" s="11"/>
      <c r="D205" s="21" t="str">
        <f t="shared" si="1"/>
        <v>0</v>
      </c>
      <c r="E205" s="21" t="str">
        <f t="shared" si="5"/>
        <v>0</v>
      </c>
      <c r="F205" s="22" t="str">
        <f t="shared" si="6"/>
        <v>0</v>
      </c>
      <c r="G205" s="23" t="str">
        <f t="shared" si="7"/>
        <v>0</v>
      </c>
      <c r="H205" s="24">
        <v>974315.0</v>
      </c>
      <c r="I205" s="11"/>
      <c r="J205" s="11"/>
      <c r="K205" s="11"/>
      <c r="M205" s="11"/>
      <c r="N205" s="11"/>
      <c r="O205" s="11"/>
      <c r="P205" s="11"/>
      <c r="Q205" s="11"/>
      <c r="R205" s="11"/>
      <c r="S205" s="11"/>
      <c r="T205" s="11"/>
      <c r="U205" s="11"/>
      <c r="V205" s="11"/>
      <c r="W205" s="11"/>
      <c r="X205" s="11"/>
      <c r="Y205" s="11"/>
      <c r="Z205" s="11"/>
      <c r="AA205" s="11"/>
      <c r="AB205" s="11"/>
      <c r="AC205" s="11"/>
      <c r="AD205" s="11"/>
    </row>
    <row r="206">
      <c r="A206" s="10" t="s">
        <v>36</v>
      </c>
      <c r="B206" s="24" t="s">
        <v>259</v>
      </c>
      <c r="C206" s="11"/>
      <c r="D206" s="21" t="str">
        <f t="shared" si="1"/>
        <v>0</v>
      </c>
      <c r="E206" s="21" t="str">
        <f t="shared" si="5"/>
        <v>0</v>
      </c>
      <c r="F206" s="22" t="str">
        <f t="shared" si="6"/>
        <v>0</v>
      </c>
      <c r="G206" s="23" t="str">
        <f t="shared" si="7"/>
        <v>0</v>
      </c>
      <c r="H206" s="24">
        <v>580033.0</v>
      </c>
      <c r="I206" s="11"/>
      <c r="J206" s="11"/>
      <c r="K206" s="11"/>
      <c r="M206" s="11"/>
      <c r="N206" s="11"/>
      <c r="O206" s="11"/>
      <c r="P206" s="11"/>
      <c r="Q206" s="11"/>
      <c r="R206" s="11"/>
      <c r="S206" s="11"/>
      <c r="T206" s="11"/>
      <c r="U206" s="11"/>
      <c r="V206" s="11"/>
      <c r="W206" s="11"/>
      <c r="X206" s="11"/>
      <c r="Y206" s="11"/>
      <c r="Z206" s="11"/>
      <c r="AA206" s="11"/>
      <c r="AB206" s="11"/>
      <c r="AC206" s="11"/>
      <c r="AD206" s="11"/>
    </row>
    <row r="207">
      <c r="A207" s="10" t="s">
        <v>36</v>
      </c>
      <c r="B207" s="10" t="s">
        <v>260</v>
      </c>
      <c r="C207" s="11"/>
      <c r="D207" s="21" t="str">
        <f t="shared" si="1"/>
        <v>0</v>
      </c>
      <c r="E207" s="21" t="str">
        <f t="shared" si="5"/>
        <v>0</v>
      </c>
      <c r="F207" s="22" t="str">
        <f t="shared" si="6"/>
        <v>0</v>
      </c>
      <c r="G207" s="23" t="str">
        <f t="shared" si="7"/>
        <v>0</v>
      </c>
      <c r="H207" s="24">
        <v>1804692.0</v>
      </c>
      <c r="I207" s="11"/>
      <c r="J207" s="11"/>
      <c r="K207" s="11"/>
      <c r="M207" s="11"/>
      <c r="N207" s="11"/>
      <c r="O207" s="11"/>
      <c r="P207" s="11"/>
      <c r="Q207" s="11"/>
      <c r="R207" s="11"/>
      <c r="S207" s="11"/>
      <c r="T207" s="11"/>
      <c r="U207" s="11"/>
      <c r="V207" s="11"/>
      <c r="W207" s="11"/>
      <c r="X207" s="11"/>
      <c r="Y207" s="11"/>
      <c r="Z207" s="11"/>
      <c r="AA207" s="11"/>
      <c r="AB207" s="11"/>
      <c r="AC207" s="11"/>
      <c r="AD207" s="11"/>
    </row>
    <row r="208">
      <c r="A208" s="10" t="s">
        <v>36</v>
      </c>
      <c r="B208" s="24" t="s">
        <v>261</v>
      </c>
      <c r="C208" s="11"/>
      <c r="D208" s="21" t="str">
        <f t="shared" si="1"/>
        <v>0</v>
      </c>
      <c r="E208" s="21" t="str">
        <f t="shared" si="5"/>
        <v>0</v>
      </c>
      <c r="F208" s="22" t="str">
        <f t="shared" si="6"/>
        <v>0</v>
      </c>
      <c r="G208" s="23" t="str">
        <f t="shared" si="7"/>
        <v>0</v>
      </c>
      <c r="H208" s="24">
        <v>436432.0</v>
      </c>
      <c r="I208" s="11"/>
      <c r="J208" s="11"/>
      <c r="K208" s="11"/>
      <c r="M208" s="11"/>
      <c r="N208" s="11"/>
      <c r="O208" s="11"/>
      <c r="P208" s="11"/>
      <c r="Q208" s="11"/>
      <c r="R208" s="11"/>
      <c r="S208" s="11"/>
      <c r="T208" s="11"/>
      <c r="U208" s="11"/>
      <c r="V208" s="11"/>
      <c r="W208" s="11"/>
      <c r="X208" s="11"/>
      <c r="Y208" s="11"/>
      <c r="Z208" s="11"/>
      <c r="AA208" s="11"/>
      <c r="AB208" s="11"/>
      <c r="AC208" s="11"/>
      <c r="AD208" s="11"/>
    </row>
    <row r="209">
      <c r="A209" s="10" t="s">
        <v>36</v>
      </c>
      <c r="B209" s="10" t="s">
        <v>262</v>
      </c>
      <c r="C209" s="11"/>
      <c r="D209" s="21" t="str">
        <f t="shared" si="1"/>
        <v>0</v>
      </c>
      <c r="E209" s="21" t="str">
        <f t="shared" si="5"/>
        <v>0</v>
      </c>
      <c r="F209" s="22" t="str">
        <f t="shared" si="6"/>
        <v>0</v>
      </c>
      <c r="G209" s="23" t="str">
        <f t="shared" si="7"/>
        <v>0</v>
      </c>
      <c r="H209" s="24">
        <v>1536007.0</v>
      </c>
      <c r="I209" s="11"/>
      <c r="J209" s="11"/>
      <c r="K209" s="11"/>
      <c r="M209" s="11"/>
      <c r="N209" s="11"/>
      <c r="O209" s="11"/>
      <c r="P209" s="11"/>
      <c r="Q209" s="11"/>
      <c r="R209" s="11"/>
      <c r="S209" s="11"/>
      <c r="T209" s="11"/>
      <c r="U209" s="11"/>
      <c r="V209" s="11"/>
      <c r="W209" s="11"/>
      <c r="X209" s="11"/>
      <c r="Y209" s="11"/>
      <c r="Z209" s="11"/>
      <c r="AA209" s="11"/>
      <c r="AB209" s="11"/>
      <c r="AC209" s="11"/>
      <c r="AD209" s="11"/>
    </row>
    <row r="210">
      <c r="A210" s="10" t="s">
        <v>36</v>
      </c>
      <c r="B210" s="24" t="s">
        <v>263</v>
      </c>
      <c r="C210" s="11"/>
      <c r="D210" s="21" t="str">
        <f t="shared" si="1"/>
        <v>0</v>
      </c>
      <c r="E210" s="21" t="str">
        <f t="shared" si="5"/>
        <v>0</v>
      </c>
      <c r="F210" s="22" t="str">
        <f t="shared" si="6"/>
        <v>0</v>
      </c>
      <c r="G210" s="23" t="str">
        <f t="shared" si="7"/>
        <v>0</v>
      </c>
      <c r="H210" s="24">
        <v>893273.0</v>
      </c>
      <c r="I210" s="11"/>
      <c r="J210" s="11"/>
      <c r="K210" s="11"/>
      <c r="M210" s="11"/>
      <c r="N210" s="11"/>
      <c r="O210" s="11"/>
      <c r="P210" s="11"/>
      <c r="Q210" s="11"/>
      <c r="R210" s="11"/>
      <c r="S210" s="11"/>
      <c r="T210" s="11"/>
      <c r="U210" s="11"/>
      <c r="V210" s="11"/>
      <c r="W210" s="11"/>
      <c r="X210" s="11"/>
      <c r="Y210" s="11"/>
      <c r="Z210" s="11"/>
      <c r="AA210" s="11"/>
      <c r="AB210" s="11"/>
      <c r="AC210" s="11"/>
      <c r="AD210" s="11"/>
    </row>
    <row r="211">
      <c r="A211" s="10" t="s">
        <v>36</v>
      </c>
      <c r="B211" s="10" t="s">
        <v>264</v>
      </c>
      <c r="C211" s="11"/>
      <c r="D211" s="21" t="str">
        <f t="shared" si="1"/>
        <v>0</v>
      </c>
      <c r="E211" s="21" t="str">
        <f t="shared" si="5"/>
        <v>0</v>
      </c>
      <c r="F211" s="22" t="str">
        <f t="shared" si="6"/>
        <v>0</v>
      </c>
      <c r="G211" s="23" t="str">
        <f t="shared" si="7"/>
        <v>0</v>
      </c>
      <c r="H211" s="24">
        <v>1180443.0</v>
      </c>
      <c r="I211" s="11"/>
      <c r="J211" s="11"/>
      <c r="K211" s="11"/>
      <c r="M211" s="11"/>
      <c r="N211" s="11"/>
      <c r="O211" s="11"/>
      <c r="P211" s="11"/>
      <c r="Q211" s="11"/>
      <c r="R211" s="11"/>
      <c r="S211" s="11"/>
      <c r="T211" s="11"/>
      <c r="U211" s="11"/>
      <c r="V211" s="11"/>
      <c r="W211" s="11"/>
      <c r="X211" s="11"/>
      <c r="Y211" s="11"/>
      <c r="Z211" s="11"/>
      <c r="AA211" s="11"/>
      <c r="AB211" s="11"/>
      <c r="AC211" s="11"/>
      <c r="AD211" s="11"/>
    </row>
    <row r="212">
      <c r="A212" s="10" t="s">
        <v>36</v>
      </c>
      <c r="B212" s="24" t="s">
        <v>265</v>
      </c>
      <c r="C212" s="11"/>
      <c r="D212" s="21" t="str">
        <f t="shared" si="1"/>
        <v>0</v>
      </c>
      <c r="E212" s="21" t="str">
        <f t="shared" si="5"/>
        <v>0</v>
      </c>
      <c r="F212" s="22" t="str">
        <f t="shared" si="6"/>
        <v>0</v>
      </c>
      <c r="G212" s="23" t="str">
        <f t="shared" si="7"/>
        <v>0</v>
      </c>
      <c r="H212" s="24">
        <v>617347.0</v>
      </c>
      <c r="I212" s="11"/>
      <c r="J212" s="11"/>
      <c r="K212" s="11"/>
      <c r="M212" s="11"/>
      <c r="N212" s="11"/>
      <c r="O212" s="11"/>
      <c r="P212" s="11"/>
      <c r="Q212" s="11"/>
      <c r="R212" s="11"/>
      <c r="S212" s="11"/>
      <c r="T212" s="11"/>
      <c r="U212" s="11"/>
      <c r="V212" s="11"/>
      <c r="W212" s="11"/>
      <c r="X212" s="11"/>
      <c r="Y212" s="11"/>
      <c r="Z212" s="11"/>
      <c r="AA212" s="11"/>
      <c r="AB212" s="11"/>
      <c r="AC212" s="11"/>
      <c r="AD212" s="11"/>
    </row>
    <row r="213">
      <c r="A213" s="10" t="s">
        <v>36</v>
      </c>
      <c r="B213" s="10" t="s">
        <v>266</v>
      </c>
      <c r="C213" s="11"/>
      <c r="D213" s="21" t="str">
        <f t="shared" si="1"/>
        <v>0</v>
      </c>
      <c r="E213" s="21" t="str">
        <f t="shared" si="5"/>
        <v>0</v>
      </c>
      <c r="F213" s="22" t="str">
        <f t="shared" si="6"/>
        <v>0</v>
      </c>
      <c r="G213" s="23" t="str">
        <f t="shared" si="7"/>
        <v>0</v>
      </c>
      <c r="H213" s="24">
        <v>939302.0</v>
      </c>
      <c r="I213" s="11"/>
      <c r="J213" s="11"/>
      <c r="K213" s="11"/>
      <c r="M213" s="11"/>
      <c r="N213" s="11"/>
      <c r="O213" s="11"/>
      <c r="P213" s="11"/>
      <c r="Q213" s="11"/>
      <c r="R213" s="11"/>
      <c r="S213" s="11"/>
      <c r="T213" s="11"/>
      <c r="U213" s="11"/>
      <c r="V213" s="11"/>
      <c r="W213" s="11"/>
      <c r="X213" s="11"/>
      <c r="Y213" s="11"/>
      <c r="Z213" s="11"/>
      <c r="AA213" s="11"/>
      <c r="AB213" s="11"/>
      <c r="AC213" s="11"/>
      <c r="AD213" s="11"/>
    </row>
    <row r="214">
      <c r="A214" s="10" t="s">
        <v>36</v>
      </c>
      <c r="B214" s="24" t="s">
        <v>267</v>
      </c>
      <c r="C214" s="11"/>
      <c r="D214" s="21" t="str">
        <f t="shared" si="1"/>
        <v>0</v>
      </c>
      <c r="E214" s="21" t="str">
        <f t="shared" si="5"/>
        <v>0</v>
      </c>
      <c r="F214" s="22" t="str">
        <f t="shared" si="6"/>
        <v>0</v>
      </c>
      <c r="G214" s="23" t="str">
        <f t="shared" si="7"/>
        <v>0</v>
      </c>
      <c r="H214" s="24">
        <v>1905540.0</v>
      </c>
      <c r="I214" s="11"/>
      <c r="J214" s="11"/>
      <c r="K214" s="11"/>
      <c r="M214" s="11"/>
      <c r="N214" s="11"/>
      <c r="O214" s="11"/>
      <c r="P214" s="11"/>
      <c r="Q214" s="11"/>
      <c r="R214" s="11"/>
      <c r="S214" s="11"/>
      <c r="T214" s="11"/>
      <c r="U214" s="11"/>
      <c r="V214" s="11"/>
      <c r="W214" s="11"/>
      <c r="X214" s="11"/>
      <c r="Y214" s="11"/>
      <c r="Z214" s="11"/>
      <c r="AA214" s="11"/>
      <c r="AB214" s="11"/>
      <c r="AC214" s="11"/>
      <c r="AD214" s="11"/>
    </row>
    <row r="215">
      <c r="A215" s="10" t="s">
        <v>36</v>
      </c>
      <c r="B215" s="10" t="s">
        <v>268</v>
      </c>
      <c r="C215" s="11"/>
      <c r="D215" s="21" t="str">
        <f t="shared" si="1"/>
        <v>0</v>
      </c>
      <c r="E215" s="21" t="str">
        <f t="shared" si="5"/>
        <v>0</v>
      </c>
      <c r="F215" s="22" t="str">
        <f t="shared" si="6"/>
        <v>0</v>
      </c>
      <c r="G215" s="23" t="str">
        <f t="shared" si="7"/>
        <v>0</v>
      </c>
      <c r="H215" s="24">
        <v>275357.0</v>
      </c>
      <c r="I215" s="11"/>
      <c r="J215" s="11"/>
      <c r="K215" s="11"/>
      <c r="M215" s="11"/>
      <c r="N215" s="11"/>
      <c r="O215" s="11"/>
      <c r="P215" s="11"/>
      <c r="Q215" s="11"/>
      <c r="R215" s="11"/>
      <c r="S215" s="11"/>
      <c r="T215" s="11"/>
      <c r="U215" s="11"/>
      <c r="V215" s="11"/>
      <c r="W215" s="11"/>
      <c r="X215" s="11"/>
      <c r="Y215" s="11"/>
      <c r="Z215" s="11"/>
      <c r="AA215" s="11"/>
      <c r="AB215" s="11"/>
      <c r="AC215" s="11"/>
      <c r="AD215" s="11"/>
    </row>
    <row r="216">
      <c r="A216" s="10" t="s">
        <v>36</v>
      </c>
      <c r="B216" s="24" t="s">
        <v>269</v>
      </c>
      <c r="C216" s="11"/>
      <c r="D216" s="21" t="str">
        <f t="shared" si="1"/>
        <v>0</v>
      </c>
      <c r="E216" s="21" t="str">
        <f t="shared" si="5"/>
        <v>0</v>
      </c>
      <c r="F216" s="22" t="str">
        <f t="shared" si="6"/>
        <v>0</v>
      </c>
      <c r="G216" s="23" t="str">
        <f t="shared" si="7"/>
        <v>0</v>
      </c>
      <c r="H216" s="24">
        <v>1702509.0</v>
      </c>
      <c r="I216" s="11"/>
      <c r="J216" s="11"/>
      <c r="K216" s="11"/>
      <c r="M216" s="11"/>
      <c r="N216" s="11"/>
      <c r="O216" s="11"/>
      <c r="P216" s="11"/>
      <c r="Q216" s="11"/>
      <c r="R216" s="11"/>
      <c r="S216" s="11"/>
      <c r="T216" s="11"/>
      <c r="U216" s="11"/>
      <c r="V216" s="11"/>
      <c r="W216" s="11"/>
      <c r="X216" s="11"/>
      <c r="Y216" s="11"/>
      <c r="Z216" s="11"/>
      <c r="AA216" s="11"/>
      <c r="AB216" s="11"/>
      <c r="AC216" s="11"/>
      <c r="AD216" s="11"/>
    </row>
    <row r="217">
      <c r="A217" s="10" t="s">
        <v>36</v>
      </c>
      <c r="B217" s="10" t="s">
        <v>270</v>
      </c>
      <c r="C217" s="11"/>
      <c r="D217" s="21" t="str">
        <f t="shared" si="1"/>
        <v>0</v>
      </c>
      <c r="E217" s="21" t="str">
        <f t="shared" si="5"/>
        <v>0</v>
      </c>
      <c r="F217" s="22" t="str">
        <f t="shared" si="6"/>
        <v>0</v>
      </c>
      <c r="G217" s="23" t="str">
        <f t="shared" si="7"/>
        <v>0</v>
      </c>
      <c r="H217" s="24">
        <v>1604788.0</v>
      </c>
      <c r="I217" s="11"/>
      <c r="J217" s="11"/>
      <c r="K217" s="11"/>
      <c r="M217" s="11"/>
      <c r="N217" s="11"/>
      <c r="O217" s="11"/>
      <c r="P217" s="11"/>
      <c r="Q217" s="11"/>
      <c r="R217" s="11"/>
      <c r="S217" s="11"/>
      <c r="T217" s="11"/>
      <c r="U217" s="11"/>
      <c r="V217" s="11"/>
      <c r="W217" s="11"/>
      <c r="X217" s="11"/>
      <c r="Y217" s="11"/>
      <c r="Z217" s="11"/>
      <c r="AA217" s="11"/>
      <c r="AB217" s="11"/>
      <c r="AC217" s="11"/>
      <c r="AD217" s="11"/>
    </row>
    <row r="218">
      <c r="A218" s="10" t="s">
        <v>36</v>
      </c>
      <c r="B218" s="24" t="s">
        <v>271</v>
      </c>
      <c r="C218" s="11"/>
      <c r="D218" s="21" t="str">
        <f t="shared" si="1"/>
        <v>0</v>
      </c>
      <c r="E218" s="21" t="str">
        <f t="shared" si="5"/>
        <v>0</v>
      </c>
      <c r="F218" s="22" t="str">
        <f t="shared" si="6"/>
        <v>0</v>
      </c>
      <c r="G218" s="23" t="str">
        <f t="shared" si="7"/>
        <v>0</v>
      </c>
      <c r="H218" s="24">
        <v>3882285.0</v>
      </c>
      <c r="I218" s="11"/>
      <c r="J218" s="11"/>
      <c r="K218" s="11"/>
      <c r="M218" s="11"/>
      <c r="N218" s="11"/>
      <c r="O218" s="11"/>
      <c r="P218" s="11"/>
      <c r="Q218" s="11"/>
      <c r="R218" s="11"/>
      <c r="S218" s="11"/>
      <c r="T218" s="11"/>
      <c r="U218" s="11"/>
      <c r="V218" s="11"/>
      <c r="W218" s="11"/>
      <c r="X218" s="11"/>
      <c r="Y218" s="11"/>
      <c r="Z218" s="11"/>
      <c r="AA218" s="11"/>
      <c r="AB218" s="11"/>
      <c r="AC218" s="11"/>
      <c r="AD218" s="11"/>
    </row>
    <row r="219">
      <c r="A219" s="10" t="s">
        <v>36</v>
      </c>
      <c r="B219" s="10" t="s">
        <v>272</v>
      </c>
      <c r="C219" s="11"/>
      <c r="D219" s="21" t="str">
        <f t="shared" si="1"/>
        <v>0</v>
      </c>
      <c r="E219" s="21" t="str">
        <f t="shared" si="5"/>
        <v>0</v>
      </c>
      <c r="F219" s="22" t="str">
        <f t="shared" si="6"/>
        <v>0</v>
      </c>
      <c r="G219" s="23" t="str">
        <f t="shared" si="7"/>
        <v>0</v>
      </c>
      <c r="H219" s="24">
        <v>212035.0</v>
      </c>
      <c r="I219" s="11"/>
      <c r="J219" s="11"/>
      <c r="K219" s="11"/>
      <c r="M219" s="11"/>
      <c r="N219" s="11"/>
      <c r="O219" s="11"/>
      <c r="P219" s="11"/>
      <c r="Q219" s="11"/>
      <c r="R219" s="11"/>
      <c r="S219" s="11"/>
      <c r="T219" s="11"/>
      <c r="U219" s="11"/>
      <c r="V219" s="11"/>
      <c r="W219" s="11"/>
      <c r="X219" s="11"/>
      <c r="Y219" s="11"/>
      <c r="Z219" s="11"/>
      <c r="AA219" s="11"/>
      <c r="AB219" s="11"/>
      <c r="AC219" s="11"/>
      <c r="AD219" s="11"/>
    </row>
    <row r="220">
      <c r="A220" s="10" t="s">
        <v>36</v>
      </c>
      <c r="B220" s="24" t="s">
        <v>273</v>
      </c>
      <c r="C220" s="11"/>
      <c r="D220" s="21" t="str">
        <f t="shared" si="1"/>
        <v>0</v>
      </c>
      <c r="E220" s="21" t="str">
        <f t="shared" si="5"/>
        <v>0</v>
      </c>
      <c r="F220" s="22" t="str">
        <f t="shared" si="6"/>
        <v>0</v>
      </c>
      <c r="G220" s="23" t="str">
        <f t="shared" si="7"/>
        <v>0</v>
      </c>
      <c r="H220" s="24">
        <v>82347.0</v>
      </c>
      <c r="I220" s="11"/>
      <c r="J220" s="11"/>
      <c r="K220" s="11"/>
      <c r="M220" s="11"/>
      <c r="N220" s="11"/>
      <c r="O220" s="11"/>
      <c r="P220" s="11"/>
      <c r="Q220" s="11"/>
      <c r="R220" s="11"/>
      <c r="S220" s="11"/>
      <c r="T220" s="11"/>
      <c r="U220" s="11"/>
      <c r="V220" s="11"/>
      <c r="W220" s="11"/>
      <c r="X220" s="11"/>
      <c r="Y220" s="11"/>
      <c r="Z220" s="11"/>
      <c r="AA220" s="11"/>
      <c r="AB220" s="11"/>
      <c r="AC220" s="11"/>
      <c r="AD220" s="11"/>
    </row>
    <row r="221">
      <c r="A221" s="10" t="s">
        <v>36</v>
      </c>
      <c r="B221" s="10" t="s">
        <v>274</v>
      </c>
      <c r="C221" s="11"/>
      <c r="D221" s="21" t="str">
        <f t="shared" si="1"/>
        <v>0</v>
      </c>
      <c r="E221" s="21" t="str">
        <f t="shared" si="5"/>
        <v>0</v>
      </c>
      <c r="F221" s="22" t="str">
        <f t="shared" si="6"/>
        <v>0</v>
      </c>
      <c r="G221" s="23" t="str">
        <f t="shared" si="7"/>
        <v>0</v>
      </c>
      <c r="H221" s="24">
        <v>88236.0</v>
      </c>
      <c r="I221" s="11"/>
      <c r="J221" s="11"/>
      <c r="K221" s="11"/>
      <c r="M221" s="11"/>
      <c r="N221" s="11"/>
      <c r="O221" s="11"/>
      <c r="P221" s="11"/>
      <c r="Q221" s="11"/>
      <c r="R221" s="11"/>
      <c r="S221" s="11"/>
      <c r="T221" s="11"/>
      <c r="U221" s="11"/>
      <c r="V221" s="11"/>
      <c r="W221" s="11"/>
      <c r="X221" s="11"/>
      <c r="Y221" s="11"/>
      <c r="Z221" s="11"/>
      <c r="AA221" s="11"/>
      <c r="AB221" s="11"/>
      <c r="AC221" s="11"/>
      <c r="AD221" s="11"/>
    </row>
    <row r="222">
      <c r="A222" s="10" t="s">
        <v>36</v>
      </c>
      <c r="B222" s="24" t="s">
        <v>275</v>
      </c>
      <c r="C222" s="11"/>
      <c r="D222" s="21" t="str">
        <f t="shared" si="1"/>
        <v>0</v>
      </c>
      <c r="E222" s="21" t="str">
        <f t="shared" si="5"/>
        <v>0</v>
      </c>
      <c r="F222" s="22" t="str">
        <f t="shared" si="6"/>
        <v>0</v>
      </c>
      <c r="G222" s="23" t="str">
        <f t="shared" si="7"/>
        <v>0</v>
      </c>
      <c r="H222" s="24">
        <v>1.3603113E7</v>
      </c>
      <c r="I222" s="11"/>
      <c r="J222" s="11"/>
      <c r="K222" s="11"/>
      <c r="M222" s="11"/>
      <c r="N222" s="11"/>
      <c r="O222" s="11"/>
      <c r="P222" s="11"/>
      <c r="Q222" s="11"/>
      <c r="R222" s="11"/>
      <c r="S222" s="11"/>
      <c r="T222" s="11"/>
      <c r="U222" s="11"/>
      <c r="V222" s="11"/>
      <c r="W222" s="11"/>
      <c r="X222" s="11"/>
      <c r="Y222" s="11"/>
      <c r="Z222" s="11"/>
      <c r="AA222" s="11"/>
      <c r="AB222" s="11"/>
      <c r="AC222" s="11"/>
      <c r="AD222" s="11"/>
    </row>
    <row r="223">
      <c r="A223" s="10" t="s">
        <v>36</v>
      </c>
      <c r="B223" s="10" t="s">
        <v>276</v>
      </c>
      <c r="C223" s="11"/>
      <c r="D223" s="21" t="str">
        <f t="shared" si="1"/>
        <v>0</v>
      </c>
      <c r="E223" s="21" t="str">
        <f t="shared" si="5"/>
        <v>0</v>
      </c>
      <c r="F223" s="22" t="str">
        <f t="shared" si="6"/>
        <v>0</v>
      </c>
      <c r="G223" s="23" t="str">
        <f t="shared" si="7"/>
        <v>0</v>
      </c>
      <c r="H223" s="24">
        <v>87416.0</v>
      </c>
      <c r="I223" s="11"/>
      <c r="J223" s="11"/>
      <c r="K223" s="11"/>
      <c r="M223" s="11"/>
      <c r="N223" s="11"/>
      <c r="O223" s="11"/>
      <c r="P223" s="11"/>
      <c r="Q223" s="11"/>
      <c r="R223" s="11"/>
      <c r="S223" s="11"/>
      <c r="T223" s="11"/>
      <c r="U223" s="11"/>
      <c r="V223" s="11"/>
      <c r="W223" s="11"/>
      <c r="X223" s="11"/>
      <c r="Y223" s="11"/>
      <c r="Z223" s="11"/>
      <c r="AA223" s="11"/>
      <c r="AB223" s="11"/>
      <c r="AC223" s="11"/>
      <c r="AD223" s="11"/>
    </row>
    <row r="224">
      <c r="A224" s="10" t="s">
        <v>36</v>
      </c>
      <c r="B224" s="24" t="s">
        <v>277</v>
      </c>
      <c r="C224" s="11"/>
      <c r="D224" s="21" t="str">
        <f t="shared" si="1"/>
        <v>0</v>
      </c>
      <c r="E224" s="21" t="str">
        <f t="shared" si="5"/>
        <v>0</v>
      </c>
      <c r="F224" s="22" t="str">
        <f t="shared" si="6"/>
        <v>0</v>
      </c>
      <c r="G224" s="23" t="str">
        <f t="shared" si="7"/>
        <v>0</v>
      </c>
      <c r="H224" s="24">
        <v>384079.0</v>
      </c>
      <c r="I224" s="11"/>
      <c r="J224" s="11"/>
      <c r="K224" s="11"/>
      <c r="M224" s="11"/>
      <c r="N224" s="11"/>
      <c r="O224" s="11"/>
      <c r="P224" s="11"/>
      <c r="Q224" s="11"/>
      <c r="R224" s="11"/>
      <c r="S224" s="11"/>
      <c r="T224" s="11"/>
      <c r="U224" s="11"/>
      <c r="V224" s="11"/>
      <c r="W224" s="11"/>
      <c r="X224" s="11"/>
      <c r="Y224" s="11"/>
      <c r="Z224" s="11"/>
      <c r="AA224" s="11"/>
      <c r="AB224" s="11"/>
      <c r="AC224" s="11"/>
      <c r="AD224" s="11"/>
    </row>
    <row r="225">
      <c r="A225" s="10" t="s">
        <v>36</v>
      </c>
      <c r="B225" s="10" t="s">
        <v>278</v>
      </c>
      <c r="C225" s="11"/>
      <c r="D225" s="21" t="str">
        <f t="shared" si="1"/>
        <v>0</v>
      </c>
      <c r="E225" s="21" t="str">
        <f t="shared" si="5"/>
        <v>0</v>
      </c>
      <c r="F225" s="22" t="str">
        <f t="shared" si="6"/>
        <v>0</v>
      </c>
      <c r="G225" s="23" t="str">
        <f t="shared" si="7"/>
        <v>0</v>
      </c>
      <c r="H225" s="24">
        <v>755604.0</v>
      </c>
      <c r="I225" s="11"/>
      <c r="J225" s="11"/>
      <c r="K225" s="11"/>
      <c r="M225" s="11"/>
      <c r="N225" s="11"/>
      <c r="O225" s="11"/>
      <c r="P225" s="11"/>
      <c r="Q225" s="11"/>
      <c r="R225" s="11"/>
      <c r="S225" s="11"/>
      <c r="T225" s="11"/>
      <c r="U225" s="11"/>
      <c r="V225" s="11"/>
      <c r="W225" s="11"/>
      <c r="X225" s="11"/>
      <c r="Y225" s="11"/>
      <c r="Z225" s="11"/>
      <c r="AA225" s="11"/>
      <c r="AB225" s="11"/>
      <c r="AC225" s="11"/>
      <c r="AD225" s="11"/>
    </row>
    <row r="226">
      <c r="A226" s="10" t="s">
        <v>36</v>
      </c>
      <c r="B226" s="24" t="s">
        <v>279</v>
      </c>
      <c r="C226" s="11"/>
      <c r="D226" s="21" t="str">
        <f t="shared" si="1"/>
        <v>0</v>
      </c>
      <c r="E226" s="21" t="str">
        <f t="shared" si="5"/>
        <v>0</v>
      </c>
      <c r="F226" s="22" t="str">
        <f t="shared" si="6"/>
        <v>0</v>
      </c>
      <c r="G226" s="23" t="str">
        <f t="shared" si="7"/>
        <v>0</v>
      </c>
      <c r="H226" s="24">
        <v>252305.0</v>
      </c>
      <c r="I226" s="11"/>
      <c r="J226" s="11"/>
      <c r="K226" s="11"/>
      <c r="M226" s="11"/>
      <c r="N226" s="11"/>
      <c r="O226" s="11"/>
      <c r="P226" s="11"/>
      <c r="Q226" s="11"/>
      <c r="R226" s="11"/>
      <c r="S226" s="11"/>
      <c r="T226" s="11"/>
      <c r="U226" s="11"/>
      <c r="V226" s="11"/>
      <c r="W226" s="11"/>
      <c r="X226" s="11"/>
      <c r="Y226" s="11"/>
      <c r="Z226" s="11"/>
      <c r="AA226" s="11"/>
      <c r="AB226" s="11"/>
      <c r="AC226" s="11"/>
      <c r="AD226" s="11"/>
    </row>
    <row r="227">
      <c r="A227" s="10" t="s">
        <v>36</v>
      </c>
      <c r="B227" s="10" t="s">
        <v>280</v>
      </c>
      <c r="C227" s="11"/>
      <c r="D227" s="21" t="str">
        <f t="shared" si="1"/>
        <v>0</v>
      </c>
      <c r="E227" s="21" t="str">
        <f t="shared" si="5"/>
        <v>0</v>
      </c>
      <c r="F227" s="22" t="str">
        <f t="shared" si="6"/>
        <v>0</v>
      </c>
      <c r="G227" s="23" t="str">
        <f t="shared" si="7"/>
        <v>0</v>
      </c>
      <c r="H227" s="24">
        <v>320439.0</v>
      </c>
      <c r="I227" s="11"/>
      <c r="J227" s="11"/>
      <c r="K227" s="11"/>
      <c r="M227" s="11"/>
      <c r="N227" s="11"/>
      <c r="O227" s="11"/>
      <c r="P227" s="11"/>
      <c r="Q227" s="11"/>
      <c r="R227" s="11"/>
      <c r="S227" s="11"/>
      <c r="T227" s="11"/>
      <c r="U227" s="11"/>
      <c r="V227" s="11"/>
      <c r="W227" s="11"/>
      <c r="X227" s="11"/>
      <c r="Y227" s="11"/>
      <c r="Z227" s="11"/>
      <c r="AA227" s="11"/>
      <c r="AB227" s="11"/>
      <c r="AC227" s="11"/>
      <c r="AD227" s="11"/>
    </row>
    <row r="228">
      <c r="A228" s="10" t="s">
        <v>36</v>
      </c>
      <c r="B228" s="24" t="s">
        <v>281</v>
      </c>
      <c r="C228" s="11"/>
      <c r="D228" s="21" t="str">
        <f t="shared" si="1"/>
        <v>0</v>
      </c>
      <c r="E228" s="21" t="str">
        <f t="shared" si="5"/>
        <v>0</v>
      </c>
      <c r="F228" s="22" t="str">
        <f t="shared" si="6"/>
        <v>0</v>
      </c>
      <c r="G228" s="23" t="str">
        <f t="shared" si="7"/>
        <v>0</v>
      </c>
      <c r="H228" s="24">
        <v>336301.0</v>
      </c>
      <c r="I228" s="11"/>
      <c r="J228" s="11"/>
      <c r="K228" s="11"/>
      <c r="M228" s="11"/>
      <c r="N228" s="11"/>
      <c r="O228" s="11"/>
      <c r="P228" s="11"/>
      <c r="Q228" s="11"/>
      <c r="R228" s="11"/>
      <c r="S228" s="11"/>
      <c r="T228" s="11"/>
      <c r="U228" s="11"/>
      <c r="V228" s="11"/>
      <c r="W228" s="11"/>
      <c r="X228" s="11"/>
      <c r="Y228" s="11"/>
      <c r="Z228" s="11"/>
      <c r="AA228" s="11"/>
      <c r="AB228" s="11"/>
      <c r="AC228" s="11"/>
      <c r="AD228" s="11"/>
    </row>
    <row r="229">
      <c r="A229" s="10" t="s">
        <v>36</v>
      </c>
      <c r="B229" s="10" t="s">
        <v>282</v>
      </c>
      <c r="C229" s="11"/>
      <c r="D229" s="21" t="str">
        <f t="shared" si="1"/>
        <v>0</v>
      </c>
      <c r="E229" s="21" t="str">
        <f t="shared" si="5"/>
        <v>0</v>
      </c>
      <c r="F229" s="22" t="str">
        <f t="shared" si="6"/>
        <v>0</v>
      </c>
      <c r="G229" s="23" t="str">
        <f t="shared" si="7"/>
        <v>0</v>
      </c>
      <c r="H229" s="24">
        <v>5088873.0</v>
      </c>
      <c r="I229" s="11"/>
      <c r="J229" s="11"/>
      <c r="K229" s="11"/>
      <c r="M229" s="11"/>
      <c r="N229" s="11"/>
      <c r="O229" s="11"/>
      <c r="P229" s="11"/>
      <c r="Q229" s="11"/>
      <c r="R229" s="11"/>
      <c r="S229" s="11"/>
      <c r="T229" s="11"/>
      <c r="U229" s="11"/>
      <c r="V229" s="11"/>
      <c r="W229" s="11"/>
      <c r="X229" s="11"/>
      <c r="Y229" s="11"/>
      <c r="Z229" s="11"/>
      <c r="AA229" s="11"/>
      <c r="AB229" s="11"/>
      <c r="AC229" s="11"/>
      <c r="AD229" s="11"/>
    </row>
    <row r="230">
      <c r="A230" s="10" t="s">
        <v>36</v>
      </c>
      <c r="B230" s="24" t="s">
        <v>283</v>
      </c>
      <c r="C230" s="11"/>
      <c r="D230" s="21" t="str">
        <f t="shared" si="1"/>
        <v>0</v>
      </c>
      <c r="E230" s="21" t="str">
        <f t="shared" si="5"/>
        <v>0</v>
      </c>
      <c r="F230" s="22" t="str">
        <f t="shared" si="6"/>
        <v>0</v>
      </c>
      <c r="G230" s="23" t="str">
        <f t="shared" si="7"/>
        <v>0</v>
      </c>
      <c r="H230" s="24">
        <v>1496751.0</v>
      </c>
      <c r="I230" s="11"/>
      <c r="J230" s="11"/>
      <c r="K230" s="11"/>
      <c r="M230" s="11"/>
      <c r="N230" s="11"/>
      <c r="O230" s="11"/>
      <c r="P230" s="11"/>
      <c r="Q230" s="11"/>
      <c r="R230" s="11"/>
      <c r="S230" s="11"/>
      <c r="T230" s="11"/>
      <c r="U230" s="11"/>
      <c r="V230" s="11"/>
      <c r="W230" s="11"/>
      <c r="X230" s="11"/>
      <c r="Y230" s="11"/>
      <c r="Z230" s="11"/>
      <c r="AA230" s="11"/>
      <c r="AB230" s="11"/>
      <c r="AC230" s="11"/>
      <c r="AD230" s="11"/>
    </row>
    <row r="231">
      <c r="A231" s="10" t="s">
        <v>36</v>
      </c>
      <c r="B231" s="10" t="s">
        <v>284</v>
      </c>
      <c r="C231" s="11"/>
      <c r="D231" s="21" t="str">
        <f t="shared" si="1"/>
        <v>0</v>
      </c>
      <c r="E231" s="21" t="str">
        <f t="shared" si="5"/>
        <v>0</v>
      </c>
      <c r="F231" s="22" t="str">
        <f t="shared" si="6"/>
        <v>0</v>
      </c>
      <c r="G231" s="23" t="str">
        <f t="shared" si="7"/>
        <v>0</v>
      </c>
      <c r="H231" s="24">
        <v>1719677.0</v>
      </c>
      <c r="I231" s="11"/>
      <c r="J231" s="11"/>
      <c r="K231" s="11"/>
      <c r="M231" s="11"/>
      <c r="N231" s="11"/>
      <c r="O231" s="11"/>
      <c r="P231" s="11"/>
      <c r="Q231" s="11"/>
      <c r="R231" s="11"/>
      <c r="S231" s="11"/>
      <c r="T231" s="11"/>
      <c r="U231" s="11"/>
      <c r="V231" s="11"/>
      <c r="W231" s="11"/>
      <c r="X231" s="11"/>
      <c r="Y231" s="11"/>
      <c r="Z231" s="11"/>
      <c r="AA231" s="11"/>
      <c r="AB231" s="11"/>
      <c r="AC231" s="11"/>
      <c r="AD231" s="11"/>
    </row>
    <row r="232">
      <c r="A232" s="10" t="s">
        <v>36</v>
      </c>
      <c r="B232" s="24" t="s">
        <v>285</v>
      </c>
      <c r="C232" s="11"/>
      <c r="D232" s="21" t="str">
        <f t="shared" si="1"/>
        <v>0</v>
      </c>
      <c r="E232" s="21" t="str">
        <f t="shared" si="5"/>
        <v>0</v>
      </c>
      <c r="F232" s="22" t="str">
        <f t="shared" si="6"/>
        <v>0</v>
      </c>
      <c r="G232" s="23" t="str">
        <f t="shared" si="7"/>
        <v>0</v>
      </c>
      <c r="H232" s="24">
        <v>1276757.0</v>
      </c>
      <c r="I232" s="11"/>
      <c r="J232" s="11"/>
      <c r="K232" s="11"/>
      <c r="M232" s="11"/>
      <c r="N232" s="11"/>
      <c r="O232" s="11"/>
      <c r="P232" s="11"/>
      <c r="Q232" s="11"/>
      <c r="R232" s="11"/>
      <c r="S232" s="11"/>
      <c r="T232" s="11"/>
      <c r="U232" s="11"/>
      <c r="V232" s="11"/>
      <c r="W232" s="11"/>
      <c r="X232" s="11"/>
      <c r="Y232" s="11"/>
      <c r="Z232" s="11"/>
      <c r="AA232" s="11"/>
      <c r="AB232" s="11"/>
      <c r="AC232" s="11"/>
      <c r="AD232" s="11"/>
    </row>
    <row r="233">
      <c r="A233" s="10" t="s">
        <v>36</v>
      </c>
      <c r="B233" s="10" t="s">
        <v>286</v>
      </c>
      <c r="C233" s="11"/>
      <c r="D233" s="21" t="str">
        <f t="shared" si="1"/>
        <v>0</v>
      </c>
      <c r="E233" s="21" t="str">
        <f t="shared" si="5"/>
        <v>0</v>
      </c>
      <c r="F233" s="22" t="str">
        <f t="shared" si="6"/>
        <v>0</v>
      </c>
      <c r="G233" s="23" t="str">
        <f t="shared" si="7"/>
        <v>0</v>
      </c>
      <c r="H233" s="24">
        <v>2.58471939E8</v>
      </c>
      <c r="I233" s="11"/>
      <c r="J233" s="11"/>
      <c r="K233" s="11"/>
      <c r="L233" s="11"/>
      <c r="M233" s="11"/>
      <c r="N233" s="11"/>
      <c r="P233" s="11"/>
      <c r="Q233" s="11"/>
      <c r="R233" s="11"/>
      <c r="S233" s="11"/>
      <c r="T233" s="11"/>
      <c r="U233" s="11"/>
      <c r="V233" s="11"/>
      <c r="W233" s="11"/>
      <c r="X233" s="11"/>
      <c r="Y233" s="11"/>
      <c r="Z233" s="11"/>
      <c r="AA233" s="11"/>
      <c r="AB233" s="11"/>
      <c r="AC233" s="11"/>
      <c r="AD233" s="11"/>
    </row>
    <row r="234">
      <c r="A234" s="10" t="s">
        <v>36</v>
      </c>
      <c r="B234" s="24" t="s">
        <v>287</v>
      </c>
      <c r="C234" s="11"/>
      <c r="D234" s="21" t="str">
        <f t="shared" si="1"/>
        <v>0</v>
      </c>
      <c r="E234" s="21" t="str">
        <f t="shared" si="5"/>
        <v>0</v>
      </c>
      <c r="F234" s="22" t="str">
        <f t="shared" si="6"/>
        <v>0</v>
      </c>
      <c r="G234" s="23" t="str">
        <f t="shared" si="7"/>
        <v>0</v>
      </c>
      <c r="H234" s="24">
        <v>1.6404512E7</v>
      </c>
      <c r="I234" s="11"/>
      <c r="J234" s="11"/>
      <c r="K234" s="11"/>
      <c r="L234" s="11"/>
      <c r="M234" s="11"/>
      <c r="N234" s="11"/>
      <c r="P234" s="11"/>
      <c r="Q234" s="11"/>
      <c r="R234" s="11"/>
      <c r="S234" s="11"/>
      <c r="T234" s="11"/>
      <c r="U234" s="11"/>
      <c r="V234" s="11"/>
      <c r="W234" s="11"/>
      <c r="X234" s="11"/>
      <c r="Y234" s="11"/>
      <c r="Z234" s="11"/>
      <c r="AA234" s="11"/>
      <c r="AB234" s="11"/>
      <c r="AC234" s="11"/>
      <c r="AD234" s="11"/>
    </row>
    <row r="235">
      <c r="A235" s="10" t="s">
        <v>36</v>
      </c>
      <c r="B235" s="10" t="s">
        <v>288</v>
      </c>
      <c r="C235" s="11"/>
      <c r="D235" s="21" t="str">
        <f t="shared" si="1"/>
        <v>0</v>
      </c>
      <c r="E235" s="21" t="str">
        <f t="shared" si="5"/>
        <v>0</v>
      </c>
      <c r="F235" s="22" t="str">
        <f t="shared" si="6"/>
        <v>0</v>
      </c>
      <c r="G235" s="23" t="str">
        <f t="shared" si="7"/>
        <v>0</v>
      </c>
      <c r="H235" s="24">
        <v>375460.0</v>
      </c>
      <c r="I235" s="11"/>
      <c r="J235" s="11"/>
      <c r="K235" s="11"/>
      <c r="L235" s="11"/>
      <c r="M235" s="11"/>
      <c r="N235" s="11"/>
      <c r="P235" s="11"/>
      <c r="Q235" s="11"/>
      <c r="R235" s="11"/>
      <c r="S235" s="11"/>
      <c r="T235" s="11"/>
      <c r="U235" s="11"/>
      <c r="V235" s="11"/>
      <c r="W235" s="11"/>
      <c r="X235" s="11"/>
      <c r="Y235" s="11"/>
      <c r="Z235" s="11"/>
      <c r="AA235" s="11"/>
      <c r="AB235" s="11"/>
      <c r="AC235" s="11"/>
      <c r="AD235" s="11"/>
    </row>
    <row r="236">
      <c r="A236" s="10" t="s">
        <v>36</v>
      </c>
      <c r="B236" s="24" t="s">
        <v>289</v>
      </c>
      <c r="C236" s="11"/>
      <c r="D236" s="21" t="str">
        <f t="shared" si="1"/>
        <v>0</v>
      </c>
      <c r="E236" s="21" t="str">
        <f t="shared" si="5"/>
        <v>0</v>
      </c>
      <c r="F236" s="22" t="str">
        <f t="shared" si="6"/>
        <v>0</v>
      </c>
      <c r="G236" s="23" t="str">
        <f t="shared" si="7"/>
        <v>0</v>
      </c>
      <c r="H236" s="24">
        <v>6251966.0</v>
      </c>
      <c r="I236" s="11"/>
      <c r="J236" s="11"/>
      <c r="K236" s="11"/>
      <c r="L236" s="11"/>
      <c r="M236" s="11"/>
      <c r="N236" s="11"/>
      <c r="P236" s="11"/>
      <c r="Q236" s="11"/>
      <c r="R236" s="11"/>
      <c r="S236" s="11"/>
      <c r="T236" s="11"/>
      <c r="U236" s="11"/>
      <c r="V236" s="11"/>
      <c r="W236" s="11"/>
      <c r="X236" s="11"/>
      <c r="Y236" s="11"/>
      <c r="Z236" s="11"/>
      <c r="AA236" s="11"/>
      <c r="AB236" s="11"/>
      <c r="AC236" s="11"/>
      <c r="AD236" s="11"/>
    </row>
    <row r="237">
      <c r="A237" s="10" t="s">
        <v>36</v>
      </c>
      <c r="B237" s="10" t="s">
        <v>290</v>
      </c>
      <c r="C237" s="11"/>
      <c r="D237" s="21" t="str">
        <f t="shared" si="1"/>
        <v>0</v>
      </c>
      <c r="E237" s="21" t="str">
        <f t="shared" si="5"/>
        <v>0</v>
      </c>
      <c r="F237" s="22" t="str">
        <f t="shared" si="6"/>
        <v>0</v>
      </c>
      <c r="G237" s="23" t="str">
        <f t="shared" si="7"/>
        <v>0</v>
      </c>
      <c r="H237" s="24">
        <v>6.5321304E7</v>
      </c>
      <c r="I237" s="11"/>
      <c r="J237" s="11"/>
      <c r="K237" s="11"/>
      <c r="L237" s="11"/>
      <c r="M237" s="11"/>
      <c r="N237" s="11"/>
      <c r="P237" s="11"/>
      <c r="Q237" s="11"/>
      <c r="R237" s="11"/>
      <c r="S237" s="11"/>
      <c r="T237" s="11"/>
      <c r="U237" s="11"/>
      <c r="V237" s="11"/>
      <c r="W237" s="11"/>
      <c r="X237" s="11"/>
      <c r="Y237" s="11"/>
      <c r="Z237" s="11"/>
      <c r="AA237" s="11"/>
      <c r="AB237" s="11"/>
      <c r="AC237" s="11"/>
      <c r="AD237" s="11"/>
    </row>
    <row r="238">
      <c r="A238" s="10" t="s">
        <v>36</v>
      </c>
      <c r="B238" s="24" t="s">
        <v>291</v>
      </c>
      <c r="C238" s="11"/>
      <c r="D238" s="21" t="str">
        <f t="shared" si="1"/>
        <v>0</v>
      </c>
      <c r="E238" s="21" t="str">
        <f t="shared" si="5"/>
        <v>0</v>
      </c>
      <c r="F238" s="22" t="str">
        <f t="shared" si="6"/>
        <v>0</v>
      </c>
      <c r="G238" s="23" t="str">
        <f t="shared" si="7"/>
        <v>0</v>
      </c>
      <c r="H238" s="24">
        <v>61154.0</v>
      </c>
      <c r="I238" s="11"/>
      <c r="J238" s="11"/>
      <c r="K238" s="11"/>
      <c r="L238" s="11"/>
      <c r="M238" s="11"/>
      <c r="N238" s="11"/>
      <c r="P238" s="11"/>
      <c r="Q238" s="11"/>
      <c r="R238" s="11"/>
      <c r="S238" s="11"/>
      <c r="T238" s="11"/>
      <c r="U238" s="11"/>
      <c r="V238" s="11"/>
      <c r="W238" s="11"/>
      <c r="X238" s="11"/>
      <c r="Y238" s="11"/>
      <c r="Z238" s="11"/>
      <c r="AA238" s="11"/>
      <c r="AB238" s="11"/>
      <c r="AC238" s="11"/>
      <c r="AD238" s="11"/>
    </row>
    <row r="239">
      <c r="A239" s="10" t="s">
        <v>36</v>
      </c>
      <c r="B239" s="10" t="s">
        <v>292</v>
      </c>
      <c r="C239" s="11"/>
      <c r="D239" s="21" t="str">
        <f t="shared" si="1"/>
        <v>0</v>
      </c>
      <c r="E239" s="21" t="str">
        <f t="shared" si="5"/>
        <v>0</v>
      </c>
      <c r="F239" s="22" t="str">
        <f t="shared" si="6"/>
        <v>0</v>
      </c>
      <c r="G239" s="23" t="str">
        <f t="shared" si="7"/>
        <v>0</v>
      </c>
      <c r="H239" s="24">
        <v>6619394.0</v>
      </c>
      <c r="I239" s="11"/>
      <c r="J239" s="11"/>
      <c r="K239" s="11"/>
      <c r="L239" s="11"/>
      <c r="M239" s="11"/>
      <c r="N239" s="11"/>
      <c r="P239" s="11"/>
      <c r="Q239" s="11"/>
      <c r="R239" s="11"/>
      <c r="S239" s="11"/>
      <c r="T239" s="11"/>
      <c r="U239" s="11"/>
      <c r="V239" s="11"/>
      <c r="W239" s="11"/>
      <c r="X239" s="11"/>
      <c r="Y239" s="11"/>
      <c r="Z239" s="11"/>
      <c r="AA239" s="11"/>
      <c r="AB239" s="11"/>
      <c r="AC239" s="11"/>
      <c r="AD239" s="11"/>
    </row>
    <row r="240">
      <c r="A240" s="10" t="s">
        <v>36</v>
      </c>
      <c r="B240" s="24" t="s">
        <v>293</v>
      </c>
      <c r="C240" s="11"/>
      <c r="D240" s="21" t="str">
        <f t="shared" si="1"/>
        <v>0</v>
      </c>
      <c r="E240" s="21" t="str">
        <f t="shared" si="5"/>
        <v>0</v>
      </c>
      <c r="F240" s="22" t="str">
        <f t="shared" si="6"/>
        <v>0</v>
      </c>
      <c r="G240" s="23" t="str">
        <f t="shared" si="7"/>
        <v>0</v>
      </c>
      <c r="H240" s="24">
        <v>3564721.0</v>
      </c>
      <c r="I240" s="11"/>
      <c r="J240" s="11"/>
      <c r="K240" s="11"/>
      <c r="L240" s="11"/>
      <c r="M240" s="11"/>
      <c r="N240" s="11"/>
      <c r="P240" s="11"/>
      <c r="Q240" s="11"/>
      <c r="R240" s="11"/>
      <c r="S240" s="11"/>
      <c r="T240" s="11"/>
      <c r="U240" s="11"/>
      <c r="V240" s="11"/>
      <c r="W240" s="11"/>
      <c r="X240" s="11"/>
      <c r="Y240" s="11"/>
      <c r="Z240" s="11"/>
      <c r="AA240" s="11"/>
      <c r="AB240" s="11"/>
      <c r="AC240" s="11"/>
      <c r="AD240" s="11"/>
    </row>
    <row r="241">
      <c r="A241" s="10" t="s">
        <v>36</v>
      </c>
      <c r="B241" s="10" t="s">
        <v>294</v>
      </c>
      <c r="C241" s="11"/>
      <c r="D241" s="21" t="str">
        <f t="shared" si="1"/>
        <v>0</v>
      </c>
      <c r="E241" s="21" t="str">
        <f t="shared" si="5"/>
        <v>0</v>
      </c>
      <c r="F241" s="22" t="str">
        <f t="shared" si="6"/>
        <v>0</v>
      </c>
      <c r="G241" s="23" t="str">
        <f t="shared" si="7"/>
        <v>0</v>
      </c>
      <c r="H241" s="24">
        <v>161064.0</v>
      </c>
      <c r="I241" s="11"/>
      <c r="J241" s="11"/>
      <c r="K241" s="11"/>
      <c r="L241" s="11"/>
      <c r="M241" s="11"/>
      <c r="N241" s="11"/>
      <c r="P241" s="11"/>
      <c r="Q241" s="11"/>
      <c r="R241" s="11"/>
      <c r="S241" s="11"/>
      <c r="T241" s="11"/>
      <c r="U241" s="11"/>
      <c r="V241" s="11"/>
      <c r="W241" s="11"/>
      <c r="X241" s="11"/>
      <c r="Y241" s="11"/>
      <c r="Z241" s="11"/>
      <c r="AA241" s="11"/>
      <c r="AB241" s="11"/>
      <c r="AC241" s="11"/>
      <c r="AD241" s="11"/>
    </row>
    <row r="242">
      <c r="A242" s="10" t="s">
        <v>36</v>
      </c>
      <c r="B242" s="24" t="s">
        <v>295</v>
      </c>
      <c r="C242" s="11"/>
      <c r="D242" s="21" t="str">
        <f t="shared" si="1"/>
        <v>Cenovus Energy </v>
      </c>
      <c r="E242" s="21" t="str">
        <f t="shared" si="5"/>
        <v>0</v>
      </c>
      <c r="F242" s="26" t="str">
        <f t="shared" si="6"/>
        <v>CENOVUS ENERGY NPV</v>
      </c>
      <c r="G242" s="23">
        <f t="shared" si="7"/>
        <v>8967628</v>
      </c>
      <c r="H242" s="24">
        <v>8967628.0</v>
      </c>
      <c r="I242" s="11"/>
      <c r="J242" s="11"/>
      <c r="K242" s="11"/>
      <c r="L242" s="11"/>
      <c r="M242" s="11"/>
      <c r="N242" s="11"/>
      <c r="P242" s="11"/>
      <c r="Q242" s="11"/>
      <c r="R242" s="11"/>
      <c r="S242" s="11"/>
      <c r="T242" s="11"/>
      <c r="U242" s="11"/>
      <c r="V242" s="11"/>
      <c r="W242" s="11"/>
      <c r="X242" s="11"/>
      <c r="Y242" s="11"/>
      <c r="Z242" s="11"/>
      <c r="AA242" s="11"/>
      <c r="AB242" s="11"/>
      <c r="AC242" s="11"/>
      <c r="AD242" s="11"/>
    </row>
    <row r="243">
      <c r="A243" s="10" t="s">
        <v>36</v>
      </c>
      <c r="B243" s="10" t="s">
        <v>296</v>
      </c>
      <c r="C243" s="11"/>
      <c r="D243" s="21" t="str">
        <f t="shared" si="1"/>
        <v>0</v>
      </c>
      <c r="E243" s="21" t="str">
        <f t="shared" si="5"/>
        <v>0</v>
      </c>
      <c r="F243" s="22" t="str">
        <f t="shared" si="6"/>
        <v>0</v>
      </c>
      <c r="G243" s="23" t="str">
        <f t="shared" si="7"/>
        <v>0</v>
      </c>
      <c r="H243" s="24">
        <v>90952.0</v>
      </c>
      <c r="I243" s="11"/>
      <c r="J243" s="11"/>
      <c r="K243" s="11"/>
      <c r="L243" s="11"/>
      <c r="M243" s="11"/>
      <c r="N243" s="11"/>
      <c r="P243" s="11"/>
      <c r="Q243" s="11"/>
      <c r="R243" s="11"/>
      <c r="S243" s="11"/>
      <c r="T243" s="11"/>
      <c r="U243" s="11"/>
      <c r="V243" s="11"/>
      <c r="W243" s="11"/>
      <c r="X243" s="11"/>
      <c r="Y243" s="11"/>
      <c r="Z243" s="11"/>
      <c r="AA243" s="11"/>
      <c r="AB243" s="11"/>
      <c r="AC243" s="11"/>
      <c r="AD243" s="11"/>
    </row>
    <row r="244">
      <c r="A244" s="10" t="s">
        <v>36</v>
      </c>
      <c r="B244" s="24" t="s">
        <v>297</v>
      </c>
      <c r="C244" s="11"/>
      <c r="D244" s="21" t="str">
        <f t="shared" si="1"/>
        <v>0</v>
      </c>
      <c r="E244" s="21" t="str">
        <f t="shared" si="5"/>
        <v>0</v>
      </c>
      <c r="F244" s="22" t="str">
        <f t="shared" si="6"/>
        <v>0</v>
      </c>
      <c r="G244" s="23" t="str">
        <f t="shared" si="7"/>
        <v>0</v>
      </c>
      <c r="H244" s="24">
        <v>1601399.0</v>
      </c>
      <c r="I244" s="11"/>
      <c r="J244" s="11"/>
      <c r="K244" s="11"/>
      <c r="L244" s="11"/>
      <c r="M244" s="11"/>
      <c r="N244" s="11"/>
      <c r="P244" s="11"/>
      <c r="Q244" s="11"/>
      <c r="R244" s="11"/>
      <c r="S244" s="11"/>
      <c r="T244" s="11"/>
      <c r="U244" s="11"/>
      <c r="V244" s="11"/>
      <c r="W244" s="11"/>
      <c r="X244" s="11"/>
      <c r="Y244" s="11"/>
      <c r="Z244" s="11"/>
      <c r="AA244" s="11"/>
      <c r="AB244" s="11"/>
      <c r="AC244" s="11"/>
      <c r="AD244" s="11"/>
    </row>
    <row r="245">
      <c r="A245" s="10" t="s">
        <v>36</v>
      </c>
      <c r="B245" s="10" t="s">
        <v>298</v>
      </c>
      <c r="C245" s="11"/>
      <c r="D245" s="21" t="str">
        <f t="shared" si="1"/>
        <v>0</v>
      </c>
      <c r="E245" s="21" t="str">
        <f t="shared" si="5"/>
        <v>0</v>
      </c>
      <c r="F245" s="22" t="str">
        <f t="shared" si="6"/>
        <v>0</v>
      </c>
      <c r="G245" s="23" t="str">
        <f t="shared" si="7"/>
        <v>0</v>
      </c>
      <c r="H245" s="24">
        <v>6.7731604E7</v>
      </c>
      <c r="I245" s="11"/>
      <c r="J245" s="11"/>
      <c r="K245" s="11"/>
      <c r="L245" s="11"/>
      <c r="M245" s="11"/>
      <c r="N245" s="11"/>
      <c r="P245" s="11"/>
      <c r="Q245" s="11"/>
      <c r="R245" s="11"/>
      <c r="S245" s="11"/>
      <c r="T245" s="11"/>
      <c r="U245" s="11"/>
      <c r="V245" s="11"/>
      <c r="W245" s="11"/>
      <c r="X245" s="11"/>
      <c r="Y245" s="11"/>
      <c r="Z245" s="11"/>
      <c r="AA245" s="11"/>
      <c r="AB245" s="11"/>
      <c r="AC245" s="11"/>
      <c r="AD245" s="11"/>
    </row>
    <row r="246">
      <c r="A246" s="10" t="s">
        <v>36</v>
      </c>
      <c r="B246" s="24" t="s">
        <v>299</v>
      </c>
      <c r="C246" s="11"/>
      <c r="D246" s="21" t="str">
        <f t="shared" si="1"/>
        <v>0</v>
      </c>
      <c r="E246" s="21" t="str">
        <f t="shared" si="5"/>
        <v>0</v>
      </c>
      <c r="F246" s="22" t="str">
        <f t="shared" si="6"/>
        <v>0</v>
      </c>
      <c r="G246" s="23" t="str">
        <f t="shared" si="7"/>
        <v>0</v>
      </c>
      <c r="H246" s="24">
        <v>5490608.0</v>
      </c>
      <c r="I246" s="11"/>
      <c r="J246" s="11"/>
      <c r="K246" s="11"/>
      <c r="L246" s="11"/>
      <c r="M246" s="11"/>
      <c r="N246" s="11"/>
      <c r="P246" s="11"/>
      <c r="Q246" s="11"/>
      <c r="R246" s="11"/>
      <c r="S246" s="11"/>
      <c r="T246" s="11"/>
      <c r="U246" s="11"/>
      <c r="V246" s="11"/>
      <c r="W246" s="11"/>
      <c r="X246" s="11"/>
      <c r="Y246" s="11"/>
      <c r="Z246" s="11"/>
      <c r="AA246" s="11"/>
      <c r="AB246" s="11"/>
      <c r="AC246" s="11"/>
      <c r="AD246" s="11"/>
    </row>
    <row r="247">
      <c r="A247" s="10" t="s">
        <v>36</v>
      </c>
      <c r="B247" s="10" t="s">
        <v>300</v>
      </c>
      <c r="C247" s="11"/>
      <c r="D247" s="21" t="str">
        <f t="shared" si="1"/>
        <v>0</v>
      </c>
      <c r="E247" s="21" t="str">
        <f t="shared" si="5"/>
        <v>0</v>
      </c>
      <c r="F247" s="22" t="str">
        <f t="shared" si="6"/>
        <v>0</v>
      </c>
      <c r="G247" s="23" t="str">
        <f t="shared" si="7"/>
        <v>0</v>
      </c>
      <c r="H247" s="24">
        <v>1418638.0</v>
      </c>
      <c r="I247" s="11"/>
      <c r="J247" s="11"/>
      <c r="K247" s="11"/>
      <c r="L247" s="11"/>
      <c r="M247" s="11"/>
      <c r="N247" s="11"/>
      <c r="P247" s="11"/>
      <c r="Q247" s="11"/>
      <c r="R247" s="11"/>
      <c r="S247" s="11"/>
      <c r="T247" s="11"/>
      <c r="U247" s="11"/>
      <c r="V247" s="11"/>
      <c r="W247" s="11"/>
      <c r="X247" s="11"/>
      <c r="Y247" s="11"/>
      <c r="Z247" s="11"/>
      <c r="AA247" s="11"/>
      <c r="AB247" s="11"/>
      <c r="AC247" s="11"/>
      <c r="AD247" s="11"/>
    </row>
    <row r="248">
      <c r="A248" s="10" t="s">
        <v>36</v>
      </c>
      <c r="B248" s="24" t="s">
        <v>301</v>
      </c>
      <c r="C248" s="11"/>
      <c r="D248" s="21" t="str">
        <f t="shared" si="1"/>
        <v>0</v>
      </c>
      <c r="E248" s="21" t="str">
        <f t="shared" si="5"/>
        <v>0</v>
      </c>
      <c r="F248" s="22" t="str">
        <f t="shared" si="6"/>
        <v>0</v>
      </c>
      <c r="G248" s="23" t="str">
        <f t="shared" si="7"/>
        <v>0</v>
      </c>
      <c r="H248" s="24">
        <v>2844402.0</v>
      </c>
      <c r="I248" s="11"/>
      <c r="J248" s="11"/>
      <c r="K248" s="11"/>
      <c r="L248" s="11"/>
      <c r="M248" s="11"/>
      <c r="N248" s="11"/>
      <c r="P248" s="11"/>
      <c r="Q248" s="11"/>
      <c r="R248" s="11"/>
      <c r="S248" s="11"/>
      <c r="T248" s="11"/>
      <c r="U248" s="11"/>
      <c r="V248" s="11"/>
      <c r="W248" s="11"/>
      <c r="X248" s="11"/>
      <c r="Y248" s="11"/>
      <c r="Z248" s="11"/>
      <c r="AA248" s="11"/>
      <c r="AB248" s="11"/>
      <c r="AC248" s="11"/>
      <c r="AD248" s="11"/>
    </row>
    <row r="249">
      <c r="A249" s="10" t="s">
        <v>36</v>
      </c>
      <c r="B249" s="10" t="s">
        <v>302</v>
      </c>
      <c r="C249" s="11"/>
      <c r="D249" s="21" t="str">
        <f t="shared" si="1"/>
        <v>0</v>
      </c>
      <c r="E249" s="21" t="str">
        <f t="shared" si="5"/>
        <v>0</v>
      </c>
      <c r="F249" s="22" t="str">
        <f t="shared" si="6"/>
        <v>0</v>
      </c>
      <c r="G249" s="23" t="str">
        <f t="shared" si="7"/>
        <v>0</v>
      </c>
      <c r="H249" s="24">
        <v>2803127.0</v>
      </c>
      <c r="I249" s="11"/>
      <c r="J249" s="11"/>
      <c r="K249" s="11"/>
      <c r="L249" s="11"/>
      <c r="M249" s="11"/>
      <c r="N249" s="11"/>
      <c r="P249" s="11"/>
      <c r="Q249" s="11"/>
      <c r="R249" s="11"/>
      <c r="S249" s="11"/>
      <c r="T249" s="11"/>
      <c r="U249" s="11"/>
      <c r="V249" s="11"/>
      <c r="W249" s="11"/>
      <c r="X249" s="11"/>
      <c r="Y249" s="11"/>
      <c r="Z249" s="11"/>
      <c r="AA249" s="11"/>
      <c r="AB249" s="11"/>
      <c r="AC249" s="11"/>
      <c r="AD249" s="11"/>
    </row>
    <row r="250">
      <c r="A250" s="10" t="s">
        <v>36</v>
      </c>
      <c r="B250" s="24" t="s">
        <v>303</v>
      </c>
      <c r="C250" s="11"/>
      <c r="D250" s="21" t="str">
        <f t="shared" si="1"/>
        <v>0</v>
      </c>
      <c r="E250" s="21" t="str">
        <f t="shared" si="5"/>
        <v>0</v>
      </c>
      <c r="F250" s="22" t="str">
        <f t="shared" si="6"/>
        <v>0</v>
      </c>
      <c r="G250" s="23" t="str">
        <f t="shared" si="7"/>
        <v>0</v>
      </c>
      <c r="H250" s="24">
        <v>2.4705476E7</v>
      </c>
      <c r="I250" s="11"/>
      <c r="J250" s="11"/>
      <c r="K250" s="11"/>
      <c r="L250" s="11"/>
      <c r="M250" s="11"/>
      <c r="N250" s="11"/>
      <c r="P250" s="11"/>
      <c r="Q250" s="11"/>
      <c r="R250" s="11"/>
      <c r="S250" s="11"/>
      <c r="T250" s="11"/>
      <c r="U250" s="11"/>
      <c r="V250" s="11"/>
      <c r="W250" s="11"/>
      <c r="X250" s="11"/>
      <c r="Y250" s="11"/>
      <c r="Z250" s="11"/>
      <c r="AA250" s="11"/>
      <c r="AB250" s="11"/>
      <c r="AC250" s="11"/>
      <c r="AD250" s="11"/>
    </row>
    <row r="251">
      <c r="A251" s="10" t="s">
        <v>36</v>
      </c>
      <c r="B251" s="10" t="s">
        <v>304</v>
      </c>
      <c r="C251" s="11"/>
      <c r="D251" s="21" t="str">
        <f t="shared" si="1"/>
        <v>0</v>
      </c>
      <c r="E251" s="21" t="str">
        <f t="shared" si="5"/>
        <v>0</v>
      </c>
      <c r="F251" s="22" t="str">
        <f t="shared" si="6"/>
        <v>0</v>
      </c>
      <c r="G251" s="23" t="str">
        <f t="shared" si="7"/>
        <v>0</v>
      </c>
      <c r="H251" s="24">
        <v>4302717.0</v>
      </c>
      <c r="I251" s="11"/>
      <c r="J251" s="11"/>
      <c r="K251" s="11"/>
      <c r="L251" s="11"/>
      <c r="M251" s="11"/>
      <c r="N251" s="11"/>
      <c r="P251" s="11"/>
      <c r="Q251" s="11"/>
      <c r="R251" s="11"/>
      <c r="S251" s="11"/>
      <c r="T251" s="11"/>
      <c r="U251" s="11"/>
      <c r="V251" s="11"/>
      <c r="W251" s="11"/>
      <c r="X251" s="11"/>
      <c r="Y251" s="11"/>
      <c r="Z251" s="11"/>
      <c r="AA251" s="11"/>
      <c r="AB251" s="11"/>
      <c r="AC251" s="11"/>
      <c r="AD251" s="11"/>
    </row>
    <row r="252">
      <c r="A252" s="10" t="s">
        <v>36</v>
      </c>
      <c r="B252" s="24" t="s">
        <v>305</v>
      </c>
      <c r="C252" s="11"/>
      <c r="D252" s="21" t="str">
        <f t="shared" si="1"/>
        <v>0</v>
      </c>
      <c r="E252" s="21" t="str">
        <f t="shared" si="5"/>
        <v>0</v>
      </c>
      <c r="F252" s="22" t="str">
        <f t="shared" si="6"/>
        <v>0</v>
      </c>
      <c r="G252" s="23" t="str">
        <f t="shared" si="7"/>
        <v>0</v>
      </c>
      <c r="H252" s="24">
        <v>1.3358551E7</v>
      </c>
      <c r="I252" s="11"/>
      <c r="J252" s="11"/>
      <c r="K252" s="11"/>
      <c r="L252" s="11"/>
      <c r="M252" s="11"/>
      <c r="N252" s="11"/>
      <c r="P252" s="11"/>
      <c r="Q252" s="11"/>
      <c r="R252" s="11"/>
      <c r="S252" s="11"/>
      <c r="T252" s="11"/>
      <c r="U252" s="11"/>
      <c r="V252" s="11"/>
      <c r="W252" s="11"/>
      <c r="X252" s="11"/>
      <c r="Y252" s="11"/>
      <c r="Z252" s="11"/>
      <c r="AA252" s="11"/>
      <c r="AB252" s="11"/>
      <c r="AC252" s="11"/>
      <c r="AD252" s="11"/>
    </row>
    <row r="253">
      <c r="A253" s="10" t="s">
        <v>36</v>
      </c>
      <c r="B253" s="10" t="s">
        <v>306</v>
      </c>
      <c r="C253" s="11"/>
      <c r="D253" s="21" t="str">
        <f t="shared" si="1"/>
        <v>Chevron</v>
      </c>
      <c r="E253" s="21" t="str">
        <f t="shared" si="5"/>
        <v>0</v>
      </c>
      <c r="F253" s="22" t="str">
        <f t="shared" si="6"/>
        <v>CHEVRON 1.718% 24/6/18</v>
      </c>
      <c r="G253" s="23">
        <f t="shared" si="7"/>
        <v>143910</v>
      </c>
      <c r="H253" s="24">
        <v>143910.0</v>
      </c>
      <c r="I253" s="11"/>
      <c r="J253" s="11"/>
      <c r="K253" s="11"/>
      <c r="L253" s="11"/>
      <c r="M253" s="11"/>
      <c r="N253" s="11"/>
      <c r="P253" s="11"/>
      <c r="Q253" s="11"/>
      <c r="R253" s="11"/>
      <c r="S253" s="11"/>
      <c r="T253" s="11"/>
      <c r="U253" s="11"/>
      <c r="V253" s="11"/>
      <c r="W253" s="11"/>
      <c r="X253" s="11"/>
      <c r="Y253" s="11"/>
      <c r="Z253" s="11"/>
      <c r="AA253" s="11"/>
      <c r="AB253" s="11"/>
      <c r="AC253" s="11"/>
      <c r="AD253" s="11"/>
    </row>
    <row r="254">
      <c r="A254" s="10" t="s">
        <v>36</v>
      </c>
      <c r="B254" s="24" t="s">
        <v>307</v>
      </c>
      <c r="C254" s="11"/>
      <c r="D254" s="21" t="str">
        <f t="shared" si="1"/>
        <v>Chevron</v>
      </c>
      <c r="E254" s="21" t="str">
        <f t="shared" si="5"/>
        <v>0</v>
      </c>
      <c r="F254" s="26" t="str">
        <f t="shared" si="6"/>
        <v>CHEVRON CORP</v>
      </c>
      <c r="G254" s="23">
        <f t="shared" si="7"/>
        <v>19177764</v>
      </c>
      <c r="H254" s="24">
        <v>1.9177764E7</v>
      </c>
      <c r="I254" s="11"/>
      <c r="J254" s="11"/>
      <c r="K254" s="11"/>
      <c r="L254" s="11"/>
      <c r="M254" s="11"/>
      <c r="N254" s="11"/>
      <c r="P254" s="11"/>
      <c r="Q254" s="11"/>
      <c r="R254" s="11"/>
      <c r="S254" s="11"/>
      <c r="T254" s="11"/>
      <c r="U254" s="11"/>
      <c r="V254" s="11"/>
      <c r="W254" s="11"/>
      <c r="X254" s="11"/>
      <c r="Y254" s="11"/>
      <c r="Z254" s="11"/>
      <c r="AA254" s="11"/>
      <c r="AB254" s="11"/>
      <c r="AC254" s="11"/>
      <c r="AD254" s="11"/>
    </row>
    <row r="255">
      <c r="A255" s="10" t="s">
        <v>36</v>
      </c>
      <c r="B255" s="10" t="s">
        <v>308</v>
      </c>
      <c r="C255" s="11"/>
      <c r="D255" s="21" t="str">
        <f t="shared" si="1"/>
        <v>0</v>
      </c>
      <c r="E255" s="21" t="str">
        <f t="shared" si="5"/>
        <v>0</v>
      </c>
      <c r="F255" s="22" t="str">
        <f t="shared" si="6"/>
        <v>0</v>
      </c>
      <c r="G255" s="23" t="str">
        <f t="shared" si="7"/>
        <v>0</v>
      </c>
      <c r="H255" s="24">
        <v>9988453.0</v>
      </c>
      <c r="I255" s="11"/>
      <c r="J255" s="11"/>
      <c r="K255" s="11"/>
      <c r="L255" s="11"/>
      <c r="M255" s="11"/>
      <c r="N255" s="11"/>
      <c r="P255" s="11"/>
      <c r="Q255" s="11"/>
      <c r="R255" s="11"/>
      <c r="S255" s="11"/>
      <c r="T255" s="11"/>
      <c r="U255" s="11"/>
      <c r="V255" s="11"/>
      <c r="W255" s="11"/>
      <c r="X255" s="11"/>
      <c r="Y255" s="11"/>
      <c r="Z255" s="11"/>
      <c r="AA255" s="11"/>
      <c r="AB255" s="11"/>
      <c r="AC255" s="11"/>
      <c r="AD255" s="11"/>
    </row>
    <row r="256">
      <c r="A256" s="10" t="s">
        <v>36</v>
      </c>
      <c r="B256" s="24" t="s">
        <v>309</v>
      </c>
      <c r="C256" s="11"/>
      <c r="D256" s="21" t="str">
        <f t="shared" si="1"/>
        <v>0</v>
      </c>
      <c r="E256" s="21" t="str">
        <f t="shared" si="5"/>
        <v>0</v>
      </c>
      <c r="F256" s="22" t="str">
        <f t="shared" si="6"/>
        <v>0</v>
      </c>
      <c r="G256" s="23" t="str">
        <f t="shared" si="7"/>
        <v>0</v>
      </c>
      <c r="H256" s="24">
        <v>4620009.0</v>
      </c>
      <c r="I256" s="11"/>
      <c r="J256" s="11"/>
      <c r="K256" s="11"/>
      <c r="L256" s="11"/>
      <c r="M256" s="11"/>
      <c r="N256" s="11"/>
      <c r="P256" s="11"/>
      <c r="Q256" s="11"/>
      <c r="R256" s="11"/>
      <c r="S256" s="11"/>
      <c r="T256" s="11"/>
      <c r="U256" s="11"/>
      <c r="V256" s="11"/>
      <c r="W256" s="11"/>
      <c r="X256" s="11"/>
      <c r="Y256" s="11"/>
      <c r="Z256" s="11"/>
      <c r="AA256" s="11"/>
      <c r="AB256" s="11"/>
      <c r="AC256" s="11"/>
      <c r="AD256" s="11"/>
    </row>
    <row r="257">
      <c r="A257" s="10" t="s">
        <v>36</v>
      </c>
      <c r="B257" s="10" t="s">
        <v>310</v>
      </c>
      <c r="C257" s="11"/>
      <c r="D257" s="21" t="str">
        <f t="shared" si="1"/>
        <v>0</v>
      </c>
      <c r="E257" s="21" t="str">
        <f t="shared" si="5"/>
        <v>0</v>
      </c>
      <c r="F257" s="22" t="str">
        <f t="shared" si="6"/>
        <v>0</v>
      </c>
      <c r="G257" s="23" t="str">
        <f t="shared" si="7"/>
        <v>0</v>
      </c>
      <c r="H257" s="24">
        <v>2485319.0</v>
      </c>
      <c r="I257" s="11"/>
      <c r="J257" s="11"/>
      <c r="K257" s="11"/>
      <c r="L257" s="11"/>
      <c r="M257" s="11"/>
      <c r="N257" s="11"/>
      <c r="P257" s="11"/>
      <c r="Q257" s="11"/>
      <c r="R257" s="11"/>
      <c r="S257" s="11"/>
      <c r="T257" s="11"/>
      <c r="U257" s="11"/>
      <c r="V257" s="11"/>
      <c r="W257" s="11"/>
      <c r="X257" s="11"/>
      <c r="Y257" s="11"/>
      <c r="Z257" s="11"/>
      <c r="AA257" s="11"/>
      <c r="AB257" s="11"/>
      <c r="AC257" s="11"/>
      <c r="AD257" s="11"/>
    </row>
    <row r="258">
      <c r="A258" s="10" t="s">
        <v>36</v>
      </c>
      <c r="B258" s="24" t="s">
        <v>311</v>
      </c>
      <c r="C258" s="11"/>
      <c r="D258" s="21" t="str">
        <f t="shared" si="1"/>
        <v>0</v>
      </c>
      <c r="E258" s="21" t="str">
        <f t="shared" si="5"/>
        <v>0</v>
      </c>
      <c r="F258" s="22" t="str">
        <f t="shared" si="6"/>
        <v>0</v>
      </c>
      <c r="G258" s="23" t="str">
        <f t="shared" si="7"/>
        <v>0</v>
      </c>
      <c r="H258" s="29" t="s">
        <v>312</v>
      </c>
      <c r="I258" s="11"/>
      <c r="J258" s="11"/>
      <c r="K258" s="11"/>
      <c r="L258" s="11"/>
      <c r="M258" s="11"/>
      <c r="N258" s="11"/>
      <c r="P258" s="11"/>
      <c r="Q258" s="11"/>
      <c r="R258" s="11"/>
      <c r="S258" s="11"/>
      <c r="T258" s="11"/>
      <c r="U258" s="11"/>
      <c r="V258" s="11"/>
      <c r="W258" s="11"/>
      <c r="X258" s="11"/>
      <c r="Y258" s="11"/>
      <c r="Z258" s="11"/>
      <c r="AA258" s="11"/>
      <c r="AB258" s="11"/>
      <c r="AC258" s="11"/>
      <c r="AD258" s="11"/>
    </row>
    <row r="259">
      <c r="A259" s="10" t="s">
        <v>36</v>
      </c>
      <c r="B259" s="10" t="s">
        <v>313</v>
      </c>
      <c r="C259" s="11"/>
      <c r="D259" s="21" t="str">
        <f t="shared" si="1"/>
        <v>0</v>
      </c>
      <c r="E259" s="21" t="str">
        <f t="shared" si="5"/>
        <v>0</v>
      </c>
      <c r="F259" s="22" t="str">
        <f t="shared" si="6"/>
        <v>0</v>
      </c>
      <c r="G259" s="23" t="str">
        <f t="shared" si="7"/>
        <v>0</v>
      </c>
      <c r="H259" s="24">
        <v>537507.0</v>
      </c>
      <c r="I259" s="11"/>
      <c r="J259" s="11"/>
      <c r="K259" s="11"/>
      <c r="L259" s="11"/>
      <c r="M259" s="11"/>
      <c r="N259" s="11"/>
      <c r="P259" s="11"/>
      <c r="Q259" s="11"/>
      <c r="R259" s="11"/>
      <c r="S259" s="11"/>
      <c r="T259" s="11"/>
      <c r="U259" s="11"/>
      <c r="V259" s="11"/>
      <c r="W259" s="11"/>
      <c r="X259" s="11"/>
      <c r="Y259" s="11"/>
      <c r="Z259" s="11"/>
      <c r="AA259" s="11"/>
      <c r="AB259" s="11"/>
      <c r="AC259" s="11"/>
      <c r="AD259" s="11"/>
    </row>
    <row r="260">
      <c r="A260" s="10" t="s">
        <v>36</v>
      </c>
      <c r="B260" s="24" t="s">
        <v>314</v>
      </c>
      <c r="C260" s="11"/>
      <c r="D260" s="21" t="str">
        <f t="shared" si="1"/>
        <v>0</v>
      </c>
      <c r="E260" s="21" t="str">
        <f t="shared" si="5"/>
        <v>0</v>
      </c>
      <c r="F260" s="22" t="str">
        <f t="shared" si="6"/>
        <v>0</v>
      </c>
      <c r="G260" s="23" t="str">
        <f t="shared" si="7"/>
        <v>0</v>
      </c>
      <c r="H260" s="24">
        <v>149991.0</v>
      </c>
      <c r="I260" s="11"/>
      <c r="J260" s="11"/>
      <c r="K260" s="11"/>
      <c r="L260" s="11"/>
      <c r="M260" s="11"/>
      <c r="N260" s="11"/>
      <c r="P260" s="11"/>
      <c r="Q260" s="11"/>
      <c r="R260" s="11"/>
      <c r="S260" s="11"/>
      <c r="T260" s="11"/>
      <c r="U260" s="11"/>
      <c r="V260" s="11"/>
      <c r="W260" s="11"/>
      <c r="X260" s="11"/>
      <c r="Y260" s="11"/>
      <c r="Z260" s="11"/>
      <c r="AA260" s="11"/>
      <c r="AB260" s="11"/>
      <c r="AC260" s="11"/>
      <c r="AD260" s="11"/>
    </row>
    <row r="261">
      <c r="A261" s="10" t="s">
        <v>36</v>
      </c>
      <c r="B261" s="10" t="s">
        <v>315</v>
      </c>
      <c r="C261" s="11"/>
      <c r="D261" s="21" t="str">
        <f t="shared" si="1"/>
        <v>0</v>
      </c>
      <c r="E261" s="21" t="str">
        <f t="shared" si="5"/>
        <v>0</v>
      </c>
      <c r="F261" s="22" t="str">
        <f t="shared" si="6"/>
        <v>0</v>
      </c>
      <c r="G261" s="23" t="str">
        <f t="shared" si="7"/>
        <v>0</v>
      </c>
      <c r="H261" s="24">
        <v>1.2106754E7</v>
      </c>
      <c r="I261" s="11"/>
      <c r="J261" s="11"/>
      <c r="K261" s="11"/>
      <c r="L261" s="11"/>
      <c r="M261" s="11"/>
      <c r="N261" s="11"/>
      <c r="P261" s="11"/>
      <c r="Q261" s="11"/>
      <c r="R261" s="11"/>
      <c r="S261" s="11"/>
      <c r="T261" s="11"/>
      <c r="U261" s="11"/>
      <c r="V261" s="11"/>
      <c r="W261" s="11"/>
      <c r="X261" s="11"/>
      <c r="Y261" s="11"/>
      <c r="Z261" s="11"/>
      <c r="AA261" s="11"/>
      <c r="AB261" s="11"/>
      <c r="AC261" s="11"/>
      <c r="AD261" s="11"/>
    </row>
    <row r="262">
      <c r="A262" s="10" t="s">
        <v>36</v>
      </c>
      <c r="B262" s="24" t="s">
        <v>316</v>
      </c>
      <c r="C262" s="11"/>
      <c r="D262" s="21" t="str">
        <f t="shared" si="1"/>
        <v>0</v>
      </c>
      <c r="E262" s="21" t="str">
        <f t="shared" si="5"/>
        <v>0</v>
      </c>
      <c r="F262" s="22" t="str">
        <f t="shared" si="6"/>
        <v>0</v>
      </c>
      <c r="G262" s="23" t="str">
        <f t="shared" si="7"/>
        <v>0</v>
      </c>
      <c r="H262" s="24">
        <v>77424.0</v>
      </c>
      <c r="I262" s="11"/>
      <c r="J262" s="11"/>
      <c r="K262" s="11"/>
      <c r="L262" s="11"/>
      <c r="M262" s="11"/>
      <c r="N262" s="11"/>
      <c r="P262" s="11"/>
      <c r="Q262" s="11"/>
      <c r="R262" s="11"/>
      <c r="S262" s="11"/>
      <c r="T262" s="11"/>
      <c r="U262" s="11"/>
      <c r="V262" s="11"/>
      <c r="W262" s="11"/>
      <c r="X262" s="11"/>
      <c r="Y262" s="11"/>
      <c r="Z262" s="11"/>
      <c r="AA262" s="11"/>
      <c r="AB262" s="11"/>
      <c r="AC262" s="11"/>
      <c r="AD262" s="11"/>
    </row>
    <row r="263">
      <c r="A263" s="10" t="s">
        <v>36</v>
      </c>
      <c r="B263" s="10" t="s">
        <v>317</v>
      </c>
      <c r="C263" s="11"/>
      <c r="D263" s="21" t="str">
        <f t="shared" si="1"/>
        <v>0</v>
      </c>
      <c r="E263" s="21" t="str">
        <f t="shared" si="5"/>
        <v>0</v>
      </c>
      <c r="F263" s="22" t="str">
        <f t="shared" si="6"/>
        <v>0</v>
      </c>
      <c r="G263" s="23" t="str">
        <f t="shared" si="7"/>
        <v>0</v>
      </c>
      <c r="H263" s="24">
        <v>910007.0</v>
      </c>
      <c r="I263" s="11"/>
      <c r="J263" s="11"/>
      <c r="K263" s="11"/>
      <c r="L263" s="11"/>
      <c r="M263" s="11"/>
      <c r="N263" s="11"/>
      <c r="P263" s="11"/>
      <c r="Q263" s="11"/>
      <c r="R263" s="11"/>
      <c r="S263" s="11"/>
      <c r="T263" s="11"/>
      <c r="U263" s="11"/>
      <c r="V263" s="11"/>
      <c r="W263" s="11"/>
      <c r="X263" s="11"/>
      <c r="Y263" s="11"/>
      <c r="Z263" s="11"/>
      <c r="AA263" s="11"/>
      <c r="AB263" s="11"/>
      <c r="AC263" s="11"/>
      <c r="AD263" s="11"/>
    </row>
    <row r="264">
      <c r="A264" s="10" t="s">
        <v>36</v>
      </c>
      <c r="B264" s="24" t="s">
        <v>318</v>
      </c>
      <c r="C264" s="11"/>
      <c r="D264" s="21" t="str">
        <f t="shared" si="1"/>
        <v>0</v>
      </c>
      <c r="E264" s="21" t="str">
        <f t="shared" si="5"/>
        <v>0</v>
      </c>
      <c r="F264" s="22" t="str">
        <f t="shared" si="6"/>
        <v>0</v>
      </c>
      <c r="G264" s="23" t="str">
        <f t="shared" si="7"/>
        <v>0</v>
      </c>
      <c r="H264" s="24">
        <v>1.1672019E7</v>
      </c>
      <c r="I264" s="11"/>
      <c r="J264" s="11"/>
      <c r="K264" s="11"/>
      <c r="L264" s="11"/>
      <c r="M264" s="11"/>
      <c r="N264" s="11"/>
      <c r="P264" s="11"/>
      <c r="Q264" s="11"/>
      <c r="R264" s="11"/>
      <c r="S264" s="11"/>
      <c r="T264" s="11"/>
      <c r="U264" s="11"/>
      <c r="V264" s="11"/>
      <c r="W264" s="11"/>
      <c r="X264" s="11"/>
      <c r="Y264" s="11"/>
      <c r="Z264" s="11"/>
      <c r="AA264" s="11"/>
      <c r="AB264" s="11"/>
      <c r="AC264" s="11"/>
      <c r="AD264" s="11"/>
    </row>
    <row r="265">
      <c r="A265" s="10" t="s">
        <v>36</v>
      </c>
      <c r="B265" s="10" t="s">
        <v>319</v>
      </c>
      <c r="C265" s="11"/>
      <c r="D265" s="21" t="str">
        <f t="shared" si="1"/>
        <v>0</v>
      </c>
      <c r="E265" s="21" t="str">
        <f t="shared" si="5"/>
        <v>0</v>
      </c>
      <c r="F265" s="22" t="str">
        <f t="shared" si="6"/>
        <v>0</v>
      </c>
      <c r="G265" s="23" t="str">
        <f t="shared" si="7"/>
        <v>0</v>
      </c>
      <c r="H265" s="24">
        <v>4416598.0</v>
      </c>
      <c r="I265" s="11"/>
      <c r="J265" s="11"/>
      <c r="K265" s="11"/>
      <c r="L265" s="11"/>
      <c r="M265" s="11"/>
      <c r="N265" s="11"/>
      <c r="P265" s="11"/>
      <c r="Q265" s="11"/>
      <c r="R265" s="11"/>
      <c r="S265" s="11"/>
      <c r="T265" s="11"/>
      <c r="U265" s="11"/>
      <c r="V265" s="11"/>
      <c r="W265" s="11"/>
      <c r="X265" s="11"/>
      <c r="Y265" s="11"/>
      <c r="Z265" s="11"/>
      <c r="AA265" s="11"/>
      <c r="AB265" s="11"/>
      <c r="AC265" s="11"/>
      <c r="AD265" s="11"/>
    </row>
    <row r="266">
      <c r="A266" s="10" t="s">
        <v>36</v>
      </c>
      <c r="B266" s="24" t="s">
        <v>320</v>
      </c>
      <c r="C266" s="11"/>
      <c r="D266" s="21" t="str">
        <f t="shared" si="1"/>
        <v>0</v>
      </c>
      <c r="E266" s="21" t="str">
        <f t="shared" si="5"/>
        <v>0</v>
      </c>
      <c r="F266" s="22" t="str">
        <f t="shared" si="6"/>
        <v>0</v>
      </c>
      <c r="G266" s="23" t="str">
        <f t="shared" si="7"/>
        <v>0</v>
      </c>
      <c r="H266" s="24">
        <v>117767.0</v>
      </c>
      <c r="I266" s="11"/>
      <c r="J266" s="11"/>
      <c r="K266" s="11"/>
      <c r="L266" s="11"/>
      <c r="M266" s="11"/>
      <c r="N266" s="11"/>
      <c r="P266" s="11"/>
      <c r="Q266" s="11"/>
      <c r="R266" s="11"/>
      <c r="S266" s="11"/>
      <c r="T266" s="11"/>
      <c r="U266" s="11"/>
      <c r="V266" s="11"/>
      <c r="W266" s="11"/>
      <c r="X266" s="11"/>
      <c r="Y266" s="11"/>
      <c r="Z266" s="11"/>
      <c r="AA266" s="11"/>
      <c r="AB266" s="11"/>
      <c r="AC266" s="11"/>
      <c r="AD266" s="11"/>
    </row>
    <row r="267">
      <c r="A267" s="10" t="s">
        <v>36</v>
      </c>
      <c r="B267" s="10" t="s">
        <v>321</v>
      </c>
      <c r="C267" s="11"/>
      <c r="D267" s="21" t="str">
        <f t="shared" si="1"/>
        <v>0</v>
      </c>
      <c r="E267" s="21" t="str">
        <f t="shared" si="5"/>
        <v>0</v>
      </c>
      <c r="F267" s="22" t="str">
        <f t="shared" si="6"/>
        <v>0</v>
      </c>
      <c r="G267" s="23" t="str">
        <f t="shared" si="7"/>
        <v>0</v>
      </c>
      <c r="H267" s="24">
        <v>65744.0</v>
      </c>
      <c r="I267" s="11"/>
      <c r="J267" s="11"/>
      <c r="K267" s="11"/>
      <c r="L267" s="11"/>
      <c r="M267" s="11"/>
      <c r="N267" s="11"/>
      <c r="P267" s="11"/>
      <c r="Q267" s="11"/>
      <c r="R267" s="11"/>
      <c r="S267" s="11"/>
      <c r="T267" s="11"/>
      <c r="U267" s="11"/>
      <c r="V267" s="11"/>
      <c r="W267" s="11"/>
      <c r="X267" s="11"/>
      <c r="Y267" s="11"/>
      <c r="Z267" s="11"/>
      <c r="AA267" s="11"/>
      <c r="AB267" s="11"/>
      <c r="AC267" s="11"/>
      <c r="AD267" s="11"/>
    </row>
    <row r="268">
      <c r="A268" s="10" t="s">
        <v>36</v>
      </c>
      <c r="B268" s="24" t="s">
        <v>322</v>
      </c>
      <c r="C268" s="11"/>
      <c r="D268" s="21" t="str">
        <f t="shared" si="1"/>
        <v>0</v>
      </c>
      <c r="E268" s="21" t="str">
        <f t="shared" si="5"/>
        <v>0</v>
      </c>
      <c r="F268" s="22" t="str">
        <f t="shared" si="6"/>
        <v>0</v>
      </c>
      <c r="G268" s="23" t="str">
        <f t="shared" si="7"/>
        <v>0</v>
      </c>
      <c r="H268" s="24">
        <v>165477.0</v>
      </c>
      <c r="I268" s="11"/>
      <c r="J268" s="11"/>
      <c r="K268" s="11"/>
      <c r="L268" s="11"/>
      <c r="M268" s="11"/>
      <c r="N268" s="11"/>
      <c r="P268" s="11"/>
      <c r="Q268" s="11"/>
      <c r="R268" s="11"/>
      <c r="S268" s="11"/>
      <c r="T268" s="11"/>
      <c r="U268" s="11"/>
      <c r="V268" s="11"/>
      <c r="W268" s="11"/>
      <c r="X268" s="11"/>
      <c r="Y268" s="11"/>
      <c r="Z268" s="11"/>
      <c r="AA268" s="11"/>
      <c r="AB268" s="11"/>
      <c r="AC268" s="11"/>
      <c r="AD268" s="11"/>
    </row>
    <row r="269">
      <c r="A269" s="10" t="s">
        <v>36</v>
      </c>
      <c r="B269" s="10" t="s">
        <v>323</v>
      </c>
      <c r="C269" s="11"/>
      <c r="D269" s="21" t="str">
        <f t="shared" si="1"/>
        <v>0</v>
      </c>
      <c r="E269" s="21" t="str">
        <f t="shared" si="5"/>
        <v>0</v>
      </c>
      <c r="F269" s="22" t="str">
        <f t="shared" si="6"/>
        <v>0</v>
      </c>
      <c r="G269" s="23" t="str">
        <f t="shared" si="7"/>
        <v>0</v>
      </c>
      <c r="H269" s="24">
        <v>97033.0</v>
      </c>
      <c r="I269" s="11"/>
      <c r="J269" s="11"/>
      <c r="K269" s="11"/>
      <c r="L269" s="11"/>
      <c r="M269" s="11"/>
      <c r="N269" s="11"/>
      <c r="P269" s="11"/>
      <c r="Q269" s="11"/>
      <c r="R269" s="11"/>
      <c r="S269" s="11"/>
      <c r="T269" s="11"/>
      <c r="U269" s="11"/>
      <c r="V269" s="11"/>
      <c r="W269" s="11"/>
      <c r="X269" s="11"/>
      <c r="Y269" s="11"/>
      <c r="Z269" s="11"/>
      <c r="AA269" s="11"/>
      <c r="AB269" s="11"/>
      <c r="AC269" s="11"/>
      <c r="AD269" s="11"/>
    </row>
    <row r="270">
      <c r="A270" s="10" t="s">
        <v>36</v>
      </c>
      <c r="B270" s="24" t="s">
        <v>324</v>
      </c>
      <c r="C270" s="11"/>
      <c r="D270" s="21" t="str">
        <f t="shared" si="1"/>
        <v>0</v>
      </c>
      <c r="E270" s="21" t="str">
        <f t="shared" si="5"/>
        <v>0</v>
      </c>
      <c r="F270" s="22" t="str">
        <f t="shared" si="6"/>
        <v>0</v>
      </c>
      <c r="G270" s="23" t="str">
        <f t="shared" si="7"/>
        <v>0</v>
      </c>
      <c r="H270" s="24">
        <v>23462.0</v>
      </c>
      <c r="I270" s="11"/>
      <c r="J270" s="11"/>
      <c r="K270" s="11"/>
      <c r="L270" s="11"/>
      <c r="M270" s="11"/>
      <c r="N270" s="11"/>
      <c r="P270" s="11"/>
      <c r="Q270" s="11"/>
      <c r="R270" s="11"/>
      <c r="S270" s="11"/>
      <c r="T270" s="11"/>
      <c r="U270" s="11"/>
      <c r="V270" s="11"/>
      <c r="W270" s="11"/>
      <c r="X270" s="11"/>
      <c r="Y270" s="11"/>
      <c r="Z270" s="11"/>
      <c r="AA270" s="11"/>
      <c r="AB270" s="11"/>
      <c r="AC270" s="11"/>
      <c r="AD270" s="11"/>
    </row>
    <row r="271">
      <c r="A271" s="10" t="s">
        <v>36</v>
      </c>
      <c r="B271" s="10" t="s">
        <v>325</v>
      </c>
      <c r="C271" s="11"/>
      <c r="D271" s="21" t="str">
        <f t="shared" si="1"/>
        <v>0</v>
      </c>
      <c r="E271" s="21" t="str">
        <f t="shared" si="5"/>
        <v>0</v>
      </c>
      <c r="F271" s="22" t="str">
        <f t="shared" si="6"/>
        <v>0</v>
      </c>
      <c r="G271" s="23" t="str">
        <f t="shared" si="7"/>
        <v>0</v>
      </c>
      <c r="H271" s="24">
        <v>36053.0</v>
      </c>
      <c r="I271" s="11"/>
      <c r="J271" s="11"/>
      <c r="K271" s="11"/>
      <c r="L271" s="11"/>
      <c r="M271" s="11"/>
      <c r="N271" s="11"/>
      <c r="P271" s="11"/>
      <c r="Q271" s="11"/>
      <c r="R271" s="11"/>
      <c r="S271" s="11"/>
      <c r="T271" s="11"/>
      <c r="U271" s="11"/>
      <c r="V271" s="11"/>
      <c r="W271" s="11"/>
      <c r="X271" s="11"/>
      <c r="Y271" s="11"/>
      <c r="Z271" s="11"/>
      <c r="AA271" s="11"/>
      <c r="AB271" s="11"/>
      <c r="AC271" s="11"/>
      <c r="AD271" s="11"/>
    </row>
    <row r="272">
      <c r="A272" s="10" t="s">
        <v>36</v>
      </c>
      <c r="B272" s="24" t="s">
        <v>326</v>
      </c>
      <c r="C272" s="11"/>
      <c r="D272" s="21" t="str">
        <f t="shared" si="1"/>
        <v>0</v>
      </c>
      <c r="E272" s="21" t="str">
        <f t="shared" si="5"/>
        <v>0</v>
      </c>
      <c r="F272" s="22" t="str">
        <f t="shared" si="6"/>
        <v>0</v>
      </c>
      <c r="G272" s="23" t="str">
        <f t="shared" si="7"/>
        <v>0</v>
      </c>
      <c r="H272" s="24">
        <v>234705.0</v>
      </c>
      <c r="I272" s="11"/>
      <c r="J272" s="11"/>
      <c r="K272" s="11"/>
      <c r="L272" s="11"/>
      <c r="M272" s="11"/>
      <c r="N272" s="11"/>
      <c r="P272" s="11"/>
      <c r="Q272" s="11"/>
      <c r="R272" s="11"/>
      <c r="S272" s="11"/>
      <c r="T272" s="11"/>
      <c r="U272" s="11"/>
      <c r="V272" s="11"/>
      <c r="W272" s="11"/>
      <c r="X272" s="11"/>
      <c r="Y272" s="11"/>
      <c r="Z272" s="11"/>
      <c r="AA272" s="11"/>
      <c r="AB272" s="11"/>
      <c r="AC272" s="11"/>
      <c r="AD272" s="11"/>
    </row>
    <row r="273">
      <c r="A273" s="10" t="s">
        <v>36</v>
      </c>
      <c r="B273" s="10" t="s">
        <v>327</v>
      </c>
      <c r="C273" s="11"/>
      <c r="D273" s="21" t="str">
        <f t="shared" si="1"/>
        <v>0</v>
      </c>
      <c r="E273" s="21" t="str">
        <f t="shared" si="5"/>
        <v>0</v>
      </c>
      <c r="F273" s="22" t="str">
        <f t="shared" si="6"/>
        <v>0</v>
      </c>
      <c r="G273" s="23" t="str">
        <f t="shared" si="7"/>
        <v>0</v>
      </c>
      <c r="H273" s="24">
        <v>4030230.0</v>
      </c>
      <c r="I273" s="11"/>
      <c r="J273" s="11"/>
      <c r="K273" s="11"/>
      <c r="L273" s="11"/>
      <c r="M273" s="11"/>
      <c r="N273" s="11"/>
      <c r="P273" s="11"/>
      <c r="Q273" s="11"/>
      <c r="R273" s="11"/>
      <c r="S273" s="11"/>
      <c r="T273" s="11"/>
      <c r="U273" s="11"/>
      <c r="V273" s="11"/>
      <c r="W273" s="11"/>
      <c r="X273" s="11"/>
      <c r="Y273" s="11"/>
      <c r="Z273" s="11"/>
      <c r="AA273" s="11"/>
      <c r="AB273" s="11"/>
      <c r="AC273" s="11"/>
      <c r="AD273" s="11"/>
    </row>
    <row r="274">
      <c r="A274" s="10" t="s">
        <v>36</v>
      </c>
      <c r="B274" s="24" t="s">
        <v>328</v>
      </c>
      <c r="C274" s="11"/>
      <c r="D274" s="21" t="str">
        <f t="shared" si="1"/>
        <v>0</v>
      </c>
      <c r="E274" s="21" t="str">
        <f t="shared" si="5"/>
        <v>0</v>
      </c>
      <c r="F274" s="22" t="str">
        <f t="shared" si="6"/>
        <v>0</v>
      </c>
      <c r="G274" s="23" t="str">
        <f t="shared" si="7"/>
        <v>0</v>
      </c>
      <c r="H274" s="24">
        <v>3196646.0</v>
      </c>
      <c r="I274" s="11"/>
      <c r="J274" s="11"/>
      <c r="K274" s="11"/>
      <c r="L274" s="11"/>
      <c r="M274" s="11"/>
      <c r="N274" s="11"/>
      <c r="P274" s="11"/>
      <c r="Q274" s="11"/>
      <c r="R274" s="11"/>
      <c r="S274" s="11"/>
      <c r="T274" s="11"/>
      <c r="U274" s="11"/>
      <c r="V274" s="11"/>
      <c r="W274" s="11"/>
      <c r="X274" s="11"/>
      <c r="Y274" s="11"/>
      <c r="Z274" s="11"/>
      <c r="AA274" s="11"/>
      <c r="AB274" s="11"/>
      <c r="AC274" s="11"/>
      <c r="AD274" s="11"/>
    </row>
    <row r="275">
      <c r="A275" s="10" t="s">
        <v>36</v>
      </c>
      <c r="B275" s="10" t="s">
        <v>329</v>
      </c>
      <c r="C275" s="11"/>
      <c r="D275" s="21" t="str">
        <f t="shared" si="1"/>
        <v>0</v>
      </c>
      <c r="E275" s="21" t="str">
        <f t="shared" si="5"/>
        <v>0</v>
      </c>
      <c r="F275" s="22" t="str">
        <f t="shared" si="6"/>
        <v>0</v>
      </c>
      <c r="G275" s="23" t="str">
        <f t="shared" si="7"/>
        <v>0</v>
      </c>
      <c r="H275" s="24">
        <v>113685.0</v>
      </c>
      <c r="I275" s="11"/>
      <c r="J275" s="11"/>
      <c r="K275" s="11"/>
      <c r="L275" s="11"/>
      <c r="M275" s="11"/>
      <c r="N275" s="11"/>
      <c r="P275" s="11"/>
      <c r="Q275" s="11"/>
      <c r="R275" s="11"/>
      <c r="S275" s="11"/>
      <c r="T275" s="11"/>
      <c r="U275" s="11"/>
      <c r="V275" s="11"/>
      <c r="W275" s="11"/>
      <c r="X275" s="11"/>
      <c r="Y275" s="11"/>
      <c r="Z275" s="11"/>
      <c r="AA275" s="11"/>
      <c r="AB275" s="11"/>
      <c r="AC275" s="11"/>
      <c r="AD275" s="11"/>
    </row>
    <row r="276">
      <c r="A276" s="10" t="s">
        <v>36</v>
      </c>
      <c r="B276" s="24" t="s">
        <v>330</v>
      </c>
      <c r="C276" s="11"/>
      <c r="D276" s="21" t="str">
        <f t="shared" si="1"/>
        <v>0</v>
      </c>
      <c r="E276" s="21" t="str">
        <f t="shared" si="5"/>
        <v>0</v>
      </c>
      <c r="F276" s="22" t="str">
        <f t="shared" si="6"/>
        <v>0</v>
      </c>
      <c r="G276" s="23" t="str">
        <f t="shared" si="7"/>
        <v>0</v>
      </c>
      <c r="H276" s="24">
        <v>2405696.0</v>
      </c>
      <c r="I276" s="11"/>
      <c r="J276" s="11"/>
      <c r="K276" s="11"/>
      <c r="L276" s="11"/>
      <c r="M276" s="11"/>
      <c r="N276" s="11"/>
      <c r="P276" s="11"/>
      <c r="Q276" s="11"/>
      <c r="R276" s="11"/>
      <c r="S276" s="11"/>
      <c r="T276" s="11"/>
      <c r="U276" s="11"/>
      <c r="V276" s="11"/>
      <c r="W276" s="11"/>
      <c r="X276" s="11"/>
      <c r="Y276" s="11"/>
      <c r="Z276" s="11"/>
      <c r="AA276" s="11"/>
      <c r="AB276" s="11"/>
      <c r="AC276" s="11"/>
      <c r="AD276" s="11"/>
    </row>
    <row r="277">
      <c r="A277" s="10" t="s">
        <v>36</v>
      </c>
      <c r="B277" s="10" t="s">
        <v>331</v>
      </c>
      <c r="C277" s="11"/>
      <c r="D277" s="21" t="str">
        <f t="shared" si="1"/>
        <v>0</v>
      </c>
      <c r="E277" s="21" t="str">
        <f t="shared" si="5"/>
        <v>0</v>
      </c>
      <c r="F277" s="22" t="str">
        <f t="shared" si="6"/>
        <v>0</v>
      </c>
      <c r="G277" s="23" t="str">
        <f t="shared" si="7"/>
        <v>0</v>
      </c>
      <c r="H277" s="24">
        <v>77082.0</v>
      </c>
      <c r="I277" s="11"/>
      <c r="J277" s="11"/>
      <c r="K277" s="11"/>
      <c r="L277" s="11"/>
      <c r="M277" s="11"/>
      <c r="N277" s="11"/>
      <c r="P277" s="11"/>
      <c r="Q277" s="11"/>
      <c r="R277" s="11"/>
      <c r="S277" s="11"/>
      <c r="T277" s="11"/>
      <c r="U277" s="11"/>
      <c r="V277" s="11"/>
      <c r="W277" s="11"/>
      <c r="X277" s="11"/>
      <c r="Y277" s="11"/>
      <c r="Z277" s="11"/>
      <c r="AA277" s="11"/>
      <c r="AB277" s="11"/>
      <c r="AC277" s="11"/>
      <c r="AD277" s="11"/>
    </row>
    <row r="278">
      <c r="A278" s="10" t="s">
        <v>36</v>
      </c>
      <c r="B278" s="24" t="s">
        <v>332</v>
      </c>
      <c r="C278" s="11"/>
      <c r="D278" s="21" t="str">
        <f t="shared" si="1"/>
        <v>0</v>
      </c>
      <c r="E278" s="21" t="str">
        <f t="shared" si="5"/>
        <v>0</v>
      </c>
      <c r="F278" s="22" t="str">
        <f t="shared" si="6"/>
        <v>0</v>
      </c>
      <c r="G278" s="23" t="str">
        <f t="shared" si="7"/>
        <v>0</v>
      </c>
      <c r="H278" s="24">
        <v>191348.0</v>
      </c>
      <c r="I278" s="11"/>
      <c r="J278" s="11"/>
      <c r="K278" s="11"/>
      <c r="L278" s="11"/>
      <c r="M278" s="11"/>
      <c r="N278" s="11"/>
      <c r="P278" s="11"/>
      <c r="Q278" s="11"/>
      <c r="R278" s="11"/>
      <c r="S278" s="11"/>
      <c r="T278" s="11"/>
      <c r="U278" s="11"/>
      <c r="V278" s="11"/>
      <c r="W278" s="11"/>
      <c r="X278" s="11"/>
      <c r="Y278" s="11"/>
      <c r="Z278" s="11"/>
      <c r="AA278" s="11"/>
      <c r="AB278" s="11"/>
      <c r="AC278" s="11"/>
      <c r="AD278" s="11"/>
    </row>
    <row r="279">
      <c r="A279" s="10" t="s">
        <v>36</v>
      </c>
      <c r="B279" s="10" t="s">
        <v>333</v>
      </c>
      <c r="C279" s="11"/>
      <c r="D279" s="21" t="str">
        <f t="shared" si="1"/>
        <v>0</v>
      </c>
      <c r="E279" s="21" t="str">
        <f t="shared" si="5"/>
        <v>0</v>
      </c>
      <c r="F279" s="22" t="str">
        <f t="shared" si="6"/>
        <v>0</v>
      </c>
      <c r="G279" s="23" t="str">
        <f t="shared" si="7"/>
        <v>0</v>
      </c>
      <c r="H279" s="24">
        <v>496734.0</v>
      </c>
      <c r="I279" s="11"/>
      <c r="J279" s="11"/>
      <c r="K279" s="11"/>
      <c r="L279" s="11"/>
      <c r="M279" s="11"/>
      <c r="N279" s="11"/>
      <c r="P279" s="11"/>
      <c r="Q279" s="11"/>
      <c r="R279" s="11"/>
      <c r="S279" s="11"/>
      <c r="T279" s="11"/>
      <c r="U279" s="11"/>
      <c r="V279" s="11"/>
      <c r="W279" s="11"/>
      <c r="X279" s="11"/>
      <c r="Y279" s="11"/>
      <c r="Z279" s="11"/>
      <c r="AA279" s="11"/>
      <c r="AB279" s="11"/>
      <c r="AC279" s="11"/>
      <c r="AD279" s="11"/>
    </row>
    <row r="280">
      <c r="A280" s="10" t="s">
        <v>36</v>
      </c>
      <c r="B280" s="24" t="s">
        <v>334</v>
      </c>
      <c r="C280" s="11"/>
      <c r="D280" s="21" t="str">
        <f t="shared" si="1"/>
        <v>0</v>
      </c>
      <c r="E280" s="21" t="str">
        <f t="shared" si="5"/>
        <v>0</v>
      </c>
      <c r="F280" s="22" t="str">
        <f t="shared" si="6"/>
        <v>0</v>
      </c>
      <c r="G280" s="23" t="str">
        <f t="shared" si="7"/>
        <v>0</v>
      </c>
      <c r="H280" s="24">
        <v>1.5658722E7</v>
      </c>
      <c r="I280" s="11"/>
      <c r="J280" s="11"/>
      <c r="K280" s="11"/>
      <c r="L280" s="11"/>
      <c r="M280" s="11"/>
      <c r="N280" s="11"/>
      <c r="P280" s="11"/>
      <c r="Q280" s="11"/>
      <c r="R280" s="11"/>
      <c r="S280" s="11"/>
      <c r="T280" s="11"/>
      <c r="U280" s="11"/>
      <c r="V280" s="11"/>
      <c r="W280" s="11"/>
      <c r="X280" s="11"/>
      <c r="Y280" s="11"/>
      <c r="Z280" s="11"/>
      <c r="AA280" s="11"/>
      <c r="AB280" s="11"/>
      <c r="AC280" s="11"/>
      <c r="AD280" s="11"/>
    </row>
    <row r="281">
      <c r="A281" s="10" t="s">
        <v>36</v>
      </c>
      <c r="B281" s="10" t="s">
        <v>335</v>
      </c>
      <c r="C281" s="11"/>
      <c r="D281" s="21" t="str">
        <f t="shared" si="1"/>
        <v>0</v>
      </c>
      <c r="E281" s="21" t="str">
        <f t="shared" si="5"/>
        <v>0</v>
      </c>
      <c r="F281" s="22" t="str">
        <f t="shared" si="6"/>
        <v>0</v>
      </c>
      <c r="G281" s="23" t="str">
        <f t="shared" si="7"/>
        <v>0</v>
      </c>
      <c r="H281" s="24">
        <v>339933.0</v>
      </c>
      <c r="I281" s="11"/>
      <c r="J281" s="11"/>
      <c r="K281" s="11"/>
      <c r="L281" s="11"/>
      <c r="M281" s="11"/>
      <c r="O281" s="11"/>
      <c r="P281" s="11"/>
      <c r="Q281" s="11"/>
      <c r="R281" s="11"/>
      <c r="S281" s="11"/>
      <c r="T281" s="11"/>
      <c r="U281" s="11"/>
      <c r="V281" s="11"/>
      <c r="W281" s="11"/>
      <c r="X281" s="11"/>
      <c r="Y281" s="11"/>
      <c r="Z281" s="11"/>
      <c r="AA281" s="11"/>
      <c r="AB281" s="11"/>
      <c r="AC281" s="11"/>
      <c r="AD281" s="11"/>
    </row>
    <row r="282">
      <c r="A282" s="10" t="s">
        <v>36</v>
      </c>
      <c r="B282" s="24" t="s">
        <v>336</v>
      </c>
      <c r="C282" s="11"/>
      <c r="D282" s="21" t="str">
        <f t="shared" si="1"/>
        <v>0</v>
      </c>
      <c r="E282" s="21" t="str">
        <f t="shared" si="5"/>
        <v>0</v>
      </c>
      <c r="F282" s="22" t="str">
        <f t="shared" si="6"/>
        <v>0</v>
      </c>
      <c r="G282" s="23" t="str">
        <f t="shared" si="7"/>
        <v>0</v>
      </c>
      <c r="H282" s="24">
        <v>109011.0</v>
      </c>
      <c r="I282" s="11"/>
      <c r="J282" s="11"/>
      <c r="K282" s="11"/>
      <c r="L282" s="11"/>
      <c r="M282" s="11"/>
      <c r="O282" s="11"/>
      <c r="P282" s="11"/>
      <c r="Q282" s="11"/>
      <c r="R282" s="11"/>
      <c r="S282" s="11"/>
      <c r="T282" s="11"/>
      <c r="U282" s="11"/>
      <c r="V282" s="11"/>
      <c r="W282" s="11"/>
      <c r="X282" s="11"/>
      <c r="Y282" s="11"/>
      <c r="Z282" s="11"/>
      <c r="AA282" s="11"/>
      <c r="AB282" s="11"/>
      <c r="AC282" s="11"/>
      <c r="AD282" s="11"/>
    </row>
    <row r="283">
      <c r="A283" s="10" t="s">
        <v>36</v>
      </c>
      <c r="B283" s="10" t="s">
        <v>337</v>
      </c>
      <c r="C283" s="11"/>
      <c r="D283" s="21" t="str">
        <f t="shared" si="1"/>
        <v>0</v>
      </c>
      <c r="E283" s="21" t="str">
        <f t="shared" si="5"/>
        <v>0</v>
      </c>
      <c r="F283" s="22" t="str">
        <f t="shared" si="6"/>
        <v>0</v>
      </c>
      <c r="G283" s="23" t="str">
        <f t="shared" si="7"/>
        <v>0</v>
      </c>
      <c r="H283" s="24">
        <v>3535612.0</v>
      </c>
      <c r="I283" s="11"/>
      <c r="J283" s="11"/>
      <c r="K283" s="11"/>
      <c r="L283" s="11"/>
      <c r="M283" s="11"/>
      <c r="O283" s="11"/>
      <c r="P283" s="11"/>
      <c r="Q283" s="11"/>
      <c r="R283" s="11"/>
      <c r="S283" s="11"/>
      <c r="T283" s="11"/>
      <c r="U283" s="11"/>
      <c r="V283" s="11"/>
      <c r="W283" s="11"/>
      <c r="X283" s="11"/>
      <c r="Y283" s="11"/>
      <c r="Z283" s="11"/>
      <c r="AA283" s="11"/>
      <c r="AB283" s="11"/>
      <c r="AC283" s="11"/>
      <c r="AD283" s="11"/>
    </row>
    <row r="284">
      <c r="A284" s="10" t="s">
        <v>36</v>
      </c>
      <c r="B284" s="10" t="s">
        <v>338</v>
      </c>
      <c r="C284" s="11"/>
      <c r="D284" s="21" t="str">
        <f t="shared" si="1"/>
        <v>0</v>
      </c>
      <c r="E284" s="21" t="str">
        <f t="shared" si="5"/>
        <v>0</v>
      </c>
      <c r="F284" s="22" t="str">
        <f t="shared" si="6"/>
        <v>0</v>
      </c>
      <c r="G284" s="23" t="str">
        <f t="shared" si="7"/>
        <v>0</v>
      </c>
      <c r="H284" s="24">
        <v>132409.0</v>
      </c>
      <c r="I284" s="11"/>
      <c r="J284" s="11"/>
      <c r="K284" s="11"/>
      <c r="L284" s="11"/>
      <c r="M284" s="11"/>
      <c r="O284" s="11"/>
      <c r="P284" s="11"/>
      <c r="Q284" s="11"/>
      <c r="R284" s="11"/>
      <c r="S284" s="11"/>
      <c r="T284" s="11"/>
      <c r="U284" s="11"/>
      <c r="V284" s="11"/>
      <c r="W284" s="11"/>
      <c r="X284" s="11"/>
      <c r="Y284" s="11"/>
      <c r="Z284" s="11"/>
      <c r="AA284" s="11"/>
      <c r="AB284" s="11"/>
      <c r="AC284" s="11"/>
      <c r="AD284" s="11"/>
    </row>
    <row r="285">
      <c r="A285" s="10" t="s">
        <v>36</v>
      </c>
      <c r="B285" s="10" t="s">
        <v>339</v>
      </c>
      <c r="C285" s="11"/>
      <c r="D285" s="21" t="str">
        <f t="shared" si="1"/>
        <v>0</v>
      </c>
      <c r="E285" s="21" t="str">
        <f t="shared" si="5"/>
        <v>0</v>
      </c>
      <c r="F285" s="22" t="str">
        <f t="shared" si="6"/>
        <v>0</v>
      </c>
      <c r="G285" s="23" t="str">
        <f t="shared" si="7"/>
        <v>0</v>
      </c>
      <c r="H285" s="24">
        <v>208924.0</v>
      </c>
      <c r="I285" s="11"/>
      <c r="J285" s="11"/>
      <c r="K285" s="11"/>
      <c r="L285" s="11"/>
      <c r="M285" s="11"/>
      <c r="O285" s="11"/>
      <c r="P285" s="11"/>
      <c r="Q285" s="11"/>
      <c r="R285" s="11"/>
      <c r="S285" s="11"/>
      <c r="T285" s="11"/>
      <c r="U285" s="11"/>
      <c r="V285" s="11"/>
      <c r="W285" s="11"/>
      <c r="X285" s="11"/>
      <c r="Y285" s="11"/>
      <c r="Z285" s="11"/>
      <c r="AA285" s="11"/>
      <c r="AB285" s="11"/>
      <c r="AC285" s="11"/>
      <c r="AD285" s="11"/>
    </row>
    <row r="286">
      <c r="A286" s="10" t="s">
        <v>36</v>
      </c>
      <c r="B286" s="24" t="s">
        <v>340</v>
      </c>
      <c r="C286" s="11"/>
      <c r="D286" s="21" t="str">
        <f t="shared" si="1"/>
        <v>0</v>
      </c>
      <c r="E286" s="21" t="str">
        <f t="shared" si="5"/>
        <v>0</v>
      </c>
      <c r="F286" s="22" t="str">
        <f t="shared" si="6"/>
        <v>0</v>
      </c>
      <c r="G286" s="23" t="str">
        <f t="shared" si="7"/>
        <v>0</v>
      </c>
      <c r="H286" s="24">
        <v>16480.0</v>
      </c>
      <c r="I286" s="11"/>
      <c r="J286" s="11"/>
      <c r="K286" s="11"/>
      <c r="L286" s="11"/>
      <c r="M286" s="11"/>
      <c r="O286" s="11"/>
      <c r="P286" s="11"/>
      <c r="Q286" s="11"/>
      <c r="R286" s="11"/>
      <c r="S286" s="11"/>
      <c r="T286" s="11"/>
      <c r="U286" s="11"/>
      <c r="V286" s="11"/>
      <c r="W286" s="11"/>
      <c r="X286" s="11"/>
      <c r="Y286" s="11"/>
      <c r="Z286" s="11"/>
      <c r="AA286" s="11"/>
      <c r="AB286" s="11"/>
      <c r="AC286" s="11"/>
      <c r="AD286" s="11"/>
    </row>
    <row r="287">
      <c r="A287" s="10" t="s">
        <v>36</v>
      </c>
      <c r="B287" s="10" t="s">
        <v>341</v>
      </c>
      <c r="C287" s="11"/>
      <c r="D287" s="21" t="str">
        <f t="shared" si="1"/>
        <v>0</v>
      </c>
      <c r="E287" s="21" t="str">
        <f t="shared" si="5"/>
        <v>0</v>
      </c>
      <c r="F287" s="22" t="str">
        <f t="shared" si="6"/>
        <v>0</v>
      </c>
      <c r="G287" s="23" t="str">
        <f t="shared" si="7"/>
        <v>0</v>
      </c>
      <c r="H287" s="24">
        <v>66429.0</v>
      </c>
      <c r="I287" s="11"/>
      <c r="J287" s="11"/>
      <c r="K287" s="11"/>
      <c r="L287" s="11"/>
      <c r="M287" s="11"/>
      <c r="O287" s="11"/>
      <c r="P287" s="11"/>
      <c r="Q287" s="11"/>
      <c r="R287" s="11"/>
      <c r="S287" s="11"/>
      <c r="T287" s="11"/>
      <c r="U287" s="11"/>
      <c r="V287" s="11"/>
      <c r="W287" s="11"/>
      <c r="X287" s="11"/>
      <c r="Y287" s="11"/>
      <c r="Z287" s="11"/>
      <c r="AA287" s="11"/>
      <c r="AB287" s="11"/>
      <c r="AC287" s="11"/>
      <c r="AD287" s="11"/>
    </row>
    <row r="288">
      <c r="A288" s="10" t="s">
        <v>36</v>
      </c>
      <c r="B288" s="24" t="s">
        <v>342</v>
      </c>
      <c r="C288" s="11"/>
      <c r="D288" s="21" t="str">
        <f t="shared" si="1"/>
        <v>0</v>
      </c>
      <c r="E288" s="21" t="str">
        <f t="shared" si="5"/>
        <v>0</v>
      </c>
      <c r="F288" s="22" t="str">
        <f t="shared" si="6"/>
        <v>0</v>
      </c>
      <c r="G288" s="23" t="str">
        <f t="shared" si="7"/>
        <v>0</v>
      </c>
      <c r="H288" s="24">
        <v>386339.0</v>
      </c>
      <c r="I288" s="11"/>
      <c r="J288" s="11"/>
      <c r="K288" s="11"/>
      <c r="L288" s="11"/>
      <c r="M288" s="11"/>
      <c r="O288" s="11"/>
      <c r="P288" s="11"/>
      <c r="Q288" s="11"/>
      <c r="R288" s="11"/>
      <c r="S288" s="11"/>
      <c r="T288" s="11"/>
      <c r="U288" s="11"/>
      <c r="V288" s="11"/>
      <c r="W288" s="11"/>
      <c r="X288" s="11"/>
      <c r="Y288" s="11"/>
      <c r="Z288" s="11"/>
      <c r="AA288" s="11"/>
      <c r="AB288" s="11"/>
      <c r="AC288" s="11"/>
      <c r="AD288" s="11"/>
    </row>
    <row r="289">
      <c r="A289" s="10" t="s">
        <v>36</v>
      </c>
      <c r="B289" s="10" t="s">
        <v>343</v>
      </c>
      <c r="C289" s="11"/>
      <c r="D289" s="21" t="str">
        <f t="shared" si="1"/>
        <v>0</v>
      </c>
      <c r="E289" s="21" t="str">
        <f t="shared" si="5"/>
        <v>0</v>
      </c>
      <c r="F289" s="22" t="str">
        <f t="shared" si="6"/>
        <v>0</v>
      </c>
      <c r="G289" s="23" t="str">
        <f t="shared" si="7"/>
        <v>0</v>
      </c>
      <c r="H289" s="24">
        <v>63040.0</v>
      </c>
      <c r="I289" s="11"/>
      <c r="J289" s="11"/>
      <c r="K289" s="11"/>
      <c r="L289" s="11"/>
      <c r="M289" s="11"/>
      <c r="O289" s="11"/>
      <c r="P289" s="11"/>
      <c r="Q289" s="11"/>
      <c r="R289" s="11"/>
      <c r="S289" s="11"/>
      <c r="T289" s="11"/>
      <c r="U289" s="11"/>
      <c r="V289" s="11"/>
      <c r="W289" s="11"/>
      <c r="X289" s="11"/>
      <c r="Y289" s="11"/>
      <c r="Z289" s="11"/>
      <c r="AA289" s="11"/>
      <c r="AB289" s="11"/>
      <c r="AC289" s="11"/>
      <c r="AD289" s="11"/>
    </row>
    <row r="290">
      <c r="A290" s="10" t="s">
        <v>36</v>
      </c>
      <c r="B290" s="24" t="s">
        <v>344</v>
      </c>
      <c r="C290" s="11"/>
      <c r="D290" s="21" t="str">
        <f t="shared" si="1"/>
        <v>ConocoPhillips</v>
      </c>
      <c r="E290" s="21" t="str">
        <f t="shared" si="5"/>
        <v>0</v>
      </c>
      <c r="F290" s="26" t="str">
        <f t="shared" si="6"/>
        <v>CONOCOPHILLIPS 4.6% 15/1/15</v>
      </c>
      <c r="G290" s="23">
        <f t="shared" si="7"/>
        <v>124789</v>
      </c>
      <c r="H290" s="24">
        <v>124789.0</v>
      </c>
      <c r="I290" s="11"/>
      <c r="J290" s="11"/>
      <c r="K290" s="11"/>
      <c r="L290" s="11"/>
      <c r="M290" s="11"/>
      <c r="O290" s="11"/>
      <c r="P290" s="11"/>
      <c r="Q290" s="11"/>
      <c r="R290" s="11"/>
      <c r="S290" s="11"/>
      <c r="T290" s="11"/>
      <c r="U290" s="11"/>
      <c r="V290" s="11"/>
      <c r="W290" s="11"/>
      <c r="X290" s="11"/>
      <c r="Y290" s="11"/>
      <c r="Z290" s="11"/>
      <c r="AA290" s="11"/>
      <c r="AB290" s="11"/>
      <c r="AC290" s="11"/>
      <c r="AD290" s="11"/>
    </row>
    <row r="291">
      <c r="A291" s="10" t="s">
        <v>36</v>
      </c>
      <c r="B291" s="10" t="s">
        <v>345</v>
      </c>
      <c r="C291" s="11"/>
      <c r="D291" s="21" t="str">
        <f t="shared" si="1"/>
        <v>0</v>
      </c>
      <c r="E291" s="21" t="str">
        <f t="shared" si="5"/>
        <v>0</v>
      </c>
      <c r="F291" s="22" t="str">
        <f t="shared" si="6"/>
        <v>0</v>
      </c>
      <c r="G291" s="23" t="str">
        <f t="shared" si="7"/>
        <v>0</v>
      </c>
      <c r="H291" s="24">
        <v>65285.0</v>
      </c>
      <c r="I291" s="11"/>
      <c r="J291" s="11"/>
      <c r="K291" s="11"/>
      <c r="L291" s="11"/>
      <c r="M291" s="11"/>
      <c r="O291" s="11"/>
      <c r="P291" s="11"/>
      <c r="Q291" s="11"/>
      <c r="R291" s="11"/>
      <c r="S291" s="11"/>
      <c r="T291" s="11"/>
      <c r="U291" s="11"/>
      <c r="V291" s="11"/>
      <c r="W291" s="11"/>
      <c r="X291" s="11"/>
      <c r="Y291" s="11"/>
      <c r="Z291" s="11"/>
      <c r="AA291" s="11"/>
      <c r="AB291" s="11"/>
      <c r="AC291" s="11"/>
      <c r="AD291" s="11"/>
    </row>
    <row r="292">
      <c r="A292" s="10" t="s">
        <v>36</v>
      </c>
      <c r="B292" s="24" t="s">
        <v>346</v>
      </c>
      <c r="C292" s="11"/>
      <c r="D292" s="21" t="str">
        <f t="shared" si="1"/>
        <v>0</v>
      </c>
      <c r="E292" s="21" t="str">
        <f t="shared" si="5"/>
        <v>0</v>
      </c>
      <c r="F292" s="22" t="str">
        <f t="shared" si="6"/>
        <v>0</v>
      </c>
      <c r="G292" s="23" t="str">
        <f t="shared" si="7"/>
        <v>0</v>
      </c>
      <c r="H292" s="24">
        <v>1.0487775E7</v>
      </c>
      <c r="I292" s="11"/>
      <c r="J292" s="11"/>
      <c r="K292" s="11"/>
      <c r="L292" s="11"/>
      <c r="M292" s="11"/>
      <c r="O292" s="11"/>
      <c r="P292" s="11"/>
      <c r="Q292" s="11"/>
      <c r="R292" s="11"/>
      <c r="S292" s="11"/>
      <c r="T292" s="11"/>
      <c r="U292" s="11"/>
      <c r="V292" s="11"/>
      <c r="W292" s="11"/>
      <c r="X292" s="11"/>
      <c r="Y292" s="11"/>
      <c r="Z292" s="11"/>
      <c r="AA292" s="11"/>
      <c r="AB292" s="11"/>
      <c r="AC292" s="11"/>
      <c r="AD292" s="11"/>
    </row>
    <row r="293">
      <c r="A293" s="10" t="s">
        <v>36</v>
      </c>
      <c r="B293" s="10" t="s">
        <v>347</v>
      </c>
      <c r="C293" s="11"/>
      <c r="D293" s="21" t="str">
        <f t="shared" si="1"/>
        <v>0</v>
      </c>
      <c r="E293" s="21" t="str">
        <f t="shared" si="5"/>
        <v>0</v>
      </c>
      <c r="F293" s="22" t="str">
        <f t="shared" si="6"/>
        <v>0</v>
      </c>
      <c r="G293" s="23" t="str">
        <f t="shared" si="7"/>
        <v>0</v>
      </c>
      <c r="H293" s="24">
        <v>2.5127386E7</v>
      </c>
      <c r="I293" s="11"/>
      <c r="J293" s="11"/>
      <c r="K293" s="11"/>
      <c r="L293" s="11"/>
      <c r="M293" s="11"/>
      <c r="O293" s="11"/>
      <c r="P293" s="11"/>
      <c r="Q293" s="11"/>
      <c r="R293" s="11"/>
      <c r="S293" s="11"/>
      <c r="T293" s="11"/>
      <c r="U293" s="11"/>
      <c r="V293" s="11"/>
      <c r="W293" s="11"/>
      <c r="X293" s="11"/>
      <c r="Y293" s="11"/>
      <c r="Z293" s="11"/>
      <c r="AA293" s="11"/>
      <c r="AB293" s="11"/>
      <c r="AC293" s="11"/>
      <c r="AD293" s="11"/>
    </row>
    <row r="294">
      <c r="A294" s="10" t="s">
        <v>36</v>
      </c>
      <c r="B294" s="24" t="s">
        <v>348</v>
      </c>
      <c r="C294" s="11"/>
      <c r="D294" s="21" t="str">
        <f t="shared" si="1"/>
        <v>0</v>
      </c>
      <c r="E294" s="21" t="str">
        <f t="shared" si="5"/>
        <v>0</v>
      </c>
      <c r="F294" s="22" t="str">
        <f t="shared" si="6"/>
        <v>0</v>
      </c>
      <c r="G294" s="23" t="str">
        <f t="shared" si="7"/>
        <v>0</v>
      </c>
      <c r="H294" s="24">
        <v>149376.0</v>
      </c>
      <c r="I294" s="11"/>
      <c r="J294" s="11"/>
      <c r="K294" s="11"/>
      <c r="L294" s="11"/>
      <c r="M294" s="11"/>
      <c r="O294" s="11"/>
      <c r="P294" s="11"/>
      <c r="Q294" s="11"/>
      <c r="R294" s="11"/>
      <c r="S294" s="11"/>
      <c r="T294" s="11"/>
      <c r="U294" s="11"/>
      <c r="V294" s="11"/>
      <c r="W294" s="11"/>
      <c r="X294" s="11"/>
      <c r="Y294" s="11"/>
      <c r="Z294" s="11"/>
      <c r="AA294" s="11"/>
      <c r="AB294" s="11"/>
      <c r="AC294" s="11"/>
      <c r="AD294" s="11"/>
    </row>
    <row r="295">
      <c r="A295" s="10" t="s">
        <v>36</v>
      </c>
      <c r="B295" s="10" t="s">
        <v>349</v>
      </c>
      <c r="C295" s="11"/>
      <c r="D295" s="21" t="str">
        <f t="shared" si="1"/>
        <v>0</v>
      </c>
      <c r="E295" s="21" t="str">
        <f t="shared" si="5"/>
        <v>0</v>
      </c>
      <c r="F295" s="22" t="str">
        <f t="shared" si="6"/>
        <v>0</v>
      </c>
      <c r="G295" s="23" t="str">
        <f t="shared" si="7"/>
        <v>0</v>
      </c>
      <c r="H295" s="24">
        <v>32344.0</v>
      </c>
      <c r="I295" s="11"/>
      <c r="J295" s="11"/>
      <c r="K295" s="11"/>
      <c r="L295" s="11"/>
      <c r="M295" s="11"/>
      <c r="O295" s="11"/>
      <c r="P295" s="11"/>
      <c r="Q295" s="11"/>
      <c r="R295" s="11"/>
      <c r="S295" s="11"/>
      <c r="T295" s="11"/>
      <c r="U295" s="11"/>
      <c r="V295" s="11"/>
      <c r="W295" s="11"/>
      <c r="X295" s="11"/>
      <c r="Y295" s="11"/>
      <c r="Z295" s="11"/>
      <c r="AA295" s="11"/>
      <c r="AB295" s="11"/>
      <c r="AC295" s="11"/>
      <c r="AD295" s="11"/>
    </row>
    <row r="296">
      <c r="A296" s="10" t="s">
        <v>36</v>
      </c>
      <c r="B296" s="24" t="s">
        <v>350</v>
      </c>
      <c r="C296" s="11"/>
      <c r="D296" s="21" t="str">
        <f t="shared" si="1"/>
        <v>0</v>
      </c>
      <c r="E296" s="21" t="str">
        <f t="shared" si="5"/>
        <v>0</v>
      </c>
      <c r="F296" s="22" t="str">
        <f t="shared" si="6"/>
        <v>0</v>
      </c>
      <c r="G296" s="23" t="str">
        <f t="shared" si="7"/>
        <v>0</v>
      </c>
      <c r="H296" s="24">
        <v>584426.0</v>
      </c>
      <c r="I296" s="11"/>
      <c r="J296" s="11"/>
      <c r="K296" s="11"/>
      <c r="L296" s="11"/>
      <c r="M296" s="11"/>
      <c r="O296" s="11"/>
      <c r="P296" s="11"/>
      <c r="Q296" s="11"/>
      <c r="R296" s="11"/>
      <c r="S296" s="11"/>
      <c r="T296" s="11"/>
      <c r="U296" s="11"/>
      <c r="V296" s="11"/>
      <c r="W296" s="11"/>
      <c r="X296" s="11"/>
      <c r="Y296" s="11"/>
      <c r="Z296" s="11"/>
      <c r="AA296" s="11"/>
      <c r="AB296" s="11"/>
      <c r="AC296" s="11"/>
      <c r="AD296" s="11"/>
    </row>
    <row r="297">
      <c r="A297" s="10" t="s">
        <v>36</v>
      </c>
      <c r="B297" s="10" t="s">
        <v>351</v>
      </c>
      <c r="C297" s="11"/>
      <c r="D297" s="21" t="str">
        <f t="shared" si="1"/>
        <v>0</v>
      </c>
      <c r="E297" s="21" t="str">
        <f t="shared" si="5"/>
        <v>0</v>
      </c>
      <c r="F297" s="22" t="str">
        <f t="shared" si="6"/>
        <v>0</v>
      </c>
      <c r="G297" s="23" t="str">
        <f t="shared" si="7"/>
        <v>0</v>
      </c>
      <c r="H297" s="24">
        <v>1145409.0</v>
      </c>
      <c r="I297" s="11"/>
      <c r="J297" s="11"/>
      <c r="K297" s="11"/>
      <c r="L297" s="11"/>
      <c r="M297" s="11"/>
      <c r="O297" s="11"/>
      <c r="P297" s="11"/>
      <c r="Q297" s="11"/>
      <c r="R297" s="11"/>
      <c r="S297" s="11"/>
      <c r="T297" s="11"/>
      <c r="U297" s="11"/>
      <c r="V297" s="11"/>
      <c r="W297" s="11"/>
      <c r="X297" s="11"/>
      <c r="Y297" s="11"/>
      <c r="Z297" s="11"/>
      <c r="AA297" s="11"/>
      <c r="AB297" s="11"/>
      <c r="AC297" s="11"/>
      <c r="AD297" s="11"/>
    </row>
    <row r="298">
      <c r="A298" s="10" t="s">
        <v>36</v>
      </c>
      <c r="B298" s="24" t="s">
        <v>352</v>
      </c>
      <c r="C298" s="11"/>
      <c r="D298" s="21" t="str">
        <f t="shared" si="1"/>
        <v>0</v>
      </c>
      <c r="E298" s="21" t="str">
        <f t="shared" si="5"/>
        <v>0</v>
      </c>
      <c r="F298" s="22" t="str">
        <f t="shared" si="6"/>
        <v>0</v>
      </c>
      <c r="G298" s="23" t="str">
        <f t="shared" si="7"/>
        <v>0</v>
      </c>
      <c r="H298" s="24">
        <v>6999718.0</v>
      </c>
      <c r="I298" s="11"/>
      <c r="J298" s="11"/>
      <c r="K298" s="11"/>
      <c r="L298" s="11"/>
      <c r="M298" s="11"/>
      <c r="O298" s="11"/>
      <c r="P298" s="11"/>
      <c r="Q298" s="11"/>
      <c r="R298" s="11"/>
      <c r="S298" s="11"/>
      <c r="T298" s="11"/>
      <c r="U298" s="11"/>
      <c r="V298" s="11"/>
      <c r="W298" s="11"/>
      <c r="X298" s="11"/>
      <c r="Y298" s="11"/>
      <c r="Z298" s="11"/>
      <c r="AA298" s="11"/>
      <c r="AB298" s="11"/>
      <c r="AC298" s="11"/>
      <c r="AD298" s="11"/>
    </row>
    <row r="299">
      <c r="A299" s="10" t="s">
        <v>36</v>
      </c>
      <c r="B299" s="10" t="s">
        <v>353</v>
      </c>
      <c r="C299" s="11"/>
      <c r="D299" s="21" t="str">
        <f t="shared" si="1"/>
        <v>0</v>
      </c>
      <c r="E299" s="21" t="str">
        <f t="shared" si="5"/>
        <v>0</v>
      </c>
      <c r="F299" s="22" t="str">
        <f t="shared" si="6"/>
        <v>0</v>
      </c>
      <c r="G299" s="23" t="str">
        <f t="shared" si="7"/>
        <v>0</v>
      </c>
      <c r="H299" s="24">
        <v>1.4372173E7</v>
      </c>
      <c r="I299" s="11"/>
      <c r="J299" s="11"/>
      <c r="K299" s="11"/>
      <c r="L299" s="11"/>
      <c r="M299" s="11"/>
      <c r="O299" s="11"/>
      <c r="P299" s="11"/>
      <c r="Q299" s="11"/>
      <c r="R299" s="11"/>
      <c r="S299" s="11"/>
      <c r="T299" s="11"/>
      <c r="U299" s="11"/>
      <c r="V299" s="11"/>
      <c r="W299" s="11"/>
      <c r="X299" s="11"/>
      <c r="Y299" s="11"/>
      <c r="Z299" s="11"/>
      <c r="AA299" s="11"/>
      <c r="AB299" s="11"/>
      <c r="AC299" s="11"/>
      <c r="AD299" s="11"/>
    </row>
    <row r="300">
      <c r="A300" s="10" t="s">
        <v>36</v>
      </c>
      <c r="B300" s="24" t="s">
        <v>354</v>
      </c>
      <c r="C300" s="11"/>
      <c r="D300" s="21" t="str">
        <f t="shared" si="1"/>
        <v>0</v>
      </c>
      <c r="E300" s="21" t="str">
        <f t="shared" si="5"/>
        <v>0</v>
      </c>
      <c r="F300" s="22" t="str">
        <f t="shared" si="6"/>
        <v>0</v>
      </c>
      <c r="G300" s="23" t="str">
        <f t="shared" si="7"/>
        <v>0</v>
      </c>
      <c r="H300" s="24">
        <v>2174076.0</v>
      </c>
      <c r="I300" s="11"/>
      <c r="J300" s="11"/>
      <c r="K300" s="11"/>
      <c r="L300" s="11"/>
      <c r="M300" s="11"/>
      <c r="O300" s="11"/>
      <c r="P300" s="11"/>
      <c r="Q300" s="11"/>
      <c r="R300" s="11"/>
      <c r="S300" s="11"/>
      <c r="T300" s="11"/>
      <c r="U300" s="11"/>
      <c r="V300" s="11"/>
      <c r="W300" s="11"/>
      <c r="X300" s="11"/>
      <c r="Y300" s="11"/>
      <c r="Z300" s="11"/>
      <c r="AA300" s="11"/>
      <c r="AB300" s="11"/>
      <c r="AC300" s="11"/>
      <c r="AD300" s="11"/>
    </row>
    <row r="301">
      <c r="A301" s="10" t="s">
        <v>36</v>
      </c>
      <c r="B301" s="10" t="s">
        <v>355</v>
      </c>
      <c r="C301" s="11"/>
      <c r="D301" s="21" t="str">
        <f t="shared" si="1"/>
        <v>0</v>
      </c>
      <c r="E301" s="21" t="str">
        <f t="shared" si="5"/>
        <v>0</v>
      </c>
      <c r="F301" s="22" t="str">
        <f t="shared" si="6"/>
        <v>0</v>
      </c>
      <c r="G301" s="23" t="str">
        <f t="shared" si="7"/>
        <v>0</v>
      </c>
      <c r="H301" s="24">
        <v>1274660.0</v>
      </c>
      <c r="I301" s="11"/>
      <c r="J301" s="11"/>
      <c r="K301" s="11"/>
      <c r="L301" s="11"/>
      <c r="M301" s="11"/>
      <c r="O301" s="11"/>
      <c r="P301" s="11"/>
      <c r="Q301" s="11"/>
      <c r="R301" s="11"/>
      <c r="S301" s="11"/>
      <c r="T301" s="11"/>
      <c r="U301" s="11"/>
      <c r="V301" s="11"/>
      <c r="W301" s="11"/>
      <c r="X301" s="11"/>
      <c r="Y301" s="11"/>
      <c r="Z301" s="11"/>
      <c r="AA301" s="11"/>
      <c r="AB301" s="11"/>
      <c r="AC301" s="11"/>
      <c r="AD301" s="11"/>
    </row>
    <row r="302">
      <c r="A302" s="10" t="s">
        <v>36</v>
      </c>
      <c r="B302" s="24" t="s">
        <v>356</v>
      </c>
      <c r="C302" s="11"/>
      <c r="D302" s="21" t="str">
        <f t="shared" si="1"/>
        <v>0</v>
      </c>
      <c r="E302" s="21" t="str">
        <f t="shared" si="5"/>
        <v>0</v>
      </c>
      <c r="F302" s="22" t="str">
        <f t="shared" si="6"/>
        <v>0</v>
      </c>
      <c r="G302" s="23" t="str">
        <f t="shared" si="7"/>
        <v>0</v>
      </c>
      <c r="H302" s="24">
        <v>1703601.0</v>
      </c>
      <c r="I302" s="11"/>
      <c r="J302" s="11"/>
      <c r="K302" s="11"/>
      <c r="L302" s="11"/>
      <c r="M302" s="11"/>
      <c r="O302" s="11"/>
      <c r="P302" s="11"/>
      <c r="Q302" s="11"/>
      <c r="R302" s="11"/>
      <c r="S302" s="11"/>
      <c r="T302" s="11"/>
      <c r="U302" s="11"/>
      <c r="V302" s="11"/>
      <c r="W302" s="11"/>
      <c r="X302" s="11"/>
      <c r="Y302" s="11"/>
      <c r="Z302" s="11"/>
      <c r="AA302" s="11"/>
      <c r="AB302" s="11"/>
      <c r="AC302" s="11"/>
      <c r="AD302" s="11"/>
    </row>
    <row r="303">
      <c r="A303" s="10" t="s">
        <v>36</v>
      </c>
      <c r="B303" s="10" t="s">
        <v>357</v>
      </c>
      <c r="C303" s="11"/>
      <c r="D303" s="21" t="str">
        <f t="shared" si="1"/>
        <v>0</v>
      </c>
      <c r="E303" s="21" t="str">
        <f t="shared" si="5"/>
        <v>0</v>
      </c>
      <c r="F303" s="22" t="str">
        <f t="shared" si="6"/>
        <v>0</v>
      </c>
      <c r="G303" s="23" t="str">
        <f t="shared" si="7"/>
        <v>0</v>
      </c>
      <c r="H303" s="24">
        <v>42051.0</v>
      </c>
      <c r="I303" s="11"/>
      <c r="J303" s="11"/>
      <c r="K303" s="11"/>
      <c r="L303" s="11"/>
      <c r="M303" s="11"/>
      <c r="O303" s="11"/>
      <c r="P303" s="11"/>
      <c r="Q303" s="11"/>
      <c r="R303" s="11"/>
      <c r="S303" s="11"/>
      <c r="T303" s="11"/>
      <c r="U303" s="11"/>
      <c r="V303" s="11"/>
      <c r="W303" s="11"/>
      <c r="X303" s="11"/>
      <c r="Y303" s="11"/>
      <c r="Z303" s="11"/>
      <c r="AA303" s="11"/>
      <c r="AB303" s="11"/>
      <c r="AC303" s="11"/>
      <c r="AD303" s="11"/>
    </row>
    <row r="304">
      <c r="A304" s="10" t="s">
        <v>36</v>
      </c>
      <c r="B304" s="24" t="s">
        <v>358</v>
      </c>
      <c r="C304" s="11"/>
      <c r="D304" s="21" t="str">
        <f t="shared" si="1"/>
        <v>0</v>
      </c>
      <c r="E304" s="21" t="str">
        <f t="shared" si="5"/>
        <v>0</v>
      </c>
      <c r="F304" s="22" t="str">
        <f t="shared" si="6"/>
        <v>0</v>
      </c>
      <c r="G304" s="23" t="str">
        <f t="shared" si="7"/>
        <v>0</v>
      </c>
      <c r="H304" s="24">
        <v>2109085.0</v>
      </c>
      <c r="I304" s="11"/>
      <c r="J304" s="11"/>
      <c r="K304" s="11"/>
      <c r="L304" s="11"/>
      <c r="M304" s="11"/>
      <c r="O304" s="11"/>
      <c r="P304" s="11"/>
      <c r="Q304" s="11"/>
      <c r="R304" s="11"/>
      <c r="S304" s="11"/>
      <c r="T304" s="11"/>
      <c r="U304" s="11"/>
      <c r="V304" s="11"/>
      <c r="W304" s="11"/>
      <c r="X304" s="11"/>
      <c r="Y304" s="11"/>
      <c r="Z304" s="11"/>
      <c r="AA304" s="11"/>
      <c r="AB304" s="11"/>
      <c r="AC304" s="11"/>
      <c r="AD304" s="11"/>
    </row>
    <row r="305">
      <c r="A305" s="10" t="s">
        <v>36</v>
      </c>
      <c r="B305" s="10" t="s">
        <v>359</v>
      </c>
      <c r="C305" s="11"/>
      <c r="D305" s="21" t="str">
        <f t="shared" si="1"/>
        <v>0</v>
      </c>
      <c r="E305" s="21" t="str">
        <f t="shared" si="5"/>
        <v>0</v>
      </c>
      <c r="F305" s="22" t="str">
        <f t="shared" si="6"/>
        <v>0</v>
      </c>
      <c r="G305" s="23" t="str">
        <f t="shared" si="7"/>
        <v>0</v>
      </c>
      <c r="H305" s="24">
        <v>363717.0</v>
      </c>
      <c r="I305" s="11"/>
      <c r="J305" s="11"/>
      <c r="K305" s="11"/>
      <c r="L305" s="11"/>
      <c r="M305" s="11"/>
      <c r="O305" s="11"/>
      <c r="P305" s="11"/>
      <c r="Q305" s="11"/>
      <c r="R305" s="11"/>
      <c r="S305" s="11"/>
      <c r="T305" s="11"/>
      <c r="U305" s="11"/>
      <c r="V305" s="11"/>
      <c r="W305" s="11"/>
      <c r="X305" s="11"/>
      <c r="Y305" s="11"/>
      <c r="Z305" s="11"/>
      <c r="AA305" s="11"/>
      <c r="AB305" s="11"/>
      <c r="AC305" s="11"/>
      <c r="AD305" s="11"/>
    </row>
    <row r="306">
      <c r="A306" s="10" t="s">
        <v>36</v>
      </c>
      <c r="B306" s="24" t="s">
        <v>360</v>
      </c>
      <c r="C306" s="11"/>
      <c r="D306" s="21" t="str">
        <f t="shared" si="1"/>
        <v>0</v>
      </c>
      <c r="E306" s="21" t="str">
        <f t="shared" si="5"/>
        <v>0</v>
      </c>
      <c r="F306" s="22" t="str">
        <f t="shared" si="6"/>
        <v>0</v>
      </c>
      <c r="G306" s="23" t="str">
        <f t="shared" si="7"/>
        <v>0</v>
      </c>
      <c r="H306" s="24">
        <v>1567701.0</v>
      </c>
      <c r="I306" s="11"/>
      <c r="J306" s="11"/>
      <c r="K306" s="11"/>
      <c r="L306" s="11"/>
      <c r="M306" s="11"/>
      <c r="O306" s="11"/>
      <c r="P306" s="11"/>
      <c r="Q306" s="11"/>
      <c r="R306" s="11"/>
      <c r="S306" s="11"/>
      <c r="T306" s="11"/>
      <c r="U306" s="11"/>
      <c r="V306" s="11"/>
      <c r="W306" s="11"/>
      <c r="X306" s="11"/>
      <c r="Y306" s="11"/>
      <c r="Z306" s="11"/>
      <c r="AA306" s="11"/>
      <c r="AB306" s="11"/>
      <c r="AC306" s="11"/>
      <c r="AD306" s="11"/>
    </row>
    <row r="307">
      <c r="A307" s="10" t="s">
        <v>36</v>
      </c>
      <c r="B307" s="10" t="s">
        <v>361</v>
      </c>
      <c r="C307" s="11"/>
      <c r="D307" s="21" t="str">
        <f t="shared" si="1"/>
        <v>0</v>
      </c>
      <c r="E307" s="21" t="str">
        <f t="shared" si="5"/>
        <v>0</v>
      </c>
      <c r="F307" s="22" t="str">
        <f t="shared" si="6"/>
        <v>0</v>
      </c>
      <c r="G307" s="23" t="str">
        <f t="shared" si="7"/>
        <v>0</v>
      </c>
      <c r="H307" s="24">
        <v>1.2350123E7</v>
      </c>
      <c r="I307" s="11"/>
      <c r="J307" s="11"/>
      <c r="K307" s="11"/>
      <c r="L307" s="11"/>
      <c r="M307" s="11"/>
      <c r="O307" s="11"/>
      <c r="P307" s="11"/>
      <c r="Q307" s="11"/>
      <c r="R307" s="11"/>
      <c r="S307" s="11"/>
      <c r="T307" s="11"/>
      <c r="U307" s="11"/>
      <c r="V307" s="11"/>
      <c r="W307" s="11"/>
      <c r="X307" s="11"/>
      <c r="Y307" s="11"/>
      <c r="Z307" s="11"/>
      <c r="AA307" s="11"/>
      <c r="AB307" s="11"/>
      <c r="AC307" s="11"/>
      <c r="AD307" s="11"/>
    </row>
    <row r="308">
      <c r="A308" s="10" t="s">
        <v>36</v>
      </c>
      <c r="B308" s="24" t="s">
        <v>362</v>
      </c>
      <c r="C308" s="11"/>
      <c r="D308" s="21" t="str">
        <f t="shared" si="1"/>
        <v>0</v>
      </c>
      <c r="E308" s="21" t="str">
        <f t="shared" si="5"/>
        <v>0</v>
      </c>
      <c r="F308" s="22" t="str">
        <f t="shared" si="6"/>
        <v>0</v>
      </c>
      <c r="G308" s="23" t="str">
        <f t="shared" si="7"/>
        <v>0</v>
      </c>
      <c r="H308" s="24">
        <v>3399045.0</v>
      </c>
      <c r="I308" s="11"/>
      <c r="J308" s="11"/>
      <c r="K308" s="11"/>
      <c r="L308" s="11"/>
      <c r="M308" s="11"/>
      <c r="O308" s="11"/>
      <c r="P308" s="11"/>
      <c r="Q308" s="11"/>
      <c r="R308" s="11"/>
      <c r="S308" s="11"/>
      <c r="T308" s="11"/>
      <c r="U308" s="11"/>
      <c r="V308" s="11"/>
      <c r="W308" s="11"/>
      <c r="X308" s="11"/>
      <c r="Y308" s="11"/>
      <c r="Z308" s="11"/>
      <c r="AA308" s="11"/>
      <c r="AB308" s="11"/>
      <c r="AC308" s="11"/>
      <c r="AD308" s="11"/>
    </row>
    <row r="309">
      <c r="A309" s="10" t="s">
        <v>36</v>
      </c>
      <c r="B309" s="10" t="s">
        <v>363</v>
      </c>
      <c r="C309" s="11"/>
      <c r="D309" s="21" t="str">
        <f t="shared" si="1"/>
        <v>0</v>
      </c>
      <c r="E309" s="21" t="str">
        <f t="shared" si="5"/>
        <v>0</v>
      </c>
      <c r="F309" s="22" t="str">
        <f t="shared" si="6"/>
        <v>0</v>
      </c>
      <c r="G309" s="23" t="str">
        <f t="shared" si="7"/>
        <v>0</v>
      </c>
      <c r="H309" s="24">
        <v>416368.0</v>
      </c>
      <c r="I309" s="11"/>
      <c r="J309" s="11"/>
      <c r="K309" s="11"/>
      <c r="L309" s="11"/>
      <c r="M309" s="11"/>
      <c r="O309" s="11"/>
      <c r="P309" s="11"/>
      <c r="Q309" s="11"/>
      <c r="R309" s="11"/>
      <c r="S309" s="11"/>
      <c r="T309" s="11"/>
      <c r="U309" s="11"/>
      <c r="V309" s="11"/>
      <c r="W309" s="11"/>
      <c r="X309" s="11"/>
      <c r="Y309" s="11"/>
      <c r="Z309" s="11"/>
      <c r="AA309" s="11"/>
      <c r="AB309" s="11"/>
      <c r="AC309" s="11"/>
      <c r="AD309" s="11"/>
    </row>
    <row r="310">
      <c r="A310" s="10" t="s">
        <v>36</v>
      </c>
      <c r="B310" s="24" t="s">
        <v>364</v>
      </c>
      <c r="C310" s="11"/>
      <c r="D310" s="21" t="str">
        <f t="shared" si="1"/>
        <v>0</v>
      </c>
      <c r="E310" s="21" t="str">
        <f t="shared" si="5"/>
        <v>0</v>
      </c>
      <c r="F310" s="22" t="str">
        <f t="shared" si="6"/>
        <v>0</v>
      </c>
      <c r="G310" s="23" t="str">
        <f t="shared" si="7"/>
        <v>0</v>
      </c>
      <c r="H310" s="24">
        <v>2.603064E7</v>
      </c>
      <c r="I310" s="11"/>
      <c r="J310" s="11"/>
      <c r="K310" s="11"/>
      <c r="L310" s="11"/>
      <c r="M310" s="11"/>
      <c r="O310" s="11"/>
      <c r="P310" s="11"/>
      <c r="Q310" s="11"/>
      <c r="R310" s="11"/>
      <c r="S310" s="11"/>
      <c r="T310" s="11"/>
      <c r="U310" s="11"/>
      <c r="V310" s="11"/>
      <c r="W310" s="11"/>
      <c r="X310" s="11"/>
      <c r="Y310" s="11"/>
      <c r="Z310" s="11"/>
      <c r="AA310" s="11"/>
      <c r="AB310" s="11"/>
      <c r="AC310" s="11"/>
      <c r="AD310" s="11"/>
    </row>
    <row r="311">
      <c r="A311" s="10" t="s">
        <v>36</v>
      </c>
      <c r="B311" s="10" t="s">
        <v>365</v>
      </c>
      <c r="C311" s="11"/>
      <c r="D311" s="21" t="str">
        <f t="shared" si="1"/>
        <v>0</v>
      </c>
      <c r="E311" s="21" t="str">
        <f t="shared" si="5"/>
        <v>0</v>
      </c>
      <c r="F311" s="22" t="str">
        <f t="shared" si="6"/>
        <v>0</v>
      </c>
      <c r="G311" s="23" t="str">
        <f t="shared" si="7"/>
        <v>0</v>
      </c>
      <c r="H311" s="24">
        <v>6855485.0</v>
      </c>
      <c r="I311" s="11"/>
      <c r="J311" s="11"/>
      <c r="K311" s="11"/>
      <c r="L311" s="11"/>
      <c r="M311" s="11"/>
      <c r="O311" s="11"/>
      <c r="P311" s="11"/>
      <c r="Q311" s="11"/>
      <c r="R311" s="11"/>
      <c r="S311" s="11"/>
      <c r="T311" s="11"/>
      <c r="U311" s="11"/>
      <c r="V311" s="11"/>
      <c r="W311" s="11"/>
      <c r="X311" s="11"/>
      <c r="Y311" s="11"/>
      <c r="Z311" s="11"/>
      <c r="AA311" s="11"/>
      <c r="AB311" s="11"/>
      <c r="AC311" s="11"/>
      <c r="AD311" s="11"/>
    </row>
    <row r="312">
      <c r="A312" s="10" t="s">
        <v>36</v>
      </c>
      <c r="B312" s="24" t="s">
        <v>366</v>
      </c>
      <c r="C312" s="11"/>
      <c r="D312" s="21" t="str">
        <f t="shared" si="1"/>
        <v>0</v>
      </c>
      <c r="E312" s="21" t="str">
        <f t="shared" si="5"/>
        <v>0</v>
      </c>
      <c r="F312" s="22" t="str">
        <f t="shared" si="6"/>
        <v>0</v>
      </c>
      <c r="G312" s="23" t="str">
        <f t="shared" si="7"/>
        <v>0</v>
      </c>
      <c r="H312" s="24">
        <v>84539.0</v>
      </c>
      <c r="I312" s="11"/>
      <c r="J312" s="11"/>
      <c r="K312" s="11"/>
      <c r="L312" s="11"/>
      <c r="M312" s="11"/>
      <c r="O312" s="11"/>
      <c r="P312" s="11"/>
      <c r="Q312" s="11"/>
      <c r="R312" s="11"/>
      <c r="S312" s="11"/>
      <c r="T312" s="11"/>
      <c r="U312" s="11"/>
      <c r="V312" s="11"/>
      <c r="W312" s="11"/>
      <c r="X312" s="11"/>
      <c r="Y312" s="11"/>
      <c r="Z312" s="11"/>
      <c r="AA312" s="11"/>
      <c r="AB312" s="11"/>
      <c r="AC312" s="11"/>
      <c r="AD312" s="11"/>
    </row>
    <row r="313">
      <c r="A313" s="10" t="s">
        <v>36</v>
      </c>
      <c r="B313" s="10" t="s">
        <v>367</v>
      </c>
      <c r="C313" s="11"/>
      <c r="D313" s="21" t="str">
        <f t="shared" si="1"/>
        <v>0</v>
      </c>
      <c r="E313" s="21" t="str">
        <f t="shared" si="5"/>
        <v>0</v>
      </c>
      <c r="F313" s="22" t="str">
        <f t="shared" si="6"/>
        <v>0</v>
      </c>
      <c r="G313" s="23" t="str">
        <f t="shared" si="7"/>
        <v>0</v>
      </c>
      <c r="H313" s="24">
        <v>3170390.0</v>
      </c>
      <c r="I313" s="11"/>
      <c r="J313" s="11"/>
      <c r="K313" s="11"/>
      <c r="L313" s="11"/>
      <c r="M313" s="11"/>
      <c r="O313" s="11"/>
      <c r="P313" s="11"/>
      <c r="Q313" s="11"/>
      <c r="R313" s="11"/>
      <c r="S313" s="11"/>
      <c r="T313" s="11"/>
      <c r="U313" s="11"/>
      <c r="V313" s="11"/>
      <c r="W313" s="11"/>
      <c r="X313" s="11"/>
      <c r="Y313" s="11"/>
      <c r="Z313" s="11"/>
      <c r="AA313" s="11"/>
      <c r="AB313" s="11"/>
      <c r="AC313" s="11"/>
      <c r="AD313" s="11"/>
    </row>
    <row r="314">
      <c r="A314" s="10" t="s">
        <v>36</v>
      </c>
      <c r="B314" s="24" t="s">
        <v>368</v>
      </c>
      <c r="C314" s="11"/>
      <c r="D314" s="21" t="str">
        <f t="shared" si="1"/>
        <v>0</v>
      </c>
      <c r="E314" s="21" t="str">
        <f t="shared" si="5"/>
        <v>0</v>
      </c>
      <c r="F314" s="22" t="str">
        <f t="shared" si="6"/>
        <v>0</v>
      </c>
      <c r="G314" s="23" t="str">
        <f t="shared" si="7"/>
        <v>0</v>
      </c>
      <c r="H314" s="24">
        <v>2183547.0</v>
      </c>
      <c r="I314" s="11"/>
      <c r="J314" s="11"/>
      <c r="K314" s="11"/>
      <c r="L314" s="11"/>
      <c r="M314" s="11"/>
      <c r="O314" s="11"/>
      <c r="P314" s="11"/>
      <c r="Q314" s="11"/>
      <c r="R314" s="11"/>
      <c r="S314" s="11"/>
      <c r="T314" s="11"/>
      <c r="U314" s="11"/>
      <c r="V314" s="11"/>
      <c r="W314" s="11"/>
      <c r="X314" s="11"/>
      <c r="Y314" s="11"/>
      <c r="Z314" s="11"/>
      <c r="AA314" s="11"/>
      <c r="AB314" s="11"/>
      <c r="AC314" s="11"/>
      <c r="AD314" s="11"/>
    </row>
    <row r="315">
      <c r="A315" s="10" t="s">
        <v>36</v>
      </c>
      <c r="B315" s="10" t="s">
        <v>369</v>
      </c>
      <c r="C315" s="11"/>
      <c r="D315" s="21" t="str">
        <f t="shared" si="1"/>
        <v>0</v>
      </c>
      <c r="E315" s="21" t="str">
        <f t="shared" si="5"/>
        <v>0</v>
      </c>
      <c r="F315" s="22" t="str">
        <f t="shared" si="6"/>
        <v>0</v>
      </c>
      <c r="G315" s="23" t="str">
        <f t="shared" si="7"/>
        <v>0</v>
      </c>
      <c r="H315" s="24">
        <v>7966882.0</v>
      </c>
      <c r="I315" s="11"/>
      <c r="J315" s="11"/>
      <c r="K315" s="11"/>
      <c r="L315" s="11"/>
      <c r="M315" s="11"/>
      <c r="O315" s="11"/>
      <c r="P315" s="11"/>
      <c r="Q315" s="11"/>
      <c r="R315" s="11"/>
      <c r="S315" s="11"/>
      <c r="T315" s="11"/>
      <c r="U315" s="11"/>
      <c r="V315" s="11"/>
      <c r="W315" s="11"/>
      <c r="X315" s="11"/>
      <c r="Y315" s="11"/>
      <c r="Z315" s="11"/>
      <c r="AA315" s="11"/>
      <c r="AB315" s="11"/>
      <c r="AC315" s="11"/>
      <c r="AD315" s="11"/>
    </row>
    <row r="316">
      <c r="A316" s="10" t="s">
        <v>36</v>
      </c>
      <c r="B316" s="24" t="s">
        <v>370</v>
      </c>
      <c r="C316" s="11"/>
      <c r="D316" s="21" t="str">
        <f t="shared" si="1"/>
        <v>0</v>
      </c>
      <c r="E316" s="21" t="str">
        <f t="shared" si="5"/>
        <v>0</v>
      </c>
      <c r="F316" s="22" t="str">
        <f t="shared" si="6"/>
        <v>0</v>
      </c>
      <c r="G316" s="23" t="str">
        <f t="shared" si="7"/>
        <v>0</v>
      </c>
      <c r="H316" s="24">
        <v>2507974.0</v>
      </c>
      <c r="I316" s="11"/>
      <c r="J316" s="11"/>
      <c r="K316" s="11"/>
      <c r="L316" s="11"/>
      <c r="M316" s="11"/>
      <c r="O316" s="11"/>
      <c r="P316" s="11"/>
      <c r="Q316" s="11"/>
      <c r="R316" s="11"/>
      <c r="S316" s="11"/>
      <c r="T316" s="11"/>
      <c r="U316" s="11"/>
      <c r="V316" s="11"/>
      <c r="W316" s="11"/>
      <c r="X316" s="11"/>
      <c r="Y316" s="11"/>
      <c r="Z316" s="11"/>
      <c r="AA316" s="11"/>
      <c r="AB316" s="11"/>
      <c r="AC316" s="11"/>
      <c r="AD316" s="11"/>
    </row>
    <row r="317">
      <c r="A317" s="10" t="s">
        <v>36</v>
      </c>
      <c r="B317" s="10" t="s">
        <v>371</v>
      </c>
      <c r="C317" s="11"/>
      <c r="D317" s="21" t="str">
        <f t="shared" si="1"/>
        <v>0</v>
      </c>
      <c r="E317" s="21" t="str">
        <f t="shared" si="5"/>
        <v>0</v>
      </c>
      <c r="F317" s="22" t="str">
        <f t="shared" si="6"/>
        <v>0</v>
      </c>
      <c r="G317" s="23" t="str">
        <f t="shared" si="7"/>
        <v>0</v>
      </c>
      <c r="H317" s="24">
        <v>395352.0</v>
      </c>
      <c r="I317" s="11"/>
      <c r="J317" s="11"/>
      <c r="K317" s="11"/>
      <c r="L317" s="11"/>
      <c r="M317" s="11"/>
      <c r="O317" s="11"/>
      <c r="P317" s="11"/>
      <c r="Q317" s="11"/>
      <c r="R317" s="11"/>
      <c r="S317" s="11"/>
      <c r="T317" s="11"/>
      <c r="U317" s="11"/>
      <c r="V317" s="11"/>
      <c r="W317" s="11"/>
      <c r="X317" s="11"/>
      <c r="Y317" s="11"/>
      <c r="Z317" s="11"/>
      <c r="AA317" s="11"/>
      <c r="AB317" s="11"/>
      <c r="AC317" s="11"/>
      <c r="AD317" s="11"/>
    </row>
    <row r="318">
      <c r="A318" s="10" t="s">
        <v>36</v>
      </c>
      <c r="B318" s="24" t="s">
        <v>372</v>
      </c>
      <c r="C318" s="11"/>
      <c r="D318" s="21" t="str">
        <f t="shared" si="1"/>
        <v>0</v>
      </c>
      <c r="E318" s="21" t="str">
        <f t="shared" si="5"/>
        <v>0</v>
      </c>
      <c r="F318" s="22" t="str">
        <f t="shared" si="6"/>
        <v>0</v>
      </c>
      <c r="G318" s="23" t="str">
        <f t="shared" si="7"/>
        <v>0</v>
      </c>
      <c r="H318" s="24">
        <v>1.160312E7</v>
      </c>
      <c r="I318" s="11"/>
      <c r="J318" s="11"/>
      <c r="K318" s="11"/>
      <c r="L318" s="11"/>
      <c r="M318" s="11"/>
      <c r="O318" s="11"/>
      <c r="P318" s="11"/>
      <c r="Q318" s="11"/>
      <c r="R318" s="11"/>
      <c r="S318" s="11"/>
      <c r="T318" s="11"/>
      <c r="U318" s="11"/>
      <c r="V318" s="11"/>
      <c r="W318" s="11"/>
      <c r="X318" s="11"/>
      <c r="Y318" s="11"/>
      <c r="Z318" s="11"/>
      <c r="AA318" s="11"/>
      <c r="AB318" s="11"/>
      <c r="AC318" s="11"/>
      <c r="AD318" s="11"/>
    </row>
    <row r="319">
      <c r="A319" s="10" t="s">
        <v>36</v>
      </c>
      <c r="B319" s="10" t="s">
        <v>373</v>
      </c>
      <c r="C319" s="11"/>
      <c r="D319" s="21" t="str">
        <f t="shared" si="1"/>
        <v>0</v>
      </c>
      <c r="E319" s="21" t="str">
        <f t="shared" si="5"/>
        <v>0</v>
      </c>
      <c r="F319" s="22" t="str">
        <f t="shared" si="6"/>
        <v>0</v>
      </c>
      <c r="G319" s="23" t="str">
        <f t="shared" si="7"/>
        <v>0</v>
      </c>
      <c r="H319" s="24">
        <v>458883.0</v>
      </c>
      <c r="I319" s="11"/>
      <c r="J319" s="11"/>
      <c r="K319" s="11"/>
      <c r="L319" s="11"/>
      <c r="M319" s="11"/>
      <c r="O319" s="11"/>
      <c r="P319" s="11"/>
      <c r="Q319" s="11"/>
      <c r="R319" s="11"/>
      <c r="S319" s="11"/>
      <c r="T319" s="11"/>
      <c r="U319" s="11"/>
      <c r="V319" s="11"/>
      <c r="W319" s="11"/>
      <c r="X319" s="11"/>
      <c r="Y319" s="11"/>
      <c r="Z319" s="11"/>
      <c r="AA319" s="11"/>
      <c r="AB319" s="11"/>
      <c r="AC319" s="11"/>
      <c r="AD319" s="11"/>
    </row>
    <row r="320">
      <c r="A320" s="10" t="s">
        <v>36</v>
      </c>
      <c r="B320" s="24" t="s">
        <v>374</v>
      </c>
      <c r="C320" s="11"/>
      <c r="D320" s="21" t="str">
        <f t="shared" si="1"/>
        <v>0</v>
      </c>
      <c r="E320" s="21" t="str">
        <f t="shared" si="5"/>
        <v>0</v>
      </c>
      <c r="F320" s="22" t="str">
        <f t="shared" si="6"/>
        <v>0</v>
      </c>
      <c r="G320" s="23" t="str">
        <f t="shared" si="7"/>
        <v>0</v>
      </c>
      <c r="H320" s="24">
        <v>87767.0</v>
      </c>
      <c r="I320" s="11"/>
      <c r="J320" s="11"/>
      <c r="K320" s="11"/>
      <c r="L320" s="11"/>
      <c r="M320" s="11"/>
      <c r="O320" s="11"/>
      <c r="P320" s="11"/>
      <c r="Q320" s="11"/>
      <c r="R320" s="11"/>
      <c r="S320" s="11"/>
      <c r="T320" s="11"/>
      <c r="U320" s="11"/>
      <c r="V320" s="11"/>
      <c r="W320" s="11"/>
      <c r="X320" s="11"/>
      <c r="Y320" s="11"/>
      <c r="Z320" s="11"/>
      <c r="AA320" s="11"/>
      <c r="AB320" s="11"/>
      <c r="AC320" s="11"/>
      <c r="AD320" s="11"/>
    </row>
    <row r="321">
      <c r="A321" s="10" t="s">
        <v>36</v>
      </c>
      <c r="B321" s="10" t="s">
        <v>375</v>
      </c>
      <c r="C321" s="11"/>
      <c r="D321" s="21" t="str">
        <f t="shared" si="1"/>
        <v>0</v>
      </c>
      <c r="E321" s="21" t="str">
        <f t="shared" si="5"/>
        <v>0</v>
      </c>
      <c r="F321" s="22" t="str">
        <f t="shared" si="6"/>
        <v>0</v>
      </c>
      <c r="G321" s="23" t="str">
        <f t="shared" si="7"/>
        <v>0</v>
      </c>
      <c r="H321" s="24">
        <v>37623.0</v>
      </c>
      <c r="I321" s="11"/>
      <c r="J321" s="11"/>
      <c r="K321" s="11"/>
      <c r="L321" s="11"/>
      <c r="M321" s="11"/>
      <c r="O321" s="11"/>
      <c r="P321" s="11"/>
      <c r="Q321" s="11"/>
      <c r="R321" s="11"/>
      <c r="S321" s="11"/>
      <c r="T321" s="11"/>
      <c r="U321" s="11"/>
      <c r="V321" s="11"/>
      <c r="W321" s="11"/>
      <c r="X321" s="11"/>
      <c r="Y321" s="11"/>
      <c r="Z321" s="11"/>
      <c r="AA321" s="11"/>
      <c r="AB321" s="11"/>
      <c r="AC321" s="11"/>
      <c r="AD321" s="11"/>
    </row>
    <row r="322">
      <c r="A322" s="10" t="s">
        <v>36</v>
      </c>
      <c r="B322" s="24" t="s">
        <v>376</v>
      </c>
      <c r="C322" s="11"/>
      <c r="D322" s="21" t="str">
        <f t="shared" si="1"/>
        <v>0</v>
      </c>
      <c r="E322" s="21" t="str">
        <f t="shared" si="5"/>
        <v>0</v>
      </c>
      <c r="F322" s="22" t="str">
        <f t="shared" si="6"/>
        <v>0</v>
      </c>
      <c r="G322" s="23" t="str">
        <f t="shared" si="7"/>
        <v>0</v>
      </c>
      <c r="H322" s="24">
        <v>7683642.0</v>
      </c>
      <c r="I322" s="11"/>
      <c r="J322" s="11"/>
      <c r="K322" s="11"/>
      <c r="L322" s="11"/>
      <c r="M322" s="11"/>
      <c r="O322" s="11"/>
      <c r="P322" s="11"/>
      <c r="Q322" s="11"/>
      <c r="R322" s="11"/>
      <c r="S322" s="11"/>
      <c r="T322" s="11"/>
      <c r="U322" s="11"/>
      <c r="V322" s="11"/>
      <c r="W322" s="11"/>
      <c r="X322" s="11"/>
      <c r="Y322" s="11"/>
      <c r="Z322" s="11"/>
      <c r="AA322" s="11"/>
      <c r="AB322" s="11"/>
      <c r="AC322" s="11"/>
      <c r="AD322" s="11"/>
    </row>
    <row r="323">
      <c r="A323" s="10" t="s">
        <v>36</v>
      </c>
      <c r="B323" s="10" t="s">
        <v>377</v>
      </c>
      <c r="C323" s="11"/>
      <c r="D323" s="21" t="str">
        <f t="shared" si="1"/>
        <v>0</v>
      </c>
      <c r="E323" s="21" t="str">
        <f t="shared" si="5"/>
        <v>0</v>
      </c>
      <c r="F323" s="22" t="str">
        <f t="shared" si="6"/>
        <v>0</v>
      </c>
      <c r="G323" s="23" t="str">
        <f t="shared" si="7"/>
        <v>0</v>
      </c>
      <c r="H323" s="24">
        <v>5953123.0</v>
      </c>
      <c r="I323" s="11"/>
      <c r="J323" s="11"/>
      <c r="K323" s="11"/>
      <c r="L323" s="11"/>
      <c r="M323" s="11"/>
      <c r="O323" s="11"/>
      <c r="P323" s="11"/>
      <c r="Q323" s="11"/>
      <c r="R323" s="11"/>
      <c r="S323" s="11"/>
      <c r="T323" s="11"/>
      <c r="U323" s="11"/>
      <c r="V323" s="11"/>
      <c r="W323" s="11"/>
      <c r="X323" s="11"/>
      <c r="Y323" s="11"/>
      <c r="Z323" s="11"/>
      <c r="AA323" s="11"/>
      <c r="AB323" s="11"/>
      <c r="AC323" s="11"/>
      <c r="AD323" s="11"/>
    </row>
    <row r="324">
      <c r="A324" s="10" t="s">
        <v>36</v>
      </c>
      <c r="B324" s="24" t="s">
        <v>378</v>
      </c>
      <c r="C324" s="11"/>
      <c r="D324" s="21" t="str">
        <f t="shared" si="1"/>
        <v>Devon Energy </v>
      </c>
      <c r="E324" s="21" t="str">
        <f t="shared" si="5"/>
        <v>0</v>
      </c>
      <c r="F324" s="26" t="str">
        <f t="shared" si="6"/>
        <v>DEVON ENERGY 3.25% 15/5/22</v>
      </c>
      <c r="G324" s="23">
        <f t="shared" si="7"/>
        <v>283618</v>
      </c>
      <c r="H324" s="24">
        <v>283618.0</v>
      </c>
      <c r="I324" s="11"/>
      <c r="J324" s="11"/>
      <c r="K324" s="11"/>
      <c r="L324" s="11"/>
      <c r="M324" s="11"/>
      <c r="O324" s="11"/>
      <c r="P324" s="11"/>
      <c r="Q324" s="11"/>
      <c r="R324" s="11"/>
      <c r="S324" s="11"/>
      <c r="T324" s="11"/>
      <c r="U324" s="11"/>
      <c r="V324" s="11"/>
      <c r="W324" s="11"/>
      <c r="X324" s="11"/>
      <c r="Y324" s="11"/>
      <c r="Z324" s="11"/>
      <c r="AA324" s="11"/>
      <c r="AB324" s="11"/>
      <c r="AC324" s="11"/>
      <c r="AD324" s="11"/>
    </row>
    <row r="325">
      <c r="A325" s="10" t="s">
        <v>36</v>
      </c>
      <c r="B325" s="10" t="s">
        <v>379</v>
      </c>
      <c r="C325" s="11"/>
      <c r="D325" s="21" t="str">
        <f t="shared" si="1"/>
        <v>0</v>
      </c>
      <c r="E325" s="21" t="str">
        <f t="shared" si="5"/>
        <v>0</v>
      </c>
      <c r="F325" s="22" t="str">
        <f t="shared" si="6"/>
        <v>0</v>
      </c>
      <c r="G325" s="23" t="str">
        <f t="shared" si="7"/>
        <v>0</v>
      </c>
      <c r="H325" s="24">
        <v>298654.0</v>
      </c>
      <c r="I325" s="11"/>
      <c r="J325" s="11"/>
      <c r="K325" s="11"/>
      <c r="L325" s="11"/>
      <c r="M325" s="11"/>
      <c r="O325" s="11"/>
      <c r="P325" s="11"/>
      <c r="Q325" s="11"/>
      <c r="R325" s="11"/>
      <c r="S325" s="11"/>
      <c r="T325" s="11"/>
      <c r="U325" s="11"/>
      <c r="V325" s="11"/>
      <c r="W325" s="11"/>
      <c r="X325" s="11"/>
      <c r="Y325" s="11"/>
      <c r="Z325" s="11"/>
      <c r="AA325" s="11"/>
      <c r="AB325" s="11"/>
      <c r="AC325" s="11"/>
      <c r="AD325" s="11"/>
    </row>
    <row r="326">
      <c r="A326" s="10" t="s">
        <v>36</v>
      </c>
      <c r="B326" s="24" t="s">
        <v>380</v>
      </c>
      <c r="C326" s="11"/>
      <c r="D326" s="21" t="str">
        <f t="shared" si="1"/>
        <v>0</v>
      </c>
      <c r="E326" s="21" t="str">
        <f t="shared" si="5"/>
        <v>0</v>
      </c>
      <c r="F326" s="22" t="str">
        <f t="shared" si="6"/>
        <v>0</v>
      </c>
      <c r="G326" s="23" t="str">
        <f t="shared" si="7"/>
        <v>0</v>
      </c>
      <c r="H326" s="24">
        <v>1.3507918E7</v>
      </c>
      <c r="I326" s="11"/>
      <c r="J326" s="11"/>
      <c r="K326" s="11"/>
      <c r="L326" s="11"/>
      <c r="M326" s="11"/>
      <c r="O326" s="11"/>
      <c r="P326" s="11"/>
      <c r="Q326" s="11"/>
      <c r="R326" s="11"/>
      <c r="S326" s="11"/>
      <c r="T326" s="11"/>
      <c r="U326" s="11"/>
      <c r="V326" s="11"/>
      <c r="W326" s="11"/>
      <c r="X326" s="11"/>
      <c r="Y326" s="11"/>
      <c r="Z326" s="11"/>
      <c r="AA326" s="11"/>
      <c r="AB326" s="11"/>
      <c r="AC326" s="11"/>
      <c r="AD326" s="11"/>
    </row>
    <row r="327">
      <c r="A327" s="10" t="s">
        <v>36</v>
      </c>
      <c r="B327" s="10" t="s">
        <v>381</v>
      </c>
      <c r="C327" s="11"/>
      <c r="D327" s="21" t="str">
        <f t="shared" si="1"/>
        <v>0</v>
      </c>
      <c r="E327" s="21" t="str">
        <f t="shared" si="5"/>
        <v>0</v>
      </c>
      <c r="F327" s="22" t="str">
        <f t="shared" si="6"/>
        <v>0</v>
      </c>
      <c r="G327" s="23" t="str">
        <f t="shared" si="7"/>
        <v>0</v>
      </c>
      <c r="H327" s="24">
        <v>517209.0</v>
      </c>
      <c r="I327" s="11"/>
      <c r="J327" s="11"/>
      <c r="K327" s="11"/>
      <c r="L327" s="11"/>
      <c r="M327" s="11"/>
      <c r="O327" s="11"/>
      <c r="P327" s="11"/>
      <c r="Q327" s="11"/>
      <c r="R327" s="11"/>
      <c r="S327" s="11"/>
      <c r="T327" s="11"/>
      <c r="U327" s="11"/>
      <c r="V327" s="11"/>
      <c r="W327" s="11"/>
      <c r="X327" s="11"/>
      <c r="Y327" s="11"/>
      <c r="Z327" s="11"/>
      <c r="AA327" s="11"/>
      <c r="AB327" s="11"/>
      <c r="AC327" s="11"/>
      <c r="AD327" s="11"/>
    </row>
    <row r="328">
      <c r="A328" s="10" t="s">
        <v>36</v>
      </c>
      <c r="B328" s="24" t="s">
        <v>382</v>
      </c>
      <c r="C328" s="11"/>
      <c r="D328" s="21" t="str">
        <f t="shared" si="1"/>
        <v>0</v>
      </c>
      <c r="E328" s="21" t="str">
        <f t="shared" si="5"/>
        <v>0</v>
      </c>
      <c r="F328" s="22" t="str">
        <f t="shared" si="6"/>
        <v>0</v>
      </c>
      <c r="G328" s="23" t="str">
        <f t="shared" si="7"/>
        <v>0</v>
      </c>
      <c r="H328" s="24">
        <v>1450465.0</v>
      </c>
      <c r="I328" s="11"/>
      <c r="J328" s="11"/>
      <c r="K328" s="11"/>
      <c r="L328" s="11"/>
      <c r="M328" s="11"/>
      <c r="O328" s="11"/>
      <c r="P328" s="11"/>
      <c r="Q328" s="11"/>
      <c r="R328" s="11"/>
      <c r="S328" s="11"/>
      <c r="T328" s="11"/>
      <c r="U328" s="11"/>
      <c r="V328" s="11"/>
      <c r="W328" s="11"/>
      <c r="X328" s="11"/>
      <c r="Y328" s="11"/>
      <c r="Z328" s="11"/>
      <c r="AA328" s="11"/>
      <c r="AB328" s="11"/>
      <c r="AC328" s="11"/>
      <c r="AD328" s="11"/>
    </row>
    <row r="329">
      <c r="A329" s="10" t="s">
        <v>36</v>
      </c>
      <c r="B329" s="10" t="s">
        <v>383</v>
      </c>
      <c r="C329" s="11"/>
      <c r="D329" s="21" t="str">
        <f t="shared" si="1"/>
        <v>0</v>
      </c>
      <c r="E329" s="21" t="str">
        <f t="shared" si="5"/>
        <v>0</v>
      </c>
      <c r="F329" s="22" t="str">
        <f t="shared" si="6"/>
        <v>0</v>
      </c>
      <c r="G329" s="23" t="str">
        <f t="shared" si="7"/>
        <v>0</v>
      </c>
      <c r="H329" s="24">
        <v>2.3607958E7</v>
      </c>
      <c r="I329" s="11"/>
      <c r="J329" s="11"/>
      <c r="K329" s="11"/>
      <c r="L329" s="11"/>
      <c r="M329" s="11"/>
      <c r="O329" s="11"/>
      <c r="P329" s="11"/>
      <c r="Q329" s="11"/>
      <c r="R329" s="11"/>
      <c r="S329" s="11"/>
      <c r="T329" s="11"/>
      <c r="U329" s="11"/>
      <c r="V329" s="11"/>
      <c r="W329" s="11"/>
      <c r="X329" s="11"/>
      <c r="Y329" s="11"/>
      <c r="Z329" s="11"/>
      <c r="AA329" s="11"/>
      <c r="AB329" s="11"/>
      <c r="AC329" s="11"/>
      <c r="AD329" s="11"/>
    </row>
    <row r="330">
      <c r="A330" s="10" t="s">
        <v>36</v>
      </c>
      <c r="B330" s="24" t="s">
        <v>384</v>
      </c>
      <c r="C330" s="11"/>
      <c r="D330" s="21" t="str">
        <f t="shared" si="1"/>
        <v>0</v>
      </c>
      <c r="E330" s="21" t="str">
        <f t="shared" si="5"/>
        <v>0</v>
      </c>
      <c r="F330" s="22" t="str">
        <f t="shared" si="6"/>
        <v>0</v>
      </c>
      <c r="G330" s="23" t="str">
        <f t="shared" si="7"/>
        <v>0</v>
      </c>
      <c r="H330" s="24">
        <v>673092.0</v>
      </c>
      <c r="I330" s="11"/>
      <c r="J330" s="11"/>
      <c r="K330" s="11"/>
      <c r="L330" s="11"/>
      <c r="M330" s="11"/>
      <c r="O330" s="11"/>
      <c r="P330" s="11"/>
      <c r="Q330" s="11"/>
      <c r="R330" s="11"/>
      <c r="S330" s="11"/>
      <c r="T330" s="11"/>
      <c r="U330" s="11"/>
      <c r="V330" s="11"/>
      <c r="W330" s="11"/>
      <c r="X330" s="11"/>
      <c r="Y330" s="11"/>
      <c r="Z330" s="11"/>
      <c r="AA330" s="11"/>
      <c r="AB330" s="11"/>
      <c r="AC330" s="11"/>
      <c r="AD330" s="11"/>
    </row>
    <row r="331">
      <c r="A331" s="10" t="s">
        <v>36</v>
      </c>
      <c r="B331" s="10" t="s">
        <v>385</v>
      </c>
      <c r="C331" s="11"/>
      <c r="D331" s="21" t="str">
        <f t="shared" si="1"/>
        <v>0</v>
      </c>
      <c r="E331" s="21" t="str">
        <f t="shared" si="5"/>
        <v>0</v>
      </c>
      <c r="F331" s="22" t="str">
        <f t="shared" si="6"/>
        <v>0</v>
      </c>
      <c r="G331" s="23" t="str">
        <f t="shared" si="7"/>
        <v>0</v>
      </c>
      <c r="H331" s="24">
        <v>1181433.0</v>
      </c>
      <c r="I331" s="11"/>
      <c r="J331" s="11"/>
      <c r="K331" s="11"/>
      <c r="L331" s="11"/>
      <c r="M331" s="11"/>
      <c r="O331" s="11"/>
      <c r="P331" s="11"/>
      <c r="Q331" s="11"/>
      <c r="R331" s="11"/>
      <c r="S331" s="11"/>
      <c r="T331" s="11"/>
      <c r="U331" s="11"/>
      <c r="V331" s="11"/>
      <c r="W331" s="11"/>
      <c r="X331" s="11"/>
      <c r="Y331" s="11"/>
      <c r="Z331" s="11"/>
      <c r="AA331" s="11"/>
      <c r="AB331" s="11"/>
      <c r="AC331" s="11"/>
      <c r="AD331" s="11"/>
    </row>
    <row r="332">
      <c r="A332" s="10" t="s">
        <v>36</v>
      </c>
      <c r="B332" s="24" t="s">
        <v>386</v>
      </c>
      <c r="C332" s="11"/>
      <c r="D332" s="21" t="str">
        <f t="shared" si="1"/>
        <v>0</v>
      </c>
      <c r="E332" s="21" t="str">
        <f t="shared" si="5"/>
        <v>0</v>
      </c>
      <c r="F332" s="22" t="str">
        <f t="shared" si="6"/>
        <v>0</v>
      </c>
      <c r="G332" s="23" t="str">
        <f t="shared" si="7"/>
        <v>0</v>
      </c>
      <c r="H332" s="24">
        <v>7.4490021E7</v>
      </c>
      <c r="I332" s="11"/>
      <c r="J332" s="11"/>
      <c r="K332" s="11"/>
      <c r="L332" s="11"/>
      <c r="M332" s="11"/>
      <c r="O332" s="11"/>
      <c r="P332" s="11"/>
      <c r="Q332" s="11"/>
      <c r="R332" s="11"/>
      <c r="S332" s="11"/>
      <c r="T332" s="11"/>
      <c r="U332" s="11"/>
      <c r="V332" s="11"/>
      <c r="W332" s="11"/>
      <c r="X332" s="11"/>
      <c r="Y332" s="11"/>
      <c r="Z332" s="11"/>
      <c r="AA332" s="11"/>
      <c r="AB332" s="11"/>
      <c r="AC332" s="11"/>
      <c r="AD332" s="11"/>
    </row>
    <row r="333">
      <c r="A333" s="10" t="s">
        <v>36</v>
      </c>
      <c r="B333" s="10" t="s">
        <v>387</v>
      </c>
      <c r="C333" s="11"/>
      <c r="D333" s="21" t="str">
        <f t="shared" si="1"/>
        <v>0</v>
      </c>
      <c r="E333" s="21" t="str">
        <f t="shared" si="5"/>
        <v>0</v>
      </c>
      <c r="F333" s="22" t="str">
        <f t="shared" si="6"/>
        <v>0</v>
      </c>
      <c r="G333" s="23" t="str">
        <f t="shared" si="7"/>
        <v>0</v>
      </c>
      <c r="H333" s="24">
        <v>9353621.0</v>
      </c>
      <c r="I333" s="11"/>
      <c r="J333" s="11"/>
      <c r="K333" s="11"/>
      <c r="L333" s="11"/>
      <c r="M333" s="11"/>
      <c r="O333" s="11"/>
      <c r="P333" s="11"/>
      <c r="Q333" s="11"/>
      <c r="R333" s="11"/>
      <c r="S333" s="11"/>
      <c r="T333" s="11"/>
      <c r="U333" s="11"/>
      <c r="V333" s="11"/>
      <c r="W333" s="11"/>
      <c r="X333" s="11"/>
      <c r="Y333" s="11"/>
      <c r="Z333" s="11"/>
      <c r="AA333" s="11"/>
      <c r="AB333" s="11"/>
      <c r="AC333" s="11"/>
      <c r="AD333" s="11"/>
    </row>
    <row r="334">
      <c r="A334" s="10" t="s">
        <v>36</v>
      </c>
      <c r="B334" s="24" t="s">
        <v>388</v>
      </c>
      <c r="C334" s="11"/>
      <c r="D334" s="21" t="str">
        <f t="shared" si="1"/>
        <v>0</v>
      </c>
      <c r="E334" s="21" t="str">
        <f t="shared" si="5"/>
        <v>0</v>
      </c>
      <c r="F334" s="22" t="str">
        <f t="shared" si="6"/>
        <v>0</v>
      </c>
      <c r="G334" s="23" t="str">
        <f t="shared" si="7"/>
        <v>0</v>
      </c>
      <c r="H334" s="24">
        <v>220003.0</v>
      </c>
      <c r="I334" s="11"/>
      <c r="J334" s="11"/>
      <c r="K334" s="11"/>
      <c r="L334" s="11"/>
      <c r="M334" s="11"/>
      <c r="O334" s="11"/>
      <c r="P334" s="11"/>
      <c r="Q334" s="11"/>
      <c r="R334" s="11"/>
      <c r="S334" s="11"/>
      <c r="T334" s="11"/>
      <c r="U334" s="11"/>
      <c r="V334" s="11"/>
      <c r="W334" s="11"/>
      <c r="X334" s="11"/>
      <c r="Y334" s="11"/>
      <c r="Z334" s="11"/>
      <c r="AA334" s="11"/>
      <c r="AB334" s="11"/>
      <c r="AC334" s="11"/>
      <c r="AD334" s="11"/>
    </row>
    <row r="335">
      <c r="A335" s="10" t="s">
        <v>36</v>
      </c>
      <c r="B335" s="10" t="s">
        <v>389</v>
      </c>
      <c r="C335" s="11"/>
      <c r="D335" s="21" t="str">
        <f t="shared" si="1"/>
        <v>0</v>
      </c>
      <c r="E335" s="21" t="str">
        <f t="shared" si="5"/>
        <v>0</v>
      </c>
      <c r="F335" s="22" t="str">
        <f t="shared" si="6"/>
        <v>0</v>
      </c>
      <c r="G335" s="23" t="str">
        <f t="shared" si="7"/>
        <v>0</v>
      </c>
      <c r="H335" s="24">
        <v>317510.0</v>
      </c>
      <c r="I335" s="11"/>
      <c r="J335" s="11"/>
      <c r="K335" s="11"/>
      <c r="L335" s="11"/>
      <c r="M335" s="11"/>
      <c r="O335" s="11"/>
      <c r="P335" s="11"/>
      <c r="Q335" s="11"/>
      <c r="R335" s="11"/>
      <c r="S335" s="11"/>
      <c r="T335" s="11"/>
      <c r="U335" s="11"/>
      <c r="V335" s="11"/>
      <c r="W335" s="11"/>
      <c r="X335" s="11"/>
      <c r="Y335" s="11"/>
      <c r="Z335" s="11"/>
      <c r="AA335" s="11"/>
      <c r="AB335" s="11"/>
      <c r="AC335" s="11"/>
      <c r="AD335" s="11"/>
    </row>
    <row r="336">
      <c r="A336" s="10" t="s">
        <v>36</v>
      </c>
      <c r="B336" s="24" t="s">
        <v>390</v>
      </c>
      <c r="C336" s="11"/>
      <c r="D336" s="21" t="str">
        <f t="shared" si="1"/>
        <v>0</v>
      </c>
      <c r="E336" s="21" t="str">
        <f t="shared" si="5"/>
        <v>0</v>
      </c>
      <c r="F336" s="22" t="str">
        <f t="shared" si="6"/>
        <v>0</v>
      </c>
      <c r="G336" s="23" t="str">
        <f t="shared" si="7"/>
        <v>0</v>
      </c>
      <c r="H336" s="24">
        <v>415033.0</v>
      </c>
      <c r="I336" s="11"/>
      <c r="J336" s="11"/>
      <c r="K336" s="11"/>
      <c r="L336" s="11"/>
      <c r="M336" s="11"/>
      <c r="O336" s="11"/>
      <c r="P336" s="11"/>
      <c r="Q336" s="11"/>
      <c r="R336" s="11"/>
      <c r="S336" s="11"/>
      <c r="T336" s="11"/>
      <c r="U336" s="11"/>
      <c r="V336" s="11"/>
      <c r="W336" s="11"/>
      <c r="X336" s="11"/>
      <c r="Y336" s="11"/>
      <c r="Z336" s="11"/>
      <c r="AA336" s="11"/>
      <c r="AB336" s="11"/>
      <c r="AC336" s="11"/>
      <c r="AD336" s="11"/>
    </row>
    <row r="337">
      <c r="A337" s="10" t="s">
        <v>36</v>
      </c>
      <c r="B337" s="10" t="s">
        <v>391</v>
      </c>
      <c r="C337" s="11"/>
      <c r="D337" s="21" t="str">
        <f t="shared" si="1"/>
        <v>0</v>
      </c>
      <c r="E337" s="21" t="str">
        <f t="shared" si="5"/>
        <v>0</v>
      </c>
      <c r="F337" s="22" t="str">
        <f t="shared" si="6"/>
        <v>0</v>
      </c>
      <c r="G337" s="23" t="str">
        <f t="shared" si="7"/>
        <v>0</v>
      </c>
      <c r="H337" s="24">
        <v>1274031.0</v>
      </c>
      <c r="I337" s="11"/>
      <c r="J337" s="11"/>
      <c r="K337" s="11"/>
      <c r="L337" s="11"/>
      <c r="M337" s="11"/>
      <c r="O337" s="11"/>
      <c r="P337" s="11"/>
      <c r="Q337" s="11"/>
      <c r="R337" s="11"/>
      <c r="S337" s="11"/>
      <c r="T337" s="11"/>
      <c r="U337" s="11"/>
      <c r="V337" s="11"/>
      <c r="W337" s="11"/>
      <c r="X337" s="11"/>
      <c r="Y337" s="11"/>
      <c r="Z337" s="11"/>
      <c r="AA337" s="11"/>
      <c r="AB337" s="11"/>
      <c r="AC337" s="11"/>
      <c r="AD337" s="11"/>
    </row>
    <row r="338">
      <c r="A338" s="10" t="s">
        <v>36</v>
      </c>
      <c r="B338" s="24" t="s">
        <v>392</v>
      </c>
      <c r="C338" s="11"/>
      <c r="D338" s="21" t="str">
        <f t="shared" si="1"/>
        <v>0</v>
      </c>
      <c r="E338" s="21" t="str">
        <f t="shared" si="5"/>
        <v>0</v>
      </c>
      <c r="F338" s="22" t="str">
        <f t="shared" si="6"/>
        <v>0</v>
      </c>
      <c r="G338" s="23" t="str">
        <f t="shared" si="7"/>
        <v>0</v>
      </c>
      <c r="H338" s="24">
        <v>2025537.0</v>
      </c>
      <c r="I338" s="11"/>
      <c r="J338" s="11"/>
      <c r="K338" s="11"/>
      <c r="L338" s="11"/>
      <c r="M338" s="11"/>
      <c r="O338" s="11"/>
      <c r="P338" s="11"/>
      <c r="Q338" s="11"/>
      <c r="R338" s="11"/>
      <c r="S338" s="11"/>
      <c r="T338" s="11"/>
      <c r="U338" s="11"/>
      <c r="V338" s="11"/>
      <c r="W338" s="11"/>
      <c r="X338" s="11"/>
      <c r="Y338" s="11"/>
      <c r="Z338" s="11"/>
      <c r="AA338" s="11"/>
      <c r="AB338" s="11"/>
      <c r="AC338" s="11"/>
      <c r="AD338" s="11"/>
    </row>
    <row r="339">
      <c r="A339" s="10" t="s">
        <v>36</v>
      </c>
      <c r="B339" s="10" t="s">
        <v>393</v>
      </c>
      <c r="C339" s="11"/>
      <c r="D339" s="21" t="str">
        <f t="shared" si="1"/>
        <v>0</v>
      </c>
      <c r="E339" s="21" t="str">
        <f t="shared" si="5"/>
        <v>0</v>
      </c>
      <c r="F339" s="22" t="str">
        <f t="shared" si="6"/>
        <v>0</v>
      </c>
      <c r="G339" s="23" t="str">
        <f t="shared" si="7"/>
        <v>0</v>
      </c>
      <c r="H339" s="24">
        <v>155035.0</v>
      </c>
      <c r="I339" s="11"/>
      <c r="J339" s="11"/>
      <c r="K339" s="11"/>
      <c r="L339" s="11"/>
      <c r="M339" s="11"/>
      <c r="O339" s="11"/>
      <c r="P339" s="11"/>
      <c r="Q339" s="11"/>
      <c r="R339" s="11"/>
      <c r="S339" s="11"/>
      <c r="T339" s="11"/>
      <c r="U339" s="11"/>
      <c r="V339" s="11"/>
      <c r="W339" s="11"/>
      <c r="X339" s="11"/>
      <c r="Y339" s="11"/>
      <c r="Z339" s="11"/>
      <c r="AA339" s="11"/>
      <c r="AB339" s="11"/>
      <c r="AC339" s="11"/>
      <c r="AD339" s="11"/>
    </row>
    <row r="340">
      <c r="A340" s="10" t="s">
        <v>36</v>
      </c>
      <c r="B340" s="24" t="s">
        <v>394</v>
      </c>
      <c r="C340" s="11"/>
      <c r="D340" s="21" t="str">
        <f t="shared" si="1"/>
        <v>0</v>
      </c>
      <c r="E340" s="21" t="str">
        <f t="shared" si="5"/>
        <v>0</v>
      </c>
      <c r="F340" s="22" t="str">
        <f t="shared" si="6"/>
        <v>0</v>
      </c>
      <c r="G340" s="23" t="str">
        <f t="shared" si="7"/>
        <v>0</v>
      </c>
      <c r="H340" s="24">
        <v>1262211.0</v>
      </c>
      <c r="I340" s="11"/>
      <c r="J340" s="11"/>
      <c r="K340" s="11"/>
      <c r="L340" s="11"/>
      <c r="M340" s="11"/>
      <c r="O340" s="11"/>
      <c r="P340" s="11"/>
      <c r="Q340" s="11"/>
      <c r="R340" s="11"/>
      <c r="S340" s="11"/>
      <c r="T340" s="11"/>
      <c r="U340" s="11"/>
      <c r="V340" s="11"/>
      <c r="W340" s="11"/>
      <c r="X340" s="11"/>
      <c r="Y340" s="11"/>
      <c r="Z340" s="11"/>
      <c r="AA340" s="11"/>
      <c r="AB340" s="11"/>
      <c r="AC340" s="11"/>
      <c r="AD340" s="11"/>
    </row>
    <row r="341">
      <c r="A341" s="10" t="s">
        <v>36</v>
      </c>
      <c r="B341" s="10" t="s">
        <v>395</v>
      </c>
      <c r="C341" s="11"/>
      <c r="D341" s="21" t="str">
        <f t="shared" si="1"/>
        <v>0</v>
      </c>
      <c r="E341" s="21" t="str">
        <f t="shared" si="5"/>
        <v>0</v>
      </c>
      <c r="F341" s="22" t="str">
        <f t="shared" si="6"/>
        <v>0</v>
      </c>
      <c r="G341" s="23" t="str">
        <f t="shared" si="7"/>
        <v>0</v>
      </c>
      <c r="H341" s="24">
        <v>1047244.0</v>
      </c>
      <c r="I341" s="11"/>
      <c r="J341" s="11"/>
      <c r="K341" s="11"/>
      <c r="L341" s="11"/>
      <c r="M341" s="11"/>
      <c r="O341" s="11"/>
      <c r="P341" s="11"/>
      <c r="Q341" s="11"/>
      <c r="R341" s="11"/>
      <c r="S341" s="11"/>
      <c r="T341" s="11"/>
      <c r="U341" s="11"/>
      <c r="V341" s="11"/>
      <c r="W341" s="11"/>
      <c r="X341" s="11"/>
      <c r="Y341" s="11"/>
      <c r="Z341" s="11"/>
      <c r="AA341" s="11"/>
      <c r="AB341" s="11"/>
      <c r="AC341" s="11"/>
      <c r="AD341" s="11"/>
    </row>
    <row r="342">
      <c r="A342" s="10" t="s">
        <v>36</v>
      </c>
      <c r="B342" s="10" t="s">
        <v>396</v>
      </c>
      <c r="C342" s="11"/>
      <c r="D342" s="21" t="str">
        <f t="shared" si="1"/>
        <v>0</v>
      </c>
      <c r="E342" s="21" t="str">
        <f t="shared" si="5"/>
        <v>0</v>
      </c>
      <c r="F342" s="22" t="str">
        <f t="shared" si="6"/>
        <v>0</v>
      </c>
      <c r="G342" s="23" t="str">
        <f t="shared" si="7"/>
        <v>0</v>
      </c>
      <c r="H342" s="24">
        <v>5523534.0</v>
      </c>
      <c r="I342" s="11"/>
      <c r="J342" s="11"/>
      <c r="K342" s="11"/>
      <c r="L342" s="11"/>
      <c r="M342" s="11"/>
      <c r="O342" s="11"/>
      <c r="P342" s="11"/>
      <c r="Q342" s="11"/>
      <c r="R342" s="11"/>
      <c r="S342" s="11"/>
      <c r="T342" s="11"/>
      <c r="U342" s="11"/>
      <c r="V342" s="11"/>
      <c r="W342" s="11"/>
      <c r="X342" s="11"/>
      <c r="Y342" s="11"/>
      <c r="Z342" s="11"/>
      <c r="AA342" s="11"/>
      <c r="AB342" s="11"/>
      <c r="AC342" s="11"/>
      <c r="AD342" s="11"/>
    </row>
    <row r="343">
      <c r="A343" s="10" t="s">
        <v>36</v>
      </c>
      <c r="B343" s="10" t="s">
        <v>397</v>
      </c>
      <c r="C343" s="11"/>
      <c r="D343" s="21" t="str">
        <f t="shared" si="1"/>
        <v>0</v>
      </c>
      <c r="E343" s="21" t="str">
        <f t="shared" si="5"/>
        <v>0</v>
      </c>
      <c r="F343" s="22" t="str">
        <f t="shared" si="6"/>
        <v>0</v>
      </c>
      <c r="G343" s="23" t="str">
        <f t="shared" si="7"/>
        <v>0</v>
      </c>
      <c r="H343" s="24">
        <v>207220.0</v>
      </c>
      <c r="I343" s="11"/>
      <c r="J343" s="11"/>
      <c r="K343" s="11"/>
      <c r="L343" s="11"/>
      <c r="M343" s="11"/>
      <c r="O343" s="11"/>
      <c r="P343" s="11"/>
      <c r="Q343" s="11"/>
      <c r="R343" s="11"/>
      <c r="S343" s="11"/>
      <c r="T343" s="11"/>
      <c r="U343" s="11"/>
      <c r="V343" s="11"/>
      <c r="W343" s="11"/>
      <c r="X343" s="11"/>
      <c r="Y343" s="11"/>
      <c r="Z343" s="11"/>
      <c r="AA343" s="11"/>
      <c r="AB343" s="11"/>
      <c r="AC343" s="11"/>
      <c r="AD343" s="11"/>
    </row>
    <row r="344">
      <c r="A344" s="10" t="s">
        <v>36</v>
      </c>
      <c r="B344" s="24" t="s">
        <v>398</v>
      </c>
      <c r="C344" s="11"/>
      <c r="D344" s="21" t="str">
        <f t="shared" si="1"/>
        <v>0</v>
      </c>
      <c r="E344" s="21" t="str">
        <f t="shared" si="5"/>
        <v>0</v>
      </c>
      <c r="F344" s="22" t="str">
        <f t="shared" si="6"/>
        <v>0</v>
      </c>
      <c r="G344" s="23" t="str">
        <f t="shared" si="7"/>
        <v>0</v>
      </c>
      <c r="H344" s="24">
        <v>71711.0</v>
      </c>
      <c r="I344" s="11"/>
      <c r="J344" s="11"/>
      <c r="K344" s="11"/>
      <c r="L344" s="11"/>
      <c r="M344" s="11"/>
      <c r="O344" s="11"/>
      <c r="P344" s="11"/>
      <c r="Q344" s="11"/>
      <c r="R344" s="11"/>
      <c r="S344" s="11"/>
      <c r="T344" s="11"/>
      <c r="U344" s="11"/>
      <c r="V344" s="11"/>
      <c r="W344" s="11"/>
      <c r="X344" s="11"/>
      <c r="Y344" s="11"/>
      <c r="Z344" s="11"/>
      <c r="AA344" s="11"/>
      <c r="AB344" s="11"/>
      <c r="AC344" s="11"/>
      <c r="AD344" s="11"/>
    </row>
    <row r="345">
      <c r="A345" s="10" t="s">
        <v>36</v>
      </c>
      <c r="B345" s="10" t="s">
        <v>399</v>
      </c>
      <c r="C345" s="11"/>
      <c r="D345" s="21" t="str">
        <f t="shared" si="1"/>
        <v>0</v>
      </c>
      <c r="E345" s="21" t="str">
        <f t="shared" si="5"/>
        <v>0</v>
      </c>
      <c r="F345" s="22" t="str">
        <f t="shared" si="6"/>
        <v>0</v>
      </c>
      <c r="G345" s="23" t="str">
        <f t="shared" si="7"/>
        <v>0</v>
      </c>
      <c r="H345" s="24">
        <v>8558918.0</v>
      </c>
      <c r="I345" s="11"/>
      <c r="J345" s="11"/>
      <c r="K345" s="11"/>
      <c r="L345" s="11"/>
      <c r="M345" s="11"/>
      <c r="O345" s="11"/>
      <c r="P345" s="11"/>
      <c r="Q345" s="11"/>
      <c r="R345" s="11"/>
      <c r="S345" s="11"/>
      <c r="T345" s="11"/>
      <c r="U345" s="11"/>
      <c r="V345" s="11"/>
      <c r="W345" s="11"/>
      <c r="X345" s="11"/>
      <c r="Y345" s="11"/>
      <c r="Z345" s="11"/>
      <c r="AA345" s="11"/>
      <c r="AB345" s="11"/>
      <c r="AC345" s="11"/>
      <c r="AD345" s="11"/>
    </row>
    <row r="346">
      <c r="A346" s="10" t="s">
        <v>36</v>
      </c>
      <c r="B346" s="24" t="s">
        <v>400</v>
      </c>
      <c r="C346" s="11"/>
      <c r="D346" s="21" t="str">
        <f t="shared" si="1"/>
        <v>0</v>
      </c>
      <c r="E346" s="21" t="str">
        <f t="shared" si="5"/>
        <v>0</v>
      </c>
      <c r="F346" s="22" t="str">
        <f t="shared" si="6"/>
        <v>0</v>
      </c>
      <c r="G346" s="23" t="str">
        <f t="shared" si="7"/>
        <v>0</v>
      </c>
      <c r="H346" s="24">
        <v>3.4089172E7</v>
      </c>
      <c r="I346" s="11"/>
      <c r="J346" s="11"/>
      <c r="K346" s="11"/>
      <c r="L346" s="11"/>
      <c r="M346" s="11"/>
      <c r="O346" s="11"/>
      <c r="P346" s="11"/>
      <c r="Q346" s="11"/>
      <c r="R346" s="11"/>
      <c r="S346" s="11"/>
      <c r="T346" s="11"/>
      <c r="U346" s="11"/>
      <c r="V346" s="11"/>
      <c r="W346" s="11"/>
      <c r="X346" s="11"/>
      <c r="Y346" s="11"/>
      <c r="Z346" s="11"/>
      <c r="AA346" s="11"/>
      <c r="AB346" s="11"/>
      <c r="AC346" s="11"/>
      <c r="AD346" s="11"/>
    </row>
    <row r="347">
      <c r="A347" s="10" t="s">
        <v>36</v>
      </c>
      <c r="B347" s="10" t="s">
        <v>401</v>
      </c>
      <c r="C347" s="11"/>
      <c r="D347" s="21" t="str">
        <f t="shared" si="1"/>
        <v>0</v>
      </c>
      <c r="E347" s="21" t="str">
        <f t="shared" si="5"/>
        <v>0</v>
      </c>
      <c r="F347" s="22" t="str">
        <f t="shared" si="6"/>
        <v>0</v>
      </c>
      <c r="G347" s="23" t="str">
        <f t="shared" si="7"/>
        <v>0</v>
      </c>
      <c r="H347" s="24">
        <v>138501.0</v>
      </c>
      <c r="I347" s="11"/>
      <c r="J347" s="11"/>
      <c r="K347" s="11"/>
      <c r="L347" s="11"/>
      <c r="M347" s="11"/>
      <c r="O347" s="11"/>
      <c r="P347" s="11"/>
      <c r="Q347" s="11"/>
      <c r="R347" s="11"/>
      <c r="S347" s="11"/>
      <c r="T347" s="11"/>
      <c r="U347" s="11"/>
      <c r="V347" s="11"/>
      <c r="W347" s="11"/>
      <c r="X347" s="11"/>
      <c r="Y347" s="11"/>
      <c r="Z347" s="11"/>
      <c r="AA347" s="11"/>
      <c r="AB347" s="11"/>
      <c r="AC347" s="11"/>
      <c r="AD347" s="11"/>
    </row>
    <row r="348">
      <c r="A348" s="10" t="s">
        <v>36</v>
      </c>
      <c r="B348" s="24" t="s">
        <v>402</v>
      </c>
      <c r="C348" s="11"/>
      <c r="D348" s="21" t="str">
        <f t="shared" si="1"/>
        <v>0</v>
      </c>
      <c r="E348" s="21" t="str">
        <f t="shared" si="5"/>
        <v>0</v>
      </c>
      <c r="F348" s="22" t="str">
        <f t="shared" si="6"/>
        <v>0</v>
      </c>
      <c r="G348" s="23" t="str">
        <f t="shared" si="7"/>
        <v>0</v>
      </c>
      <c r="H348" s="24">
        <v>336206.0</v>
      </c>
      <c r="I348" s="11"/>
      <c r="J348" s="11"/>
      <c r="K348" s="11"/>
      <c r="L348" s="11"/>
      <c r="M348" s="11"/>
      <c r="O348" s="11"/>
      <c r="P348" s="11"/>
      <c r="Q348" s="11"/>
      <c r="R348" s="11"/>
      <c r="S348" s="11"/>
      <c r="T348" s="11"/>
      <c r="U348" s="11"/>
      <c r="V348" s="11"/>
      <c r="W348" s="11"/>
      <c r="X348" s="11"/>
      <c r="Y348" s="11"/>
      <c r="Z348" s="11"/>
      <c r="AA348" s="11"/>
      <c r="AB348" s="11"/>
      <c r="AC348" s="11"/>
      <c r="AD348" s="11"/>
    </row>
    <row r="349">
      <c r="A349" s="10" t="s">
        <v>36</v>
      </c>
      <c r="B349" s="10" t="s">
        <v>403</v>
      </c>
      <c r="C349" s="11"/>
      <c r="D349" s="21" t="str">
        <f t="shared" si="1"/>
        <v>0</v>
      </c>
      <c r="E349" s="21" t="str">
        <f t="shared" si="5"/>
        <v>0</v>
      </c>
      <c r="F349" s="22" t="str">
        <f t="shared" si="6"/>
        <v>0</v>
      </c>
      <c r="G349" s="23" t="str">
        <f t="shared" si="7"/>
        <v>0</v>
      </c>
      <c r="H349" s="24">
        <v>209184.0</v>
      </c>
      <c r="I349" s="11"/>
      <c r="J349" s="11"/>
      <c r="K349" s="11"/>
      <c r="L349" s="11"/>
      <c r="M349" s="11"/>
      <c r="O349" s="11"/>
      <c r="P349" s="11"/>
      <c r="Q349" s="11"/>
      <c r="R349" s="11"/>
      <c r="S349" s="11"/>
      <c r="T349" s="11"/>
      <c r="U349" s="11"/>
      <c r="V349" s="11"/>
      <c r="W349" s="11"/>
      <c r="X349" s="11"/>
      <c r="Y349" s="11"/>
      <c r="Z349" s="11"/>
      <c r="AA349" s="11"/>
      <c r="AB349" s="11"/>
      <c r="AC349" s="11"/>
      <c r="AD349" s="11"/>
    </row>
    <row r="350">
      <c r="A350" s="10" t="s">
        <v>36</v>
      </c>
      <c r="B350" s="24" t="s">
        <v>404</v>
      </c>
      <c r="C350" s="11"/>
      <c r="D350" s="21" t="str">
        <f t="shared" si="1"/>
        <v>0</v>
      </c>
      <c r="E350" s="21" t="str">
        <f t="shared" si="5"/>
        <v>0</v>
      </c>
      <c r="F350" s="22" t="str">
        <f t="shared" si="6"/>
        <v>0</v>
      </c>
      <c r="G350" s="23" t="str">
        <f t="shared" si="7"/>
        <v>0</v>
      </c>
      <c r="H350" s="24">
        <v>2722467.0</v>
      </c>
      <c r="I350" s="11"/>
      <c r="J350" s="11"/>
      <c r="K350" s="11"/>
      <c r="L350" s="11"/>
      <c r="M350" s="11"/>
      <c r="O350" s="11"/>
      <c r="P350" s="11"/>
      <c r="Q350" s="11"/>
      <c r="R350" s="11"/>
      <c r="S350" s="11"/>
      <c r="T350" s="11"/>
      <c r="U350" s="11"/>
      <c r="V350" s="11"/>
      <c r="W350" s="11"/>
      <c r="X350" s="11"/>
      <c r="Y350" s="11"/>
      <c r="Z350" s="11"/>
      <c r="AA350" s="11"/>
      <c r="AB350" s="11"/>
      <c r="AC350" s="11"/>
      <c r="AD350" s="11"/>
    </row>
    <row r="351">
      <c r="A351" s="10" t="s">
        <v>36</v>
      </c>
      <c r="B351" s="10" t="s">
        <v>405</v>
      </c>
      <c r="C351" s="11"/>
      <c r="D351" s="21" t="str">
        <f t="shared" si="1"/>
        <v>0</v>
      </c>
      <c r="E351" s="21" t="str">
        <f t="shared" si="5"/>
        <v>0</v>
      </c>
      <c r="F351" s="22" t="str">
        <f t="shared" si="6"/>
        <v>0</v>
      </c>
      <c r="G351" s="23" t="str">
        <f t="shared" si="7"/>
        <v>0</v>
      </c>
      <c r="H351" s="24">
        <v>467976.0</v>
      </c>
      <c r="I351" s="11"/>
      <c r="J351" s="11"/>
      <c r="K351" s="11"/>
      <c r="L351" s="11"/>
      <c r="M351" s="11"/>
      <c r="O351" s="11"/>
      <c r="P351" s="11"/>
      <c r="Q351" s="11"/>
      <c r="R351" s="11"/>
      <c r="S351" s="11"/>
      <c r="T351" s="11"/>
      <c r="U351" s="11"/>
      <c r="V351" s="11"/>
      <c r="W351" s="11"/>
      <c r="X351" s="11"/>
      <c r="Y351" s="11"/>
      <c r="Z351" s="11"/>
      <c r="AA351" s="11"/>
      <c r="AB351" s="11"/>
      <c r="AC351" s="11"/>
      <c r="AD351" s="11"/>
    </row>
    <row r="352">
      <c r="A352" s="10" t="s">
        <v>36</v>
      </c>
      <c r="B352" s="24" t="s">
        <v>406</v>
      </c>
      <c r="C352" s="11"/>
      <c r="D352" s="21" t="str">
        <f t="shared" si="1"/>
        <v>0</v>
      </c>
      <c r="E352" s="21" t="str">
        <f t="shared" si="5"/>
        <v>0</v>
      </c>
      <c r="F352" s="22" t="str">
        <f t="shared" si="6"/>
        <v>0</v>
      </c>
      <c r="G352" s="23" t="str">
        <f t="shared" si="7"/>
        <v>0</v>
      </c>
      <c r="H352" s="24">
        <v>4752377.0</v>
      </c>
      <c r="I352" s="11"/>
      <c r="J352" s="11"/>
      <c r="K352" s="11"/>
      <c r="L352" s="11"/>
      <c r="M352" s="11"/>
      <c r="O352" s="11"/>
      <c r="P352" s="11"/>
      <c r="Q352" s="11"/>
      <c r="R352" s="11"/>
      <c r="S352" s="11"/>
      <c r="T352" s="11"/>
      <c r="U352" s="11"/>
      <c r="V352" s="11"/>
      <c r="W352" s="11"/>
      <c r="X352" s="11"/>
      <c r="Y352" s="11"/>
      <c r="Z352" s="11"/>
      <c r="AA352" s="11"/>
      <c r="AB352" s="11"/>
      <c r="AC352" s="11"/>
      <c r="AD352" s="11"/>
    </row>
    <row r="353">
      <c r="A353" s="10" t="s">
        <v>36</v>
      </c>
      <c r="B353" s="10" t="s">
        <v>407</v>
      </c>
      <c r="C353" s="11"/>
      <c r="D353" s="21" t="str">
        <f t="shared" si="1"/>
        <v>0</v>
      </c>
      <c r="E353" s="21" t="str">
        <f t="shared" si="5"/>
        <v>0</v>
      </c>
      <c r="F353" s="22" t="str">
        <f t="shared" si="6"/>
        <v>0</v>
      </c>
      <c r="G353" s="23" t="str">
        <f t="shared" si="7"/>
        <v>0</v>
      </c>
      <c r="H353" s="24">
        <v>45207.0</v>
      </c>
      <c r="I353" s="11"/>
      <c r="J353" s="11"/>
      <c r="K353" s="11"/>
      <c r="L353" s="11"/>
      <c r="M353" s="11"/>
      <c r="O353" s="11"/>
      <c r="P353" s="11"/>
      <c r="Q353" s="11"/>
      <c r="R353" s="11"/>
      <c r="S353" s="11"/>
      <c r="T353" s="11"/>
      <c r="U353" s="11"/>
      <c r="V353" s="11"/>
      <c r="W353" s="11"/>
      <c r="X353" s="11"/>
      <c r="Y353" s="11"/>
      <c r="Z353" s="11"/>
      <c r="AA353" s="11"/>
      <c r="AB353" s="11"/>
      <c r="AC353" s="11"/>
      <c r="AD353" s="11"/>
    </row>
    <row r="354">
      <c r="A354" s="10" t="s">
        <v>36</v>
      </c>
      <c r="B354" s="24" t="s">
        <v>408</v>
      </c>
      <c r="C354" s="11"/>
      <c r="D354" s="21" t="str">
        <f t="shared" si="1"/>
        <v>0</v>
      </c>
      <c r="E354" s="21" t="str">
        <f t="shared" si="5"/>
        <v>0</v>
      </c>
      <c r="F354" s="22" t="str">
        <f t="shared" si="6"/>
        <v>0</v>
      </c>
      <c r="G354" s="23" t="str">
        <f t="shared" si="7"/>
        <v>0</v>
      </c>
      <c r="H354" s="24">
        <v>60169.0</v>
      </c>
      <c r="I354" s="11"/>
      <c r="J354" s="11"/>
      <c r="K354" s="11"/>
      <c r="L354" s="11"/>
      <c r="M354" s="11"/>
      <c r="O354" s="11"/>
      <c r="P354" s="11"/>
      <c r="Q354" s="11"/>
      <c r="R354" s="11"/>
      <c r="S354" s="11"/>
      <c r="T354" s="11"/>
      <c r="U354" s="11"/>
      <c r="V354" s="11"/>
      <c r="W354" s="11"/>
      <c r="X354" s="11"/>
      <c r="Y354" s="11"/>
      <c r="Z354" s="11"/>
      <c r="AA354" s="11"/>
      <c r="AB354" s="11"/>
      <c r="AC354" s="11"/>
      <c r="AD354" s="11"/>
    </row>
    <row r="355">
      <c r="A355" s="10" t="s">
        <v>36</v>
      </c>
      <c r="B355" s="10" t="s">
        <v>409</v>
      </c>
      <c r="C355" s="11"/>
      <c r="D355" s="21" t="str">
        <f t="shared" si="1"/>
        <v>0</v>
      </c>
      <c r="E355" s="21" t="str">
        <f t="shared" si="5"/>
        <v>0</v>
      </c>
      <c r="F355" s="22" t="str">
        <f t="shared" si="6"/>
        <v>0</v>
      </c>
      <c r="G355" s="23" t="str">
        <f t="shared" si="7"/>
        <v>0</v>
      </c>
      <c r="H355" s="24">
        <v>60504.0</v>
      </c>
      <c r="I355" s="11"/>
      <c r="J355" s="11"/>
      <c r="K355" s="11"/>
      <c r="L355" s="11"/>
      <c r="M355" s="11"/>
      <c r="O355" s="11"/>
      <c r="P355" s="11"/>
      <c r="Q355" s="11"/>
      <c r="R355" s="11"/>
      <c r="S355" s="11"/>
      <c r="T355" s="11"/>
      <c r="U355" s="11"/>
      <c r="V355" s="11"/>
      <c r="W355" s="11"/>
      <c r="X355" s="11"/>
      <c r="Y355" s="11"/>
      <c r="Z355" s="11"/>
      <c r="AA355" s="11"/>
      <c r="AB355" s="11"/>
      <c r="AC355" s="11"/>
      <c r="AD355" s="11"/>
    </row>
    <row r="356">
      <c r="A356" s="10" t="s">
        <v>36</v>
      </c>
      <c r="B356" s="24" t="s">
        <v>410</v>
      </c>
      <c r="C356" s="11"/>
      <c r="D356" s="21" t="str">
        <f t="shared" si="1"/>
        <v>0</v>
      </c>
      <c r="E356" s="21" t="str">
        <f t="shared" si="5"/>
        <v>0</v>
      </c>
      <c r="F356" s="22" t="str">
        <f t="shared" si="6"/>
        <v>0</v>
      </c>
      <c r="G356" s="23" t="str">
        <f t="shared" si="7"/>
        <v>0</v>
      </c>
      <c r="H356" s="24">
        <v>508438.0</v>
      </c>
      <c r="I356" s="11"/>
      <c r="J356" s="11"/>
      <c r="K356" s="11"/>
      <c r="L356" s="11"/>
      <c r="M356" s="11"/>
      <c r="O356" s="11"/>
      <c r="P356" s="11"/>
      <c r="Q356" s="11"/>
      <c r="R356" s="11"/>
      <c r="S356" s="11"/>
      <c r="T356" s="11"/>
      <c r="U356" s="11"/>
      <c r="V356" s="11"/>
      <c r="W356" s="11"/>
      <c r="X356" s="11"/>
      <c r="Y356" s="11"/>
      <c r="Z356" s="11"/>
      <c r="AA356" s="11"/>
      <c r="AB356" s="11"/>
      <c r="AC356" s="11"/>
      <c r="AD356" s="11"/>
    </row>
    <row r="357">
      <c r="A357" s="10" t="s">
        <v>36</v>
      </c>
      <c r="B357" s="10" t="s">
        <v>411</v>
      </c>
      <c r="C357" s="11"/>
      <c r="D357" s="21" t="str">
        <f t="shared" si="1"/>
        <v>0</v>
      </c>
      <c r="E357" s="21" t="str">
        <f t="shared" si="5"/>
        <v>0</v>
      </c>
      <c r="F357" s="22" t="str">
        <f t="shared" si="6"/>
        <v>0</v>
      </c>
      <c r="G357" s="23" t="str">
        <f t="shared" si="7"/>
        <v>0</v>
      </c>
      <c r="H357" s="24">
        <v>4813171.0</v>
      </c>
      <c r="I357" s="11"/>
      <c r="J357" s="11"/>
      <c r="K357" s="11"/>
      <c r="L357" s="11"/>
      <c r="M357" s="11"/>
      <c r="O357" s="11"/>
      <c r="P357" s="11"/>
      <c r="Q357" s="11"/>
      <c r="R357" s="11"/>
      <c r="S357" s="11"/>
      <c r="T357" s="11"/>
      <c r="U357" s="11"/>
      <c r="V357" s="11"/>
      <c r="W357" s="11"/>
      <c r="X357" s="11"/>
      <c r="Y357" s="11"/>
      <c r="Z357" s="11"/>
      <c r="AA357" s="11"/>
      <c r="AB357" s="11"/>
      <c r="AC357" s="11"/>
      <c r="AD357" s="11"/>
    </row>
    <row r="358">
      <c r="A358" s="10" t="s">
        <v>36</v>
      </c>
      <c r="B358" s="24" t="s">
        <v>412</v>
      </c>
      <c r="C358" s="11"/>
      <c r="D358" s="21" t="str">
        <f t="shared" si="1"/>
        <v>0</v>
      </c>
      <c r="E358" s="21" t="str">
        <f t="shared" si="5"/>
        <v>0</v>
      </c>
      <c r="F358" s="22" t="str">
        <f t="shared" si="6"/>
        <v>0</v>
      </c>
      <c r="G358" s="23" t="str">
        <f t="shared" si="7"/>
        <v>0</v>
      </c>
      <c r="H358" s="24">
        <v>1121706.0</v>
      </c>
      <c r="I358" s="11"/>
      <c r="J358" s="11"/>
      <c r="K358" s="11"/>
      <c r="L358" s="11"/>
      <c r="M358" s="11"/>
      <c r="O358" s="11"/>
      <c r="P358" s="11"/>
      <c r="Q358" s="11"/>
      <c r="R358" s="11"/>
      <c r="S358" s="11"/>
      <c r="T358" s="11"/>
      <c r="U358" s="11"/>
      <c r="V358" s="11"/>
      <c r="W358" s="11"/>
      <c r="X358" s="11"/>
      <c r="Y358" s="11"/>
      <c r="Z358" s="11"/>
      <c r="AA358" s="11"/>
      <c r="AB358" s="11"/>
      <c r="AC358" s="11"/>
      <c r="AD358" s="11"/>
    </row>
    <row r="359">
      <c r="A359" s="10" t="s">
        <v>36</v>
      </c>
      <c r="B359" s="10" t="s">
        <v>413</v>
      </c>
      <c r="C359" s="11"/>
      <c r="D359" s="21" t="str">
        <f t="shared" si="1"/>
        <v>0</v>
      </c>
      <c r="E359" s="21" t="str">
        <f t="shared" si="5"/>
        <v>0</v>
      </c>
      <c r="F359" s="22" t="str">
        <f t="shared" si="6"/>
        <v>0</v>
      </c>
      <c r="G359" s="23" t="str">
        <f t="shared" si="7"/>
        <v>0</v>
      </c>
      <c r="H359" s="24">
        <v>2.231294E7</v>
      </c>
      <c r="I359" s="11"/>
      <c r="J359" s="11"/>
      <c r="K359" s="11"/>
      <c r="L359" s="11"/>
      <c r="M359" s="11"/>
      <c r="O359" s="11"/>
      <c r="P359" s="11"/>
      <c r="Q359" s="11"/>
      <c r="R359" s="11"/>
      <c r="S359" s="11"/>
      <c r="T359" s="11"/>
      <c r="U359" s="11"/>
      <c r="V359" s="11"/>
      <c r="W359" s="11"/>
      <c r="X359" s="11"/>
      <c r="Y359" s="11"/>
      <c r="Z359" s="11"/>
      <c r="AA359" s="11"/>
      <c r="AB359" s="11"/>
      <c r="AC359" s="11"/>
      <c r="AD359" s="11"/>
    </row>
    <row r="360">
      <c r="A360" s="10" t="s">
        <v>36</v>
      </c>
      <c r="B360" s="24" t="s">
        <v>414</v>
      </c>
      <c r="C360" s="11"/>
      <c r="D360" s="21" t="str">
        <f t="shared" si="1"/>
        <v>0</v>
      </c>
      <c r="E360" s="21" t="str">
        <f t="shared" si="5"/>
        <v>0</v>
      </c>
      <c r="F360" s="22" t="str">
        <f t="shared" si="6"/>
        <v>0</v>
      </c>
      <c r="G360" s="23" t="str">
        <f t="shared" si="7"/>
        <v>0</v>
      </c>
      <c r="H360" s="24">
        <v>287223.0</v>
      </c>
      <c r="I360" s="11"/>
      <c r="J360" s="11"/>
      <c r="K360" s="11"/>
      <c r="L360" s="11"/>
      <c r="M360" s="11"/>
      <c r="O360" s="11"/>
      <c r="P360" s="11"/>
      <c r="Q360" s="11"/>
      <c r="R360" s="11"/>
      <c r="S360" s="11"/>
      <c r="T360" s="11"/>
      <c r="U360" s="11"/>
      <c r="V360" s="11"/>
      <c r="W360" s="11"/>
      <c r="X360" s="11"/>
      <c r="Y360" s="11"/>
      <c r="Z360" s="11"/>
      <c r="AA360" s="11"/>
      <c r="AB360" s="11"/>
      <c r="AC360" s="11"/>
      <c r="AD360" s="11"/>
    </row>
    <row r="361">
      <c r="A361" s="10" t="s">
        <v>36</v>
      </c>
      <c r="B361" s="10" t="s">
        <v>415</v>
      </c>
      <c r="C361" s="11"/>
      <c r="D361" s="21" t="str">
        <f t="shared" si="1"/>
        <v>0</v>
      </c>
      <c r="E361" s="21" t="str">
        <f t="shared" si="5"/>
        <v>0</v>
      </c>
      <c r="F361" s="22" t="str">
        <f t="shared" si="6"/>
        <v>0</v>
      </c>
      <c r="G361" s="23" t="str">
        <f t="shared" si="7"/>
        <v>0</v>
      </c>
      <c r="H361" s="24">
        <v>1.2766563E7</v>
      </c>
      <c r="I361" s="11"/>
      <c r="J361" s="11"/>
      <c r="K361" s="11"/>
      <c r="L361" s="11"/>
      <c r="M361" s="11"/>
      <c r="O361" s="11"/>
      <c r="P361" s="11"/>
      <c r="Q361" s="11"/>
      <c r="R361" s="11"/>
      <c r="S361" s="11"/>
      <c r="T361" s="11"/>
      <c r="U361" s="11"/>
      <c r="V361" s="11"/>
      <c r="W361" s="11"/>
      <c r="X361" s="11"/>
      <c r="Y361" s="11"/>
      <c r="Z361" s="11"/>
      <c r="AA361" s="11"/>
      <c r="AB361" s="11"/>
      <c r="AC361" s="11"/>
      <c r="AD361" s="11"/>
    </row>
    <row r="362">
      <c r="A362" s="10" t="s">
        <v>36</v>
      </c>
      <c r="B362" s="24" t="s">
        <v>416</v>
      </c>
      <c r="C362" s="11"/>
      <c r="D362" s="21" t="str">
        <f t="shared" si="1"/>
        <v>0</v>
      </c>
      <c r="E362" s="21" t="str">
        <f t="shared" si="5"/>
        <v>0</v>
      </c>
      <c r="F362" s="22" t="str">
        <f t="shared" si="6"/>
        <v>0</v>
      </c>
      <c r="G362" s="23" t="str">
        <f t="shared" si="7"/>
        <v>0</v>
      </c>
      <c r="H362" s="24">
        <v>4404804.0</v>
      </c>
      <c r="I362" s="11"/>
      <c r="J362" s="11"/>
      <c r="K362" s="11"/>
      <c r="L362" s="11"/>
      <c r="M362" s="11"/>
      <c r="O362" s="11"/>
      <c r="P362" s="11"/>
      <c r="Q362" s="11"/>
      <c r="R362" s="11"/>
      <c r="S362" s="11"/>
      <c r="T362" s="11"/>
      <c r="U362" s="11"/>
      <c r="V362" s="11"/>
      <c r="W362" s="11"/>
      <c r="X362" s="11"/>
      <c r="Y362" s="11"/>
      <c r="Z362" s="11"/>
      <c r="AA362" s="11"/>
      <c r="AB362" s="11"/>
      <c r="AC362" s="11"/>
      <c r="AD362" s="11"/>
    </row>
    <row r="363">
      <c r="A363" s="10" t="s">
        <v>36</v>
      </c>
      <c r="B363" s="10" t="s">
        <v>417</v>
      </c>
      <c r="C363" s="11"/>
      <c r="D363" s="21" t="str">
        <f t="shared" si="1"/>
        <v>0</v>
      </c>
      <c r="E363" s="21" t="str">
        <f t="shared" si="5"/>
        <v>0</v>
      </c>
      <c r="F363" s="22" t="str">
        <f t="shared" si="6"/>
        <v>0</v>
      </c>
      <c r="G363" s="23" t="str">
        <f t="shared" si="7"/>
        <v>0</v>
      </c>
      <c r="H363" s="24">
        <v>1772550.0</v>
      </c>
      <c r="I363" s="11"/>
      <c r="J363" s="11"/>
      <c r="K363" s="11"/>
      <c r="L363" s="11"/>
      <c r="M363" s="11"/>
      <c r="O363" s="11"/>
      <c r="P363" s="11"/>
      <c r="Q363" s="11"/>
      <c r="R363" s="11"/>
      <c r="S363" s="11"/>
      <c r="T363" s="11"/>
      <c r="U363" s="11"/>
      <c r="V363" s="11"/>
      <c r="W363" s="11"/>
      <c r="X363" s="11"/>
      <c r="Y363" s="11"/>
      <c r="Z363" s="11"/>
      <c r="AA363" s="11"/>
      <c r="AB363" s="11"/>
      <c r="AC363" s="11"/>
      <c r="AD363" s="11"/>
    </row>
    <row r="364">
      <c r="A364" s="10" t="s">
        <v>36</v>
      </c>
      <c r="B364" s="24" t="s">
        <v>418</v>
      </c>
      <c r="C364" s="11"/>
      <c r="D364" s="21" t="str">
        <f t="shared" si="1"/>
        <v>0</v>
      </c>
      <c r="E364" s="21" t="str">
        <f t="shared" si="5"/>
        <v>0</v>
      </c>
      <c r="F364" s="22" t="str">
        <f t="shared" si="6"/>
        <v>0</v>
      </c>
      <c r="G364" s="23" t="str">
        <f t="shared" si="7"/>
        <v>0</v>
      </c>
      <c r="H364" s="24">
        <v>141796.0</v>
      </c>
      <c r="I364" s="11"/>
      <c r="J364" s="11"/>
      <c r="K364" s="11"/>
      <c r="L364" s="11"/>
      <c r="M364" s="11"/>
      <c r="O364" s="11"/>
      <c r="P364" s="11"/>
      <c r="Q364" s="11"/>
      <c r="R364" s="11"/>
      <c r="S364" s="11"/>
      <c r="T364" s="11"/>
      <c r="U364" s="11"/>
      <c r="V364" s="11"/>
      <c r="W364" s="11"/>
      <c r="X364" s="11"/>
      <c r="Y364" s="11"/>
      <c r="Z364" s="11"/>
      <c r="AA364" s="11"/>
      <c r="AB364" s="11"/>
      <c r="AC364" s="11"/>
      <c r="AD364" s="11"/>
    </row>
    <row r="365">
      <c r="A365" s="10" t="s">
        <v>36</v>
      </c>
      <c r="B365" s="10" t="s">
        <v>419</v>
      </c>
      <c r="C365" s="11"/>
      <c r="D365" s="21" t="str">
        <f t="shared" si="1"/>
        <v>0</v>
      </c>
      <c r="E365" s="21" t="str">
        <f t="shared" si="5"/>
        <v>0</v>
      </c>
      <c r="F365" s="22" t="str">
        <f t="shared" si="6"/>
        <v>0</v>
      </c>
      <c r="G365" s="23" t="str">
        <f t="shared" si="7"/>
        <v>0</v>
      </c>
      <c r="H365" s="24">
        <v>310439.0</v>
      </c>
      <c r="I365" s="11"/>
      <c r="J365" s="11"/>
      <c r="K365" s="11"/>
      <c r="L365" s="11"/>
      <c r="M365" s="11"/>
      <c r="O365" s="11"/>
      <c r="P365" s="11"/>
      <c r="Q365" s="11"/>
      <c r="R365" s="11"/>
      <c r="S365" s="11"/>
      <c r="T365" s="11"/>
      <c r="U365" s="11"/>
      <c r="V365" s="11"/>
      <c r="W365" s="11"/>
      <c r="X365" s="11"/>
      <c r="Y365" s="11"/>
      <c r="Z365" s="11"/>
      <c r="AA365" s="11"/>
      <c r="AB365" s="11"/>
      <c r="AC365" s="11"/>
      <c r="AD365" s="11"/>
    </row>
    <row r="366">
      <c r="A366" s="10" t="s">
        <v>36</v>
      </c>
      <c r="B366" s="24" t="s">
        <v>420</v>
      </c>
      <c r="C366" s="11"/>
      <c r="D366" s="21" t="str">
        <f t="shared" si="1"/>
        <v>0</v>
      </c>
      <c r="E366" s="21" t="str">
        <f t="shared" si="5"/>
        <v>0</v>
      </c>
      <c r="F366" s="22" t="str">
        <f t="shared" si="6"/>
        <v>0</v>
      </c>
      <c r="G366" s="23" t="str">
        <f t="shared" si="7"/>
        <v>0</v>
      </c>
      <c r="H366" s="24">
        <v>432291.0</v>
      </c>
      <c r="I366" s="11"/>
      <c r="J366" s="11"/>
      <c r="K366" s="11"/>
      <c r="L366" s="11"/>
      <c r="M366" s="11"/>
      <c r="O366" s="11"/>
      <c r="P366" s="11"/>
      <c r="Q366" s="11"/>
      <c r="R366" s="11"/>
      <c r="S366" s="11"/>
      <c r="T366" s="11"/>
      <c r="U366" s="11"/>
      <c r="V366" s="11"/>
      <c r="W366" s="11"/>
      <c r="X366" s="11"/>
      <c r="Y366" s="11"/>
      <c r="Z366" s="11"/>
      <c r="AA366" s="11"/>
      <c r="AB366" s="11"/>
      <c r="AC366" s="11"/>
      <c r="AD366" s="11"/>
    </row>
    <row r="367">
      <c r="A367" s="10" t="s">
        <v>36</v>
      </c>
      <c r="B367" s="10" t="s">
        <v>421</v>
      </c>
      <c r="C367" s="11"/>
      <c r="D367" s="21" t="str">
        <f t="shared" si="1"/>
        <v>0</v>
      </c>
      <c r="E367" s="21" t="str">
        <f t="shared" si="5"/>
        <v>0</v>
      </c>
      <c r="F367" s="22" t="str">
        <f t="shared" si="6"/>
        <v>0</v>
      </c>
      <c r="G367" s="23" t="str">
        <f t="shared" si="7"/>
        <v>0</v>
      </c>
      <c r="H367" s="24">
        <v>2760940.0</v>
      </c>
      <c r="I367" s="11"/>
      <c r="J367" s="11"/>
      <c r="K367" s="11"/>
      <c r="L367" s="11"/>
      <c r="M367" s="11"/>
      <c r="O367" s="11"/>
      <c r="P367" s="11"/>
      <c r="Q367" s="11"/>
      <c r="R367" s="11"/>
      <c r="S367" s="11"/>
      <c r="T367" s="11"/>
      <c r="U367" s="11"/>
      <c r="V367" s="11"/>
      <c r="W367" s="11"/>
      <c r="X367" s="11"/>
      <c r="Y367" s="11"/>
      <c r="Z367" s="11"/>
      <c r="AA367" s="11"/>
      <c r="AB367" s="11"/>
      <c r="AC367" s="11"/>
      <c r="AD367" s="11"/>
    </row>
    <row r="368">
      <c r="A368" s="10" t="s">
        <v>36</v>
      </c>
      <c r="B368" s="24" t="s">
        <v>422</v>
      </c>
      <c r="C368" s="11"/>
      <c r="D368" s="21" t="str">
        <f t="shared" si="1"/>
        <v>0</v>
      </c>
      <c r="E368" s="21" t="str">
        <f t="shared" si="5"/>
        <v>0</v>
      </c>
      <c r="F368" s="22" t="str">
        <f t="shared" si="6"/>
        <v>0</v>
      </c>
      <c r="G368" s="23" t="str">
        <f t="shared" si="7"/>
        <v>0</v>
      </c>
      <c r="H368" s="24">
        <v>1720577.0</v>
      </c>
      <c r="I368" s="11"/>
      <c r="J368" s="11"/>
      <c r="K368" s="11"/>
      <c r="L368" s="11"/>
      <c r="M368" s="11"/>
      <c r="O368" s="11"/>
      <c r="P368" s="11"/>
      <c r="Q368" s="11"/>
      <c r="R368" s="11"/>
      <c r="S368" s="11"/>
      <c r="T368" s="11"/>
      <c r="U368" s="11"/>
      <c r="V368" s="11"/>
      <c r="W368" s="11"/>
      <c r="X368" s="11"/>
      <c r="Y368" s="11"/>
      <c r="Z368" s="11"/>
      <c r="AA368" s="11"/>
      <c r="AB368" s="11"/>
      <c r="AC368" s="11"/>
      <c r="AD368" s="11"/>
    </row>
    <row r="369">
      <c r="A369" s="10" t="s">
        <v>36</v>
      </c>
      <c r="B369" s="10" t="s">
        <v>423</v>
      </c>
      <c r="C369" s="11"/>
      <c r="D369" s="21" t="str">
        <f t="shared" si="1"/>
        <v>0</v>
      </c>
      <c r="E369" s="21" t="str">
        <f t="shared" si="5"/>
        <v>0</v>
      </c>
      <c r="F369" s="22" t="str">
        <f t="shared" si="6"/>
        <v>0</v>
      </c>
      <c r="G369" s="23" t="str">
        <f t="shared" si="7"/>
        <v>0</v>
      </c>
      <c r="H369" s="24">
        <v>2488291.0</v>
      </c>
      <c r="I369" s="11"/>
      <c r="J369" s="11"/>
      <c r="K369" s="11"/>
      <c r="L369" s="11"/>
      <c r="M369" s="11"/>
      <c r="O369" s="11"/>
      <c r="P369" s="11"/>
      <c r="Q369" s="11"/>
      <c r="R369" s="11"/>
      <c r="S369" s="11"/>
      <c r="T369" s="11"/>
      <c r="U369" s="11"/>
      <c r="V369" s="11"/>
      <c r="W369" s="11"/>
      <c r="X369" s="11"/>
      <c r="Y369" s="11"/>
      <c r="Z369" s="11"/>
      <c r="AA369" s="11"/>
      <c r="AB369" s="11"/>
      <c r="AC369" s="11"/>
      <c r="AD369" s="11"/>
    </row>
    <row r="370">
      <c r="A370" s="10" t="s">
        <v>36</v>
      </c>
      <c r="B370" s="24" t="s">
        <v>424</v>
      </c>
      <c r="C370" s="11"/>
      <c r="D370" s="21" t="str">
        <f t="shared" si="1"/>
        <v>0</v>
      </c>
      <c r="E370" s="21" t="str">
        <f t="shared" si="5"/>
        <v>0</v>
      </c>
      <c r="F370" s="22" t="str">
        <f t="shared" si="6"/>
        <v>0</v>
      </c>
      <c r="G370" s="23" t="str">
        <f t="shared" si="7"/>
        <v>0</v>
      </c>
      <c r="H370" s="24">
        <v>515350.0</v>
      </c>
      <c r="I370" s="11"/>
      <c r="J370" s="11"/>
      <c r="K370" s="11"/>
      <c r="L370" s="11"/>
      <c r="M370" s="11"/>
      <c r="O370" s="11"/>
      <c r="P370" s="11"/>
      <c r="Q370" s="11"/>
      <c r="R370" s="11"/>
      <c r="S370" s="11"/>
      <c r="T370" s="11"/>
      <c r="U370" s="11"/>
      <c r="V370" s="11"/>
      <c r="W370" s="11"/>
      <c r="X370" s="11"/>
      <c r="Y370" s="11"/>
      <c r="Z370" s="11"/>
      <c r="AA370" s="11"/>
      <c r="AB370" s="11"/>
      <c r="AC370" s="11"/>
      <c r="AD370" s="11"/>
    </row>
    <row r="371">
      <c r="A371" s="10" t="s">
        <v>36</v>
      </c>
      <c r="B371" s="10" t="s">
        <v>425</v>
      </c>
      <c r="C371" s="11"/>
      <c r="D371" s="21" t="str">
        <f t="shared" si="1"/>
        <v>0</v>
      </c>
      <c r="E371" s="21" t="str">
        <f t="shared" si="5"/>
        <v>0</v>
      </c>
      <c r="F371" s="22" t="str">
        <f t="shared" si="6"/>
        <v>0</v>
      </c>
      <c r="G371" s="23" t="str">
        <f t="shared" si="7"/>
        <v>0</v>
      </c>
      <c r="H371" s="24">
        <v>820500.0</v>
      </c>
      <c r="I371" s="11"/>
      <c r="J371" s="11"/>
      <c r="K371" s="11"/>
      <c r="L371" s="11"/>
      <c r="M371" s="11"/>
      <c r="O371" s="11"/>
      <c r="P371" s="11"/>
      <c r="Q371" s="11"/>
      <c r="R371" s="11"/>
      <c r="S371" s="11"/>
      <c r="T371" s="11"/>
      <c r="U371" s="11"/>
      <c r="V371" s="11"/>
      <c r="W371" s="11"/>
      <c r="X371" s="11"/>
      <c r="Y371" s="11"/>
      <c r="Z371" s="11"/>
      <c r="AA371" s="11"/>
      <c r="AB371" s="11"/>
      <c r="AC371" s="11"/>
      <c r="AD371" s="11"/>
    </row>
    <row r="372">
      <c r="A372" s="10" t="s">
        <v>36</v>
      </c>
      <c r="B372" s="24" t="s">
        <v>426</v>
      </c>
      <c r="C372" s="11"/>
      <c r="D372" s="21" t="str">
        <f t="shared" si="1"/>
        <v>0</v>
      </c>
      <c r="E372" s="21" t="str">
        <f t="shared" si="5"/>
        <v>0</v>
      </c>
      <c r="F372" s="22" t="str">
        <f t="shared" si="6"/>
        <v>0</v>
      </c>
      <c r="G372" s="23" t="str">
        <f t="shared" si="7"/>
        <v>0</v>
      </c>
      <c r="H372" s="24">
        <v>300696.0</v>
      </c>
      <c r="I372" s="11"/>
      <c r="J372" s="11"/>
      <c r="K372" s="11"/>
      <c r="L372" s="11"/>
      <c r="M372" s="11"/>
      <c r="O372" s="11"/>
      <c r="P372" s="11"/>
      <c r="Q372" s="11"/>
      <c r="R372" s="11"/>
      <c r="S372" s="11"/>
      <c r="T372" s="11"/>
      <c r="U372" s="11"/>
      <c r="V372" s="11"/>
      <c r="W372" s="11"/>
      <c r="X372" s="11"/>
      <c r="Y372" s="11"/>
      <c r="Z372" s="11"/>
      <c r="AA372" s="11"/>
      <c r="AB372" s="11"/>
      <c r="AC372" s="11"/>
      <c r="AD372" s="11"/>
    </row>
    <row r="373">
      <c r="A373" s="10" t="s">
        <v>36</v>
      </c>
      <c r="B373" s="10" t="s">
        <v>427</v>
      </c>
      <c r="C373" s="11"/>
      <c r="D373" s="21" t="str">
        <f t="shared" si="1"/>
        <v>ENI</v>
      </c>
      <c r="E373" s="21" t="str">
        <f t="shared" si="5"/>
        <v>0</v>
      </c>
      <c r="F373" s="22" t="str">
        <f t="shared" si="6"/>
        <v>ENI</v>
      </c>
      <c r="G373" s="23">
        <f t="shared" si="7"/>
        <v>18097453</v>
      </c>
      <c r="H373" s="24">
        <v>1.8097453E7</v>
      </c>
      <c r="I373" s="11"/>
      <c r="J373" s="11"/>
      <c r="K373" s="11"/>
      <c r="L373" s="11"/>
      <c r="M373" s="11"/>
      <c r="O373" s="11"/>
      <c r="P373" s="11"/>
      <c r="Q373" s="11"/>
      <c r="R373" s="11"/>
      <c r="S373" s="11"/>
      <c r="T373" s="11"/>
      <c r="U373" s="11"/>
      <c r="V373" s="11"/>
      <c r="W373" s="11"/>
      <c r="X373" s="11"/>
      <c r="Y373" s="11"/>
      <c r="Z373" s="11"/>
      <c r="AA373" s="11"/>
      <c r="AB373" s="11"/>
      <c r="AC373" s="11"/>
      <c r="AD373" s="11"/>
    </row>
    <row r="374">
      <c r="A374" s="10" t="s">
        <v>36</v>
      </c>
      <c r="B374" s="24" t="s">
        <v>428</v>
      </c>
      <c r="C374" s="11"/>
      <c r="D374" s="21" t="str">
        <f t="shared" si="1"/>
        <v>0</v>
      </c>
      <c r="E374" s="21" t="str">
        <f t="shared" si="5"/>
        <v>0</v>
      </c>
      <c r="F374" s="22" t="str">
        <f t="shared" si="6"/>
        <v>0</v>
      </c>
      <c r="G374" s="23" t="str">
        <f t="shared" si="7"/>
        <v>0</v>
      </c>
      <c r="H374" s="24">
        <v>36692.0</v>
      </c>
      <c r="I374" s="11"/>
      <c r="J374" s="11"/>
      <c r="K374" s="11"/>
      <c r="L374" s="11"/>
      <c r="M374" s="11"/>
      <c r="O374" s="11"/>
      <c r="P374" s="11"/>
      <c r="Q374" s="11"/>
      <c r="R374" s="11"/>
      <c r="S374" s="11"/>
      <c r="T374" s="11"/>
      <c r="U374" s="11"/>
      <c r="V374" s="11"/>
      <c r="W374" s="11"/>
      <c r="X374" s="11"/>
      <c r="Y374" s="11"/>
      <c r="Z374" s="11"/>
      <c r="AA374" s="11"/>
      <c r="AB374" s="11"/>
      <c r="AC374" s="11"/>
      <c r="AD374" s="11"/>
    </row>
    <row r="375">
      <c r="A375" s="10" t="s">
        <v>36</v>
      </c>
      <c r="B375" s="10" t="s">
        <v>429</v>
      </c>
      <c r="C375" s="11"/>
      <c r="D375" s="21" t="str">
        <f t="shared" si="1"/>
        <v>0</v>
      </c>
      <c r="E375" s="21" t="str">
        <f t="shared" si="5"/>
        <v>0</v>
      </c>
      <c r="F375" s="22" t="str">
        <f t="shared" si="6"/>
        <v>0</v>
      </c>
      <c r="G375" s="23" t="str">
        <f t="shared" si="7"/>
        <v>0</v>
      </c>
      <c r="H375" s="24">
        <v>37968.0</v>
      </c>
      <c r="I375" s="11"/>
      <c r="J375" s="11"/>
      <c r="K375" s="11"/>
      <c r="L375" s="11"/>
      <c r="M375" s="11"/>
      <c r="O375" s="11"/>
      <c r="P375" s="11"/>
      <c r="Q375" s="11"/>
      <c r="R375" s="11"/>
      <c r="S375" s="11"/>
      <c r="T375" s="11"/>
      <c r="U375" s="11"/>
      <c r="V375" s="11"/>
      <c r="W375" s="11"/>
      <c r="X375" s="11"/>
      <c r="Y375" s="11"/>
      <c r="Z375" s="11"/>
      <c r="AA375" s="11"/>
      <c r="AB375" s="11"/>
      <c r="AC375" s="11"/>
      <c r="AD375" s="11"/>
    </row>
    <row r="376">
      <c r="A376" s="10" t="s">
        <v>36</v>
      </c>
      <c r="B376" s="24" t="s">
        <v>430</v>
      </c>
      <c r="C376" s="11"/>
      <c r="D376" s="21" t="str">
        <f t="shared" si="1"/>
        <v>0</v>
      </c>
      <c r="E376" s="21" t="str">
        <f t="shared" si="5"/>
        <v>0</v>
      </c>
      <c r="F376" s="22" t="str">
        <f t="shared" si="6"/>
        <v>0</v>
      </c>
      <c r="G376" s="23" t="str">
        <f t="shared" si="7"/>
        <v>0</v>
      </c>
      <c r="H376" s="24">
        <v>391446.0</v>
      </c>
      <c r="I376" s="11"/>
      <c r="J376" s="11"/>
      <c r="K376" s="11"/>
      <c r="L376" s="11"/>
      <c r="M376" s="11"/>
      <c r="O376" s="11"/>
      <c r="P376" s="11"/>
      <c r="Q376" s="11"/>
      <c r="R376" s="11"/>
      <c r="S376" s="11"/>
      <c r="T376" s="11"/>
      <c r="U376" s="11"/>
      <c r="V376" s="11"/>
      <c r="W376" s="11"/>
      <c r="X376" s="11"/>
      <c r="Y376" s="11"/>
      <c r="Z376" s="11"/>
      <c r="AA376" s="11"/>
      <c r="AB376" s="11"/>
      <c r="AC376" s="11"/>
      <c r="AD376" s="11"/>
    </row>
    <row r="377">
      <c r="A377" s="10" t="s">
        <v>36</v>
      </c>
      <c r="B377" s="10" t="s">
        <v>431</v>
      </c>
      <c r="C377" s="11"/>
      <c r="D377" s="21" t="str">
        <f t="shared" si="1"/>
        <v>0</v>
      </c>
      <c r="E377" s="21" t="str">
        <f t="shared" si="5"/>
        <v>0</v>
      </c>
      <c r="F377" s="22" t="str">
        <f t="shared" si="6"/>
        <v>0</v>
      </c>
      <c r="G377" s="23" t="str">
        <f t="shared" si="7"/>
        <v>0</v>
      </c>
      <c r="H377" s="24">
        <v>3435812.0</v>
      </c>
      <c r="I377" s="11"/>
      <c r="J377" s="11"/>
      <c r="K377" s="11"/>
      <c r="L377" s="11"/>
      <c r="N377" s="11"/>
      <c r="O377" s="11"/>
      <c r="P377" s="11"/>
      <c r="Q377" s="11"/>
      <c r="R377" s="11"/>
      <c r="S377" s="11"/>
      <c r="T377" s="11"/>
      <c r="U377" s="11"/>
      <c r="V377" s="11"/>
      <c r="W377" s="11"/>
      <c r="X377" s="11"/>
      <c r="Y377" s="11"/>
      <c r="Z377" s="11"/>
      <c r="AA377" s="11"/>
      <c r="AB377" s="11"/>
      <c r="AC377" s="11"/>
      <c r="AD377" s="11"/>
    </row>
    <row r="378">
      <c r="A378" s="10" t="s">
        <v>36</v>
      </c>
      <c r="B378" s="24" t="s">
        <v>432</v>
      </c>
      <c r="C378" s="11"/>
      <c r="D378" s="21" t="str">
        <f t="shared" si="1"/>
        <v>EOG Resources</v>
      </c>
      <c r="E378" s="21" t="str">
        <f t="shared" si="5"/>
        <v>0</v>
      </c>
      <c r="F378" s="26" t="str">
        <f t="shared" si="6"/>
        <v>EOG RESOURCES</v>
      </c>
      <c r="G378" s="23">
        <f t="shared" si="7"/>
        <v>4071309</v>
      </c>
      <c r="H378" s="24">
        <v>4071309.0</v>
      </c>
      <c r="I378" s="11"/>
      <c r="J378" s="11"/>
      <c r="K378" s="11"/>
      <c r="L378" s="11"/>
      <c r="N378" s="11"/>
      <c r="O378" s="11"/>
      <c r="P378" s="11"/>
      <c r="Q378" s="11"/>
      <c r="R378" s="11"/>
      <c r="S378" s="11"/>
      <c r="T378" s="11"/>
      <c r="U378" s="11"/>
      <c r="V378" s="11"/>
      <c r="W378" s="11"/>
      <c r="X378" s="11"/>
      <c r="Y378" s="11"/>
      <c r="Z378" s="11"/>
      <c r="AA378" s="11"/>
      <c r="AB378" s="11"/>
      <c r="AC378" s="11"/>
      <c r="AD378" s="11"/>
    </row>
    <row r="379">
      <c r="A379" s="10" t="s">
        <v>36</v>
      </c>
      <c r="B379" s="10" t="s">
        <v>433</v>
      </c>
      <c r="C379" s="11"/>
      <c r="D379" s="21" t="str">
        <f t="shared" si="1"/>
        <v>0</v>
      </c>
      <c r="E379" s="21" t="str">
        <f t="shared" si="5"/>
        <v>0</v>
      </c>
      <c r="F379" s="22" t="str">
        <f t="shared" si="6"/>
        <v>0</v>
      </c>
      <c r="G379" s="23" t="str">
        <f t="shared" si="7"/>
        <v>0</v>
      </c>
      <c r="H379" s="24">
        <v>4029234.0</v>
      </c>
      <c r="I379" s="11"/>
      <c r="J379" s="11"/>
      <c r="K379" s="11"/>
      <c r="L379" s="11"/>
      <c r="N379" s="11"/>
      <c r="O379" s="11"/>
      <c r="P379" s="11"/>
      <c r="Q379" s="11"/>
      <c r="R379" s="11"/>
      <c r="S379" s="11"/>
      <c r="T379" s="11"/>
      <c r="U379" s="11"/>
      <c r="V379" s="11"/>
      <c r="W379" s="11"/>
      <c r="X379" s="11"/>
      <c r="Y379" s="11"/>
      <c r="Z379" s="11"/>
      <c r="AA379" s="11"/>
      <c r="AB379" s="11"/>
      <c r="AC379" s="11"/>
      <c r="AD379" s="11"/>
    </row>
    <row r="380">
      <c r="A380" s="10" t="s">
        <v>36</v>
      </c>
      <c r="B380" s="24" t="s">
        <v>434</v>
      </c>
      <c r="C380" s="11"/>
      <c r="D380" s="21" t="str">
        <f t="shared" si="1"/>
        <v>0</v>
      </c>
      <c r="E380" s="21" t="str">
        <f t="shared" si="5"/>
        <v>0</v>
      </c>
      <c r="F380" s="22" t="str">
        <f t="shared" si="6"/>
        <v>0</v>
      </c>
      <c r="G380" s="23" t="str">
        <f t="shared" si="7"/>
        <v>0</v>
      </c>
      <c r="H380" s="24">
        <v>690607.0</v>
      </c>
      <c r="I380" s="11"/>
      <c r="J380" s="11"/>
      <c r="K380" s="11"/>
      <c r="L380" s="11"/>
      <c r="N380" s="11"/>
      <c r="O380" s="11"/>
      <c r="P380" s="11"/>
      <c r="Q380" s="11"/>
      <c r="R380" s="11"/>
      <c r="S380" s="11"/>
      <c r="T380" s="11"/>
      <c r="U380" s="11"/>
      <c r="V380" s="11"/>
      <c r="W380" s="11"/>
      <c r="X380" s="11"/>
      <c r="Y380" s="11"/>
      <c r="Z380" s="11"/>
      <c r="AA380" s="11"/>
      <c r="AB380" s="11"/>
      <c r="AC380" s="11"/>
      <c r="AD380" s="11"/>
    </row>
    <row r="381">
      <c r="A381" s="10" t="s">
        <v>36</v>
      </c>
      <c r="B381" s="10" t="s">
        <v>435</v>
      </c>
      <c r="C381" s="11"/>
      <c r="D381" s="21" t="str">
        <f t="shared" si="1"/>
        <v>0</v>
      </c>
      <c r="E381" s="21" t="str">
        <f t="shared" si="5"/>
        <v>0</v>
      </c>
      <c r="F381" s="22" t="str">
        <f t="shared" si="6"/>
        <v>0</v>
      </c>
      <c r="G381" s="23" t="str">
        <f t="shared" si="7"/>
        <v>0</v>
      </c>
      <c r="H381" s="24">
        <v>202421.0</v>
      </c>
      <c r="I381" s="11"/>
      <c r="J381" s="11"/>
      <c r="K381" s="11"/>
      <c r="L381" s="11"/>
      <c r="N381" s="11"/>
      <c r="O381" s="11"/>
      <c r="P381" s="11"/>
      <c r="Q381" s="11"/>
      <c r="R381" s="11"/>
      <c r="S381" s="11"/>
      <c r="T381" s="11"/>
      <c r="U381" s="11"/>
      <c r="V381" s="11"/>
      <c r="W381" s="11"/>
      <c r="X381" s="11"/>
      <c r="Y381" s="11"/>
      <c r="Z381" s="11"/>
      <c r="AA381" s="11"/>
      <c r="AB381" s="11"/>
      <c r="AC381" s="11"/>
      <c r="AD381" s="11"/>
    </row>
    <row r="382">
      <c r="A382" s="10" t="s">
        <v>36</v>
      </c>
      <c r="B382" s="10" t="s">
        <v>436</v>
      </c>
      <c r="C382" s="11"/>
      <c r="D382" s="21" t="str">
        <f t="shared" si="1"/>
        <v>0</v>
      </c>
      <c r="E382" s="21" t="str">
        <f t="shared" si="5"/>
        <v>0</v>
      </c>
      <c r="F382" s="22" t="str">
        <f t="shared" si="6"/>
        <v>0</v>
      </c>
      <c r="G382" s="23" t="str">
        <f t="shared" si="7"/>
        <v>0</v>
      </c>
      <c r="H382" s="24">
        <v>4425813.0</v>
      </c>
      <c r="I382" s="11"/>
      <c r="J382" s="11"/>
      <c r="K382" s="11"/>
      <c r="L382" s="11"/>
      <c r="N382" s="11"/>
      <c r="O382" s="11"/>
      <c r="P382" s="11"/>
      <c r="Q382" s="11"/>
      <c r="R382" s="11"/>
      <c r="S382" s="11"/>
      <c r="T382" s="11"/>
      <c r="U382" s="11"/>
      <c r="V382" s="11"/>
      <c r="W382" s="11"/>
      <c r="X382" s="11"/>
      <c r="Y382" s="11"/>
      <c r="Z382" s="11"/>
      <c r="AA382" s="11"/>
      <c r="AB382" s="11"/>
      <c r="AC382" s="11"/>
      <c r="AD382" s="11"/>
    </row>
    <row r="383">
      <c r="A383" s="10" t="s">
        <v>36</v>
      </c>
      <c r="B383" s="10" t="s">
        <v>437</v>
      </c>
      <c r="C383" s="11"/>
      <c r="D383" s="21" t="str">
        <f t="shared" si="1"/>
        <v>0</v>
      </c>
      <c r="E383" s="21" t="str">
        <f t="shared" si="5"/>
        <v>0</v>
      </c>
      <c r="F383" s="22" t="str">
        <f t="shared" si="6"/>
        <v>0</v>
      </c>
      <c r="G383" s="23" t="str">
        <f t="shared" si="7"/>
        <v>0</v>
      </c>
      <c r="H383" s="24">
        <v>1504965.0</v>
      </c>
      <c r="I383" s="11"/>
      <c r="J383" s="11"/>
      <c r="K383" s="11"/>
      <c r="L383" s="11"/>
      <c r="N383" s="11"/>
      <c r="O383" s="11"/>
      <c r="P383" s="11"/>
      <c r="Q383" s="11"/>
      <c r="R383" s="11"/>
      <c r="S383" s="11"/>
      <c r="T383" s="11"/>
      <c r="U383" s="11"/>
      <c r="V383" s="11"/>
      <c r="W383" s="11"/>
      <c r="X383" s="11"/>
      <c r="Y383" s="11"/>
      <c r="Z383" s="11"/>
      <c r="AA383" s="11"/>
      <c r="AB383" s="11"/>
      <c r="AC383" s="11"/>
      <c r="AD383" s="11"/>
    </row>
    <row r="384">
      <c r="A384" s="10" t="s">
        <v>36</v>
      </c>
      <c r="B384" s="24" t="s">
        <v>438</v>
      </c>
      <c r="C384" s="11"/>
      <c r="D384" s="21" t="str">
        <f t="shared" si="1"/>
        <v>0</v>
      </c>
      <c r="E384" s="21" t="str">
        <f t="shared" si="5"/>
        <v>0</v>
      </c>
      <c r="F384" s="22" t="str">
        <f t="shared" si="6"/>
        <v>0</v>
      </c>
      <c r="G384" s="23" t="str">
        <f t="shared" si="7"/>
        <v>0</v>
      </c>
      <c r="H384" s="24">
        <v>85284.0</v>
      </c>
      <c r="I384" s="11"/>
      <c r="J384" s="11"/>
      <c r="K384" s="11"/>
      <c r="L384" s="11"/>
      <c r="N384" s="11"/>
      <c r="O384" s="11"/>
      <c r="P384" s="11"/>
      <c r="Q384" s="11"/>
      <c r="R384" s="11"/>
      <c r="S384" s="11"/>
      <c r="T384" s="11"/>
      <c r="U384" s="11"/>
      <c r="V384" s="11"/>
      <c r="W384" s="11"/>
      <c r="X384" s="11"/>
      <c r="Y384" s="11"/>
      <c r="Z384" s="11"/>
      <c r="AA384" s="11"/>
      <c r="AB384" s="11"/>
      <c r="AC384" s="11"/>
      <c r="AD384" s="11"/>
    </row>
    <row r="385">
      <c r="A385" s="10" t="s">
        <v>36</v>
      </c>
      <c r="B385" s="10" t="s">
        <v>439</v>
      </c>
      <c r="C385" s="11"/>
      <c r="D385" s="21" t="str">
        <f t="shared" si="1"/>
        <v>0</v>
      </c>
      <c r="E385" s="21" t="str">
        <f t="shared" si="5"/>
        <v>0</v>
      </c>
      <c r="F385" s="22" t="str">
        <f t="shared" si="6"/>
        <v>0</v>
      </c>
      <c r="G385" s="23" t="str">
        <f t="shared" si="7"/>
        <v>0</v>
      </c>
      <c r="H385" s="24">
        <v>1981522.0</v>
      </c>
      <c r="I385" s="11"/>
      <c r="J385" s="11"/>
      <c r="K385" s="11"/>
      <c r="L385" s="11"/>
      <c r="N385" s="11"/>
      <c r="O385" s="11"/>
      <c r="P385" s="11"/>
      <c r="Q385" s="11"/>
      <c r="R385" s="11"/>
      <c r="S385" s="11"/>
      <c r="T385" s="11"/>
      <c r="U385" s="11"/>
      <c r="V385" s="11"/>
      <c r="W385" s="11"/>
      <c r="X385" s="11"/>
      <c r="Y385" s="11"/>
      <c r="Z385" s="11"/>
      <c r="AA385" s="11"/>
      <c r="AB385" s="11"/>
      <c r="AC385" s="11"/>
      <c r="AD385" s="11"/>
    </row>
    <row r="386">
      <c r="A386" s="10" t="s">
        <v>36</v>
      </c>
      <c r="B386" s="24" t="s">
        <v>440</v>
      </c>
      <c r="C386" s="11"/>
      <c r="D386" s="21" t="str">
        <f t="shared" si="1"/>
        <v>0</v>
      </c>
      <c r="E386" s="21" t="str">
        <f t="shared" si="5"/>
        <v>0</v>
      </c>
      <c r="F386" s="22" t="str">
        <f t="shared" si="6"/>
        <v>0</v>
      </c>
      <c r="G386" s="23" t="str">
        <f t="shared" si="7"/>
        <v>0</v>
      </c>
      <c r="H386" s="24">
        <v>1740654.0</v>
      </c>
      <c r="I386" s="11"/>
      <c r="J386" s="11"/>
      <c r="K386" s="11"/>
      <c r="L386" s="11"/>
      <c r="N386" s="11"/>
      <c r="O386" s="11"/>
      <c r="P386" s="11"/>
      <c r="Q386" s="11"/>
      <c r="R386" s="11"/>
      <c r="S386" s="11"/>
      <c r="T386" s="11"/>
      <c r="U386" s="11"/>
      <c r="V386" s="11"/>
      <c r="W386" s="11"/>
      <c r="X386" s="11"/>
      <c r="Y386" s="11"/>
      <c r="Z386" s="11"/>
      <c r="AA386" s="11"/>
      <c r="AB386" s="11"/>
      <c r="AC386" s="11"/>
      <c r="AD386" s="11"/>
    </row>
    <row r="387">
      <c r="A387" s="10" t="s">
        <v>36</v>
      </c>
      <c r="B387" s="10" t="s">
        <v>441</v>
      </c>
      <c r="C387" s="11"/>
      <c r="D387" s="21" t="str">
        <f t="shared" si="1"/>
        <v>0</v>
      </c>
      <c r="E387" s="21" t="str">
        <f t="shared" si="5"/>
        <v>0</v>
      </c>
      <c r="F387" s="22" t="str">
        <f t="shared" si="6"/>
        <v>0</v>
      </c>
      <c r="G387" s="23" t="str">
        <f t="shared" si="7"/>
        <v>0</v>
      </c>
      <c r="H387" s="24">
        <v>1999800.0</v>
      </c>
      <c r="I387" s="11"/>
      <c r="J387" s="11"/>
      <c r="K387" s="11"/>
      <c r="L387" s="11"/>
      <c r="N387" s="11"/>
      <c r="O387" s="11"/>
      <c r="P387" s="11"/>
      <c r="Q387" s="11"/>
      <c r="R387" s="11"/>
      <c r="S387" s="11"/>
      <c r="T387" s="11"/>
      <c r="U387" s="11"/>
      <c r="V387" s="11"/>
      <c r="W387" s="11"/>
      <c r="X387" s="11"/>
      <c r="Y387" s="11"/>
      <c r="Z387" s="11"/>
      <c r="AA387" s="11"/>
      <c r="AB387" s="11"/>
      <c r="AC387" s="11"/>
      <c r="AD387" s="11"/>
    </row>
    <row r="388">
      <c r="A388" s="10" t="s">
        <v>36</v>
      </c>
      <c r="B388" s="24" t="s">
        <v>442</v>
      </c>
      <c r="C388" s="11"/>
      <c r="D388" s="21" t="str">
        <f t="shared" si="1"/>
        <v>0</v>
      </c>
      <c r="E388" s="21" t="str">
        <f t="shared" si="5"/>
        <v>0</v>
      </c>
      <c r="F388" s="22" t="str">
        <f t="shared" si="6"/>
        <v>0</v>
      </c>
      <c r="G388" s="23" t="str">
        <f t="shared" si="7"/>
        <v>0</v>
      </c>
      <c r="H388" s="24">
        <v>121754.0</v>
      </c>
      <c r="I388" s="11"/>
      <c r="J388" s="11"/>
      <c r="K388" s="11"/>
      <c r="L388" s="11"/>
      <c r="N388" s="11"/>
      <c r="O388" s="11"/>
      <c r="P388" s="11"/>
      <c r="Q388" s="11"/>
      <c r="R388" s="11"/>
      <c r="S388" s="11"/>
      <c r="T388" s="11"/>
      <c r="U388" s="11"/>
      <c r="V388" s="11"/>
      <c r="W388" s="11"/>
      <c r="X388" s="11"/>
      <c r="Y388" s="11"/>
      <c r="Z388" s="11"/>
      <c r="AA388" s="11"/>
      <c r="AB388" s="11"/>
      <c r="AC388" s="11"/>
      <c r="AD388" s="11"/>
    </row>
    <row r="389">
      <c r="A389" s="10" t="s">
        <v>36</v>
      </c>
      <c r="B389" s="10" t="s">
        <v>443</v>
      </c>
      <c r="C389" s="11"/>
      <c r="D389" s="21" t="str">
        <f t="shared" si="1"/>
        <v>0</v>
      </c>
      <c r="E389" s="21" t="str">
        <f t="shared" si="5"/>
        <v>0</v>
      </c>
      <c r="F389" s="22" t="str">
        <f t="shared" si="6"/>
        <v>0</v>
      </c>
      <c r="G389" s="23" t="str">
        <f t="shared" si="7"/>
        <v>0</v>
      </c>
      <c r="H389" s="24">
        <v>6679571.0</v>
      </c>
      <c r="I389" s="11"/>
      <c r="J389" s="11"/>
      <c r="K389" s="11"/>
      <c r="L389" s="11"/>
      <c r="N389" s="11"/>
      <c r="O389" s="11"/>
      <c r="P389" s="11"/>
      <c r="Q389" s="11"/>
      <c r="R389" s="11"/>
      <c r="S389" s="11"/>
      <c r="T389" s="11"/>
      <c r="U389" s="11"/>
      <c r="V389" s="11"/>
      <c r="W389" s="11"/>
      <c r="X389" s="11"/>
      <c r="Y389" s="11"/>
      <c r="Z389" s="11"/>
      <c r="AA389" s="11"/>
      <c r="AB389" s="11"/>
      <c r="AC389" s="11"/>
      <c r="AD389" s="11"/>
    </row>
    <row r="390">
      <c r="A390" s="10" t="s">
        <v>36</v>
      </c>
      <c r="B390" s="24" t="s">
        <v>444</v>
      </c>
      <c r="C390" s="11"/>
      <c r="D390" s="21" t="str">
        <f t="shared" si="1"/>
        <v>Exxon</v>
      </c>
      <c r="E390" s="21" t="str">
        <f t="shared" si="5"/>
        <v>0</v>
      </c>
      <c r="F390" s="26" t="str">
        <f t="shared" si="6"/>
        <v>EXXON MOBIL</v>
      </c>
      <c r="G390" s="23">
        <f t="shared" si="7"/>
        <v>8923411</v>
      </c>
      <c r="H390" s="24">
        <v>8923411.0</v>
      </c>
      <c r="I390" s="11"/>
      <c r="J390" s="11"/>
      <c r="K390" s="11"/>
      <c r="L390" s="11"/>
      <c r="N390" s="11"/>
      <c r="O390" s="11"/>
      <c r="P390" s="11"/>
      <c r="Q390" s="11"/>
      <c r="R390" s="11"/>
      <c r="S390" s="11"/>
      <c r="T390" s="11"/>
      <c r="U390" s="11"/>
      <c r="V390" s="11"/>
      <c r="W390" s="11"/>
      <c r="X390" s="11"/>
      <c r="Y390" s="11"/>
      <c r="Z390" s="11"/>
      <c r="AA390" s="11"/>
      <c r="AB390" s="11"/>
      <c r="AC390" s="11"/>
      <c r="AD390" s="11"/>
    </row>
    <row r="391">
      <c r="A391" s="10" t="s">
        <v>36</v>
      </c>
      <c r="B391" s="10" t="s">
        <v>445</v>
      </c>
      <c r="C391" s="11"/>
      <c r="D391" s="21" t="str">
        <f t="shared" si="1"/>
        <v>Exxon</v>
      </c>
      <c r="E391" s="21" t="str">
        <f t="shared" si="5"/>
        <v>0</v>
      </c>
      <c r="F391" s="22" t="str">
        <f t="shared" si="6"/>
        <v>EXXON MOBIL 0.921% 15/03/17</v>
      </c>
      <c r="G391" s="23">
        <f t="shared" si="7"/>
        <v>71963</v>
      </c>
      <c r="H391" s="24">
        <v>71963.0</v>
      </c>
      <c r="I391" s="11"/>
      <c r="J391" s="11"/>
      <c r="K391" s="11"/>
      <c r="L391" s="11"/>
      <c r="N391" s="11"/>
      <c r="O391" s="11"/>
      <c r="P391" s="11"/>
      <c r="Q391" s="11"/>
      <c r="R391" s="11"/>
      <c r="S391" s="11"/>
      <c r="T391" s="11"/>
      <c r="U391" s="11"/>
      <c r="V391" s="11"/>
      <c r="W391" s="11"/>
      <c r="X391" s="11"/>
      <c r="Y391" s="11"/>
      <c r="Z391" s="11"/>
      <c r="AA391" s="11"/>
      <c r="AB391" s="11"/>
      <c r="AC391" s="11"/>
      <c r="AD391" s="11"/>
    </row>
    <row r="392">
      <c r="A392" s="10" t="s">
        <v>36</v>
      </c>
      <c r="B392" s="24" t="s">
        <v>446</v>
      </c>
      <c r="C392" s="11"/>
      <c r="D392" s="21" t="str">
        <f t="shared" si="1"/>
        <v>Exxon</v>
      </c>
      <c r="E392" s="21" t="str">
        <f t="shared" si="5"/>
        <v>0</v>
      </c>
      <c r="F392" s="26" t="str">
        <f t="shared" si="6"/>
        <v>EXXON MOBIL 1.819% 15/03/19</v>
      </c>
      <c r="G392" s="23">
        <f t="shared" si="7"/>
        <v>142927</v>
      </c>
      <c r="H392" s="24">
        <v>142927.0</v>
      </c>
      <c r="I392" s="11"/>
      <c r="J392" s="11"/>
      <c r="K392" s="11"/>
      <c r="L392" s="11"/>
      <c r="N392" s="11"/>
      <c r="O392" s="11"/>
      <c r="P392" s="11"/>
      <c r="Q392" s="11"/>
      <c r="R392" s="11"/>
      <c r="S392" s="11"/>
      <c r="T392" s="11"/>
      <c r="U392" s="11"/>
      <c r="V392" s="11"/>
      <c r="W392" s="11"/>
      <c r="X392" s="11"/>
      <c r="Y392" s="11"/>
      <c r="Z392" s="11"/>
      <c r="AA392" s="11"/>
      <c r="AB392" s="11"/>
      <c r="AC392" s="11"/>
      <c r="AD392" s="11"/>
    </row>
    <row r="393">
      <c r="A393" s="10" t="s">
        <v>36</v>
      </c>
      <c r="B393" s="10" t="s">
        <v>447</v>
      </c>
      <c r="C393" s="11"/>
      <c r="D393" s="21" t="str">
        <f t="shared" si="1"/>
        <v>0</v>
      </c>
      <c r="E393" s="21" t="str">
        <f t="shared" si="5"/>
        <v>0</v>
      </c>
      <c r="F393" s="22" t="str">
        <f t="shared" si="6"/>
        <v>0</v>
      </c>
      <c r="G393" s="23" t="str">
        <f t="shared" si="7"/>
        <v>0</v>
      </c>
      <c r="H393" s="24">
        <v>1.2861832E7</v>
      </c>
      <c r="I393" s="11"/>
      <c r="J393" s="11"/>
      <c r="K393" s="11"/>
      <c r="L393" s="11"/>
      <c r="N393" s="11"/>
      <c r="O393" s="11"/>
      <c r="P393" s="11"/>
      <c r="Q393" s="11"/>
      <c r="R393" s="11"/>
      <c r="S393" s="11"/>
      <c r="T393" s="11"/>
      <c r="U393" s="11"/>
      <c r="V393" s="11"/>
      <c r="W393" s="11"/>
      <c r="X393" s="11"/>
      <c r="Y393" s="11"/>
      <c r="Z393" s="11"/>
      <c r="AA393" s="11"/>
      <c r="AB393" s="11"/>
      <c r="AC393" s="11"/>
      <c r="AD393" s="11"/>
    </row>
    <row r="394">
      <c r="A394" s="10" t="s">
        <v>36</v>
      </c>
      <c r="B394" s="24" t="s">
        <v>448</v>
      </c>
      <c r="C394" s="11"/>
      <c r="D394" s="21" t="str">
        <f t="shared" si="1"/>
        <v>0</v>
      </c>
      <c r="E394" s="21" t="str">
        <f t="shared" si="5"/>
        <v>0</v>
      </c>
      <c r="F394" s="22" t="str">
        <f t="shared" si="6"/>
        <v>0</v>
      </c>
      <c r="G394" s="23" t="str">
        <f t="shared" si="7"/>
        <v>0</v>
      </c>
      <c r="H394" s="24">
        <v>1905371.0</v>
      </c>
      <c r="I394" s="11"/>
      <c r="J394" s="11"/>
      <c r="K394" s="11"/>
      <c r="L394" s="11"/>
      <c r="N394" s="11"/>
      <c r="O394" s="11"/>
      <c r="P394" s="11"/>
      <c r="Q394" s="11"/>
      <c r="R394" s="11"/>
      <c r="S394" s="11"/>
      <c r="T394" s="11"/>
      <c r="U394" s="11"/>
      <c r="V394" s="11"/>
      <c r="W394" s="11"/>
      <c r="X394" s="11"/>
      <c r="Y394" s="11"/>
      <c r="Z394" s="11"/>
      <c r="AA394" s="11"/>
      <c r="AB394" s="11"/>
      <c r="AC394" s="11"/>
      <c r="AD394" s="11"/>
    </row>
    <row r="395">
      <c r="A395" s="10" t="s">
        <v>36</v>
      </c>
      <c r="B395" s="10" t="s">
        <v>449</v>
      </c>
      <c r="C395" s="11"/>
      <c r="D395" s="21" t="str">
        <f t="shared" si="1"/>
        <v>0</v>
      </c>
      <c r="E395" s="21" t="str">
        <f t="shared" si="5"/>
        <v>0</v>
      </c>
      <c r="F395" s="22" t="str">
        <f t="shared" si="6"/>
        <v>0</v>
      </c>
      <c r="G395" s="23" t="str">
        <f t="shared" si="7"/>
        <v>0</v>
      </c>
      <c r="H395" s="24">
        <v>3178432.0</v>
      </c>
      <c r="I395" s="11"/>
      <c r="J395" s="11"/>
      <c r="K395" s="11"/>
      <c r="L395" s="11"/>
      <c r="N395" s="11"/>
      <c r="O395" s="11"/>
      <c r="P395" s="11"/>
      <c r="Q395" s="11"/>
      <c r="R395" s="11"/>
      <c r="S395" s="11"/>
      <c r="T395" s="11"/>
      <c r="U395" s="11"/>
      <c r="V395" s="11"/>
      <c r="W395" s="11"/>
      <c r="X395" s="11"/>
      <c r="Y395" s="11"/>
      <c r="Z395" s="11"/>
      <c r="AA395" s="11"/>
      <c r="AB395" s="11"/>
      <c r="AC395" s="11"/>
      <c r="AD395" s="11"/>
    </row>
    <row r="396">
      <c r="A396" s="10" t="s">
        <v>36</v>
      </c>
      <c r="B396" s="24" t="s">
        <v>450</v>
      </c>
      <c r="C396" s="11"/>
      <c r="D396" s="21" t="str">
        <f t="shared" si="1"/>
        <v>0</v>
      </c>
      <c r="E396" s="21" t="str">
        <f t="shared" si="5"/>
        <v>0</v>
      </c>
      <c r="F396" s="22" t="str">
        <f t="shared" si="6"/>
        <v>0</v>
      </c>
      <c r="G396" s="23" t="str">
        <f t="shared" si="7"/>
        <v>0</v>
      </c>
      <c r="H396" s="24">
        <v>4240291.0</v>
      </c>
      <c r="I396" s="11"/>
      <c r="J396" s="11"/>
      <c r="K396" s="11"/>
      <c r="L396" s="11"/>
      <c r="N396" s="11"/>
      <c r="O396" s="11"/>
      <c r="P396" s="11"/>
      <c r="Q396" s="11"/>
      <c r="R396" s="11"/>
      <c r="S396" s="11"/>
      <c r="T396" s="11"/>
      <c r="U396" s="11"/>
      <c r="V396" s="11"/>
      <c r="W396" s="11"/>
      <c r="X396" s="11"/>
      <c r="Y396" s="11"/>
      <c r="Z396" s="11"/>
      <c r="AA396" s="11"/>
      <c r="AB396" s="11"/>
      <c r="AC396" s="11"/>
      <c r="AD396" s="11"/>
    </row>
    <row r="397">
      <c r="A397" s="10" t="s">
        <v>36</v>
      </c>
      <c r="B397" s="10" t="s">
        <v>451</v>
      </c>
      <c r="C397" s="11"/>
      <c r="D397" s="21" t="str">
        <f t="shared" si="1"/>
        <v>0</v>
      </c>
      <c r="E397" s="21" t="str">
        <f t="shared" si="5"/>
        <v>0</v>
      </c>
      <c r="F397" s="22" t="str">
        <f t="shared" si="6"/>
        <v>0</v>
      </c>
      <c r="G397" s="23" t="str">
        <f t="shared" si="7"/>
        <v>0</v>
      </c>
      <c r="H397" s="24">
        <v>6711790.0</v>
      </c>
      <c r="I397" s="11"/>
      <c r="J397" s="11"/>
      <c r="K397" s="11"/>
      <c r="L397" s="11"/>
      <c r="N397" s="11"/>
      <c r="O397" s="11"/>
      <c r="P397" s="11"/>
      <c r="Q397" s="11"/>
      <c r="R397" s="11"/>
      <c r="S397" s="11"/>
      <c r="T397" s="11"/>
      <c r="U397" s="11"/>
      <c r="V397" s="11"/>
      <c r="W397" s="11"/>
      <c r="X397" s="11"/>
      <c r="Y397" s="11"/>
      <c r="Z397" s="11"/>
      <c r="AA397" s="11"/>
      <c r="AB397" s="11"/>
      <c r="AC397" s="11"/>
      <c r="AD397" s="11"/>
    </row>
    <row r="398">
      <c r="A398" s="10" t="s">
        <v>36</v>
      </c>
      <c r="B398" s="24" t="s">
        <v>452</v>
      </c>
      <c r="C398" s="11"/>
      <c r="D398" s="21" t="str">
        <f t="shared" si="1"/>
        <v>0</v>
      </c>
      <c r="E398" s="21" t="str">
        <f t="shared" si="5"/>
        <v>0</v>
      </c>
      <c r="F398" s="22" t="str">
        <f t="shared" si="6"/>
        <v>0</v>
      </c>
      <c r="G398" s="23" t="str">
        <f t="shared" si="7"/>
        <v>0</v>
      </c>
      <c r="H398" s="24">
        <v>2.2477003E7</v>
      </c>
      <c r="I398" s="11"/>
      <c r="J398" s="11"/>
      <c r="K398" s="11"/>
      <c r="L398" s="11"/>
      <c r="N398" s="11"/>
      <c r="O398" s="11"/>
      <c r="P398" s="11"/>
      <c r="Q398" s="11"/>
      <c r="R398" s="11"/>
      <c r="S398" s="11"/>
      <c r="T398" s="11"/>
      <c r="U398" s="11"/>
      <c r="V398" s="11"/>
      <c r="W398" s="11"/>
      <c r="X398" s="11"/>
      <c r="Y398" s="11"/>
      <c r="Z398" s="11"/>
      <c r="AA398" s="11"/>
      <c r="AB398" s="11"/>
      <c r="AC398" s="11"/>
      <c r="AD398" s="11"/>
    </row>
    <row r="399">
      <c r="A399" s="10" t="s">
        <v>36</v>
      </c>
      <c r="B399" s="10" t="s">
        <v>453</v>
      </c>
      <c r="C399" s="11"/>
      <c r="D399" s="21" t="str">
        <f t="shared" si="1"/>
        <v>0</v>
      </c>
      <c r="E399" s="21" t="str">
        <f t="shared" si="5"/>
        <v>0</v>
      </c>
      <c r="F399" s="22" t="str">
        <f t="shared" si="6"/>
        <v>0</v>
      </c>
      <c r="G399" s="23" t="str">
        <f t="shared" si="7"/>
        <v>0</v>
      </c>
      <c r="H399" s="24">
        <v>329116.0</v>
      </c>
      <c r="I399" s="11"/>
      <c r="J399" s="11"/>
      <c r="K399" s="11"/>
      <c r="L399" s="11"/>
      <c r="N399" s="11"/>
      <c r="O399" s="11"/>
      <c r="P399" s="11"/>
      <c r="Q399" s="11"/>
      <c r="R399" s="11"/>
      <c r="S399" s="11"/>
      <c r="T399" s="11"/>
      <c r="U399" s="11"/>
      <c r="V399" s="11"/>
      <c r="W399" s="11"/>
      <c r="X399" s="11"/>
      <c r="Y399" s="11"/>
      <c r="Z399" s="11"/>
      <c r="AA399" s="11"/>
      <c r="AB399" s="11"/>
      <c r="AC399" s="11"/>
      <c r="AD399" s="11"/>
    </row>
    <row r="400">
      <c r="A400" s="10" t="s">
        <v>36</v>
      </c>
      <c r="B400" s="24" t="s">
        <v>454</v>
      </c>
      <c r="C400" s="11"/>
      <c r="D400" s="21" t="str">
        <f t="shared" si="1"/>
        <v>0</v>
      </c>
      <c r="E400" s="21" t="str">
        <f t="shared" si="5"/>
        <v>0</v>
      </c>
      <c r="F400" s="22" t="str">
        <f t="shared" si="6"/>
        <v>0</v>
      </c>
      <c r="G400" s="23" t="str">
        <f t="shared" si="7"/>
        <v>0</v>
      </c>
      <c r="H400" s="24">
        <v>521390.0</v>
      </c>
      <c r="I400" s="11"/>
      <c r="J400" s="11"/>
      <c r="K400" s="11"/>
      <c r="L400" s="11"/>
      <c r="N400" s="11"/>
      <c r="O400" s="11"/>
      <c r="P400" s="11"/>
      <c r="Q400" s="11"/>
      <c r="R400" s="11"/>
      <c r="S400" s="11"/>
      <c r="T400" s="11"/>
      <c r="U400" s="11"/>
      <c r="V400" s="11"/>
      <c r="W400" s="11"/>
      <c r="X400" s="11"/>
      <c r="Y400" s="11"/>
      <c r="Z400" s="11"/>
      <c r="AA400" s="11"/>
      <c r="AB400" s="11"/>
      <c r="AC400" s="11"/>
      <c r="AD400" s="11"/>
    </row>
    <row r="401">
      <c r="A401" s="10" t="s">
        <v>36</v>
      </c>
      <c r="B401" s="10" t="s">
        <v>455</v>
      </c>
      <c r="C401" s="11"/>
      <c r="D401" s="21" t="str">
        <f t="shared" si="1"/>
        <v>0</v>
      </c>
      <c r="E401" s="21" t="str">
        <f t="shared" si="5"/>
        <v>0</v>
      </c>
      <c r="F401" s="22" t="str">
        <f t="shared" si="6"/>
        <v>0</v>
      </c>
      <c r="G401" s="23" t="str">
        <f t="shared" si="7"/>
        <v>0</v>
      </c>
      <c r="H401" s="24">
        <v>378089.0</v>
      </c>
      <c r="I401" s="11"/>
      <c r="J401" s="11"/>
      <c r="K401" s="11"/>
      <c r="L401" s="11"/>
      <c r="N401" s="11"/>
      <c r="O401" s="11"/>
      <c r="P401" s="11"/>
      <c r="Q401" s="11"/>
      <c r="R401" s="11"/>
      <c r="S401" s="11"/>
      <c r="T401" s="11"/>
      <c r="U401" s="11"/>
      <c r="V401" s="11"/>
      <c r="W401" s="11"/>
      <c r="X401" s="11"/>
      <c r="Y401" s="11"/>
      <c r="Z401" s="11"/>
      <c r="AA401" s="11"/>
      <c r="AB401" s="11"/>
      <c r="AC401" s="11"/>
      <c r="AD401" s="11"/>
    </row>
    <row r="402">
      <c r="A402" s="10" t="s">
        <v>36</v>
      </c>
      <c r="B402" s="24" t="s">
        <v>456</v>
      </c>
      <c r="C402" s="11"/>
      <c r="D402" s="21" t="str">
        <f t="shared" si="1"/>
        <v>0</v>
      </c>
      <c r="E402" s="21" t="str">
        <f t="shared" si="5"/>
        <v>0</v>
      </c>
      <c r="F402" s="22" t="str">
        <f t="shared" si="6"/>
        <v>0</v>
      </c>
      <c r="G402" s="23" t="str">
        <f t="shared" si="7"/>
        <v>0</v>
      </c>
      <c r="H402" s="24">
        <v>7776531.0</v>
      </c>
      <c r="I402" s="11"/>
      <c r="J402" s="11"/>
      <c r="K402" s="11"/>
      <c r="L402" s="11"/>
      <c r="N402" s="11"/>
      <c r="O402" s="11"/>
      <c r="P402" s="11"/>
      <c r="Q402" s="11"/>
      <c r="R402" s="11"/>
      <c r="S402" s="11"/>
      <c r="T402" s="11"/>
      <c r="U402" s="11"/>
      <c r="V402" s="11"/>
      <c r="W402" s="11"/>
      <c r="X402" s="11"/>
      <c r="Y402" s="11"/>
      <c r="Z402" s="11"/>
      <c r="AA402" s="11"/>
      <c r="AB402" s="11"/>
      <c r="AC402" s="11"/>
      <c r="AD402" s="11"/>
    </row>
    <row r="403">
      <c r="A403" s="10" t="s">
        <v>36</v>
      </c>
      <c r="B403" s="10" t="s">
        <v>457</v>
      </c>
      <c r="C403" s="11"/>
      <c r="D403" s="21" t="str">
        <f t="shared" si="1"/>
        <v>0</v>
      </c>
      <c r="E403" s="21" t="str">
        <f t="shared" si="5"/>
        <v>0</v>
      </c>
      <c r="F403" s="22" t="str">
        <f t="shared" si="6"/>
        <v>0</v>
      </c>
      <c r="G403" s="23" t="str">
        <f t="shared" si="7"/>
        <v>0</v>
      </c>
      <c r="H403" s="24">
        <v>497945.0</v>
      </c>
      <c r="I403" s="11"/>
      <c r="J403" s="11"/>
      <c r="K403" s="11"/>
      <c r="L403" s="11"/>
      <c r="N403" s="11"/>
      <c r="O403" s="11"/>
      <c r="P403" s="11"/>
      <c r="Q403" s="11"/>
      <c r="R403" s="11"/>
      <c r="S403" s="11"/>
      <c r="T403" s="11"/>
      <c r="U403" s="11"/>
      <c r="V403" s="11"/>
      <c r="W403" s="11"/>
      <c r="X403" s="11"/>
      <c r="Y403" s="11"/>
      <c r="Z403" s="11"/>
      <c r="AA403" s="11"/>
      <c r="AB403" s="11"/>
      <c r="AC403" s="11"/>
      <c r="AD403" s="11"/>
    </row>
    <row r="404">
      <c r="A404" s="10" t="s">
        <v>36</v>
      </c>
      <c r="B404" s="24" t="s">
        <v>458</v>
      </c>
      <c r="C404" s="11"/>
      <c r="D404" s="21" t="str">
        <f t="shared" si="1"/>
        <v>0</v>
      </c>
      <c r="E404" s="21" t="str">
        <f t="shared" si="5"/>
        <v>0</v>
      </c>
      <c r="F404" s="22" t="str">
        <f t="shared" si="6"/>
        <v>0</v>
      </c>
      <c r="G404" s="23" t="str">
        <f t="shared" si="7"/>
        <v>0</v>
      </c>
      <c r="H404" s="24">
        <v>1240685.0</v>
      </c>
      <c r="I404" s="11"/>
      <c r="J404" s="11"/>
      <c r="K404" s="11"/>
      <c r="L404" s="11"/>
      <c r="N404" s="11"/>
      <c r="O404" s="11"/>
      <c r="P404" s="11"/>
      <c r="Q404" s="11"/>
      <c r="R404" s="11"/>
      <c r="S404" s="11"/>
      <c r="T404" s="11"/>
      <c r="U404" s="11"/>
      <c r="V404" s="11"/>
      <c r="W404" s="11"/>
      <c r="X404" s="11"/>
      <c r="Y404" s="11"/>
      <c r="Z404" s="11"/>
      <c r="AA404" s="11"/>
      <c r="AB404" s="11"/>
      <c r="AC404" s="11"/>
      <c r="AD404" s="11"/>
    </row>
    <row r="405">
      <c r="A405" s="10" t="s">
        <v>36</v>
      </c>
      <c r="B405" s="10" t="s">
        <v>459</v>
      </c>
      <c r="C405" s="11"/>
      <c r="D405" s="21" t="str">
        <f t="shared" si="1"/>
        <v>0</v>
      </c>
      <c r="E405" s="21" t="str">
        <f t="shared" si="5"/>
        <v>0</v>
      </c>
      <c r="F405" s="22" t="str">
        <f t="shared" si="6"/>
        <v>0</v>
      </c>
      <c r="G405" s="23" t="str">
        <f t="shared" si="7"/>
        <v>0</v>
      </c>
      <c r="H405" s="24">
        <v>522266.0</v>
      </c>
      <c r="I405" s="11"/>
      <c r="J405" s="11"/>
      <c r="K405" s="11"/>
      <c r="L405" s="11"/>
      <c r="N405" s="11"/>
      <c r="O405" s="11"/>
      <c r="P405" s="11"/>
      <c r="Q405" s="11"/>
      <c r="R405" s="11"/>
      <c r="S405" s="11"/>
      <c r="T405" s="11"/>
      <c r="U405" s="11"/>
      <c r="V405" s="11"/>
      <c r="W405" s="11"/>
      <c r="X405" s="11"/>
      <c r="Y405" s="11"/>
      <c r="Z405" s="11"/>
      <c r="AA405" s="11"/>
      <c r="AB405" s="11"/>
      <c r="AC405" s="11"/>
      <c r="AD405" s="11"/>
    </row>
    <row r="406">
      <c r="A406" s="10" t="s">
        <v>36</v>
      </c>
      <c r="B406" s="24" t="s">
        <v>460</v>
      </c>
      <c r="C406" s="11"/>
      <c r="D406" s="21" t="str">
        <f t="shared" si="1"/>
        <v>Freeport-McMoRan</v>
      </c>
      <c r="E406" s="21" t="str">
        <f t="shared" si="5"/>
        <v>0</v>
      </c>
      <c r="F406" s="26" t="str">
        <f t="shared" si="6"/>
        <v>FREEPORT-MCMORAN COPPER &amp; GOLD 2.375% 15/03/18</v>
      </c>
      <c r="G406" s="23">
        <f t="shared" si="7"/>
        <v>273131</v>
      </c>
      <c r="H406" s="24">
        <v>273131.0</v>
      </c>
      <c r="I406" s="11"/>
      <c r="J406" s="11"/>
      <c r="K406" s="11"/>
      <c r="L406" s="11"/>
      <c r="N406" s="11"/>
      <c r="O406" s="11"/>
      <c r="P406" s="11"/>
      <c r="Q406" s="11"/>
      <c r="R406" s="11"/>
      <c r="S406" s="11"/>
      <c r="T406" s="11"/>
      <c r="U406" s="11"/>
      <c r="V406" s="11"/>
      <c r="W406" s="11"/>
      <c r="X406" s="11"/>
      <c r="Y406" s="11"/>
      <c r="Z406" s="11"/>
      <c r="AA406" s="11"/>
      <c r="AB406" s="11"/>
      <c r="AC406" s="11"/>
      <c r="AD406" s="11"/>
    </row>
    <row r="407">
      <c r="A407" s="10" t="s">
        <v>36</v>
      </c>
      <c r="B407" s="10" t="s">
        <v>461</v>
      </c>
      <c r="C407" s="11"/>
      <c r="D407" s="21" t="str">
        <f t="shared" si="1"/>
        <v>0</v>
      </c>
      <c r="E407" s="21" t="str">
        <f t="shared" si="5"/>
        <v>0</v>
      </c>
      <c r="F407" s="22" t="str">
        <f t="shared" si="6"/>
        <v>0</v>
      </c>
      <c r="G407" s="23" t="str">
        <f t="shared" si="7"/>
        <v>0</v>
      </c>
      <c r="H407" s="24">
        <v>3350124.0</v>
      </c>
      <c r="I407" s="11"/>
      <c r="J407" s="11"/>
      <c r="K407" s="11"/>
      <c r="L407" s="11"/>
      <c r="N407" s="11"/>
      <c r="O407" s="11"/>
      <c r="P407" s="11"/>
      <c r="Q407" s="11"/>
      <c r="R407" s="11"/>
      <c r="S407" s="11"/>
      <c r="T407" s="11"/>
      <c r="U407" s="11"/>
      <c r="V407" s="11"/>
      <c r="W407" s="11"/>
      <c r="X407" s="11"/>
      <c r="Y407" s="11"/>
      <c r="Z407" s="11"/>
      <c r="AA407" s="11"/>
      <c r="AB407" s="11"/>
      <c r="AC407" s="11"/>
      <c r="AD407" s="11"/>
    </row>
    <row r="408">
      <c r="A408" s="10" t="s">
        <v>36</v>
      </c>
      <c r="B408" s="24" t="s">
        <v>462</v>
      </c>
      <c r="C408" s="11"/>
      <c r="D408" s="21" t="str">
        <f t="shared" si="1"/>
        <v>0</v>
      </c>
      <c r="E408" s="21" t="str">
        <f t="shared" si="5"/>
        <v>0</v>
      </c>
      <c r="F408" s="22" t="str">
        <f t="shared" si="6"/>
        <v>0</v>
      </c>
      <c r="G408" s="23" t="str">
        <f t="shared" si="7"/>
        <v>0</v>
      </c>
      <c r="H408" s="24">
        <v>6165631.0</v>
      </c>
      <c r="I408" s="11"/>
      <c r="J408" s="11"/>
      <c r="K408" s="11"/>
      <c r="L408" s="11"/>
      <c r="N408" s="11"/>
      <c r="O408" s="11"/>
      <c r="P408" s="11"/>
      <c r="Q408" s="11"/>
      <c r="R408" s="11"/>
      <c r="S408" s="11"/>
      <c r="T408" s="11"/>
      <c r="U408" s="11"/>
      <c r="V408" s="11"/>
      <c r="W408" s="11"/>
      <c r="X408" s="11"/>
      <c r="Y408" s="11"/>
      <c r="Z408" s="11"/>
      <c r="AA408" s="11"/>
      <c r="AB408" s="11"/>
      <c r="AC408" s="11"/>
      <c r="AD408" s="11"/>
    </row>
    <row r="409">
      <c r="A409" s="10" t="s">
        <v>36</v>
      </c>
      <c r="B409" s="10" t="s">
        <v>463</v>
      </c>
      <c r="C409" s="11"/>
      <c r="D409" s="21" t="str">
        <f t="shared" si="1"/>
        <v>0</v>
      </c>
      <c r="E409" s="21" t="str">
        <f t="shared" si="5"/>
        <v>0</v>
      </c>
      <c r="F409" s="22" t="str">
        <f t="shared" si="6"/>
        <v>0</v>
      </c>
      <c r="G409" s="23" t="str">
        <f t="shared" si="7"/>
        <v>0</v>
      </c>
      <c r="H409" s="24">
        <v>1481664.0</v>
      </c>
      <c r="I409" s="11"/>
      <c r="J409" s="11"/>
      <c r="K409" s="11"/>
      <c r="L409" s="11"/>
      <c r="N409" s="11"/>
      <c r="O409" s="11"/>
      <c r="P409" s="11"/>
      <c r="Q409" s="11"/>
      <c r="R409" s="11"/>
      <c r="S409" s="11"/>
      <c r="T409" s="11"/>
      <c r="U409" s="11"/>
      <c r="V409" s="11"/>
      <c r="W409" s="11"/>
      <c r="X409" s="11"/>
      <c r="Y409" s="11"/>
      <c r="Z409" s="11"/>
      <c r="AA409" s="11"/>
      <c r="AB409" s="11"/>
      <c r="AC409" s="11"/>
      <c r="AD409" s="11"/>
    </row>
    <row r="410">
      <c r="A410" s="10" t="s">
        <v>36</v>
      </c>
      <c r="B410" s="24" t="s">
        <v>464</v>
      </c>
      <c r="C410" s="11"/>
      <c r="D410" s="21" t="str">
        <f t="shared" si="1"/>
        <v>0</v>
      </c>
      <c r="E410" s="21" t="str">
        <f t="shared" si="5"/>
        <v>0</v>
      </c>
      <c r="F410" s="22" t="str">
        <f t="shared" si="6"/>
        <v>0</v>
      </c>
      <c r="G410" s="23" t="str">
        <f t="shared" si="7"/>
        <v>0</v>
      </c>
      <c r="H410" s="24">
        <v>585695.0</v>
      </c>
      <c r="I410" s="11"/>
      <c r="J410" s="11"/>
      <c r="K410" s="11"/>
      <c r="L410" s="11"/>
      <c r="N410" s="11"/>
      <c r="O410" s="11"/>
      <c r="P410" s="11"/>
      <c r="Q410" s="11"/>
      <c r="R410" s="11"/>
      <c r="S410" s="11"/>
      <c r="T410" s="11"/>
      <c r="U410" s="11"/>
      <c r="V410" s="11"/>
      <c r="W410" s="11"/>
      <c r="X410" s="11"/>
      <c r="Y410" s="11"/>
      <c r="Z410" s="11"/>
      <c r="AA410" s="11"/>
      <c r="AB410" s="11"/>
      <c r="AC410" s="11"/>
      <c r="AD410" s="11"/>
    </row>
    <row r="411">
      <c r="A411" s="10" t="s">
        <v>36</v>
      </c>
      <c r="B411" s="10" t="s">
        <v>465</v>
      </c>
      <c r="C411" s="11"/>
      <c r="D411" s="21" t="str">
        <f t="shared" si="1"/>
        <v>0</v>
      </c>
      <c r="E411" s="21" t="str">
        <f t="shared" si="5"/>
        <v>0</v>
      </c>
      <c r="F411" s="22" t="str">
        <f t="shared" si="6"/>
        <v>0</v>
      </c>
      <c r="G411" s="23" t="str">
        <f t="shared" si="7"/>
        <v>0</v>
      </c>
      <c r="H411" s="24">
        <v>1268765.0</v>
      </c>
      <c r="I411" s="11"/>
      <c r="J411" s="11"/>
      <c r="K411" s="11"/>
      <c r="L411" s="11"/>
      <c r="N411" s="11"/>
      <c r="O411" s="11"/>
      <c r="P411" s="11"/>
      <c r="Q411" s="11"/>
      <c r="R411" s="11"/>
      <c r="S411" s="11"/>
      <c r="T411" s="11"/>
      <c r="U411" s="11"/>
      <c r="V411" s="11"/>
      <c r="W411" s="11"/>
      <c r="X411" s="11"/>
      <c r="Y411" s="11"/>
      <c r="Z411" s="11"/>
      <c r="AA411" s="11"/>
      <c r="AB411" s="11"/>
      <c r="AC411" s="11"/>
      <c r="AD411" s="11"/>
    </row>
    <row r="412">
      <c r="A412" s="10" t="s">
        <v>36</v>
      </c>
      <c r="B412" s="24" t="s">
        <v>466</v>
      </c>
      <c r="C412" s="11"/>
      <c r="D412" s="21" t="str">
        <f t="shared" si="1"/>
        <v>0</v>
      </c>
      <c r="E412" s="21" t="str">
        <f t="shared" si="5"/>
        <v>0</v>
      </c>
      <c r="F412" s="22" t="str">
        <f t="shared" si="6"/>
        <v>0</v>
      </c>
      <c r="G412" s="23" t="str">
        <f t="shared" si="7"/>
        <v>0</v>
      </c>
      <c r="H412" s="24">
        <v>1685331.0</v>
      </c>
      <c r="I412" s="11"/>
      <c r="J412" s="11"/>
      <c r="K412" s="11"/>
      <c r="L412" s="11"/>
      <c r="N412" s="11"/>
      <c r="O412" s="11"/>
      <c r="P412" s="11"/>
      <c r="Q412" s="11"/>
      <c r="R412" s="11"/>
      <c r="S412" s="11"/>
      <c r="T412" s="11"/>
      <c r="U412" s="11"/>
      <c r="V412" s="11"/>
      <c r="W412" s="11"/>
      <c r="X412" s="11"/>
      <c r="Y412" s="11"/>
      <c r="Z412" s="11"/>
      <c r="AA412" s="11"/>
      <c r="AB412" s="11"/>
      <c r="AC412" s="11"/>
      <c r="AD412" s="11"/>
    </row>
    <row r="413">
      <c r="A413" s="10" t="s">
        <v>36</v>
      </c>
      <c r="B413" s="10" t="s">
        <v>467</v>
      </c>
      <c r="C413" s="11"/>
      <c r="D413" s="21" t="str">
        <f t="shared" si="1"/>
        <v>0</v>
      </c>
      <c r="E413" s="21" t="str">
        <f t="shared" si="5"/>
        <v>0</v>
      </c>
      <c r="F413" s="22" t="str">
        <f t="shared" si="6"/>
        <v>0</v>
      </c>
      <c r="G413" s="23" t="str">
        <f t="shared" si="7"/>
        <v>0</v>
      </c>
      <c r="H413" s="24">
        <v>201564.0</v>
      </c>
      <c r="I413" s="11"/>
      <c r="J413" s="11"/>
      <c r="K413" s="11"/>
      <c r="L413" s="11"/>
      <c r="N413" s="11"/>
      <c r="O413" s="11"/>
      <c r="P413" s="11"/>
      <c r="Q413" s="11"/>
      <c r="R413" s="11"/>
      <c r="S413" s="11"/>
      <c r="T413" s="11"/>
      <c r="U413" s="11"/>
      <c r="V413" s="11"/>
      <c r="W413" s="11"/>
      <c r="X413" s="11"/>
      <c r="Y413" s="11"/>
      <c r="Z413" s="11"/>
      <c r="AA413" s="11"/>
      <c r="AB413" s="11"/>
      <c r="AC413" s="11"/>
      <c r="AD413" s="11"/>
    </row>
    <row r="414">
      <c r="A414" s="10" t="s">
        <v>36</v>
      </c>
      <c r="B414" s="24" t="s">
        <v>468</v>
      </c>
      <c r="C414" s="11"/>
      <c r="D414" s="21" t="str">
        <f t="shared" si="1"/>
        <v>0</v>
      </c>
      <c r="E414" s="21" t="str">
        <f t="shared" si="5"/>
        <v>0</v>
      </c>
      <c r="F414" s="22" t="str">
        <f t="shared" si="6"/>
        <v>0</v>
      </c>
      <c r="G414" s="23" t="str">
        <f t="shared" si="7"/>
        <v>0</v>
      </c>
      <c r="H414" s="24">
        <v>32950.0</v>
      </c>
      <c r="I414" s="11"/>
      <c r="J414" s="11"/>
      <c r="K414" s="11"/>
      <c r="L414" s="11"/>
      <c r="N414" s="11"/>
      <c r="O414" s="11"/>
      <c r="P414" s="11"/>
      <c r="Q414" s="11"/>
      <c r="R414" s="11"/>
      <c r="S414" s="11"/>
      <c r="T414" s="11"/>
      <c r="U414" s="11"/>
      <c r="V414" s="11"/>
      <c r="W414" s="11"/>
      <c r="X414" s="11"/>
      <c r="Y414" s="11"/>
      <c r="Z414" s="11"/>
      <c r="AA414" s="11"/>
      <c r="AB414" s="11"/>
      <c r="AC414" s="11"/>
      <c r="AD414" s="11"/>
    </row>
    <row r="415">
      <c r="A415" s="10" t="s">
        <v>36</v>
      </c>
      <c r="B415" s="10" t="s">
        <v>469</v>
      </c>
      <c r="C415" s="11"/>
      <c r="D415" s="21" t="str">
        <f t="shared" si="1"/>
        <v>GDF SUEZ</v>
      </c>
      <c r="E415" s="21" t="str">
        <f t="shared" si="5"/>
        <v>0</v>
      </c>
      <c r="F415" s="22" t="str">
        <f t="shared" si="6"/>
        <v>GDF SUEZ</v>
      </c>
      <c r="G415" s="23">
        <f t="shared" si="7"/>
        <v>16243095</v>
      </c>
      <c r="H415" s="24">
        <v>1.6243095E7</v>
      </c>
      <c r="I415" s="11"/>
      <c r="J415" s="11"/>
      <c r="K415" s="11"/>
      <c r="L415" s="11"/>
      <c r="N415" s="11"/>
      <c r="O415" s="11"/>
      <c r="P415" s="11"/>
      <c r="Q415" s="11"/>
      <c r="R415" s="11"/>
      <c r="S415" s="11"/>
      <c r="T415" s="11"/>
      <c r="U415" s="11"/>
      <c r="V415" s="11"/>
      <c r="W415" s="11"/>
      <c r="X415" s="11"/>
      <c r="Y415" s="11"/>
      <c r="Z415" s="11"/>
      <c r="AA415" s="11"/>
      <c r="AB415" s="11"/>
      <c r="AC415" s="11"/>
      <c r="AD415" s="11"/>
    </row>
    <row r="416">
      <c r="A416" s="10" t="s">
        <v>36</v>
      </c>
      <c r="B416" s="24" t="s">
        <v>470</v>
      </c>
      <c r="C416" s="11"/>
      <c r="D416" s="21" t="str">
        <f t="shared" si="1"/>
        <v>GDF SUEZ</v>
      </c>
      <c r="E416" s="21" t="str">
        <f t="shared" si="5"/>
        <v>0</v>
      </c>
      <c r="F416" s="26" t="str">
        <f t="shared" si="6"/>
        <v>GDF SUEZ 1.5% 20/07/17</v>
      </c>
      <c r="G416" s="23">
        <f t="shared" si="7"/>
        <v>294670</v>
      </c>
      <c r="H416" s="24">
        <v>294670.0</v>
      </c>
      <c r="I416" s="11"/>
      <c r="J416" s="11"/>
      <c r="K416" s="11"/>
      <c r="L416" s="11"/>
      <c r="N416" s="11"/>
      <c r="O416" s="11"/>
      <c r="P416" s="11"/>
      <c r="Q416" s="11"/>
      <c r="R416" s="11"/>
      <c r="S416" s="11"/>
      <c r="T416" s="11"/>
      <c r="U416" s="11"/>
      <c r="V416" s="11"/>
      <c r="W416" s="11"/>
      <c r="X416" s="11"/>
      <c r="Y416" s="11"/>
      <c r="Z416" s="11"/>
      <c r="AA416" s="11"/>
      <c r="AB416" s="11"/>
      <c r="AC416" s="11"/>
      <c r="AD416" s="11"/>
    </row>
    <row r="417">
      <c r="A417" s="10" t="s">
        <v>36</v>
      </c>
      <c r="B417" s="10" t="s">
        <v>471</v>
      </c>
      <c r="C417" s="11"/>
      <c r="D417" s="21" t="str">
        <f t="shared" si="1"/>
        <v>GDF SUEZ</v>
      </c>
      <c r="E417" s="21" t="str">
        <f t="shared" si="5"/>
        <v>0</v>
      </c>
      <c r="F417" s="22" t="str">
        <f t="shared" si="6"/>
        <v>GDF SUEZ 3.875% VRN PERP</v>
      </c>
      <c r="G417" s="23">
        <f t="shared" si="7"/>
        <v>171070</v>
      </c>
      <c r="H417" s="24">
        <v>171070.0</v>
      </c>
      <c r="I417" s="11"/>
      <c r="J417" s="11"/>
      <c r="K417" s="11"/>
      <c r="L417" s="11"/>
      <c r="N417" s="11"/>
      <c r="O417" s="11"/>
      <c r="P417" s="11"/>
      <c r="Q417" s="11"/>
      <c r="R417" s="11"/>
      <c r="S417" s="11"/>
      <c r="T417" s="11"/>
      <c r="U417" s="11"/>
      <c r="V417" s="11"/>
      <c r="W417" s="11"/>
      <c r="X417" s="11"/>
      <c r="Y417" s="11"/>
      <c r="Z417" s="11"/>
      <c r="AA417" s="11"/>
      <c r="AB417" s="11"/>
      <c r="AC417" s="11"/>
      <c r="AD417" s="11"/>
    </row>
    <row r="418">
      <c r="A418" s="10" t="s">
        <v>36</v>
      </c>
      <c r="B418" s="24" t="s">
        <v>472</v>
      </c>
      <c r="C418" s="11"/>
      <c r="D418" s="21" t="str">
        <f t="shared" si="1"/>
        <v>GDF SUEZ</v>
      </c>
      <c r="E418" s="21" t="str">
        <f t="shared" si="5"/>
        <v>0</v>
      </c>
      <c r="F418" s="26" t="str">
        <f t="shared" si="6"/>
        <v>GDF SUEZ 4.625% VRN PERP</v>
      </c>
      <c r="G418" s="23">
        <f t="shared" si="7"/>
        <v>1755250</v>
      </c>
      <c r="H418" s="24">
        <v>1755250.0</v>
      </c>
      <c r="I418" s="11"/>
      <c r="J418" s="11"/>
      <c r="K418" s="11"/>
      <c r="L418" s="11"/>
      <c r="N418" s="11"/>
      <c r="O418" s="11"/>
      <c r="P418" s="11"/>
      <c r="Q418" s="11"/>
      <c r="R418" s="11"/>
      <c r="S418" s="11"/>
      <c r="T418" s="11"/>
      <c r="U418" s="11"/>
      <c r="V418" s="11"/>
      <c r="W418" s="11"/>
      <c r="X418" s="11"/>
      <c r="Y418" s="11"/>
      <c r="Z418" s="11"/>
      <c r="AA418" s="11"/>
      <c r="AB418" s="11"/>
      <c r="AC418" s="11"/>
      <c r="AD418" s="11"/>
    </row>
    <row r="419">
      <c r="A419" s="10" t="s">
        <v>36</v>
      </c>
      <c r="B419" s="10" t="s">
        <v>473</v>
      </c>
      <c r="C419" s="11"/>
      <c r="D419" s="21" t="str">
        <f t="shared" si="1"/>
        <v>GDF SUEZ</v>
      </c>
      <c r="E419" s="21" t="str">
        <f t="shared" si="5"/>
        <v>0</v>
      </c>
      <c r="F419" s="22" t="str">
        <f t="shared" si="6"/>
        <v>GDF SUEZ 5% 01/10/60</v>
      </c>
      <c r="G419" s="23">
        <f t="shared" si="7"/>
        <v>5998903</v>
      </c>
      <c r="H419" s="24">
        <v>5998903.0</v>
      </c>
      <c r="I419" s="11"/>
      <c r="J419" s="11"/>
      <c r="K419" s="11"/>
      <c r="L419" s="11"/>
      <c r="N419" s="11"/>
      <c r="O419" s="11"/>
      <c r="P419" s="11"/>
      <c r="Q419" s="11"/>
      <c r="R419" s="11"/>
      <c r="S419" s="11"/>
      <c r="T419" s="11"/>
      <c r="U419" s="11"/>
      <c r="V419" s="11"/>
      <c r="W419" s="11"/>
      <c r="X419" s="11"/>
      <c r="Y419" s="11"/>
      <c r="Z419" s="11"/>
      <c r="AA419" s="11"/>
      <c r="AB419" s="11"/>
      <c r="AC419" s="11"/>
      <c r="AD419" s="11"/>
    </row>
    <row r="420">
      <c r="A420" s="10" t="s">
        <v>36</v>
      </c>
      <c r="B420" s="24" t="s">
        <v>474</v>
      </c>
      <c r="C420" s="11"/>
      <c r="D420" s="21" t="str">
        <f t="shared" si="1"/>
        <v>GDF SUEZ</v>
      </c>
      <c r="E420" s="21" t="str">
        <f t="shared" si="5"/>
        <v>0</v>
      </c>
      <c r="F420" s="26" t="str">
        <f t="shared" si="6"/>
        <v>GDF SUEZ 7% 30/10/28</v>
      </c>
      <c r="G420" s="23">
        <f t="shared" si="7"/>
        <v>1299774</v>
      </c>
      <c r="H420" s="24">
        <v>1299774.0</v>
      </c>
      <c r="I420" s="11"/>
      <c r="J420" s="11"/>
      <c r="K420" s="11"/>
      <c r="L420" s="11"/>
      <c r="N420" s="11"/>
      <c r="O420" s="11"/>
      <c r="P420" s="11"/>
      <c r="Q420" s="11"/>
      <c r="R420" s="11"/>
      <c r="S420" s="11"/>
      <c r="T420" s="11"/>
      <c r="U420" s="11"/>
      <c r="V420" s="11"/>
      <c r="W420" s="11"/>
      <c r="X420" s="11"/>
      <c r="Y420" s="11"/>
      <c r="Z420" s="11"/>
      <c r="AA420" s="11"/>
      <c r="AB420" s="11"/>
      <c r="AC420" s="11"/>
      <c r="AD420" s="11"/>
    </row>
    <row r="421">
      <c r="A421" s="10" t="s">
        <v>36</v>
      </c>
      <c r="B421" s="10" t="s">
        <v>475</v>
      </c>
      <c r="C421" s="11"/>
      <c r="D421" s="21" t="str">
        <f t="shared" si="1"/>
        <v>0</v>
      </c>
      <c r="E421" s="21" t="str">
        <f t="shared" si="5"/>
        <v>0</v>
      </c>
      <c r="F421" s="22" t="str">
        <f t="shared" si="6"/>
        <v>0</v>
      </c>
      <c r="G421" s="23" t="str">
        <f t="shared" si="7"/>
        <v>0</v>
      </c>
      <c r="H421" s="24">
        <v>806457.0</v>
      </c>
      <c r="I421" s="11"/>
      <c r="J421" s="11"/>
      <c r="K421" s="11"/>
      <c r="L421" s="11"/>
      <c r="N421" s="11"/>
      <c r="O421" s="11"/>
      <c r="P421" s="11"/>
      <c r="Q421" s="11"/>
      <c r="R421" s="11"/>
      <c r="S421" s="11"/>
      <c r="T421" s="11"/>
      <c r="U421" s="11"/>
      <c r="V421" s="11"/>
      <c r="W421" s="11"/>
      <c r="X421" s="11"/>
      <c r="Y421" s="11"/>
      <c r="Z421" s="11"/>
      <c r="AA421" s="11"/>
      <c r="AB421" s="11"/>
      <c r="AC421" s="11"/>
      <c r="AD421" s="11"/>
    </row>
    <row r="422">
      <c r="A422" s="10" t="s">
        <v>36</v>
      </c>
      <c r="B422" s="24" t="s">
        <v>476</v>
      </c>
      <c r="C422" s="11"/>
      <c r="D422" s="21" t="str">
        <f t="shared" si="1"/>
        <v>0</v>
      </c>
      <c r="E422" s="21" t="str">
        <f t="shared" si="5"/>
        <v>0</v>
      </c>
      <c r="F422" s="22" t="str">
        <f t="shared" si="6"/>
        <v>0</v>
      </c>
      <c r="G422" s="23" t="str">
        <f t="shared" si="7"/>
        <v>0</v>
      </c>
      <c r="H422" s="24">
        <v>1302626.0</v>
      </c>
      <c r="I422" s="11"/>
      <c r="J422" s="11"/>
      <c r="K422" s="11"/>
      <c r="L422" s="11"/>
      <c r="N422" s="11"/>
      <c r="O422" s="11"/>
      <c r="P422" s="11"/>
      <c r="Q422" s="11"/>
      <c r="R422" s="11"/>
      <c r="S422" s="11"/>
      <c r="T422" s="11"/>
      <c r="U422" s="11"/>
      <c r="V422" s="11"/>
      <c r="W422" s="11"/>
      <c r="X422" s="11"/>
      <c r="Y422" s="11"/>
      <c r="Z422" s="11"/>
      <c r="AA422" s="11"/>
      <c r="AB422" s="11"/>
      <c r="AC422" s="11"/>
      <c r="AD422" s="11"/>
    </row>
    <row r="423">
      <c r="A423" s="10" t="s">
        <v>36</v>
      </c>
      <c r="B423" s="10" t="s">
        <v>477</v>
      </c>
      <c r="C423" s="11"/>
      <c r="D423" s="21" t="str">
        <f t="shared" si="1"/>
        <v>0</v>
      </c>
      <c r="E423" s="21" t="str">
        <f t="shared" si="5"/>
        <v>0</v>
      </c>
      <c r="F423" s="22" t="str">
        <f t="shared" si="6"/>
        <v>0</v>
      </c>
      <c r="G423" s="23" t="str">
        <f t="shared" si="7"/>
        <v>0</v>
      </c>
      <c r="H423" s="24">
        <v>390615.0</v>
      </c>
      <c r="I423" s="11"/>
      <c r="J423" s="11"/>
      <c r="K423" s="11"/>
      <c r="L423" s="11"/>
      <c r="N423" s="11"/>
      <c r="O423" s="11"/>
      <c r="P423" s="11"/>
      <c r="Q423" s="11"/>
      <c r="R423" s="11"/>
      <c r="S423" s="11"/>
      <c r="T423" s="11"/>
      <c r="U423" s="11"/>
      <c r="V423" s="11"/>
      <c r="W423" s="11"/>
      <c r="X423" s="11"/>
      <c r="Y423" s="11"/>
      <c r="Z423" s="11"/>
      <c r="AA423" s="11"/>
      <c r="AB423" s="11"/>
      <c r="AC423" s="11"/>
      <c r="AD423" s="11"/>
    </row>
    <row r="424">
      <c r="A424" s="10" t="s">
        <v>36</v>
      </c>
      <c r="B424" s="24" t="s">
        <v>478</v>
      </c>
      <c r="C424" s="11"/>
      <c r="D424" s="21" t="str">
        <f t="shared" si="1"/>
        <v>0</v>
      </c>
      <c r="E424" s="21" t="str">
        <f t="shared" si="5"/>
        <v>0</v>
      </c>
      <c r="F424" s="22" t="str">
        <f t="shared" si="6"/>
        <v>0</v>
      </c>
      <c r="G424" s="23" t="str">
        <f t="shared" si="7"/>
        <v>0</v>
      </c>
      <c r="H424" s="24">
        <v>2954537.0</v>
      </c>
      <c r="I424" s="11"/>
      <c r="J424" s="11"/>
      <c r="K424" s="11"/>
      <c r="L424" s="11"/>
      <c r="N424" s="11"/>
      <c r="O424" s="11"/>
      <c r="P424" s="11"/>
      <c r="Q424" s="11"/>
      <c r="R424" s="11"/>
      <c r="S424" s="11"/>
      <c r="T424" s="11"/>
      <c r="U424" s="11"/>
      <c r="V424" s="11"/>
      <c r="W424" s="11"/>
      <c r="X424" s="11"/>
      <c r="Y424" s="11"/>
      <c r="Z424" s="11"/>
      <c r="AA424" s="11"/>
      <c r="AB424" s="11"/>
      <c r="AC424" s="11"/>
      <c r="AD424" s="11"/>
    </row>
    <row r="425">
      <c r="A425" s="10" t="s">
        <v>36</v>
      </c>
      <c r="B425" s="10" t="s">
        <v>479</v>
      </c>
      <c r="C425" s="11"/>
      <c r="D425" s="21" t="str">
        <f t="shared" si="1"/>
        <v>0</v>
      </c>
      <c r="E425" s="21" t="str">
        <f t="shared" si="5"/>
        <v>0</v>
      </c>
      <c r="F425" s="22" t="str">
        <f t="shared" si="6"/>
        <v>0</v>
      </c>
      <c r="G425" s="23" t="str">
        <f t="shared" si="7"/>
        <v>0</v>
      </c>
      <c r="H425" s="24">
        <v>1068018.0</v>
      </c>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0" t="s">
        <v>36</v>
      </c>
      <c r="B426" s="24" t="s">
        <v>480</v>
      </c>
      <c r="C426" s="11"/>
      <c r="D426" s="21" t="str">
        <f t="shared" si="1"/>
        <v>0</v>
      </c>
      <c r="E426" s="21" t="str">
        <f t="shared" si="5"/>
        <v>0</v>
      </c>
      <c r="F426" s="22" t="str">
        <f t="shared" si="6"/>
        <v>0</v>
      </c>
      <c r="G426" s="23" t="str">
        <f t="shared" si="7"/>
        <v>0</v>
      </c>
      <c r="H426" s="24">
        <v>583888.0</v>
      </c>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0" t="s">
        <v>36</v>
      </c>
      <c r="B427" s="10" t="s">
        <v>481</v>
      </c>
      <c r="C427" s="11"/>
      <c r="D427" s="21" t="str">
        <f t="shared" si="1"/>
        <v>0</v>
      </c>
      <c r="E427" s="21" t="str">
        <f t="shared" si="5"/>
        <v>0</v>
      </c>
      <c r="F427" s="22" t="str">
        <f t="shared" si="6"/>
        <v>0</v>
      </c>
      <c r="G427" s="23" t="str">
        <f t="shared" si="7"/>
        <v>0</v>
      </c>
      <c r="H427" s="24">
        <v>519311.0</v>
      </c>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0" t="s">
        <v>36</v>
      </c>
      <c r="B428" s="24" t="s">
        <v>482</v>
      </c>
      <c r="C428" s="11"/>
      <c r="D428" s="21" t="str">
        <f t="shared" si="1"/>
        <v>0</v>
      </c>
      <c r="E428" s="21" t="str">
        <f t="shared" si="5"/>
        <v>0</v>
      </c>
      <c r="F428" s="22" t="str">
        <f t="shared" si="6"/>
        <v>0</v>
      </c>
      <c r="G428" s="23" t="str">
        <f t="shared" si="7"/>
        <v>0</v>
      </c>
      <c r="H428" s="24">
        <v>5101275.0</v>
      </c>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0" t="s">
        <v>36</v>
      </c>
      <c r="B429" s="10" t="s">
        <v>483</v>
      </c>
      <c r="C429" s="11"/>
      <c r="D429" s="21" t="str">
        <f t="shared" si="1"/>
        <v>0</v>
      </c>
      <c r="E429" s="21" t="str">
        <f t="shared" si="5"/>
        <v>0</v>
      </c>
      <c r="F429" s="22" t="str">
        <f t="shared" si="6"/>
        <v>0</v>
      </c>
      <c r="G429" s="23" t="str">
        <f t="shared" si="7"/>
        <v>0</v>
      </c>
      <c r="H429" s="24">
        <v>1.1383903E7</v>
      </c>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0" t="s">
        <v>36</v>
      </c>
      <c r="B430" s="24" t="s">
        <v>484</v>
      </c>
      <c r="C430" s="11"/>
      <c r="D430" s="21" t="str">
        <f t="shared" si="1"/>
        <v>0</v>
      </c>
      <c r="E430" s="21" t="str">
        <f t="shared" si="5"/>
        <v>0</v>
      </c>
      <c r="F430" s="22" t="str">
        <f t="shared" si="6"/>
        <v>0</v>
      </c>
      <c r="G430" s="23" t="str">
        <f t="shared" si="7"/>
        <v>0</v>
      </c>
      <c r="H430" s="24">
        <v>255997.0</v>
      </c>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0" t="s">
        <v>36</v>
      </c>
      <c r="B431" s="10" t="s">
        <v>485</v>
      </c>
      <c r="C431" s="11"/>
      <c r="D431" s="21" t="str">
        <f t="shared" si="1"/>
        <v>0</v>
      </c>
      <c r="E431" s="21" t="str">
        <f t="shared" si="5"/>
        <v>0</v>
      </c>
      <c r="F431" s="22" t="str">
        <f t="shared" si="6"/>
        <v>0</v>
      </c>
      <c r="G431" s="23" t="str">
        <f t="shared" si="7"/>
        <v>0</v>
      </c>
      <c r="H431" s="24">
        <v>700669.0</v>
      </c>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0" t="s">
        <v>36</v>
      </c>
      <c r="B432" s="24" t="s">
        <v>486</v>
      </c>
      <c r="C432" s="11"/>
      <c r="D432" s="21" t="str">
        <f t="shared" si="1"/>
        <v>0</v>
      </c>
      <c r="E432" s="21" t="str">
        <f t="shared" si="5"/>
        <v>0</v>
      </c>
      <c r="F432" s="22" t="str">
        <f t="shared" si="6"/>
        <v>0</v>
      </c>
      <c r="G432" s="23" t="str">
        <f t="shared" si="7"/>
        <v>0</v>
      </c>
      <c r="H432" s="24">
        <v>205410.0</v>
      </c>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0" t="s">
        <v>36</v>
      </c>
      <c r="B433" s="10" t="s">
        <v>487</v>
      </c>
      <c r="C433" s="11"/>
      <c r="D433" s="21" t="str">
        <f t="shared" si="1"/>
        <v>0</v>
      </c>
      <c r="E433" s="21" t="str">
        <f t="shared" si="5"/>
        <v>0</v>
      </c>
      <c r="F433" s="22" t="str">
        <f t="shared" si="6"/>
        <v>0</v>
      </c>
      <c r="G433" s="23" t="str">
        <f t="shared" si="7"/>
        <v>0</v>
      </c>
      <c r="H433" s="24">
        <v>4175793.0</v>
      </c>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0" t="s">
        <v>36</v>
      </c>
      <c r="B434" s="24" t="s">
        <v>488</v>
      </c>
      <c r="C434" s="11"/>
      <c r="D434" s="21" t="str">
        <f t="shared" si="1"/>
        <v>0</v>
      </c>
      <c r="E434" s="21" t="str">
        <f t="shared" si="5"/>
        <v>0</v>
      </c>
      <c r="F434" s="22" t="str">
        <f t="shared" si="6"/>
        <v>0</v>
      </c>
      <c r="G434" s="23" t="str">
        <f t="shared" si="7"/>
        <v>0</v>
      </c>
      <c r="H434" s="24">
        <v>4655365.0</v>
      </c>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0" t="s">
        <v>36</v>
      </c>
      <c r="B435" s="10" t="s">
        <v>489</v>
      </c>
      <c r="C435" s="11"/>
      <c r="D435" s="21" t="str">
        <f t="shared" si="1"/>
        <v>0</v>
      </c>
      <c r="E435" s="21" t="str">
        <f t="shared" si="5"/>
        <v>0</v>
      </c>
      <c r="F435" s="22" t="str">
        <f t="shared" si="6"/>
        <v>0</v>
      </c>
      <c r="G435" s="23" t="str">
        <f t="shared" si="7"/>
        <v>0</v>
      </c>
      <c r="H435" s="24">
        <v>4400288.0</v>
      </c>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0" t="s">
        <v>36</v>
      </c>
      <c r="B436" s="24" t="s">
        <v>490</v>
      </c>
      <c r="C436" s="11"/>
      <c r="D436" s="21" t="str">
        <f t="shared" si="1"/>
        <v>0</v>
      </c>
      <c r="E436" s="21" t="str">
        <f t="shared" si="5"/>
        <v>0</v>
      </c>
      <c r="F436" s="22" t="str">
        <f t="shared" si="6"/>
        <v>0</v>
      </c>
      <c r="G436" s="23" t="str">
        <f t="shared" si="7"/>
        <v>0</v>
      </c>
      <c r="H436" s="24">
        <v>694905.0</v>
      </c>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0" t="s">
        <v>36</v>
      </c>
      <c r="B437" s="10" t="s">
        <v>491</v>
      </c>
      <c r="C437" s="11"/>
      <c r="D437" s="21" t="str">
        <f t="shared" si="1"/>
        <v>0</v>
      </c>
      <c r="E437" s="21" t="str">
        <f t="shared" si="5"/>
        <v>0</v>
      </c>
      <c r="F437" s="22" t="str">
        <f t="shared" si="6"/>
        <v>0</v>
      </c>
      <c r="G437" s="23" t="str">
        <f t="shared" si="7"/>
        <v>0</v>
      </c>
      <c r="H437" s="24">
        <v>5303809.0</v>
      </c>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0" t="s">
        <v>36</v>
      </c>
      <c r="B438" s="24" t="s">
        <v>492</v>
      </c>
      <c r="C438" s="11"/>
      <c r="D438" s="21" t="str">
        <f t="shared" si="1"/>
        <v>0</v>
      </c>
      <c r="E438" s="21" t="str">
        <f t="shared" si="5"/>
        <v>0</v>
      </c>
      <c r="F438" s="22" t="str">
        <f t="shared" si="6"/>
        <v>0</v>
      </c>
      <c r="G438" s="23" t="str">
        <f t="shared" si="7"/>
        <v>0</v>
      </c>
      <c r="H438" s="24">
        <v>7316947.0</v>
      </c>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0" t="s">
        <v>36</v>
      </c>
      <c r="B439" s="10" t="s">
        <v>493</v>
      </c>
      <c r="C439" s="11"/>
      <c r="D439" s="21" t="str">
        <f t="shared" si="1"/>
        <v>0</v>
      </c>
      <c r="E439" s="21" t="str">
        <f t="shared" si="5"/>
        <v>0</v>
      </c>
      <c r="F439" s="22" t="str">
        <f t="shared" si="6"/>
        <v>0</v>
      </c>
      <c r="G439" s="23" t="str">
        <f t="shared" si="7"/>
        <v>0</v>
      </c>
      <c r="H439" s="24">
        <v>1.8501273E7</v>
      </c>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0" t="s">
        <v>36</v>
      </c>
      <c r="B440" s="24" t="s">
        <v>494</v>
      </c>
      <c r="C440" s="11"/>
      <c r="D440" s="21" t="str">
        <f t="shared" si="1"/>
        <v>0</v>
      </c>
      <c r="E440" s="21" t="str">
        <f t="shared" si="5"/>
        <v>0</v>
      </c>
      <c r="F440" s="22" t="str">
        <f t="shared" si="6"/>
        <v>0</v>
      </c>
      <c r="G440" s="23" t="str">
        <f t="shared" si="7"/>
        <v>0</v>
      </c>
      <c r="H440" s="24">
        <v>112103.0</v>
      </c>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0" t="s">
        <v>36</v>
      </c>
      <c r="B441" s="10" t="s">
        <v>495</v>
      </c>
      <c r="C441" s="11"/>
      <c r="D441" s="21" t="str">
        <f t="shared" si="1"/>
        <v>0</v>
      </c>
      <c r="E441" s="21" t="str">
        <f t="shared" si="5"/>
        <v>0</v>
      </c>
      <c r="F441" s="22" t="str">
        <f t="shared" si="6"/>
        <v>0</v>
      </c>
      <c r="G441" s="23" t="str">
        <f t="shared" si="7"/>
        <v>0</v>
      </c>
      <c r="H441" s="24">
        <v>3370502.0</v>
      </c>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0" t="s">
        <v>36</v>
      </c>
      <c r="B442" s="24" t="s">
        <v>496</v>
      </c>
      <c r="C442" s="11"/>
      <c r="D442" s="21" t="str">
        <f t="shared" si="1"/>
        <v>0</v>
      </c>
      <c r="E442" s="21" t="str">
        <f t="shared" si="5"/>
        <v>0</v>
      </c>
      <c r="F442" s="22" t="str">
        <f t="shared" si="6"/>
        <v>0</v>
      </c>
      <c r="G442" s="23" t="str">
        <f t="shared" si="7"/>
        <v>0</v>
      </c>
      <c r="H442" s="24">
        <v>43965.0</v>
      </c>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0" t="s">
        <v>36</v>
      </c>
      <c r="B443" s="10" t="s">
        <v>497</v>
      </c>
      <c r="C443" s="11"/>
      <c r="D443" s="21" t="str">
        <f t="shared" si="1"/>
        <v>0</v>
      </c>
      <c r="E443" s="21" t="str">
        <f t="shared" si="5"/>
        <v>0</v>
      </c>
      <c r="F443" s="22" t="str">
        <f t="shared" si="6"/>
        <v>0</v>
      </c>
      <c r="G443" s="23" t="str">
        <f t="shared" si="7"/>
        <v>0</v>
      </c>
      <c r="H443" s="24">
        <v>102162.0</v>
      </c>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0" t="s">
        <v>36</v>
      </c>
      <c r="B444" s="24" t="s">
        <v>498</v>
      </c>
      <c r="C444" s="11"/>
      <c r="D444" s="21" t="str">
        <f t="shared" si="1"/>
        <v>0</v>
      </c>
      <c r="E444" s="21" t="str">
        <f t="shared" si="5"/>
        <v>0</v>
      </c>
      <c r="F444" s="22" t="str">
        <f t="shared" si="6"/>
        <v>0</v>
      </c>
      <c r="G444" s="23" t="str">
        <f t="shared" si="7"/>
        <v>0</v>
      </c>
      <c r="H444" s="24">
        <v>166221.0</v>
      </c>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0" t="s">
        <v>36</v>
      </c>
      <c r="B445" s="10" t="s">
        <v>499</v>
      </c>
      <c r="C445" s="11"/>
      <c r="D445" s="21" t="str">
        <f t="shared" si="1"/>
        <v>0</v>
      </c>
      <c r="E445" s="21" t="str">
        <f t="shared" si="5"/>
        <v>0</v>
      </c>
      <c r="F445" s="22" t="str">
        <f t="shared" si="6"/>
        <v>0</v>
      </c>
      <c r="G445" s="23" t="str">
        <f t="shared" si="7"/>
        <v>0</v>
      </c>
      <c r="H445" s="24">
        <v>18212.0</v>
      </c>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0" t="s">
        <v>36</v>
      </c>
      <c r="B446" s="24" t="s">
        <v>500</v>
      </c>
      <c r="C446" s="11"/>
      <c r="D446" s="21" t="str">
        <f t="shared" si="1"/>
        <v>0</v>
      </c>
      <c r="E446" s="21" t="str">
        <f t="shared" si="5"/>
        <v>0</v>
      </c>
      <c r="F446" s="22" t="str">
        <f t="shared" si="6"/>
        <v>0</v>
      </c>
      <c r="G446" s="23" t="str">
        <f t="shared" si="7"/>
        <v>0</v>
      </c>
      <c r="H446" s="24">
        <v>12615.0</v>
      </c>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0" t="s">
        <v>36</v>
      </c>
      <c r="B447" s="10" t="s">
        <v>501</v>
      </c>
      <c r="C447" s="11"/>
      <c r="D447" s="21" t="str">
        <f t="shared" si="1"/>
        <v>0</v>
      </c>
      <c r="E447" s="21" t="str">
        <f t="shared" si="5"/>
        <v>0</v>
      </c>
      <c r="F447" s="22" t="str">
        <f t="shared" si="6"/>
        <v>0</v>
      </c>
      <c r="G447" s="23" t="str">
        <f t="shared" si="7"/>
        <v>0</v>
      </c>
      <c r="H447" s="24">
        <v>3.2561372E7</v>
      </c>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0" t="s">
        <v>36</v>
      </c>
      <c r="B448" s="24" t="s">
        <v>502</v>
      </c>
      <c r="C448" s="11"/>
      <c r="D448" s="21" t="str">
        <f t="shared" si="1"/>
        <v>0</v>
      </c>
      <c r="E448" s="21" t="str">
        <f t="shared" si="5"/>
        <v>0</v>
      </c>
      <c r="F448" s="22" t="str">
        <f t="shared" si="6"/>
        <v>0</v>
      </c>
      <c r="G448" s="23" t="str">
        <f t="shared" si="7"/>
        <v>0</v>
      </c>
      <c r="H448" s="24">
        <v>219761.0</v>
      </c>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0" t="s">
        <v>36</v>
      </c>
      <c r="B449" s="10" t="s">
        <v>503</v>
      </c>
      <c r="C449" s="11"/>
      <c r="D449" s="21" t="str">
        <f t="shared" si="1"/>
        <v>0</v>
      </c>
      <c r="E449" s="21" t="str">
        <f t="shared" si="5"/>
        <v>0</v>
      </c>
      <c r="F449" s="22" t="str">
        <f t="shared" si="6"/>
        <v>0</v>
      </c>
      <c r="G449" s="23" t="str">
        <f t="shared" si="7"/>
        <v>0</v>
      </c>
      <c r="H449" s="24">
        <v>4461576.0</v>
      </c>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0" t="s">
        <v>36</v>
      </c>
      <c r="B450" s="24" t="s">
        <v>504</v>
      </c>
      <c r="C450" s="11"/>
      <c r="D450" s="21" t="str">
        <f t="shared" si="1"/>
        <v>0</v>
      </c>
      <c r="E450" s="21" t="str">
        <f t="shared" si="5"/>
        <v>0</v>
      </c>
      <c r="F450" s="22" t="str">
        <f t="shared" si="6"/>
        <v>0</v>
      </c>
      <c r="G450" s="23" t="str">
        <f t="shared" si="7"/>
        <v>0</v>
      </c>
      <c r="H450" s="24">
        <v>1.0771357E7</v>
      </c>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0" t="s">
        <v>36</v>
      </c>
      <c r="B451" s="10" t="s">
        <v>505</v>
      </c>
      <c r="C451" s="11"/>
      <c r="D451" s="21" t="str">
        <f t="shared" si="1"/>
        <v>0</v>
      </c>
      <c r="E451" s="21" t="str">
        <f t="shared" si="5"/>
        <v>0</v>
      </c>
      <c r="F451" s="22" t="str">
        <f t="shared" si="6"/>
        <v>0</v>
      </c>
      <c r="G451" s="23" t="str">
        <f t="shared" si="7"/>
        <v>0</v>
      </c>
      <c r="H451" s="24">
        <v>1.7943289E7</v>
      </c>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0" t="s">
        <v>36</v>
      </c>
      <c r="B452" s="24" t="s">
        <v>506</v>
      </c>
      <c r="C452" s="11"/>
      <c r="D452" s="21" t="str">
        <f t="shared" si="1"/>
        <v>0</v>
      </c>
      <c r="E452" s="21" t="str">
        <f t="shared" si="5"/>
        <v>0</v>
      </c>
      <c r="F452" s="22" t="str">
        <f t="shared" si="6"/>
        <v>0</v>
      </c>
      <c r="G452" s="23" t="str">
        <f t="shared" si="7"/>
        <v>0</v>
      </c>
      <c r="H452" s="24">
        <v>1.50191673E8</v>
      </c>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0" t="s">
        <v>36</v>
      </c>
      <c r="B453" s="10" t="s">
        <v>507</v>
      </c>
      <c r="C453" s="11"/>
      <c r="D453" s="21" t="str">
        <f t="shared" si="1"/>
        <v>0</v>
      </c>
      <c r="E453" s="21" t="str">
        <f t="shared" si="5"/>
        <v>0</v>
      </c>
      <c r="F453" s="22" t="str">
        <f t="shared" si="6"/>
        <v>0</v>
      </c>
      <c r="G453" s="23" t="str">
        <f t="shared" si="7"/>
        <v>0</v>
      </c>
      <c r="H453" s="24">
        <v>2048285.0</v>
      </c>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0" t="s">
        <v>36</v>
      </c>
      <c r="B454" s="24" t="s">
        <v>508</v>
      </c>
      <c r="C454" s="11"/>
      <c r="D454" s="21" t="str">
        <f t="shared" si="1"/>
        <v>0</v>
      </c>
      <c r="E454" s="21" t="str">
        <f t="shared" si="5"/>
        <v>0</v>
      </c>
      <c r="F454" s="22" t="str">
        <f t="shared" si="6"/>
        <v>0</v>
      </c>
      <c r="G454" s="23" t="str">
        <f t="shared" si="7"/>
        <v>0</v>
      </c>
      <c r="H454" s="24">
        <v>4681136.0</v>
      </c>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0" t="s">
        <v>36</v>
      </c>
      <c r="B455" s="10" t="s">
        <v>509</v>
      </c>
      <c r="C455" s="11"/>
      <c r="D455" s="21" t="str">
        <f t="shared" si="1"/>
        <v>0</v>
      </c>
      <c r="E455" s="21" t="str">
        <f t="shared" si="5"/>
        <v>0</v>
      </c>
      <c r="F455" s="22" t="str">
        <f t="shared" si="6"/>
        <v>0</v>
      </c>
      <c r="G455" s="23" t="str">
        <f t="shared" si="7"/>
        <v>0</v>
      </c>
      <c r="H455" s="24">
        <v>1295835.0</v>
      </c>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0" t="s">
        <v>36</v>
      </c>
      <c r="B456" s="24" t="s">
        <v>510</v>
      </c>
      <c r="C456" s="11"/>
      <c r="D456" s="21" t="str">
        <f t="shared" si="1"/>
        <v>0</v>
      </c>
      <c r="E456" s="21" t="str">
        <f t="shared" si="5"/>
        <v>0</v>
      </c>
      <c r="F456" s="22" t="str">
        <f t="shared" si="6"/>
        <v>0</v>
      </c>
      <c r="G456" s="23" t="str">
        <f t="shared" si="7"/>
        <v>0</v>
      </c>
      <c r="H456" s="24">
        <v>181084.0</v>
      </c>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0" t="s">
        <v>36</v>
      </c>
      <c r="B457" s="10" t="s">
        <v>511</v>
      </c>
      <c r="C457" s="11"/>
      <c r="D457" s="21" t="str">
        <f t="shared" si="1"/>
        <v>0</v>
      </c>
      <c r="E457" s="21" t="str">
        <f t="shared" si="5"/>
        <v>0</v>
      </c>
      <c r="F457" s="22" t="str">
        <f t="shared" si="6"/>
        <v>0</v>
      </c>
      <c r="G457" s="23" t="str">
        <f t="shared" si="7"/>
        <v>0</v>
      </c>
      <c r="H457" s="24">
        <v>22915.0</v>
      </c>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0" t="s">
        <v>36</v>
      </c>
      <c r="B458" s="24" t="s">
        <v>512</v>
      </c>
      <c r="C458" s="11"/>
      <c r="D458" s="21" t="str">
        <f t="shared" si="1"/>
        <v>0</v>
      </c>
      <c r="E458" s="21" t="str">
        <f t="shared" si="5"/>
        <v>Glencore Xstrata</v>
      </c>
      <c r="F458" s="26" t="str">
        <f t="shared" si="6"/>
        <v>GLENCORE XSTRATA PLC</v>
      </c>
      <c r="G458" s="23">
        <f t="shared" si="7"/>
        <v>57427947</v>
      </c>
      <c r="H458" s="24">
        <v>5.7427947E7</v>
      </c>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0" t="s">
        <v>36</v>
      </c>
      <c r="B459" s="10" t="s">
        <v>513</v>
      </c>
      <c r="C459" s="11"/>
      <c r="D459" s="21" t="str">
        <f t="shared" si="1"/>
        <v>0</v>
      </c>
      <c r="E459" s="21" t="str">
        <f t="shared" si="5"/>
        <v>0</v>
      </c>
      <c r="F459" s="22" t="str">
        <f t="shared" si="6"/>
        <v>0</v>
      </c>
      <c r="G459" s="23" t="str">
        <f t="shared" si="7"/>
        <v>0</v>
      </c>
      <c r="H459" s="24">
        <v>2390013.0</v>
      </c>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0" t="s">
        <v>36</v>
      </c>
      <c r="B460" s="24" t="s">
        <v>514</v>
      </c>
      <c r="C460" s="11"/>
      <c r="D460" s="21" t="str">
        <f t="shared" si="1"/>
        <v>0</v>
      </c>
      <c r="E460" s="21" t="str">
        <f t="shared" si="5"/>
        <v>0</v>
      </c>
      <c r="F460" s="22" t="str">
        <f t="shared" si="6"/>
        <v>0</v>
      </c>
      <c r="G460" s="23" t="str">
        <f t="shared" si="7"/>
        <v>0</v>
      </c>
      <c r="H460" s="24">
        <v>1049858.0</v>
      </c>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0" t="s">
        <v>36</v>
      </c>
      <c r="B461" s="10" t="s">
        <v>515</v>
      </c>
      <c r="C461" s="11"/>
      <c r="D461" s="21" t="str">
        <f t="shared" si="1"/>
        <v>0</v>
      </c>
      <c r="E461" s="21" t="str">
        <f t="shared" si="5"/>
        <v>0</v>
      </c>
      <c r="F461" s="22" t="str">
        <f t="shared" si="6"/>
        <v>0</v>
      </c>
      <c r="G461" s="23" t="str">
        <f t="shared" si="7"/>
        <v>0</v>
      </c>
      <c r="H461" s="24">
        <v>1.7566297E7</v>
      </c>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0" t="s">
        <v>36</v>
      </c>
      <c r="B462" s="24" t="s">
        <v>516</v>
      </c>
      <c r="C462" s="11"/>
      <c r="D462" s="21" t="str">
        <f t="shared" si="1"/>
        <v>0</v>
      </c>
      <c r="E462" s="21" t="str">
        <f t="shared" si="5"/>
        <v>0</v>
      </c>
      <c r="F462" s="22" t="str">
        <f t="shared" si="6"/>
        <v>0</v>
      </c>
      <c r="G462" s="23" t="str">
        <f t="shared" si="7"/>
        <v>0</v>
      </c>
      <c r="H462" s="24">
        <v>38753.0</v>
      </c>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0" t="s">
        <v>36</v>
      </c>
      <c r="B463" s="10" t="s">
        <v>517</v>
      </c>
      <c r="C463" s="11"/>
      <c r="D463" s="21" t="str">
        <f t="shared" si="1"/>
        <v>0</v>
      </c>
      <c r="E463" s="21" t="str">
        <f t="shared" si="5"/>
        <v>0</v>
      </c>
      <c r="F463" s="22" t="str">
        <f t="shared" si="6"/>
        <v>0</v>
      </c>
      <c r="G463" s="23" t="str">
        <f t="shared" si="7"/>
        <v>0</v>
      </c>
      <c r="H463" s="24">
        <v>1606560.0</v>
      </c>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0" t="s">
        <v>36</v>
      </c>
      <c r="B464" s="24" t="s">
        <v>518</v>
      </c>
      <c r="C464" s="11"/>
      <c r="D464" s="21" t="str">
        <f t="shared" si="1"/>
        <v>0</v>
      </c>
      <c r="E464" s="21" t="str">
        <f t="shared" si="5"/>
        <v>0</v>
      </c>
      <c r="F464" s="22" t="str">
        <f t="shared" si="6"/>
        <v>0</v>
      </c>
      <c r="G464" s="23" t="str">
        <f t="shared" si="7"/>
        <v>0</v>
      </c>
      <c r="H464" s="24">
        <v>675094.0</v>
      </c>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0" t="s">
        <v>36</v>
      </c>
      <c r="B465" s="10" t="s">
        <v>519</v>
      </c>
      <c r="C465" s="11"/>
      <c r="D465" s="21" t="str">
        <f t="shared" si="1"/>
        <v>0</v>
      </c>
      <c r="E465" s="21" t="str">
        <f t="shared" si="5"/>
        <v>0</v>
      </c>
      <c r="F465" s="22" t="str">
        <f t="shared" si="6"/>
        <v>0</v>
      </c>
      <c r="G465" s="23" t="str">
        <f t="shared" si="7"/>
        <v>0</v>
      </c>
      <c r="H465" s="24">
        <v>431305.0</v>
      </c>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0" t="s">
        <v>36</v>
      </c>
      <c r="B466" s="24" t="s">
        <v>520</v>
      </c>
      <c r="C466" s="11"/>
      <c r="D466" s="21" t="str">
        <f t="shared" si="1"/>
        <v>0</v>
      </c>
      <c r="E466" s="21" t="str">
        <f t="shared" si="5"/>
        <v>0</v>
      </c>
      <c r="F466" s="22" t="str">
        <f t="shared" si="6"/>
        <v>0</v>
      </c>
      <c r="G466" s="23" t="str">
        <f t="shared" si="7"/>
        <v>0</v>
      </c>
      <c r="H466" s="24">
        <v>1664176.0</v>
      </c>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0" t="s">
        <v>36</v>
      </c>
      <c r="B467" s="10" t="s">
        <v>521</v>
      </c>
      <c r="C467" s="11"/>
      <c r="D467" s="21" t="str">
        <f t="shared" si="1"/>
        <v>0</v>
      </c>
      <c r="E467" s="21" t="str">
        <f t="shared" si="5"/>
        <v>0</v>
      </c>
      <c r="F467" s="22" t="str">
        <f t="shared" si="6"/>
        <v>0</v>
      </c>
      <c r="G467" s="23" t="str">
        <f t="shared" si="7"/>
        <v>0</v>
      </c>
      <c r="H467" s="24">
        <v>35659.0</v>
      </c>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0" t="s">
        <v>36</v>
      </c>
      <c r="B468" s="24" t="s">
        <v>522</v>
      </c>
      <c r="C468" s="11"/>
      <c r="D468" s="21" t="str">
        <f t="shared" si="1"/>
        <v>0</v>
      </c>
      <c r="E468" s="21" t="str">
        <f t="shared" si="5"/>
        <v>0</v>
      </c>
      <c r="F468" s="22" t="str">
        <f t="shared" si="6"/>
        <v>0</v>
      </c>
      <c r="G468" s="23" t="str">
        <f t="shared" si="7"/>
        <v>0</v>
      </c>
      <c r="H468" s="24">
        <v>2216114.0</v>
      </c>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0" t="s">
        <v>36</v>
      </c>
      <c r="B469" s="10" t="s">
        <v>523</v>
      </c>
      <c r="C469" s="11"/>
      <c r="D469" s="21" t="str">
        <f t="shared" si="1"/>
        <v>0</v>
      </c>
      <c r="E469" s="21" t="str">
        <f t="shared" si="5"/>
        <v>0</v>
      </c>
      <c r="F469" s="22" t="str">
        <f t="shared" si="6"/>
        <v>0</v>
      </c>
      <c r="G469" s="23" t="str">
        <f t="shared" si="7"/>
        <v>0</v>
      </c>
      <c r="H469" s="24">
        <v>4274021.0</v>
      </c>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0" t="s">
        <v>36</v>
      </c>
      <c r="B470" s="24" t="s">
        <v>524</v>
      </c>
      <c r="C470" s="11"/>
      <c r="D470" s="21" t="str">
        <f t="shared" si="1"/>
        <v>0</v>
      </c>
      <c r="E470" s="21" t="str">
        <f t="shared" si="5"/>
        <v>0</v>
      </c>
      <c r="F470" s="22" t="str">
        <f t="shared" si="6"/>
        <v>0</v>
      </c>
      <c r="G470" s="23" t="str">
        <f t="shared" si="7"/>
        <v>0</v>
      </c>
      <c r="H470" s="24">
        <v>1.7287724E7</v>
      </c>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0" t="s">
        <v>36</v>
      </c>
      <c r="B471" s="10" t="s">
        <v>525</v>
      </c>
      <c r="C471" s="11"/>
      <c r="D471" s="21" t="str">
        <f t="shared" si="1"/>
        <v>0</v>
      </c>
      <c r="E471" s="21" t="str">
        <f t="shared" si="5"/>
        <v>0</v>
      </c>
      <c r="F471" s="22" t="str">
        <f t="shared" si="6"/>
        <v>0</v>
      </c>
      <c r="G471" s="23" t="str">
        <f t="shared" si="7"/>
        <v>0</v>
      </c>
      <c r="H471" s="24">
        <v>2272112.0</v>
      </c>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0" t="s">
        <v>36</v>
      </c>
      <c r="B472" s="24" t="s">
        <v>526</v>
      </c>
      <c r="C472" s="11"/>
      <c r="D472" s="21" t="str">
        <f t="shared" si="1"/>
        <v>0</v>
      </c>
      <c r="E472" s="21" t="str">
        <f t="shared" si="5"/>
        <v>0</v>
      </c>
      <c r="F472" s="22" t="str">
        <f t="shared" si="6"/>
        <v>0</v>
      </c>
      <c r="G472" s="23" t="str">
        <f t="shared" si="7"/>
        <v>0</v>
      </c>
      <c r="H472" s="24">
        <v>5276614.0</v>
      </c>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0" t="s">
        <v>36</v>
      </c>
      <c r="B473" s="10" t="s">
        <v>527</v>
      </c>
      <c r="C473" s="11"/>
      <c r="D473" s="21" t="str">
        <f t="shared" si="1"/>
        <v>0</v>
      </c>
      <c r="E473" s="21" t="str">
        <f t="shared" si="5"/>
        <v>0</v>
      </c>
      <c r="F473" s="22" t="str">
        <f t="shared" si="6"/>
        <v>0</v>
      </c>
      <c r="G473" s="23" t="str">
        <f t="shared" si="7"/>
        <v>0</v>
      </c>
      <c r="H473" s="24">
        <v>992687.0</v>
      </c>
      <c r="I473" s="11"/>
      <c r="J473" s="11"/>
      <c r="K473" s="11"/>
      <c r="L473" s="11"/>
      <c r="N473" s="11"/>
      <c r="O473" s="11"/>
      <c r="P473" s="11"/>
      <c r="Q473" s="11"/>
      <c r="R473" s="11"/>
      <c r="S473" s="11"/>
      <c r="T473" s="11"/>
      <c r="U473" s="11"/>
      <c r="V473" s="11"/>
      <c r="W473" s="11"/>
      <c r="X473" s="11"/>
      <c r="Y473" s="11"/>
      <c r="Z473" s="11"/>
      <c r="AA473" s="11"/>
      <c r="AB473" s="11"/>
      <c r="AC473" s="11"/>
      <c r="AD473" s="11"/>
    </row>
    <row r="474">
      <c r="A474" s="10" t="s">
        <v>36</v>
      </c>
      <c r="B474" s="24" t="s">
        <v>528</v>
      </c>
      <c r="C474" s="11"/>
      <c r="D474" s="21" t="str">
        <f t="shared" si="1"/>
        <v>0</v>
      </c>
      <c r="E474" s="21" t="str">
        <f t="shared" si="5"/>
        <v>0</v>
      </c>
      <c r="F474" s="22" t="str">
        <f t="shared" si="6"/>
        <v>0</v>
      </c>
      <c r="G474" s="23" t="str">
        <f t="shared" si="7"/>
        <v>0</v>
      </c>
      <c r="H474" s="24">
        <v>194666.0</v>
      </c>
      <c r="I474" s="11"/>
      <c r="J474" s="11"/>
      <c r="K474" s="11"/>
      <c r="L474" s="11"/>
      <c r="N474" s="11"/>
      <c r="O474" s="11"/>
      <c r="P474" s="11"/>
      <c r="Q474" s="11"/>
      <c r="R474" s="11"/>
      <c r="S474" s="11"/>
      <c r="T474" s="11"/>
      <c r="U474" s="11"/>
      <c r="V474" s="11"/>
      <c r="W474" s="11"/>
      <c r="X474" s="11"/>
      <c r="Y474" s="11"/>
      <c r="Z474" s="11"/>
      <c r="AA474" s="11"/>
      <c r="AB474" s="11"/>
      <c r="AC474" s="11"/>
      <c r="AD474" s="11"/>
    </row>
    <row r="475">
      <c r="A475" s="10" t="s">
        <v>36</v>
      </c>
      <c r="B475" s="10" t="s">
        <v>529</v>
      </c>
      <c r="C475" s="11"/>
      <c r="D475" s="21" t="str">
        <f t="shared" si="1"/>
        <v>0</v>
      </c>
      <c r="E475" s="21" t="str">
        <f t="shared" si="5"/>
        <v>0</v>
      </c>
      <c r="F475" s="22" t="str">
        <f t="shared" si="6"/>
        <v>0</v>
      </c>
      <c r="G475" s="23" t="str">
        <f t="shared" si="7"/>
        <v>0</v>
      </c>
      <c r="H475" s="24">
        <v>1473337.0</v>
      </c>
      <c r="I475" s="11"/>
      <c r="J475" s="11"/>
      <c r="K475" s="11"/>
      <c r="L475" s="11"/>
      <c r="N475" s="11"/>
      <c r="O475" s="11"/>
      <c r="P475" s="11"/>
      <c r="Q475" s="11"/>
      <c r="R475" s="11"/>
      <c r="S475" s="11"/>
      <c r="T475" s="11"/>
      <c r="U475" s="11"/>
      <c r="V475" s="11"/>
      <c r="W475" s="11"/>
      <c r="X475" s="11"/>
      <c r="Y475" s="11"/>
      <c r="Z475" s="11"/>
      <c r="AA475" s="11"/>
      <c r="AB475" s="11"/>
      <c r="AC475" s="11"/>
      <c r="AD475" s="11"/>
    </row>
    <row r="476">
      <c r="A476" s="10" t="s">
        <v>36</v>
      </c>
      <c r="B476" s="24" t="s">
        <v>530</v>
      </c>
      <c r="C476" s="11"/>
      <c r="D476" s="21" t="str">
        <f t="shared" si="1"/>
        <v>0</v>
      </c>
      <c r="E476" s="21" t="str">
        <f t="shared" si="5"/>
        <v>0</v>
      </c>
      <c r="F476" s="22" t="str">
        <f t="shared" si="6"/>
        <v>0</v>
      </c>
      <c r="G476" s="23" t="str">
        <f t="shared" si="7"/>
        <v>0</v>
      </c>
      <c r="H476" s="24">
        <v>6068202.0</v>
      </c>
      <c r="I476" s="11"/>
      <c r="J476" s="11"/>
      <c r="K476" s="11"/>
      <c r="L476" s="11"/>
      <c r="N476" s="11"/>
      <c r="O476" s="11"/>
      <c r="P476" s="11"/>
      <c r="Q476" s="11"/>
      <c r="R476" s="11"/>
      <c r="S476" s="11"/>
      <c r="T476" s="11"/>
      <c r="U476" s="11"/>
      <c r="V476" s="11"/>
      <c r="W476" s="11"/>
      <c r="X476" s="11"/>
      <c r="Y476" s="11"/>
      <c r="Z476" s="11"/>
      <c r="AA476" s="11"/>
      <c r="AB476" s="11"/>
      <c r="AC476" s="11"/>
      <c r="AD476" s="11"/>
    </row>
    <row r="477">
      <c r="A477" s="10" t="s">
        <v>36</v>
      </c>
      <c r="B477" s="10" t="s">
        <v>531</v>
      </c>
      <c r="C477" s="11"/>
      <c r="D477" s="21" t="str">
        <f t="shared" si="1"/>
        <v>0</v>
      </c>
      <c r="E477" s="21" t="str">
        <f t="shared" si="5"/>
        <v>0</v>
      </c>
      <c r="F477" s="22" t="str">
        <f t="shared" si="6"/>
        <v>0</v>
      </c>
      <c r="G477" s="23" t="str">
        <f t="shared" si="7"/>
        <v>0</v>
      </c>
      <c r="H477" s="24">
        <v>1370524.0</v>
      </c>
      <c r="I477" s="11"/>
      <c r="J477" s="11"/>
      <c r="K477" s="11"/>
      <c r="L477" s="11"/>
      <c r="N477" s="11"/>
      <c r="O477" s="11"/>
      <c r="P477" s="11"/>
      <c r="Q477" s="11"/>
      <c r="R477" s="11"/>
      <c r="S477" s="11"/>
      <c r="T477" s="11"/>
      <c r="U477" s="11"/>
      <c r="V477" s="11"/>
      <c r="W477" s="11"/>
      <c r="X477" s="11"/>
      <c r="Y477" s="11"/>
      <c r="Z477" s="11"/>
      <c r="AA477" s="11"/>
      <c r="AB477" s="11"/>
      <c r="AC477" s="11"/>
      <c r="AD477" s="11"/>
    </row>
    <row r="478">
      <c r="A478" s="10" t="s">
        <v>36</v>
      </c>
      <c r="B478" s="24" t="s">
        <v>532</v>
      </c>
      <c r="C478" s="11"/>
      <c r="D478" s="21" t="str">
        <f t="shared" si="1"/>
        <v>0</v>
      </c>
      <c r="E478" s="21" t="str">
        <f t="shared" si="5"/>
        <v>0</v>
      </c>
      <c r="F478" s="22" t="str">
        <f t="shared" si="6"/>
        <v>0</v>
      </c>
      <c r="G478" s="23" t="str">
        <f t="shared" si="7"/>
        <v>0</v>
      </c>
      <c r="H478" s="24">
        <v>1996168.0</v>
      </c>
      <c r="I478" s="11"/>
      <c r="J478" s="11"/>
      <c r="K478" s="11"/>
      <c r="L478" s="11"/>
      <c r="N478" s="11"/>
      <c r="O478" s="11"/>
      <c r="P478" s="11"/>
      <c r="Q478" s="11"/>
      <c r="R478" s="11"/>
      <c r="S478" s="11"/>
      <c r="T478" s="11"/>
      <c r="U478" s="11"/>
      <c r="V478" s="11"/>
      <c r="W478" s="11"/>
      <c r="X478" s="11"/>
      <c r="Y478" s="11"/>
      <c r="Z478" s="11"/>
      <c r="AA478" s="11"/>
      <c r="AB478" s="11"/>
      <c r="AC478" s="11"/>
      <c r="AD478" s="11"/>
    </row>
    <row r="479">
      <c r="A479" s="10" t="s">
        <v>36</v>
      </c>
      <c r="B479" s="10" t="s">
        <v>533</v>
      </c>
      <c r="C479" s="11"/>
      <c r="D479" s="21" t="str">
        <f t="shared" si="1"/>
        <v>0</v>
      </c>
      <c r="E479" s="21" t="str">
        <f t="shared" si="5"/>
        <v>0</v>
      </c>
      <c r="F479" s="22" t="str">
        <f t="shared" si="6"/>
        <v>0</v>
      </c>
      <c r="G479" s="23" t="str">
        <f t="shared" si="7"/>
        <v>0</v>
      </c>
      <c r="H479" s="24">
        <v>1.0703098E7</v>
      </c>
      <c r="I479" s="11"/>
      <c r="J479" s="11"/>
      <c r="K479" s="11"/>
      <c r="L479" s="11"/>
      <c r="N479" s="11"/>
      <c r="O479" s="11"/>
      <c r="P479" s="11"/>
      <c r="Q479" s="11"/>
      <c r="R479" s="11"/>
      <c r="S479" s="11"/>
      <c r="T479" s="11"/>
      <c r="U479" s="11"/>
      <c r="V479" s="11"/>
      <c r="W479" s="11"/>
      <c r="X479" s="11"/>
      <c r="Y479" s="11"/>
      <c r="Z479" s="11"/>
      <c r="AA479" s="11"/>
      <c r="AB479" s="11"/>
      <c r="AC479" s="11"/>
      <c r="AD479" s="11"/>
    </row>
    <row r="480">
      <c r="A480" s="10" t="s">
        <v>36</v>
      </c>
      <c r="B480" s="10" t="s">
        <v>534</v>
      </c>
      <c r="C480" s="11"/>
      <c r="D480" s="21" t="str">
        <f t="shared" si="1"/>
        <v>0</v>
      </c>
      <c r="E480" s="21" t="str">
        <f t="shared" si="5"/>
        <v>0</v>
      </c>
      <c r="F480" s="22" t="str">
        <f t="shared" si="6"/>
        <v>0</v>
      </c>
      <c r="G480" s="23" t="str">
        <f t="shared" si="7"/>
        <v>0</v>
      </c>
      <c r="H480" s="24">
        <v>135369.0</v>
      </c>
      <c r="I480" s="11"/>
      <c r="J480" s="11"/>
      <c r="K480" s="11"/>
      <c r="L480" s="11"/>
      <c r="N480" s="11"/>
      <c r="O480" s="11"/>
      <c r="P480" s="11"/>
      <c r="Q480" s="11"/>
      <c r="R480" s="11"/>
      <c r="S480" s="11"/>
      <c r="T480" s="11"/>
      <c r="U480" s="11"/>
      <c r="V480" s="11"/>
      <c r="W480" s="11"/>
      <c r="X480" s="11"/>
      <c r="Y480" s="11"/>
      <c r="Z480" s="11"/>
      <c r="AA480" s="11"/>
      <c r="AB480" s="11"/>
      <c r="AC480" s="11"/>
      <c r="AD480" s="11"/>
    </row>
    <row r="481">
      <c r="A481" s="10" t="s">
        <v>36</v>
      </c>
      <c r="B481" s="10" t="s">
        <v>535</v>
      </c>
      <c r="C481" s="11"/>
      <c r="D481" s="21" t="str">
        <f t="shared" si="1"/>
        <v>0</v>
      </c>
      <c r="E481" s="21" t="str">
        <f t="shared" si="5"/>
        <v>0</v>
      </c>
      <c r="F481" s="22" t="str">
        <f t="shared" si="6"/>
        <v>0</v>
      </c>
      <c r="G481" s="23" t="str">
        <f t="shared" si="7"/>
        <v>0</v>
      </c>
      <c r="H481" s="24">
        <v>1716826.0</v>
      </c>
      <c r="I481" s="11"/>
      <c r="J481" s="11"/>
      <c r="K481" s="11"/>
      <c r="L481" s="11"/>
      <c r="N481" s="11"/>
      <c r="O481" s="11"/>
      <c r="P481" s="11"/>
      <c r="Q481" s="11"/>
      <c r="R481" s="11"/>
      <c r="S481" s="11"/>
      <c r="T481" s="11"/>
      <c r="U481" s="11"/>
      <c r="V481" s="11"/>
      <c r="W481" s="11"/>
      <c r="X481" s="11"/>
      <c r="Y481" s="11"/>
      <c r="Z481" s="11"/>
      <c r="AA481" s="11"/>
      <c r="AB481" s="11"/>
      <c r="AC481" s="11"/>
      <c r="AD481" s="11"/>
    </row>
    <row r="482">
      <c r="A482" s="10" t="s">
        <v>36</v>
      </c>
      <c r="B482" s="24" t="s">
        <v>536</v>
      </c>
      <c r="C482" s="11"/>
      <c r="D482" s="21" t="str">
        <f t="shared" si="1"/>
        <v>0</v>
      </c>
      <c r="E482" s="21" t="str">
        <f t="shared" si="5"/>
        <v>0</v>
      </c>
      <c r="F482" s="22" t="str">
        <f t="shared" si="6"/>
        <v>0</v>
      </c>
      <c r="G482" s="23" t="str">
        <f t="shared" si="7"/>
        <v>0</v>
      </c>
      <c r="H482" s="24">
        <v>269832.0</v>
      </c>
      <c r="I482" s="11"/>
      <c r="J482" s="11"/>
      <c r="K482" s="11"/>
      <c r="L482" s="11"/>
      <c r="N482" s="11"/>
      <c r="O482" s="11"/>
      <c r="P482" s="11"/>
      <c r="Q482" s="11"/>
      <c r="R482" s="11"/>
      <c r="S482" s="11"/>
      <c r="T482" s="11"/>
      <c r="U482" s="11"/>
      <c r="V482" s="11"/>
      <c r="W482" s="11"/>
      <c r="X482" s="11"/>
      <c r="Y482" s="11"/>
      <c r="Z482" s="11"/>
      <c r="AA482" s="11"/>
      <c r="AB482" s="11"/>
      <c r="AC482" s="11"/>
      <c r="AD482" s="11"/>
    </row>
    <row r="483">
      <c r="A483" s="10" t="s">
        <v>36</v>
      </c>
      <c r="B483" s="10" t="s">
        <v>537</v>
      </c>
      <c r="C483" s="11"/>
      <c r="D483" s="21" t="str">
        <f t="shared" si="1"/>
        <v>0</v>
      </c>
      <c r="E483" s="21" t="str">
        <f t="shared" si="5"/>
        <v>0</v>
      </c>
      <c r="F483" s="22" t="str">
        <f t="shared" si="6"/>
        <v>0</v>
      </c>
      <c r="G483" s="23" t="str">
        <f t="shared" si="7"/>
        <v>0</v>
      </c>
      <c r="H483" s="24">
        <v>1945357.0</v>
      </c>
      <c r="I483" s="11"/>
      <c r="J483" s="11"/>
      <c r="K483" s="11"/>
      <c r="L483" s="11"/>
      <c r="N483" s="11"/>
      <c r="O483" s="11"/>
      <c r="P483" s="11"/>
      <c r="Q483" s="11"/>
      <c r="R483" s="11"/>
      <c r="S483" s="11"/>
      <c r="T483" s="11"/>
      <c r="U483" s="11"/>
      <c r="V483" s="11"/>
      <c r="W483" s="11"/>
      <c r="X483" s="11"/>
      <c r="Y483" s="11"/>
      <c r="Z483" s="11"/>
      <c r="AA483" s="11"/>
      <c r="AB483" s="11"/>
      <c r="AC483" s="11"/>
      <c r="AD483" s="11"/>
    </row>
    <row r="484">
      <c r="A484" s="10" t="s">
        <v>36</v>
      </c>
      <c r="B484" s="24" t="s">
        <v>538</v>
      </c>
      <c r="C484" s="11"/>
      <c r="D484" s="21" t="str">
        <f t="shared" si="1"/>
        <v>0</v>
      </c>
      <c r="E484" s="21" t="str">
        <f t="shared" si="5"/>
        <v>0</v>
      </c>
      <c r="F484" s="22" t="str">
        <f t="shared" si="6"/>
        <v>0</v>
      </c>
      <c r="G484" s="23" t="str">
        <f t="shared" si="7"/>
        <v>0</v>
      </c>
      <c r="H484" s="24">
        <v>3837894.0</v>
      </c>
      <c r="I484" s="11"/>
      <c r="J484" s="11"/>
      <c r="K484" s="11"/>
      <c r="L484" s="11"/>
      <c r="N484" s="11"/>
      <c r="O484" s="11"/>
      <c r="P484" s="11"/>
      <c r="Q484" s="11"/>
      <c r="R484" s="11"/>
      <c r="S484" s="11"/>
      <c r="T484" s="11"/>
      <c r="U484" s="11"/>
      <c r="V484" s="11"/>
      <c r="W484" s="11"/>
      <c r="X484" s="11"/>
      <c r="Y484" s="11"/>
      <c r="Z484" s="11"/>
      <c r="AA484" s="11"/>
      <c r="AB484" s="11"/>
      <c r="AC484" s="11"/>
      <c r="AD484" s="11"/>
    </row>
    <row r="485">
      <c r="A485" s="10" t="s">
        <v>36</v>
      </c>
      <c r="B485" s="10" t="s">
        <v>539</v>
      </c>
      <c r="C485" s="11"/>
      <c r="D485" s="21" t="str">
        <f t="shared" si="1"/>
        <v>0</v>
      </c>
      <c r="E485" s="21" t="str">
        <f t="shared" si="5"/>
        <v>0</v>
      </c>
      <c r="F485" s="22" t="str">
        <f t="shared" si="6"/>
        <v>0</v>
      </c>
      <c r="G485" s="23" t="str">
        <f t="shared" si="7"/>
        <v>0</v>
      </c>
      <c r="H485" s="24">
        <v>6201585.0</v>
      </c>
      <c r="I485" s="11"/>
      <c r="J485" s="11"/>
      <c r="K485" s="11"/>
      <c r="L485" s="11"/>
      <c r="N485" s="11"/>
      <c r="O485" s="11"/>
      <c r="P485" s="11"/>
      <c r="Q485" s="11"/>
      <c r="R485" s="11"/>
      <c r="S485" s="11"/>
      <c r="T485" s="11"/>
      <c r="U485" s="11"/>
      <c r="V485" s="11"/>
      <c r="W485" s="11"/>
      <c r="X485" s="11"/>
      <c r="Y485" s="11"/>
      <c r="Z485" s="11"/>
      <c r="AA485" s="11"/>
      <c r="AB485" s="11"/>
      <c r="AC485" s="11"/>
      <c r="AD485" s="11"/>
    </row>
    <row r="486">
      <c r="A486" s="10" t="s">
        <v>36</v>
      </c>
      <c r="B486" s="24" t="s">
        <v>540</v>
      </c>
      <c r="C486" s="11"/>
      <c r="D486" s="21" t="str">
        <f t="shared" si="1"/>
        <v>0</v>
      </c>
      <c r="E486" s="21" t="str">
        <f t="shared" si="5"/>
        <v>0</v>
      </c>
      <c r="F486" s="22" t="str">
        <f t="shared" si="6"/>
        <v>0</v>
      </c>
      <c r="G486" s="23" t="str">
        <f t="shared" si="7"/>
        <v>0</v>
      </c>
      <c r="H486" s="24">
        <v>2159674.0</v>
      </c>
      <c r="I486" s="11"/>
      <c r="J486" s="11"/>
      <c r="K486" s="11"/>
      <c r="L486" s="11"/>
      <c r="N486" s="11"/>
      <c r="O486" s="11"/>
      <c r="P486" s="11"/>
      <c r="Q486" s="11"/>
      <c r="R486" s="11"/>
      <c r="S486" s="11"/>
      <c r="T486" s="11"/>
      <c r="U486" s="11"/>
      <c r="V486" s="11"/>
      <c r="W486" s="11"/>
      <c r="X486" s="11"/>
      <c r="Y486" s="11"/>
      <c r="Z486" s="11"/>
      <c r="AA486" s="11"/>
      <c r="AB486" s="11"/>
      <c r="AC486" s="11"/>
      <c r="AD486" s="11"/>
    </row>
    <row r="487">
      <c r="A487" s="10" t="s">
        <v>36</v>
      </c>
      <c r="B487" s="10" t="s">
        <v>541</v>
      </c>
      <c r="C487" s="11"/>
      <c r="D487" s="21" t="str">
        <f t="shared" si="1"/>
        <v>0</v>
      </c>
      <c r="E487" s="21" t="str">
        <f t="shared" si="5"/>
        <v>0</v>
      </c>
      <c r="F487" s="22" t="str">
        <f t="shared" si="6"/>
        <v>0</v>
      </c>
      <c r="G487" s="23" t="str">
        <f t="shared" si="7"/>
        <v>0</v>
      </c>
      <c r="H487" s="24">
        <v>1510250.0</v>
      </c>
      <c r="I487" s="11"/>
      <c r="J487" s="11"/>
      <c r="K487" s="11"/>
      <c r="L487" s="11"/>
      <c r="N487" s="11"/>
      <c r="O487" s="11"/>
      <c r="P487" s="11"/>
      <c r="Q487" s="11"/>
      <c r="R487" s="11"/>
      <c r="S487" s="11"/>
      <c r="T487" s="11"/>
      <c r="U487" s="11"/>
      <c r="V487" s="11"/>
      <c r="W487" s="11"/>
      <c r="X487" s="11"/>
      <c r="Y487" s="11"/>
      <c r="Z487" s="11"/>
      <c r="AA487" s="11"/>
      <c r="AB487" s="11"/>
      <c r="AC487" s="11"/>
      <c r="AD487" s="11"/>
    </row>
    <row r="488">
      <c r="A488" s="10" t="s">
        <v>36</v>
      </c>
      <c r="B488" s="24" t="s">
        <v>542</v>
      </c>
      <c r="C488" s="11"/>
      <c r="D488" s="21" t="str">
        <f t="shared" si="1"/>
        <v>0</v>
      </c>
      <c r="E488" s="21" t="str">
        <f t="shared" si="5"/>
        <v>0</v>
      </c>
      <c r="F488" s="22" t="str">
        <f t="shared" si="6"/>
        <v>0</v>
      </c>
      <c r="G488" s="23" t="str">
        <f t="shared" si="7"/>
        <v>0</v>
      </c>
      <c r="H488" s="24">
        <v>9739104.0</v>
      </c>
      <c r="I488" s="11"/>
      <c r="J488" s="11"/>
      <c r="K488" s="11"/>
      <c r="L488" s="11"/>
      <c r="N488" s="11"/>
      <c r="O488" s="11"/>
      <c r="P488" s="11"/>
      <c r="Q488" s="11"/>
      <c r="R488" s="11"/>
      <c r="S488" s="11"/>
      <c r="T488" s="11"/>
      <c r="U488" s="11"/>
      <c r="V488" s="11"/>
      <c r="W488" s="11"/>
      <c r="X488" s="11"/>
      <c r="Y488" s="11"/>
      <c r="Z488" s="11"/>
      <c r="AA488" s="11"/>
      <c r="AB488" s="11"/>
      <c r="AC488" s="11"/>
      <c r="AD488" s="11"/>
    </row>
    <row r="489">
      <c r="A489" s="10" t="s">
        <v>36</v>
      </c>
      <c r="B489" s="10" t="s">
        <v>543</v>
      </c>
      <c r="C489" s="11"/>
      <c r="D489" s="21" t="str">
        <f t="shared" si="1"/>
        <v>0</v>
      </c>
      <c r="E489" s="21" t="str">
        <f t="shared" si="5"/>
        <v>0</v>
      </c>
      <c r="F489" s="22" t="str">
        <f t="shared" si="6"/>
        <v>0</v>
      </c>
      <c r="G489" s="23" t="str">
        <f t="shared" si="7"/>
        <v>0</v>
      </c>
      <c r="H489" s="24">
        <v>238179.0</v>
      </c>
      <c r="I489" s="11"/>
      <c r="J489" s="11"/>
      <c r="K489" s="11"/>
      <c r="L489" s="11"/>
      <c r="N489" s="11"/>
      <c r="O489" s="11"/>
      <c r="P489" s="11"/>
      <c r="Q489" s="11"/>
      <c r="R489" s="11"/>
      <c r="S489" s="11"/>
      <c r="T489" s="11"/>
      <c r="U489" s="11"/>
      <c r="V489" s="11"/>
      <c r="W489" s="11"/>
      <c r="X489" s="11"/>
      <c r="Y489" s="11"/>
      <c r="Z489" s="11"/>
      <c r="AA489" s="11"/>
      <c r="AB489" s="11"/>
      <c r="AC489" s="11"/>
      <c r="AD489" s="11"/>
    </row>
    <row r="490">
      <c r="A490" s="10" t="s">
        <v>36</v>
      </c>
      <c r="B490" s="24" t="s">
        <v>544</v>
      </c>
      <c r="C490" s="11"/>
      <c r="D490" s="21" t="str">
        <f t="shared" si="1"/>
        <v>0</v>
      </c>
      <c r="E490" s="21" t="str">
        <f t="shared" si="5"/>
        <v>0</v>
      </c>
      <c r="F490" s="22" t="str">
        <f t="shared" si="6"/>
        <v>0</v>
      </c>
      <c r="G490" s="23" t="str">
        <f t="shared" si="7"/>
        <v>0</v>
      </c>
      <c r="H490" s="24">
        <v>1052268.0</v>
      </c>
      <c r="I490" s="11"/>
      <c r="J490" s="11"/>
      <c r="K490" s="11"/>
      <c r="L490" s="11"/>
      <c r="N490" s="11"/>
      <c r="O490" s="11"/>
      <c r="P490" s="11"/>
      <c r="Q490" s="11"/>
      <c r="R490" s="11"/>
      <c r="S490" s="11"/>
      <c r="T490" s="11"/>
      <c r="U490" s="11"/>
      <c r="V490" s="11"/>
      <c r="W490" s="11"/>
      <c r="X490" s="11"/>
      <c r="Y490" s="11"/>
      <c r="Z490" s="11"/>
      <c r="AA490" s="11"/>
      <c r="AB490" s="11"/>
      <c r="AC490" s="11"/>
      <c r="AD490" s="11"/>
    </row>
    <row r="491">
      <c r="A491" s="10" t="s">
        <v>36</v>
      </c>
      <c r="B491" s="10" t="s">
        <v>545</v>
      </c>
      <c r="C491" s="11"/>
      <c r="D491" s="21" t="str">
        <f t="shared" si="1"/>
        <v>0</v>
      </c>
      <c r="E491" s="21" t="str">
        <f t="shared" si="5"/>
        <v>0</v>
      </c>
      <c r="F491" s="22" t="str">
        <f t="shared" si="6"/>
        <v>0</v>
      </c>
      <c r="G491" s="23" t="str">
        <f t="shared" si="7"/>
        <v>0</v>
      </c>
      <c r="H491" s="24">
        <v>1053613.0</v>
      </c>
      <c r="I491" s="11"/>
      <c r="J491" s="11"/>
      <c r="K491" s="11"/>
      <c r="L491" s="11"/>
      <c r="N491" s="11"/>
      <c r="O491" s="11"/>
      <c r="P491" s="11"/>
      <c r="Q491" s="11"/>
      <c r="R491" s="11"/>
      <c r="S491" s="11"/>
      <c r="T491" s="11"/>
      <c r="U491" s="11"/>
      <c r="V491" s="11"/>
      <c r="W491" s="11"/>
      <c r="X491" s="11"/>
      <c r="Y491" s="11"/>
      <c r="Z491" s="11"/>
      <c r="AA491" s="11"/>
      <c r="AB491" s="11"/>
      <c r="AC491" s="11"/>
      <c r="AD491" s="11"/>
    </row>
    <row r="492">
      <c r="A492" s="10" t="s">
        <v>36</v>
      </c>
      <c r="B492" s="24" t="s">
        <v>546</v>
      </c>
      <c r="C492" s="11"/>
      <c r="D492" s="21" t="str">
        <f t="shared" si="1"/>
        <v>0</v>
      </c>
      <c r="E492" s="21" t="str">
        <f t="shared" si="5"/>
        <v>0</v>
      </c>
      <c r="F492" s="22" t="str">
        <f t="shared" si="6"/>
        <v>0</v>
      </c>
      <c r="G492" s="23" t="str">
        <f t="shared" si="7"/>
        <v>0</v>
      </c>
      <c r="H492" s="24">
        <v>4814583.0</v>
      </c>
      <c r="I492" s="11"/>
      <c r="J492" s="11"/>
      <c r="K492" s="11"/>
      <c r="L492" s="11"/>
      <c r="N492" s="11"/>
      <c r="O492" s="11"/>
      <c r="P492" s="11"/>
      <c r="Q492" s="11"/>
      <c r="R492" s="11"/>
      <c r="S492" s="11"/>
      <c r="T492" s="11"/>
      <c r="U492" s="11"/>
      <c r="V492" s="11"/>
      <c r="W492" s="11"/>
      <c r="X492" s="11"/>
      <c r="Y492" s="11"/>
      <c r="Z492" s="11"/>
      <c r="AA492" s="11"/>
      <c r="AB492" s="11"/>
      <c r="AC492" s="11"/>
      <c r="AD492" s="11"/>
    </row>
    <row r="493">
      <c r="A493" s="10" t="s">
        <v>36</v>
      </c>
      <c r="B493" s="10" t="s">
        <v>547</v>
      </c>
      <c r="C493" s="11"/>
      <c r="D493" s="21" t="str">
        <f t="shared" si="1"/>
        <v>0</v>
      </c>
      <c r="E493" s="21" t="str">
        <f t="shared" si="5"/>
        <v>0</v>
      </c>
      <c r="F493" s="22" t="str">
        <f t="shared" si="6"/>
        <v>0</v>
      </c>
      <c r="G493" s="23" t="str">
        <f t="shared" si="7"/>
        <v>0</v>
      </c>
      <c r="H493" s="24">
        <v>210359.0</v>
      </c>
      <c r="I493" s="11"/>
      <c r="J493" s="11"/>
      <c r="K493" s="11"/>
      <c r="L493" s="11"/>
      <c r="N493" s="11"/>
      <c r="O493" s="11"/>
      <c r="P493" s="11"/>
      <c r="Q493" s="11"/>
      <c r="R493" s="11"/>
      <c r="S493" s="11"/>
      <c r="T493" s="11"/>
      <c r="U493" s="11"/>
      <c r="V493" s="11"/>
      <c r="W493" s="11"/>
      <c r="X493" s="11"/>
      <c r="Y493" s="11"/>
      <c r="Z493" s="11"/>
      <c r="AA493" s="11"/>
      <c r="AB493" s="11"/>
      <c r="AC493" s="11"/>
      <c r="AD493" s="11"/>
    </row>
    <row r="494">
      <c r="A494" s="10" t="s">
        <v>36</v>
      </c>
      <c r="B494" s="24" t="s">
        <v>548</v>
      </c>
      <c r="C494" s="11"/>
      <c r="D494" s="21" t="str">
        <f t="shared" si="1"/>
        <v>0</v>
      </c>
      <c r="E494" s="21" t="str">
        <f t="shared" si="5"/>
        <v>0</v>
      </c>
      <c r="F494" s="22" t="str">
        <f t="shared" si="6"/>
        <v>0</v>
      </c>
      <c r="G494" s="23" t="str">
        <f t="shared" si="7"/>
        <v>0</v>
      </c>
      <c r="H494" s="24">
        <v>304172.0</v>
      </c>
      <c r="I494" s="11"/>
      <c r="J494" s="11"/>
      <c r="K494" s="11"/>
      <c r="L494" s="11"/>
      <c r="N494" s="11"/>
      <c r="O494" s="11"/>
      <c r="P494" s="11"/>
      <c r="Q494" s="11"/>
      <c r="R494" s="11"/>
      <c r="S494" s="11"/>
      <c r="T494" s="11"/>
      <c r="U494" s="11"/>
      <c r="V494" s="11"/>
      <c r="W494" s="11"/>
      <c r="X494" s="11"/>
      <c r="Y494" s="11"/>
      <c r="Z494" s="11"/>
      <c r="AA494" s="11"/>
      <c r="AB494" s="11"/>
      <c r="AC494" s="11"/>
      <c r="AD494" s="11"/>
    </row>
    <row r="495">
      <c r="A495" s="10" t="s">
        <v>36</v>
      </c>
      <c r="B495" s="10" t="s">
        <v>549</v>
      </c>
      <c r="C495" s="11"/>
      <c r="D495" s="21" t="str">
        <f t="shared" si="1"/>
        <v>0</v>
      </c>
      <c r="E495" s="21" t="str">
        <f t="shared" si="5"/>
        <v>0</v>
      </c>
      <c r="F495" s="22" t="str">
        <f t="shared" si="6"/>
        <v>0</v>
      </c>
      <c r="G495" s="23" t="str">
        <f t="shared" si="7"/>
        <v>0</v>
      </c>
      <c r="H495" s="24">
        <v>2552161.0</v>
      </c>
      <c r="I495" s="11"/>
      <c r="J495" s="11"/>
      <c r="K495" s="11"/>
      <c r="L495" s="11"/>
      <c r="N495" s="11"/>
      <c r="O495" s="11"/>
      <c r="P495" s="11"/>
      <c r="Q495" s="11"/>
      <c r="R495" s="11"/>
      <c r="S495" s="11"/>
      <c r="T495" s="11"/>
      <c r="U495" s="11"/>
      <c r="V495" s="11"/>
      <c r="W495" s="11"/>
      <c r="X495" s="11"/>
      <c r="Y495" s="11"/>
      <c r="Z495" s="11"/>
      <c r="AA495" s="11"/>
      <c r="AB495" s="11"/>
      <c r="AC495" s="11"/>
      <c r="AD495" s="11"/>
    </row>
    <row r="496">
      <c r="A496" s="10" t="s">
        <v>36</v>
      </c>
      <c r="B496" s="24" t="s">
        <v>550</v>
      </c>
      <c r="C496" s="11"/>
      <c r="D496" s="21" t="str">
        <f t="shared" si="1"/>
        <v>0</v>
      </c>
      <c r="E496" s="21" t="str">
        <f t="shared" si="5"/>
        <v>0</v>
      </c>
      <c r="F496" s="22" t="str">
        <f t="shared" si="6"/>
        <v>0</v>
      </c>
      <c r="G496" s="23" t="str">
        <f t="shared" si="7"/>
        <v>0</v>
      </c>
      <c r="H496" s="24">
        <v>1701395.0</v>
      </c>
      <c r="I496" s="11"/>
      <c r="J496" s="11"/>
      <c r="K496" s="11"/>
      <c r="L496" s="11"/>
      <c r="N496" s="11"/>
      <c r="O496" s="11"/>
      <c r="P496" s="11"/>
      <c r="Q496" s="11"/>
      <c r="R496" s="11"/>
      <c r="S496" s="11"/>
      <c r="T496" s="11"/>
      <c r="U496" s="11"/>
      <c r="V496" s="11"/>
      <c r="W496" s="11"/>
      <c r="X496" s="11"/>
      <c r="Y496" s="11"/>
      <c r="Z496" s="11"/>
      <c r="AA496" s="11"/>
      <c r="AB496" s="11"/>
      <c r="AC496" s="11"/>
      <c r="AD496" s="11"/>
    </row>
    <row r="497">
      <c r="A497" s="10" t="s">
        <v>36</v>
      </c>
      <c r="B497" s="10" t="s">
        <v>551</v>
      </c>
      <c r="C497" s="11"/>
      <c r="D497" s="21" t="str">
        <f t="shared" si="1"/>
        <v>0</v>
      </c>
      <c r="E497" s="21" t="str">
        <f t="shared" si="5"/>
        <v>0</v>
      </c>
      <c r="F497" s="22" t="str">
        <f t="shared" si="6"/>
        <v>0</v>
      </c>
      <c r="G497" s="23" t="str">
        <f t="shared" si="7"/>
        <v>0</v>
      </c>
      <c r="H497" s="24">
        <v>1.7180251E7</v>
      </c>
      <c r="I497" s="11"/>
      <c r="J497" s="11"/>
      <c r="K497" s="11"/>
      <c r="L497" s="11"/>
      <c r="N497" s="11"/>
      <c r="O497" s="11"/>
      <c r="P497" s="11"/>
      <c r="Q497" s="11"/>
      <c r="R497" s="11"/>
      <c r="S497" s="11"/>
      <c r="T497" s="11"/>
      <c r="U497" s="11"/>
      <c r="V497" s="11"/>
      <c r="W497" s="11"/>
      <c r="X497" s="11"/>
      <c r="Y497" s="11"/>
      <c r="Z497" s="11"/>
      <c r="AA497" s="11"/>
      <c r="AB497" s="11"/>
      <c r="AC497" s="11"/>
      <c r="AD497" s="11"/>
    </row>
    <row r="498">
      <c r="A498" s="10" t="s">
        <v>36</v>
      </c>
      <c r="B498" s="24" t="s">
        <v>552</v>
      </c>
      <c r="C498" s="11"/>
      <c r="D498" s="21" t="str">
        <f t="shared" si="1"/>
        <v>0</v>
      </c>
      <c r="E498" s="21" t="str">
        <f t="shared" si="5"/>
        <v>0</v>
      </c>
      <c r="F498" s="22" t="str">
        <f t="shared" si="6"/>
        <v>0</v>
      </c>
      <c r="G498" s="23" t="str">
        <f t="shared" si="7"/>
        <v>0</v>
      </c>
      <c r="H498" s="24">
        <v>2546673.0</v>
      </c>
      <c r="I498" s="11"/>
      <c r="J498" s="11"/>
      <c r="K498" s="11"/>
      <c r="L498" s="11"/>
      <c r="N498" s="11"/>
      <c r="O498" s="11"/>
      <c r="P498" s="11"/>
      <c r="Q498" s="11"/>
      <c r="R498" s="11"/>
      <c r="S498" s="11"/>
      <c r="T498" s="11"/>
      <c r="U498" s="11"/>
      <c r="V498" s="11"/>
      <c r="W498" s="11"/>
      <c r="X498" s="11"/>
      <c r="Y498" s="11"/>
      <c r="Z498" s="11"/>
      <c r="AA498" s="11"/>
      <c r="AB498" s="11"/>
      <c r="AC498" s="11"/>
      <c r="AD498" s="11"/>
    </row>
    <row r="499">
      <c r="A499" s="10" t="s">
        <v>36</v>
      </c>
      <c r="B499" s="10" t="s">
        <v>553</v>
      </c>
      <c r="C499" s="11"/>
      <c r="D499" s="21" t="str">
        <f t="shared" si="1"/>
        <v>0</v>
      </c>
      <c r="E499" s="21" t="str">
        <f t="shared" si="5"/>
        <v>0</v>
      </c>
      <c r="F499" s="22" t="str">
        <f t="shared" si="6"/>
        <v>0</v>
      </c>
      <c r="G499" s="23" t="str">
        <f t="shared" si="7"/>
        <v>0</v>
      </c>
      <c r="H499" s="24">
        <v>5908542.0</v>
      </c>
      <c r="I499" s="11"/>
      <c r="J499" s="11"/>
      <c r="K499" s="11"/>
      <c r="L499" s="11"/>
      <c r="N499" s="11"/>
      <c r="O499" s="11"/>
      <c r="P499" s="11"/>
      <c r="Q499" s="11"/>
      <c r="R499" s="11"/>
      <c r="S499" s="11"/>
      <c r="T499" s="11"/>
      <c r="U499" s="11"/>
      <c r="V499" s="11"/>
      <c r="W499" s="11"/>
      <c r="X499" s="11"/>
      <c r="Y499" s="11"/>
      <c r="Z499" s="11"/>
      <c r="AA499" s="11"/>
      <c r="AB499" s="11"/>
      <c r="AC499" s="11"/>
      <c r="AD499" s="11"/>
    </row>
    <row r="500">
      <c r="A500" s="10" t="s">
        <v>36</v>
      </c>
      <c r="B500" s="24" t="s">
        <v>554</v>
      </c>
      <c r="C500" s="11"/>
      <c r="D500" s="21" t="str">
        <f t="shared" si="1"/>
        <v>0</v>
      </c>
      <c r="E500" s="21" t="str">
        <f t="shared" si="5"/>
        <v>0</v>
      </c>
      <c r="F500" s="22" t="str">
        <f t="shared" si="6"/>
        <v>0</v>
      </c>
      <c r="G500" s="23" t="str">
        <f t="shared" si="7"/>
        <v>0</v>
      </c>
      <c r="H500" s="24">
        <v>337063.0</v>
      </c>
      <c r="I500" s="11"/>
      <c r="J500" s="11"/>
      <c r="K500" s="11"/>
      <c r="L500" s="11"/>
      <c r="N500" s="11"/>
      <c r="O500" s="11"/>
      <c r="P500" s="11"/>
      <c r="Q500" s="11"/>
      <c r="R500" s="11"/>
      <c r="S500" s="11"/>
      <c r="T500" s="11"/>
      <c r="U500" s="11"/>
      <c r="V500" s="11"/>
      <c r="W500" s="11"/>
      <c r="X500" s="11"/>
      <c r="Y500" s="11"/>
      <c r="Z500" s="11"/>
      <c r="AA500" s="11"/>
      <c r="AB500" s="11"/>
      <c r="AC500" s="11"/>
      <c r="AD500" s="11"/>
    </row>
    <row r="501">
      <c r="A501" s="10" t="s">
        <v>36</v>
      </c>
      <c r="B501" s="10" t="s">
        <v>555</v>
      </c>
      <c r="C501" s="11"/>
      <c r="D501" s="21" t="str">
        <f t="shared" si="1"/>
        <v>0</v>
      </c>
      <c r="E501" s="21" t="str">
        <f t="shared" si="5"/>
        <v>0</v>
      </c>
      <c r="F501" s="22" t="str">
        <f t="shared" si="6"/>
        <v>0</v>
      </c>
      <c r="G501" s="23" t="str">
        <f t="shared" si="7"/>
        <v>0</v>
      </c>
      <c r="H501" s="24">
        <v>2804301.0</v>
      </c>
      <c r="I501" s="11"/>
      <c r="J501" s="11"/>
      <c r="K501" s="11"/>
      <c r="L501" s="11"/>
      <c r="N501" s="11"/>
      <c r="O501" s="11"/>
      <c r="P501" s="11"/>
      <c r="Q501" s="11"/>
      <c r="R501" s="11"/>
      <c r="S501" s="11"/>
      <c r="T501" s="11"/>
      <c r="U501" s="11"/>
      <c r="V501" s="11"/>
      <c r="W501" s="11"/>
      <c r="X501" s="11"/>
      <c r="Y501" s="11"/>
      <c r="Z501" s="11"/>
      <c r="AA501" s="11"/>
      <c r="AB501" s="11"/>
      <c r="AC501" s="11"/>
      <c r="AD501" s="11"/>
    </row>
    <row r="502">
      <c r="A502" s="10" t="s">
        <v>36</v>
      </c>
      <c r="B502" s="24" t="s">
        <v>556</v>
      </c>
      <c r="C502" s="11"/>
      <c r="D502" s="21" t="str">
        <f t="shared" si="1"/>
        <v>0</v>
      </c>
      <c r="E502" s="21" t="str">
        <f t="shared" si="5"/>
        <v>0</v>
      </c>
      <c r="F502" s="22" t="str">
        <f t="shared" si="6"/>
        <v>0</v>
      </c>
      <c r="G502" s="23" t="str">
        <f t="shared" si="7"/>
        <v>0</v>
      </c>
      <c r="H502" s="24">
        <v>892374.0</v>
      </c>
      <c r="I502" s="11"/>
      <c r="J502" s="11"/>
      <c r="K502" s="11"/>
      <c r="L502" s="11"/>
      <c r="N502" s="11"/>
      <c r="O502" s="11"/>
      <c r="P502" s="11"/>
      <c r="Q502" s="11"/>
      <c r="R502" s="11"/>
      <c r="S502" s="11"/>
      <c r="T502" s="11"/>
      <c r="U502" s="11"/>
      <c r="V502" s="11"/>
      <c r="W502" s="11"/>
      <c r="X502" s="11"/>
      <c r="Y502" s="11"/>
      <c r="Z502" s="11"/>
      <c r="AA502" s="11"/>
      <c r="AB502" s="11"/>
      <c r="AC502" s="11"/>
      <c r="AD502" s="11"/>
    </row>
    <row r="503">
      <c r="A503" s="10" t="s">
        <v>36</v>
      </c>
      <c r="B503" s="10" t="s">
        <v>557</v>
      </c>
      <c r="C503" s="11"/>
      <c r="D503" s="21" t="str">
        <f t="shared" si="1"/>
        <v>0</v>
      </c>
      <c r="E503" s="21" t="str">
        <f t="shared" si="5"/>
        <v>0</v>
      </c>
      <c r="F503" s="22" t="str">
        <f t="shared" si="6"/>
        <v>0</v>
      </c>
      <c r="G503" s="23" t="str">
        <f t="shared" si="7"/>
        <v>0</v>
      </c>
      <c r="H503" s="24">
        <v>2985500.0</v>
      </c>
      <c r="I503" s="11"/>
      <c r="J503" s="11"/>
      <c r="K503" s="11"/>
      <c r="L503" s="11"/>
      <c r="N503" s="11"/>
      <c r="O503" s="11"/>
      <c r="P503" s="11"/>
      <c r="Q503" s="11"/>
      <c r="R503" s="11"/>
      <c r="S503" s="11"/>
      <c r="T503" s="11"/>
      <c r="U503" s="11"/>
      <c r="V503" s="11"/>
      <c r="W503" s="11"/>
      <c r="X503" s="11"/>
      <c r="Y503" s="11"/>
      <c r="Z503" s="11"/>
      <c r="AA503" s="11"/>
      <c r="AB503" s="11"/>
      <c r="AC503" s="11"/>
      <c r="AD503" s="11"/>
    </row>
    <row r="504">
      <c r="A504" s="10" t="s">
        <v>36</v>
      </c>
      <c r="B504" s="24" t="s">
        <v>558</v>
      </c>
      <c r="C504" s="11"/>
      <c r="D504" s="21" t="str">
        <f t="shared" si="1"/>
        <v>0</v>
      </c>
      <c r="E504" s="21" t="str">
        <f t="shared" si="5"/>
        <v>0</v>
      </c>
      <c r="F504" s="22" t="str">
        <f t="shared" si="6"/>
        <v>0</v>
      </c>
      <c r="G504" s="23" t="str">
        <f t="shared" si="7"/>
        <v>0</v>
      </c>
      <c r="H504" s="24">
        <v>8032150.0</v>
      </c>
      <c r="I504" s="11"/>
      <c r="J504" s="11"/>
      <c r="K504" s="11"/>
      <c r="L504" s="11"/>
      <c r="N504" s="11"/>
      <c r="O504" s="11"/>
      <c r="P504" s="11"/>
      <c r="Q504" s="11"/>
      <c r="R504" s="11"/>
      <c r="S504" s="11"/>
      <c r="T504" s="11"/>
      <c r="U504" s="11"/>
      <c r="V504" s="11"/>
      <c r="W504" s="11"/>
      <c r="X504" s="11"/>
      <c r="Y504" s="11"/>
      <c r="Z504" s="11"/>
      <c r="AA504" s="11"/>
      <c r="AB504" s="11"/>
      <c r="AC504" s="11"/>
      <c r="AD504" s="11"/>
    </row>
    <row r="505">
      <c r="A505" s="10" t="s">
        <v>36</v>
      </c>
      <c r="B505" s="10" t="s">
        <v>559</v>
      </c>
      <c r="C505" s="11"/>
      <c r="D505" s="21" t="str">
        <f t="shared" si="1"/>
        <v>0</v>
      </c>
      <c r="E505" s="21" t="str">
        <f t="shared" si="5"/>
        <v>0</v>
      </c>
      <c r="F505" s="22" t="str">
        <f t="shared" si="6"/>
        <v>0</v>
      </c>
      <c r="G505" s="23" t="str">
        <f t="shared" si="7"/>
        <v>0</v>
      </c>
      <c r="H505" s="24">
        <v>2.4628615E7</v>
      </c>
      <c r="I505" s="11"/>
      <c r="J505" s="11"/>
      <c r="K505" s="11"/>
      <c r="L505" s="11"/>
      <c r="N505" s="11"/>
      <c r="O505" s="11"/>
      <c r="P505" s="11"/>
      <c r="Q505" s="11"/>
      <c r="R505" s="11"/>
      <c r="S505" s="11"/>
      <c r="T505" s="11"/>
      <c r="U505" s="11"/>
      <c r="V505" s="11"/>
      <c r="W505" s="11"/>
      <c r="X505" s="11"/>
      <c r="Y505" s="11"/>
      <c r="Z505" s="11"/>
      <c r="AA505" s="11"/>
      <c r="AB505" s="11"/>
      <c r="AC505" s="11"/>
      <c r="AD505" s="11"/>
    </row>
    <row r="506">
      <c r="A506" s="10" t="s">
        <v>36</v>
      </c>
      <c r="B506" s="24" t="s">
        <v>560</v>
      </c>
      <c r="C506" s="11"/>
      <c r="D506" s="21" t="str">
        <f t="shared" si="1"/>
        <v>0</v>
      </c>
      <c r="E506" s="21" t="str">
        <f t="shared" si="5"/>
        <v>0</v>
      </c>
      <c r="F506" s="22" t="str">
        <f t="shared" si="6"/>
        <v>0</v>
      </c>
      <c r="G506" s="23" t="str">
        <f t="shared" si="7"/>
        <v>0</v>
      </c>
      <c r="H506" s="24">
        <v>1491900.0</v>
      </c>
      <c r="I506" s="11"/>
      <c r="J506" s="11"/>
      <c r="K506" s="11"/>
      <c r="L506" s="11"/>
      <c r="N506" s="11"/>
      <c r="O506" s="11"/>
      <c r="P506" s="11"/>
      <c r="Q506" s="11"/>
      <c r="R506" s="11"/>
      <c r="S506" s="11"/>
      <c r="T506" s="11"/>
      <c r="U506" s="11"/>
      <c r="V506" s="11"/>
      <c r="W506" s="11"/>
      <c r="X506" s="11"/>
      <c r="Y506" s="11"/>
      <c r="Z506" s="11"/>
      <c r="AA506" s="11"/>
      <c r="AB506" s="11"/>
      <c r="AC506" s="11"/>
      <c r="AD506" s="11"/>
    </row>
    <row r="507">
      <c r="A507" s="10" t="s">
        <v>36</v>
      </c>
      <c r="B507" s="10" t="s">
        <v>561</v>
      </c>
      <c r="C507" s="11"/>
      <c r="D507" s="21" t="str">
        <f t="shared" si="1"/>
        <v>0</v>
      </c>
      <c r="E507" s="21" t="str">
        <f t="shared" si="5"/>
        <v>0</v>
      </c>
      <c r="F507" s="22" t="str">
        <f t="shared" si="6"/>
        <v>0</v>
      </c>
      <c r="G507" s="23" t="str">
        <f t="shared" si="7"/>
        <v>0</v>
      </c>
      <c r="H507" s="24">
        <v>1776122.0</v>
      </c>
      <c r="I507" s="11"/>
      <c r="J507" s="11"/>
      <c r="K507" s="11"/>
      <c r="L507" s="11"/>
      <c r="N507" s="11"/>
      <c r="O507" s="11"/>
      <c r="P507" s="11"/>
      <c r="Q507" s="11"/>
      <c r="R507" s="11"/>
      <c r="S507" s="11"/>
      <c r="T507" s="11"/>
      <c r="U507" s="11"/>
      <c r="V507" s="11"/>
      <c r="W507" s="11"/>
      <c r="X507" s="11"/>
      <c r="Y507" s="11"/>
      <c r="Z507" s="11"/>
      <c r="AA507" s="11"/>
      <c r="AB507" s="11"/>
      <c r="AC507" s="11"/>
      <c r="AD507" s="11"/>
    </row>
    <row r="508">
      <c r="A508" s="10" t="s">
        <v>36</v>
      </c>
      <c r="B508" s="24" t="s">
        <v>562</v>
      </c>
      <c r="C508" s="11"/>
      <c r="D508" s="21" t="str">
        <f t="shared" si="1"/>
        <v>0</v>
      </c>
      <c r="E508" s="21" t="str">
        <f t="shared" si="5"/>
        <v>0</v>
      </c>
      <c r="F508" s="22" t="str">
        <f t="shared" si="6"/>
        <v>0</v>
      </c>
      <c r="G508" s="23" t="str">
        <f t="shared" si="7"/>
        <v>0</v>
      </c>
      <c r="H508" s="24">
        <v>4356749.0</v>
      </c>
      <c r="I508" s="11"/>
      <c r="J508" s="11"/>
      <c r="K508" s="11"/>
      <c r="L508" s="11"/>
      <c r="N508" s="11"/>
      <c r="O508" s="11"/>
      <c r="P508" s="11"/>
      <c r="Q508" s="11"/>
      <c r="R508" s="11"/>
      <c r="S508" s="11"/>
      <c r="T508" s="11"/>
      <c r="U508" s="11"/>
      <c r="V508" s="11"/>
      <c r="W508" s="11"/>
      <c r="X508" s="11"/>
      <c r="Y508" s="11"/>
      <c r="Z508" s="11"/>
      <c r="AA508" s="11"/>
      <c r="AB508" s="11"/>
      <c r="AC508" s="11"/>
      <c r="AD508" s="11"/>
    </row>
    <row r="509">
      <c r="A509" s="10" t="s">
        <v>36</v>
      </c>
      <c r="B509" s="10" t="s">
        <v>563</v>
      </c>
      <c r="C509" s="11"/>
      <c r="D509" s="21" t="str">
        <f t="shared" si="1"/>
        <v>0</v>
      </c>
      <c r="E509" s="21" t="str">
        <f t="shared" si="5"/>
        <v>0</v>
      </c>
      <c r="F509" s="22" t="str">
        <f t="shared" si="6"/>
        <v>0</v>
      </c>
      <c r="G509" s="23" t="str">
        <f t="shared" si="7"/>
        <v>0</v>
      </c>
      <c r="H509" s="24">
        <v>59425.0</v>
      </c>
      <c r="I509" s="11"/>
      <c r="J509" s="11"/>
      <c r="K509" s="11"/>
      <c r="L509" s="11"/>
      <c r="N509" s="11"/>
      <c r="O509" s="11"/>
      <c r="P509" s="11"/>
      <c r="Q509" s="11"/>
      <c r="R509" s="11"/>
      <c r="S509" s="11"/>
      <c r="T509" s="11"/>
      <c r="U509" s="11"/>
      <c r="V509" s="11"/>
      <c r="W509" s="11"/>
      <c r="X509" s="11"/>
      <c r="Y509" s="11"/>
      <c r="Z509" s="11"/>
      <c r="AA509" s="11"/>
      <c r="AB509" s="11"/>
      <c r="AC509" s="11"/>
      <c r="AD509" s="11"/>
    </row>
    <row r="510">
      <c r="A510" s="10" t="s">
        <v>36</v>
      </c>
      <c r="B510" s="24" t="s">
        <v>564</v>
      </c>
      <c r="C510" s="11"/>
      <c r="D510" s="21" t="str">
        <f t="shared" si="1"/>
        <v>0</v>
      </c>
      <c r="E510" s="21" t="str">
        <f t="shared" si="5"/>
        <v>0</v>
      </c>
      <c r="F510" s="22" t="str">
        <f t="shared" si="6"/>
        <v>0</v>
      </c>
      <c r="G510" s="23" t="str">
        <f t="shared" si="7"/>
        <v>0</v>
      </c>
      <c r="H510" s="24">
        <v>1118647.0</v>
      </c>
      <c r="I510" s="11"/>
      <c r="J510" s="11"/>
      <c r="K510" s="11"/>
      <c r="L510" s="11"/>
      <c r="N510" s="11"/>
      <c r="O510" s="11"/>
      <c r="P510" s="11"/>
      <c r="Q510" s="11"/>
      <c r="R510" s="11"/>
      <c r="S510" s="11"/>
      <c r="T510" s="11"/>
      <c r="U510" s="11"/>
      <c r="V510" s="11"/>
      <c r="W510" s="11"/>
      <c r="X510" s="11"/>
      <c r="Y510" s="11"/>
      <c r="Z510" s="11"/>
      <c r="AA510" s="11"/>
      <c r="AB510" s="11"/>
      <c r="AC510" s="11"/>
      <c r="AD510" s="11"/>
    </row>
    <row r="511">
      <c r="A511" s="10" t="s">
        <v>36</v>
      </c>
      <c r="B511" s="10" t="s">
        <v>565</v>
      </c>
      <c r="C511" s="11"/>
      <c r="D511" s="21" t="str">
        <f t="shared" si="1"/>
        <v>0</v>
      </c>
      <c r="E511" s="21" t="str">
        <f t="shared" si="5"/>
        <v>0</v>
      </c>
      <c r="F511" s="22" t="str">
        <f t="shared" si="6"/>
        <v>0</v>
      </c>
      <c r="G511" s="23" t="str">
        <f t="shared" si="7"/>
        <v>0</v>
      </c>
      <c r="H511" s="24">
        <v>1805842.0</v>
      </c>
      <c r="I511" s="11"/>
      <c r="J511" s="11"/>
      <c r="K511" s="11"/>
      <c r="L511" s="11"/>
      <c r="N511" s="11"/>
      <c r="O511" s="11"/>
      <c r="P511" s="11"/>
      <c r="Q511" s="11"/>
      <c r="R511" s="11"/>
      <c r="S511" s="11"/>
      <c r="T511" s="11"/>
      <c r="U511" s="11"/>
      <c r="V511" s="11"/>
      <c r="W511" s="11"/>
      <c r="X511" s="11"/>
      <c r="Y511" s="11"/>
      <c r="Z511" s="11"/>
      <c r="AA511" s="11"/>
      <c r="AB511" s="11"/>
      <c r="AC511" s="11"/>
      <c r="AD511" s="11"/>
    </row>
    <row r="512">
      <c r="A512" s="10" t="s">
        <v>36</v>
      </c>
      <c r="B512" s="24" t="s">
        <v>566</v>
      </c>
      <c r="C512" s="11"/>
      <c r="D512" s="21" t="str">
        <f t="shared" si="1"/>
        <v>0</v>
      </c>
      <c r="E512" s="21" t="str">
        <f t="shared" si="5"/>
        <v>0</v>
      </c>
      <c r="F512" s="22" t="str">
        <f t="shared" si="6"/>
        <v>0</v>
      </c>
      <c r="G512" s="23" t="str">
        <f t="shared" si="7"/>
        <v>0</v>
      </c>
      <c r="H512" s="24">
        <v>3857644.0</v>
      </c>
      <c r="I512" s="11"/>
      <c r="J512" s="11"/>
      <c r="K512" s="11"/>
      <c r="L512" s="11"/>
      <c r="N512" s="11"/>
      <c r="O512" s="11"/>
      <c r="P512" s="11"/>
      <c r="Q512" s="11"/>
      <c r="R512" s="11"/>
      <c r="S512" s="11"/>
      <c r="T512" s="11"/>
      <c r="U512" s="11"/>
      <c r="V512" s="11"/>
      <c r="W512" s="11"/>
      <c r="X512" s="11"/>
      <c r="Y512" s="11"/>
      <c r="Z512" s="11"/>
      <c r="AA512" s="11"/>
      <c r="AB512" s="11"/>
      <c r="AC512" s="11"/>
      <c r="AD512" s="11"/>
    </row>
    <row r="513">
      <c r="A513" s="10" t="s">
        <v>36</v>
      </c>
      <c r="B513" s="10" t="s">
        <v>567</v>
      </c>
      <c r="C513" s="11"/>
      <c r="D513" s="21" t="str">
        <f t="shared" si="1"/>
        <v>0</v>
      </c>
      <c r="E513" s="21" t="str">
        <f t="shared" si="5"/>
        <v>0</v>
      </c>
      <c r="F513" s="22" t="str">
        <f t="shared" si="6"/>
        <v>0</v>
      </c>
      <c r="G513" s="23" t="str">
        <f t="shared" si="7"/>
        <v>0</v>
      </c>
      <c r="H513" s="24">
        <v>1982353.0</v>
      </c>
      <c r="I513" s="11"/>
      <c r="J513" s="11"/>
      <c r="K513" s="11"/>
      <c r="L513" s="11"/>
      <c r="N513" s="11"/>
      <c r="O513" s="11"/>
      <c r="P513" s="11"/>
      <c r="Q513" s="11"/>
      <c r="R513" s="11"/>
      <c r="S513" s="11"/>
      <c r="T513" s="11"/>
      <c r="U513" s="11"/>
      <c r="V513" s="11"/>
      <c r="W513" s="11"/>
      <c r="X513" s="11"/>
      <c r="Y513" s="11"/>
      <c r="Z513" s="11"/>
      <c r="AA513" s="11"/>
      <c r="AB513" s="11"/>
      <c r="AC513" s="11"/>
      <c r="AD513" s="11"/>
    </row>
    <row r="514">
      <c r="A514" s="10" t="s">
        <v>36</v>
      </c>
      <c r="B514" s="24" t="s">
        <v>568</v>
      </c>
      <c r="C514" s="11"/>
      <c r="D514" s="21" t="str">
        <f t="shared" si="1"/>
        <v>0</v>
      </c>
      <c r="E514" s="21" t="str">
        <f t="shared" si="5"/>
        <v>0</v>
      </c>
      <c r="F514" s="22" t="str">
        <f t="shared" si="6"/>
        <v>0</v>
      </c>
      <c r="G514" s="23" t="str">
        <f t="shared" si="7"/>
        <v>0</v>
      </c>
      <c r="H514" s="24">
        <v>2881440.0</v>
      </c>
      <c r="I514" s="11"/>
      <c r="J514" s="11"/>
      <c r="K514" s="11"/>
      <c r="L514" s="11"/>
      <c r="N514" s="11"/>
      <c r="O514" s="11"/>
      <c r="P514" s="11"/>
      <c r="Q514" s="11"/>
      <c r="R514" s="11"/>
      <c r="S514" s="11"/>
      <c r="T514" s="11"/>
      <c r="U514" s="11"/>
      <c r="V514" s="11"/>
      <c r="W514" s="11"/>
      <c r="X514" s="11"/>
      <c r="Y514" s="11"/>
      <c r="Z514" s="11"/>
      <c r="AA514" s="11"/>
      <c r="AB514" s="11"/>
      <c r="AC514" s="11"/>
      <c r="AD514" s="11"/>
    </row>
    <row r="515">
      <c r="A515" s="10" t="s">
        <v>36</v>
      </c>
      <c r="B515" s="10" t="s">
        <v>569</v>
      </c>
      <c r="C515" s="11"/>
      <c r="D515" s="21" t="str">
        <f t="shared" si="1"/>
        <v>0</v>
      </c>
      <c r="E515" s="21" t="str">
        <f t="shared" si="5"/>
        <v>0</v>
      </c>
      <c r="F515" s="22" t="str">
        <f t="shared" si="6"/>
        <v>0</v>
      </c>
      <c r="G515" s="23" t="str">
        <f t="shared" si="7"/>
        <v>0</v>
      </c>
      <c r="H515" s="24">
        <v>1154458.0</v>
      </c>
      <c r="I515" s="11"/>
      <c r="J515" s="11"/>
      <c r="K515" s="11"/>
      <c r="L515" s="11"/>
      <c r="N515" s="11"/>
      <c r="O515" s="11"/>
      <c r="P515" s="11"/>
      <c r="Q515" s="11"/>
      <c r="R515" s="11"/>
      <c r="S515" s="11"/>
      <c r="T515" s="11"/>
      <c r="U515" s="11"/>
      <c r="V515" s="11"/>
      <c r="W515" s="11"/>
      <c r="X515" s="11"/>
      <c r="Y515" s="11"/>
      <c r="Z515" s="11"/>
      <c r="AA515" s="11"/>
      <c r="AB515" s="11"/>
      <c r="AC515" s="11"/>
      <c r="AD515" s="11"/>
    </row>
    <row r="516">
      <c r="A516" s="10" t="s">
        <v>36</v>
      </c>
      <c r="B516" s="24" t="s">
        <v>570</v>
      </c>
      <c r="C516" s="11"/>
      <c r="D516" s="21" t="str">
        <f t="shared" si="1"/>
        <v>0</v>
      </c>
      <c r="E516" s="21" t="str">
        <f t="shared" si="5"/>
        <v>0</v>
      </c>
      <c r="F516" s="22" t="str">
        <f t="shared" si="6"/>
        <v>0</v>
      </c>
      <c r="G516" s="23" t="str">
        <f t="shared" si="7"/>
        <v>0</v>
      </c>
      <c r="H516" s="24">
        <v>3694268.0</v>
      </c>
      <c r="I516" s="11"/>
      <c r="J516" s="11"/>
      <c r="K516" s="11"/>
      <c r="L516" s="11"/>
      <c r="N516" s="11"/>
      <c r="O516" s="11"/>
      <c r="P516" s="11"/>
      <c r="Q516" s="11"/>
      <c r="R516" s="11"/>
      <c r="S516" s="11"/>
      <c r="T516" s="11"/>
      <c r="U516" s="11"/>
      <c r="V516" s="11"/>
      <c r="W516" s="11"/>
      <c r="X516" s="11"/>
      <c r="Y516" s="11"/>
      <c r="Z516" s="11"/>
      <c r="AA516" s="11"/>
      <c r="AB516" s="11"/>
      <c r="AC516" s="11"/>
      <c r="AD516" s="11"/>
    </row>
    <row r="517">
      <c r="A517" s="10" t="s">
        <v>36</v>
      </c>
      <c r="B517" s="10" t="s">
        <v>571</v>
      </c>
      <c r="C517" s="11"/>
      <c r="D517" s="21" t="str">
        <f t="shared" si="1"/>
        <v>0</v>
      </c>
      <c r="E517" s="21" t="str">
        <f t="shared" si="5"/>
        <v>0</v>
      </c>
      <c r="F517" s="22" t="str">
        <f t="shared" si="6"/>
        <v>0</v>
      </c>
      <c r="G517" s="23" t="str">
        <f t="shared" si="7"/>
        <v>0</v>
      </c>
      <c r="H517" s="24">
        <v>4074083.0</v>
      </c>
      <c r="I517" s="11"/>
      <c r="J517" s="11"/>
      <c r="K517" s="11"/>
      <c r="L517" s="11"/>
      <c r="N517" s="11"/>
      <c r="O517" s="11"/>
      <c r="P517" s="11"/>
      <c r="Q517" s="11"/>
      <c r="R517" s="11"/>
      <c r="S517" s="11"/>
      <c r="T517" s="11"/>
      <c r="U517" s="11"/>
      <c r="V517" s="11"/>
      <c r="W517" s="11"/>
      <c r="X517" s="11"/>
      <c r="Y517" s="11"/>
      <c r="Z517" s="11"/>
      <c r="AA517" s="11"/>
      <c r="AB517" s="11"/>
      <c r="AC517" s="11"/>
      <c r="AD517" s="11"/>
    </row>
    <row r="518">
      <c r="A518" s="10" t="s">
        <v>36</v>
      </c>
      <c r="B518" s="24" t="s">
        <v>572</v>
      </c>
      <c r="C518" s="11"/>
      <c r="D518" s="21" t="str">
        <f t="shared" si="1"/>
        <v>0</v>
      </c>
      <c r="E518" s="21" t="str">
        <f t="shared" si="5"/>
        <v>0</v>
      </c>
      <c r="F518" s="22" t="str">
        <f t="shared" si="6"/>
        <v>0</v>
      </c>
      <c r="G518" s="23" t="str">
        <f t="shared" si="7"/>
        <v>0</v>
      </c>
      <c r="H518" s="24">
        <v>175246.0</v>
      </c>
      <c r="I518" s="11"/>
      <c r="J518" s="11"/>
      <c r="K518" s="11"/>
      <c r="L518" s="11"/>
      <c r="N518" s="11"/>
      <c r="O518" s="11"/>
      <c r="P518" s="11"/>
      <c r="Q518" s="11"/>
      <c r="R518" s="11"/>
      <c r="S518" s="11"/>
      <c r="T518" s="11"/>
      <c r="U518" s="11"/>
      <c r="V518" s="11"/>
      <c r="W518" s="11"/>
      <c r="X518" s="11"/>
      <c r="Y518" s="11"/>
      <c r="Z518" s="11"/>
      <c r="AA518" s="11"/>
      <c r="AB518" s="11"/>
      <c r="AC518" s="11"/>
      <c r="AD518" s="11"/>
    </row>
    <row r="519">
      <c r="A519" s="10" t="s">
        <v>36</v>
      </c>
      <c r="B519" s="10" t="s">
        <v>573</v>
      </c>
      <c r="C519" s="11"/>
      <c r="D519" s="21" t="str">
        <f t="shared" si="1"/>
        <v>0</v>
      </c>
      <c r="E519" s="21" t="str">
        <f t="shared" si="5"/>
        <v>0</v>
      </c>
      <c r="F519" s="22" t="str">
        <f t="shared" si="6"/>
        <v>0</v>
      </c>
      <c r="G519" s="23" t="str">
        <f t="shared" si="7"/>
        <v>0</v>
      </c>
      <c r="H519" s="24">
        <v>641940.0</v>
      </c>
      <c r="I519" s="11"/>
      <c r="J519" s="11"/>
      <c r="K519" s="11"/>
      <c r="L519" s="11"/>
      <c r="N519" s="11"/>
      <c r="O519" s="11"/>
      <c r="P519" s="11"/>
      <c r="Q519" s="11"/>
      <c r="R519" s="11"/>
      <c r="S519" s="11"/>
      <c r="T519" s="11"/>
      <c r="U519" s="11"/>
      <c r="V519" s="11"/>
      <c r="W519" s="11"/>
      <c r="X519" s="11"/>
      <c r="Y519" s="11"/>
      <c r="Z519" s="11"/>
      <c r="AA519" s="11"/>
      <c r="AB519" s="11"/>
      <c r="AC519" s="11"/>
      <c r="AD519" s="11"/>
    </row>
    <row r="520">
      <c r="A520" s="10" t="s">
        <v>36</v>
      </c>
      <c r="B520" s="24" t="s">
        <v>574</v>
      </c>
      <c r="C520" s="11"/>
      <c r="D520" s="21" t="str">
        <f t="shared" si="1"/>
        <v>0</v>
      </c>
      <c r="E520" s="21" t="str">
        <f t="shared" si="5"/>
        <v>0</v>
      </c>
      <c r="F520" s="22" t="str">
        <f t="shared" si="6"/>
        <v>0</v>
      </c>
      <c r="G520" s="23" t="str">
        <f t="shared" si="7"/>
        <v>0</v>
      </c>
      <c r="H520" s="24">
        <v>1.09631047E8</v>
      </c>
      <c r="I520" s="11"/>
      <c r="J520" s="11"/>
      <c r="K520" s="11"/>
      <c r="L520" s="11"/>
      <c r="N520" s="11"/>
      <c r="O520" s="11"/>
      <c r="P520" s="11"/>
      <c r="Q520" s="11"/>
      <c r="R520" s="11"/>
      <c r="S520" s="11"/>
      <c r="T520" s="11"/>
      <c r="U520" s="11"/>
      <c r="V520" s="11"/>
      <c r="W520" s="11"/>
      <c r="X520" s="11"/>
      <c r="Y520" s="11"/>
      <c r="Z520" s="11"/>
      <c r="AA520" s="11"/>
      <c r="AB520" s="11"/>
      <c r="AC520" s="11"/>
      <c r="AD520" s="11"/>
    </row>
    <row r="521">
      <c r="A521" s="10" t="s">
        <v>36</v>
      </c>
      <c r="B521" s="10" t="s">
        <v>575</v>
      </c>
      <c r="C521" s="11"/>
      <c r="D521" s="21" t="str">
        <f t="shared" si="1"/>
        <v>0</v>
      </c>
      <c r="E521" s="21" t="str">
        <f t="shared" si="5"/>
        <v>0</v>
      </c>
      <c r="F521" s="22" t="str">
        <f t="shared" si="6"/>
        <v>0</v>
      </c>
      <c r="G521" s="23" t="str">
        <f t="shared" si="7"/>
        <v>0</v>
      </c>
      <c r="H521" s="24">
        <v>311854.0</v>
      </c>
      <c r="I521" s="11"/>
      <c r="K521" s="11"/>
      <c r="L521" s="11"/>
      <c r="M521" s="11"/>
      <c r="N521" s="11"/>
      <c r="O521" s="11"/>
      <c r="P521" s="11"/>
      <c r="Q521" s="11"/>
      <c r="R521" s="11"/>
      <c r="S521" s="11"/>
      <c r="T521" s="11"/>
      <c r="U521" s="11"/>
      <c r="V521" s="11"/>
      <c r="W521" s="11"/>
      <c r="X521" s="11"/>
      <c r="Y521" s="11"/>
      <c r="Z521" s="11"/>
      <c r="AA521" s="11"/>
      <c r="AB521" s="11"/>
      <c r="AC521" s="11"/>
      <c r="AD521" s="11"/>
    </row>
    <row r="522">
      <c r="A522" s="10" t="s">
        <v>36</v>
      </c>
      <c r="B522" s="24" t="s">
        <v>576</v>
      </c>
      <c r="C522" s="11"/>
      <c r="D522" s="21" t="str">
        <f t="shared" si="1"/>
        <v>0</v>
      </c>
      <c r="E522" s="21" t="str">
        <f t="shared" si="5"/>
        <v>0</v>
      </c>
      <c r="F522" s="22" t="str">
        <f t="shared" si="6"/>
        <v>0</v>
      </c>
      <c r="G522" s="23" t="str">
        <f t="shared" si="7"/>
        <v>0</v>
      </c>
      <c r="H522" s="24">
        <v>119494.0</v>
      </c>
      <c r="I522" s="11"/>
      <c r="K522" s="11"/>
      <c r="L522" s="11"/>
      <c r="M522" s="11"/>
      <c r="N522" s="11"/>
      <c r="O522" s="11"/>
      <c r="P522" s="11"/>
      <c r="Q522" s="11"/>
      <c r="R522" s="11"/>
      <c r="S522" s="11"/>
      <c r="T522" s="11"/>
      <c r="U522" s="11"/>
      <c r="V522" s="11"/>
      <c r="W522" s="11"/>
      <c r="X522" s="11"/>
      <c r="Y522" s="11"/>
      <c r="Z522" s="11"/>
      <c r="AA522" s="11"/>
      <c r="AB522" s="11"/>
      <c r="AC522" s="11"/>
      <c r="AD522" s="11"/>
    </row>
    <row r="523">
      <c r="A523" s="10" t="s">
        <v>36</v>
      </c>
      <c r="B523" s="10" t="s">
        <v>577</v>
      </c>
      <c r="C523" s="11"/>
      <c r="D523" s="21" t="str">
        <f t="shared" si="1"/>
        <v>0</v>
      </c>
      <c r="E523" s="21" t="str">
        <f t="shared" si="5"/>
        <v>0</v>
      </c>
      <c r="F523" s="22" t="str">
        <f t="shared" si="6"/>
        <v>0</v>
      </c>
      <c r="G523" s="23" t="str">
        <f t="shared" si="7"/>
        <v>0</v>
      </c>
      <c r="H523" s="24">
        <v>595090.0</v>
      </c>
      <c r="I523" s="11"/>
      <c r="K523" s="11"/>
      <c r="L523" s="11"/>
      <c r="M523" s="11"/>
      <c r="N523" s="11"/>
      <c r="O523" s="11"/>
      <c r="P523" s="11"/>
      <c r="Q523" s="11"/>
      <c r="R523" s="11"/>
      <c r="S523" s="11"/>
      <c r="T523" s="11"/>
      <c r="U523" s="11"/>
      <c r="V523" s="11"/>
      <c r="W523" s="11"/>
      <c r="X523" s="11"/>
      <c r="Y523" s="11"/>
      <c r="Z523" s="11"/>
      <c r="AA523" s="11"/>
      <c r="AB523" s="11"/>
      <c r="AC523" s="11"/>
      <c r="AD523" s="11"/>
    </row>
    <row r="524">
      <c r="A524" s="10" t="s">
        <v>36</v>
      </c>
      <c r="B524" s="24" t="s">
        <v>578</v>
      </c>
      <c r="C524" s="11"/>
      <c r="D524" s="21" t="str">
        <f t="shared" si="1"/>
        <v>0</v>
      </c>
      <c r="E524" s="21" t="str">
        <f t="shared" si="5"/>
        <v>0</v>
      </c>
      <c r="F524" s="22" t="str">
        <f t="shared" si="6"/>
        <v>0</v>
      </c>
      <c r="G524" s="23" t="str">
        <f t="shared" si="7"/>
        <v>0</v>
      </c>
      <c r="H524" s="24">
        <v>1153067.0</v>
      </c>
      <c r="I524" s="11"/>
      <c r="K524" s="11"/>
      <c r="L524" s="11"/>
      <c r="M524" s="11"/>
      <c r="N524" s="11"/>
      <c r="O524" s="11"/>
      <c r="P524" s="11"/>
      <c r="Q524" s="11"/>
      <c r="R524" s="11"/>
      <c r="S524" s="11"/>
      <c r="T524" s="11"/>
      <c r="U524" s="11"/>
      <c r="V524" s="11"/>
      <c r="W524" s="11"/>
      <c r="X524" s="11"/>
      <c r="Y524" s="11"/>
      <c r="Z524" s="11"/>
      <c r="AA524" s="11"/>
      <c r="AB524" s="11"/>
      <c r="AC524" s="11"/>
      <c r="AD524" s="11"/>
    </row>
    <row r="525">
      <c r="A525" s="10" t="s">
        <v>36</v>
      </c>
      <c r="B525" s="10" t="s">
        <v>579</v>
      </c>
      <c r="C525" s="11"/>
      <c r="D525" s="21" t="str">
        <f t="shared" si="1"/>
        <v>0</v>
      </c>
      <c r="E525" s="21" t="str">
        <f t="shared" si="5"/>
        <v>0</v>
      </c>
      <c r="F525" s="22" t="str">
        <f t="shared" si="6"/>
        <v>0</v>
      </c>
      <c r="G525" s="23" t="str">
        <f t="shared" si="7"/>
        <v>0</v>
      </c>
      <c r="H525" s="24">
        <v>2189016.0</v>
      </c>
      <c r="I525" s="11"/>
      <c r="K525" s="11"/>
      <c r="L525" s="11"/>
      <c r="M525" s="11"/>
      <c r="N525" s="11"/>
      <c r="O525" s="11"/>
      <c r="P525" s="11"/>
      <c r="Q525" s="11"/>
      <c r="R525" s="11"/>
      <c r="S525" s="11"/>
      <c r="T525" s="11"/>
      <c r="U525" s="11"/>
      <c r="V525" s="11"/>
      <c r="W525" s="11"/>
      <c r="X525" s="11"/>
      <c r="Y525" s="11"/>
      <c r="Z525" s="11"/>
      <c r="AA525" s="11"/>
      <c r="AB525" s="11"/>
      <c r="AC525" s="11"/>
      <c r="AD525" s="11"/>
    </row>
    <row r="526">
      <c r="A526" s="10" t="s">
        <v>36</v>
      </c>
      <c r="B526" s="24" t="s">
        <v>580</v>
      </c>
      <c r="C526" s="11"/>
      <c r="D526" s="21" t="str">
        <f t="shared" si="1"/>
        <v>0</v>
      </c>
      <c r="E526" s="21" t="str">
        <f t="shared" si="5"/>
        <v>0</v>
      </c>
      <c r="F526" s="22" t="str">
        <f t="shared" si="6"/>
        <v>0</v>
      </c>
      <c r="G526" s="23" t="str">
        <f t="shared" si="7"/>
        <v>0</v>
      </c>
      <c r="H526" s="24">
        <v>81109.0</v>
      </c>
      <c r="I526" s="11"/>
      <c r="K526" s="11"/>
      <c r="L526" s="11"/>
      <c r="M526" s="11"/>
      <c r="N526" s="11"/>
      <c r="O526" s="11"/>
      <c r="P526" s="11"/>
      <c r="Q526" s="11"/>
      <c r="R526" s="11"/>
      <c r="S526" s="11"/>
      <c r="T526" s="11"/>
      <c r="U526" s="11"/>
      <c r="V526" s="11"/>
      <c r="W526" s="11"/>
      <c r="X526" s="11"/>
      <c r="Y526" s="11"/>
      <c r="Z526" s="11"/>
      <c r="AA526" s="11"/>
      <c r="AB526" s="11"/>
      <c r="AC526" s="11"/>
      <c r="AD526" s="11"/>
    </row>
    <row r="527">
      <c r="A527" s="10" t="s">
        <v>36</v>
      </c>
      <c r="B527" s="10" t="s">
        <v>581</v>
      </c>
      <c r="C527" s="11"/>
      <c r="D527" s="21" t="str">
        <f t="shared" si="1"/>
        <v>0</v>
      </c>
      <c r="E527" s="21" t="str">
        <f t="shared" si="5"/>
        <v>0</v>
      </c>
      <c r="F527" s="22" t="str">
        <f t="shared" si="6"/>
        <v>0</v>
      </c>
      <c r="G527" s="23" t="str">
        <f t="shared" si="7"/>
        <v>0</v>
      </c>
      <c r="H527" s="24">
        <v>2801006.0</v>
      </c>
      <c r="I527" s="11"/>
      <c r="K527" s="11"/>
      <c r="L527" s="11"/>
      <c r="M527" s="11"/>
      <c r="N527" s="11"/>
      <c r="O527" s="11"/>
      <c r="P527" s="11"/>
      <c r="Q527" s="11"/>
      <c r="R527" s="11"/>
      <c r="S527" s="11"/>
      <c r="T527" s="11"/>
      <c r="U527" s="11"/>
      <c r="V527" s="11"/>
      <c r="W527" s="11"/>
      <c r="X527" s="11"/>
      <c r="Y527" s="11"/>
      <c r="Z527" s="11"/>
      <c r="AA527" s="11"/>
      <c r="AB527" s="11"/>
      <c r="AC527" s="11"/>
      <c r="AD527" s="11"/>
    </row>
    <row r="528">
      <c r="A528" s="10" t="s">
        <v>36</v>
      </c>
      <c r="B528" s="24" t="s">
        <v>582</v>
      </c>
      <c r="C528" s="11"/>
      <c r="D528" s="21" t="str">
        <f t="shared" si="1"/>
        <v>0</v>
      </c>
      <c r="E528" s="21" t="str">
        <f t="shared" si="5"/>
        <v>0</v>
      </c>
      <c r="F528" s="22" t="str">
        <f t="shared" si="6"/>
        <v>0</v>
      </c>
      <c r="G528" s="23" t="str">
        <f t="shared" si="7"/>
        <v>0</v>
      </c>
      <c r="H528" s="24">
        <v>6160608.0</v>
      </c>
      <c r="I528" s="11"/>
      <c r="K528" s="11"/>
      <c r="L528" s="11"/>
      <c r="M528" s="11"/>
      <c r="N528" s="11"/>
      <c r="O528" s="11"/>
      <c r="P528" s="11"/>
      <c r="Q528" s="11"/>
      <c r="R528" s="11"/>
      <c r="S528" s="11"/>
      <c r="T528" s="11"/>
      <c r="U528" s="11"/>
      <c r="V528" s="11"/>
      <c r="W528" s="11"/>
      <c r="X528" s="11"/>
      <c r="Y528" s="11"/>
      <c r="Z528" s="11"/>
      <c r="AA528" s="11"/>
      <c r="AB528" s="11"/>
      <c r="AC528" s="11"/>
      <c r="AD528" s="11"/>
    </row>
    <row r="529">
      <c r="A529" s="10" t="s">
        <v>36</v>
      </c>
      <c r="B529" s="10" t="s">
        <v>583</v>
      </c>
      <c r="C529" s="11"/>
      <c r="D529" s="21" t="str">
        <f t="shared" si="1"/>
        <v>0</v>
      </c>
      <c r="E529" s="21" t="str">
        <f t="shared" si="5"/>
        <v>0</v>
      </c>
      <c r="F529" s="22" t="str">
        <f t="shared" si="6"/>
        <v>0</v>
      </c>
      <c r="G529" s="23" t="str">
        <f t="shared" si="7"/>
        <v>0</v>
      </c>
      <c r="H529" s="24">
        <v>517268.0</v>
      </c>
      <c r="I529" s="11"/>
      <c r="K529" s="11"/>
      <c r="L529" s="11"/>
      <c r="M529" s="11"/>
      <c r="N529" s="11"/>
      <c r="O529" s="11"/>
      <c r="P529" s="11"/>
      <c r="Q529" s="11"/>
      <c r="R529" s="11"/>
      <c r="S529" s="11"/>
      <c r="T529" s="11"/>
      <c r="U529" s="11"/>
      <c r="V529" s="11"/>
      <c r="W529" s="11"/>
      <c r="X529" s="11"/>
      <c r="Y529" s="11"/>
      <c r="Z529" s="11"/>
      <c r="AA529" s="11"/>
      <c r="AB529" s="11"/>
      <c r="AC529" s="11"/>
      <c r="AD529" s="11"/>
    </row>
    <row r="530">
      <c r="A530" s="10" t="s">
        <v>36</v>
      </c>
      <c r="B530" s="24" t="s">
        <v>584</v>
      </c>
      <c r="C530" s="11"/>
      <c r="D530" s="21" t="str">
        <f t="shared" si="1"/>
        <v>0</v>
      </c>
      <c r="E530" s="21" t="str">
        <f t="shared" si="5"/>
        <v>0</v>
      </c>
      <c r="F530" s="22" t="str">
        <f t="shared" si="6"/>
        <v>0</v>
      </c>
      <c r="G530" s="23" t="str">
        <f t="shared" si="7"/>
        <v>0</v>
      </c>
      <c r="H530" s="24">
        <v>277461.0</v>
      </c>
      <c r="I530" s="11"/>
      <c r="K530" s="11"/>
      <c r="L530" s="11"/>
      <c r="M530" s="11"/>
      <c r="N530" s="11"/>
      <c r="O530" s="11"/>
      <c r="P530" s="11"/>
      <c r="Q530" s="11"/>
      <c r="R530" s="11"/>
      <c r="S530" s="11"/>
      <c r="T530" s="11"/>
      <c r="U530" s="11"/>
      <c r="V530" s="11"/>
      <c r="W530" s="11"/>
      <c r="X530" s="11"/>
      <c r="Y530" s="11"/>
      <c r="Z530" s="11"/>
      <c r="AA530" s="11"/>
      <c r="AB530" s="11"/>
      <c r="AC530" s="11"/>
      <c r="AD530" s="11"/>
    </row>
    <row r="531">
      <c r="A531" s="10" t="s">
        <v>36</v>
      </c>
      <c r="B531" s="10" t="s">
        <v>585</v>
      </c>
      <c r="C531" s="11"/>
      <c r="D531" s="21" t="str">
        <f t="shared" si="1"/>
        <v>0</v>
      </c>
      <c r="E531" s="21" t="str">
        <f t="shared" si="5"/>
        <v>0</v>
      </c>
      <c r="F531" s="22" t="str">
        <f t="shared" si="6"/>
        <v>0</v>
      </c>
      <c r="G531" s="23" t="str">
        <f t="shared" si="7"/>
        <v>0</v>
      </c>
      <c r="H531" s="24">
        <v>1803593.0</v>
      </c>
      <c r="I531" s="11"/>
      <c r="K531" s="11"/>
      <c r="L531" s="11"/>
      <c r="M531" s="11"/>
      <c r="N531" s="11"/>
      <c r="O531" s="11"/>
      <c r="P531" s="11"/>
      <c r="Q531" s="11"/>
      <c r="R531" s="11"/>
      <c r="S531" s="11"/>
      <c r="T531" s="11"/>
      <c r="U531" s="11"/>
      <c r="V531" s="11"/>
      <c r="W531" s="11"/>
      <c r="X531" s="11"/>
      <c r="Y531" s="11"/>
      <c r="Z531" s="11"/>
      <c r="AA531" s="11"/>
      <c r="AB531" s="11"/>
      <c r="AC531" s="11"/>
      <c r="AD531" s="11"/>
    </row>
    <row r="532">
      <c r="A532" s="10" t="s">
        <v>36</v>
      </c>
      <c r="B532" s="24" t="s">
        <v>586</v>
      </c>
      <c r="C532" s="11"/>
      <c r="D532" s="21" t="str">
        <f t="shared" si="1"/>
        <v>0</v>
      </c>
      <c r="E532" s="21" t="str">
        <f t="shared" si="5"/>
        <v>0</v>
      </c>
      <c r="F532" s="22" t="str">
        <f t="shared" si="6"/>
        <v>0</v>
      </c>
      <c r="G532" s="23" t="str">
        <f t="shared" si="7"/>
        <v>0</v>
      </c>
      <c r="H532" s="24">
        <v>9924148.0</v>
      </c>
      <c r="I532" s="11"/>
      <c r="K532" s="11"/>
      <c r="L532" s="11"/>
      <c r="M532" s="11"/>
      <c r="N532" s="11"/>
      <c r="O532" s="11"/>
      <c r="P532" s="11"/>
      <c r="Q532" s="11"/>
      <c r="R532" s="11"/>
      <c r="S532" s="11"/>
      <c r="T532" s="11"/>
      <c r="U532" s="11"/>
      <c r="V532" s="11"/>
      <c r="W532" s="11"/>
      <c r="X532" s="11"/>
      <c r="Y532" s="11"/>
      <c r="Z532" s="11"/>
      <c r="AA532" s="11"/>
      <c r="AB532" s="11"/>
      <c r="AC532" s="11"/>
      <c r="AD532" s="11"/>
    </row>
    <row r="533">
      <c r="A533" s="10" t="s">
        <v>36</v>
      </c>
      <c r="B533" s="10" t="s">
        <v>587</v>
      </c>
      <c r="C533" s="11"/>
      <c r="D533" s="21" t="str">
        <f t="shared" si="1"/>
        <v>0</v>
      </c>
      <c r="E533" s="21" t="str">
        <f t="shared" si="5"/>
        <v>0</v>
      </c>
      <c r="F533" s="22" t="str">
        <f t="shared" si="6"/>
        <v>0</v>
      </c>
      <c r="G533" s="23" t="str">
        <f t="shared" si="7"/>
        <v>0</v>
      </c>
      <c r="H533" s="24">
        <v>4456805.0</v>
      </c>
      <c r="I533" s="11"/>
      <c r="K533" s="11"/>
      <c r="L533" s="11"/>
      <c r="M533" s="11"/>
      <c r="N533" s="11"/>
      <c r="O533" s="11"/>
      <c r="P533" s="11"/>
      <c r="Q533" s="11"/>
      <c r="R533" s="11"/>
      <c r="S533" s="11"/>
      <c r="T533" s="11"/>
      <c r="U533" s="11"/>
      <c r="V533" s="11"/>
      <c r="W533" s="11"/>
      <c r="X533" s="11"/>
      <c r="Y533" s="11"/>
      <c r="Z533" s="11"/>
      <c r="AA533" s="11"/>
      <c r="AB533" s="11"/>
      <c r="AC533" s="11"/>
      <c r="AD533" s="11"/>
    </row>
    <row r="534">
      <c r="A534" s="10" t="s">
        <v>36</v>
      </c>
      <c r="B534" s="24" t="s">
        <v>588</v>
      </c>
      <c r="C534" s="11"/>
      <c r="D534" s="21" t="str">
        <f t="shared" si="1"/>
        <v>0</v>
      </c>
      <c r="E534" s="21" t="str">
        <f t="shared" si="5"/>
        <v>0</v>
      </c>
      <c r="F534" s="22" t="str">
        <f t="shared" si="6"/>
        <v>0</v>
      </c>
      <c r="G534" s="23" t="str">
        <f t="shared" si="7"/>
        <v>0</v>
      </c>
      <c r="H534" s="24">
        <v>1.7967745E7</v>
      </c>
      <c r="I534" s="11"/>
      <c r="K534" s="11"/>
      <c r="L534" s="11"/>
      <c r="M534" s="11"/>
      <c r="N534" s="11"/>
      <c r="O534" s="11"/>
      <c r="P534" s="11"/>
      <c r="Q534" s="11"/>
      <c r="R534" s="11"/>
      <c r="S534" s="11"/>
      <c r="T534" s="11"/>
      <c r="U534" s="11"/>
      <c r="V534" s="11"/>
      <c r="W534" s="11"/>
      <c r="X534" s="11"/>
      <c r="Y534" s="11"/>
      <c r="Z534" s="11"/>
      <c r="AA534" s="11"/>
      <c r="AB534" s="11"/>
      <c r="AC534" s="11"/>
      <c r="AD534" s="11"/>
    </row>
    <row r="535">
      <c r="A535" s="10" t="s">
        <v>36</v>
      </c>
      <c r="B535" s="10" t="s">
        <v>589</v>
      </c>
      <c r="C535" s="11"/>
      <c r="D535" s="21" t="str">
        <f t="shared" si="1"/>
        <v>0</v>
      </c>
      <c r="E535" s="21" t="str">
        <f t="shared" si="5"/>
        <v>0</v>
      </c>
      <c r="F535" s="22" t="str">
        <f t="shared" si="6"/>
        <v>0</v>
      </c>
      <c r="G535" s="23" t="str">
        <f t="shared" si="7"/>
        <v>0</v>
      </c>
      <c r="H535" s="24">
        <v>683820.0</v>
      </c>
      <c r="I535" s="11"/>
      <c r="K535" s="11"/>
      <c r="L535" s="11"/>
      <c r="M535" s="11"/>
      <c r="N535" s="11"/>
      <c r="O535" s="11"/>
      <c r="P535" s="11"/>
      <c r="Q535" s="11"/>
      <c r="R535" s="11"/>
      <c r="S535" s="11"/>
      <c r="T535" s="11"/>
      <c r="U535" s="11"/>
      <c r="V535" s="11"/>
      <c r="W535" s="11"/>
      <c r="X535" s="11"/>
      <c r="Y535" s="11"/>
      <c r="Z535" s="11"/>
      <c r="AA535" s="11"/>
      <c r="AB535" s="11"/>
      <c r="AC535" s="11"/>
      <c r="AD535" s="11"/>
    </row>
    <row r="536">
      <c r="A536" s="10" t="s">
        <v>36</v>
      </c>
      <c r="B536" s="24" t="s">
        <v>590</v>
      </c>
      <c r="C536" s="11"/>
      <c r="D536" s="21" t="str">
        <f t="shared" si="1"/>
        <v>0</v>
      </c>
      <c r="E536" s="21" t="str">
        <f t="shared" si="5"/>
        <v>0</v>
      </c>
      <c r="F536" s="22" t="str">
        <f t="shared" si="6"/>
        <v>0</v>
      </c>
      <c r="G536" s="23" t="str">
        <f t="shared" si="7"/>
        <v>0</v>
      </c>
      <c r="H536" s="24">
        <v>4917766.0</v>
      </c>
      <c r="I536" s="11"/>
      <c r="K536" s="11"/>
      <c r="L536" s="11"/>
      <c r="M536" s="11"/>
      <c r="N536" s="11"/>
      <c r="O536" s="11"/>
      <c r="P536" s="11"/>
      <c r="Q536" s="11"/>
      <c r="R536" s="11"/>
      <c r="S536" s="11"/>
      <c r="T536" s="11"/>
      <c r="U536" s="11"/>
      <c r="V536" s="11"/>
      <c r="W536" s="11"/>
      <c r="X536" s="11"/>
      <c r="Y536" s="11"/>
      <c r="Z536" s="11"/>
      <c r="AA536" s="11"/>
      <c r="AB536" s="11"/>
      <c r="AC536" s="11"/>
      <c r="AD536" s="11"/>
    </row>
    <row r="537">
      <c r="A537" s="10" t="s">
        <v>36</v>
      </c>
      <c r="B537" s="10" t="s">
        <v>591</v>
      </c>
      <c r="C537" s="11"/>
      <c r="D537" s="21" t="str">
        <f t="shared" si="1"/>
        <v>0</v>
      </c>
      <c r="E537" s="21" t="str">
        <f t="shared" si="5"/>
        <v>0</v>
      </c>
      <c r="F537" s="22" t="str">
        <f t="shared" si="6"/>
        <v>0</v>
      </c>
      <c r="G537" s="23" t="str">
        <f t="shared" si="7"/>
        <v>0</v>
      </c>
      <c r="H537" s="24">
        <v>91437.0</v>
      </c>
      <c r="I537" s="11"/>
      <c r="K537" s="11"/>
      <c r="L537" s="11"/>
      <c r="M537" s="11"/>
      <c r="N537" s="11"/>
      <c r="O537" s="11"/>
      <c r="P537" s="11"/>
      <c r="Q537" s="11"/>
      <c r="R537" s="11"/>
      <c r="S537" s="11"/>
      <c r="T537" s="11"/>
      <c r="U537" s="11"/>
      <c r="V537" s="11"/>
      <c r="W537" s="11"/>
      <c r="X537" s="11"/>
      <c r="Y537" s="11"/>
      <c r="Z537" s="11"/>
      <c r="AA537" s="11"/>
      <c r="AB537" s="11"/>
      <c r="AC537" s="11"/>
      <c r="AD537" s="11"/>
    </row>
    <row r="538">
      <c r="A538" s="10" t="s">
        <v>36</v>
      </c>
      <c r="B538" s="24" t="s">
        <v>592</v>
      </c>
      <c r="C538" s="11"/>
      <c r="D538" s="21" t="str">
        <f t="shared" si="1"/>
        <v>0</v>
      </c>
      <c r="E538" s="21" t="str">
        <f t="shared" si="5"/>
        <v>0</v>
      </c>
      <c r="F538" s="22" t="str">
        <f t="shared" si="6"/>
        <v>0</v>
      </c>
      <c r="G538" s="23" t="str">
        <f t="shared" si="7"/>
        <v>0</v>
      </c>
      <c r="H538" s="24">
        <v>325358.0</v>
      </c>
      <c r="I538" s="11"/>
      <c r="K538" s="11"/>
      <c r="L538" s="11"/>
      <c r="M538" s="11"/>
      <c r="N538" s="11"/>
      <c r="O538" s="11"/>
      <c r="P538" s="11"/>
      <c r="Q538" s="11"/>
      <c r="R538" s="11"/>
      <c r="S538" s="11"/>
      <c r="T538" s="11"/>
      <c r="U538" s="11"/>
      <c r="V538" s="11"/>
      <c r="W538" s="11"/>
      <c r="X538" s="11"/>
      <c r="Y538" s="11"/>
      <c r="Z538" s="11"/>
      <c r="AA538" s="11"/>
      <c r="AB538" s="11"/>
      <c r="AC538" s="11"/>
      <c r="AD538" s="11"/>
    </row>
    <row r="539">
      <c r="A539" s="10" t="s">
        <v>36</v>
      </c>
      <c r="B539" s="10" t="s">
        <v>593</v>
      </c>
      <c r="C539" s="11"/>
      <c r="D539" s="21" t="str">
        <f t="shared" si="1"/>
        <v>0</v>
      </c>
      <c r="E539" s="21" t="str">
        <f t="shared" si="5"/>
        <v>0</v>
      </c>
      <c r="F539" s="22" t="str">
        <f t="shared" si="6"/>
        <v>0</v>
      </c>
      <c r="G539" s="23" t="str">
        <f t="shared" si="7"/>
        <v>0</v>
      </c>
      <c r="H539" s="24">
        <v>994900.0</v>
      </c>
      <c r="I539" s="11"/>
      <c r="K539" s="11"/>
      <c r="L539" s="11"/>
      <c r="M539" s="11"/>
      <c r="N539" s="11"/>
      <c r="O539" s="11"/>
      <c r="P539" s="11"/>
      <c r="Q539" s="11"/>
      <c r="R539" s="11"/>
      <c r="S539" s="11"/>
      <c r="T539" s="11"/>
      <c r="U539" s="11"/>
      <c r="V539" s="11"/>
      <c r="W539" s="11"/>
      <c r="X539" s="11"/>
      <c r="Y539" s="11"/>
      <c r="Z539" s="11"/>
      <c r="AA539" s="11"/>
      <c r="AB539" s="11"/>
      <c r="AC539" s="11"/>
      <c r="AD539" s="11"/>
    </row>
    <row r="540">
      <c r="A540" s="10" t="s">
        <v>36</v>
      </c>
      <c r="B540" s="24" t="s">
        <v>594</v>
      </c>
      <c r="C540" s="11"/>
      <c r="D540" s="21" t="str">
        <f t="shared" si="1"/>
        <v>0</v>
      </c>
      <c r="E540" s="21" t="str">
        <f t="shared" si="5"/>
        <v>0</v>
      </c>
      <c r="F540" s="22" t="str">
        <f t="shared" si="6"/>
        <v>0</v>
      </c>
      <c r="G540" s="23" t="str">
        <f t="shared" si="7"/>
        <v>0</v>
      </c>
      <c r="H540" s="24">
        <v>1811724.0</v>
      </c>
      <c r="I540" s="11"/>
      <c r="K540" s="11"/>
      <c r="L540" s="11"/>
      <c r="M540" s="11"/>
      <c r="N540" s="11"/>
      <c r="O540" s="11"/>
      <c r="P540" s="11"/>
      <c r="Q540" s="11"/>
      <c r="R540" s="11"/>
      <c r="S540" s="11"/>
      <c r="T540" s="11"/>
      <c r="U540" s="11"/>
      <c r="V540" s="11"/>
      <c r="W540" s="11"/>
      <c r="X540" s="11"/>
      <c r="Y540" s="11"/>
      <c r="Z540" s="11"/>
      <c r="AA540" s="11"/>
      <c r="AB540" s="11"/>
      <c r="AC540" s="11"/>
      <c r="AD540" s="11"/>
    </row>
    <row r="541">
      <c r="A541" s="10" t="s">
        <v>36</v>
      </c>
      <c r="B541" s="10" t="s">
        <v>595</v>
      </c>
      <c r="C541" s="11"/>
      <c r="D541" s="21" t="str">
        <f t="shared" si="1"/>
        <v>0</v>
      </c>
      <c r="E541" s="21" t="str">
        <f t="shared" si="5"/>
        <v>0</v>
      </c>
      <c r="F541" s="22" t="str">
        <f t="shared" si="6"/>
        <v>0</v>
      </c>
      <c r="G541" s="23" t="str">
        <f t="shared" si="7"/>
        <v>0</v>
      </c>
      <c r="H541" s="24">
        <v>1726429.0</v>
      </c>
      <c r="I541" s="11"/>
      <c r="K541" s="11"/>
      <c r="L541" s="11"/>
      <c r="M541" s="11"/>
      <c r="N541" s="11"/>
      <c r="O541" s="11"/>
      <c r="P541" s="11"/>
      <c r="Q541" s="11"/>
      <c r="R541" s="11"/>
      <c r="S541" s="11"/>
      <c r="T541" s="11"/>
      <c r="U541" s="11"/>
      <c r="V541" s="11"/>
      <c r="W541" s="11"/>
      <c r="X541" s="11"/>
      <c r="Y541" s="11"/>
      <c r="Z541" s="11"/>
      <c r="AA541" s="11"/>
      <c r="AB541" s="11"/>
      <c r="AC541" s="11"/>
      <c r="AD541" s="11"/>
    </row>
    <row r="542">
      <c r="A542" s="10" t="s">
        <v>36</v>
      </c>
      <c r="B542" s="24" t="s">
        <v>596</v>
      </c>
      <c r="C542" s="11"/>
      <c r="D542" s="21" t="str">
        <f t="shared" si="1"/>
        <v>0</v>
      </c>
      <c r="E542" s="21" t="str">
        <f t="shared" si="5"/>
        <v>0</v>
      </c>
      <c r="F542" s="22" t="str">
        <f t="shared" si="6"/>
        <v>0</v>
      </c>
      <c r="G542" s="23" t="str">
        <f t="shared" si="7"/>
        <v>0</v>
      </c>
      <c r="H542" s="24">
        <v>2911778.0</v>
      </c>
      <c r="I542" s="11"/>
      <c r="K542" s="11"/>
      <c r="L542" s="11"/>
      <c r="M542" s="11"/>
      <c r="N542" s="11"/>
      <c r="O542" s="11"/>
      <c r="P542" s="11"/>
      <c r="Q542" s="11"/>
      <c r="R542" s="11"/>
      <c r="S542" s="11"/>
      <c r="T542" s="11"/>
      <c r="U542" s="11"/>
      <c r="V542" s="11"/>
      <c r="W542" s="11"/>
      <c r="X542" s="11"/>
      <c r="Y542" s="11"/>
      <c r="Z542" s="11"/>
      <c r="AA542" s="11"/>
      <c r="AB542" s="11"/>
      <c r="AC542" s="11"/>
      <c r="AD542" s="11"/>
    </row>
    <row r="543">
      <c r="A543" s="10" t="s">
        <v>36</v>
      </c>
      <c r="B543" s="10" t="s">
        <v>597</v>
      </c>
      <c r="C543" s="11"/>
      <c r="D543" s="21" t="str">
        <f t="shared" si="1"/>
        <v>0</v>
      </c>
      <c r="E543" s="21" t="str">
        <f t="shared" si="5"/>
        <v>0</v>
      </c>
      <c r="F543" s="22" t="str">
        <f t="shared" si="6"/>
        <v>0</v>
      </c>
      <c r="G543" s="23" t="str">
        <f t="shared" si="7"/>
        <v>0</v>
      </c>
      <c r="H543" s="24">
        <v>3467770.0</v>
      </c>
      <c r="I543" s="11"/>
      <c r="K543" s="11"/>
      <c r="L543" s="11"/>
      <c r="M543" s="11"/>
      <c r="N543" s="11"/>
      <c r="O543" s="11"/>
      <c r="P543" s="11"/>
      <c r="Q543" s="11"/>
      <c r="R543" s="11"/>
      <c r="S543" s="11"/>
      <c r="T543" s="11"/>
      <c r="U543" s="11"/>
      <c r="V543" s="11"/>
      <c r="W543" s="11"/>
      <c r="X543" s="11"/>
      <c r="Y543" s="11"/>
      <c r="Z543" s="11"/>
      <c r="AA543" s="11"/>
      <c r="AB543" s="11"/>
      <c r="AC543" s="11"/>
      <c r="AD543" s="11"/>
    </row>
    <row r="544">
      <c r="A544" s="10" t="s">
        <v>36</v>
      </c>
      <c r="B544" s="24" t="s">
        <v>598</v>
      </c>
      <c r="C544" s="11"/>
      <c r="D544" s="21" t="str">
        <f t="shared" si="1"/>
        <v>0</v>
      </c>
      <c r="E544" s="21" t="str">
        <f t="shared" si="5"/>
        <v>0</v>
      </c>
      <c r="F544" s="22" t="str">
        <f t="shared" si="6"/>
        <v>0</v>
      </c>
      <c r="G544" s="23" t="str">
        <f t="shared" si="7"/>
        <v>0</v>
      </c>
      <c r="H544" s="24">
        <v>3630850.0</v>
      </c>
      <c r="I544" s="11"/>
      <c r="K544" s="11"/>
      <c r="L544" s="11"/>
      <c r="M544" s="11"/>
      <c r="N544" s="11"/>
      <c r="O544" s="11"/>
      <c r="P544" s="11"/>
      <c r="Q544" s="11"/>
      <c r="R544" s="11"/>
      <c r="S544" s="11"/>
      <c r="T544" s="11"/>
      <c r="U544" s="11"/>
      <c r="V544" s="11"/>
      <c r="W544" s="11"/>
      <c r="X544" s="11"/>
      <c r="Y544" s="11"/>
      <c r="Z544" s="11"/>
      <c r="AA544" s="11"/>
      <c r="AB544" s="11"/>
      <c r="AC544" s="11"/>
      <c r="AD544" s="11"/>
    </row>
    <row r="545">
      <c r="A545" s="10" t="s">
        <v>36</v>
      </c>
      <c r="B545" s="10" t="s">
        <v>599</v>
      </c>
      <c r="C545" s="11"/>
      <c r="D545" s="21" t="str">
        <f t="shared" si="1"/>
        <v>0</v>
      </c>
      <c r="E545" s="21" t="str">
        <f t="shared" si="5"/>
        <v>0</v>
      </c>
      <c r="F545" s="22" t="str">
        <f t="shared" si="6"/>
        <v>0</v>
      </c>
      <c r="G545" s="23" t="str">
        <f t="shared" si="7"/>
        <v>0</v>
      </c>
      <c r="H545" s="24">
        <v>1643062.0</v>
      </c>
      <c r="I545" s="11"/>
      <c r="K545" s="11"/>
      <c r="L545" s="11"/>
      <c r="M545" s="11"/>
      <c r="N545" s="11"/>
      <c r="O545" s="11"/>
      <c r="P545" s="11"/>
      <c r="Q545" s="11"/>
      <c r="R545" s="11"/>
      <c r="S545" s="11"/>
      <c r="T545" s="11"/>
      <c r="U545" s="11"/>
      <c r="V545" s="11"/>
      <c r="W545" s="11"/>
      <c r="X545" s="11"/>
      <c r="Y545" s="11"/>
      <c r="Z545" s="11"/>
      <c r="AA545" s="11"/>
      <c r="AB545" s="11"/>
      <c r="AC545" s="11"/>
      <c r="AD545" s="11"/>
    </row>
    <row r="546">
      <c r="A546" s="10" t="s">
        <v>36</v>
      </c>
      <c r="B546" s="24" t="s">
        <v>600</v>
      </c>
      <c r="C546" s="11"/>
      <c r="D546" s="21" t="str">
        <f t="shared" si="1"/>
        <v>0</v>
      </c>
      <c r="E546" s="21" t="str">
        <f t="shared" si="5"/>
        <v>0</v>
      </c>
      <c r="F546" s="22" t="str">
        <f t="shared" si="6"/>
        <v>0</v>
      </c>
      <c r="G546" s="23" t="str">
        <f t="shared" si="7"/>
        <v>0</v>
      </c>
      <c r="H546" s="24">
        <v>3.0419373E7</v>
      </c>
      <c r="I546" s="11"/>
      <c r="K546" s="11"/>
      <c r="L546" s="11"/>
      <c r="M546" s="11"/>
      <c r="N546" s="11"/>
      <c r="O546" s="11"/>
      <c r="P546" s="11"/>
      <c r="Q546" s="11"/>
      <c r="R546" s="11"/>
      <c r="S546" s="11"/>
      <c r="T546" s="11"/>
      <c r="U546" s="11"/>
      <c r="V546" s="11"/>
      <c r="W546" s="11"/>
      <c r="X546" s="11"/>
      <c r="Y546" s="11"/>
      <c r="Z546" s="11"/>
      <c r="AA546" s="11"/>
      <c r="AB546" s="11"/>
      <c r="AC546" s="11"/>
      <c r="AD546" s="11"/>
    </row>
    <row r="547">
      <c r="A547" s="10" t="s">
        <v>36</v>
      </c>
      <c r="B547" s="10" t="s">
        <v>601</v>
      </c>
      <c r="C547" s="11"/>
      <c r="D547" s="21" t="str">
        <f t="shared" si="1"/>
        <v>0</v>
      </c>
      <c r="E547" s="21" t="str">
        <f t="shared" si="5"/>
        <v>0</v>
      </c>
      <c r="F547" s="22" t="str">
        <f t="shared" si="6"/>
        <v>0</v>
      </c>
      <c r="G547" s="23" t="str">
        <f t="shared" si="7"/>
        <v>0</v>
      </c>
      <c r="H547" s="24">
        <v>2248486.0</v>
      </c>
      <c r="I547" s="11"/>
      <c r="K547" s="11"/>
      <c r="L547" s="11"/>
      <c r="M547" s="11"/>
      <c r="N547" s="11"/>
      <c r="O547" s="11"/>
      <c r="P547" s="11"/>
      <c r="Q547" s="11"/>
      <c r="R547" s="11"/>
      <c r="S547" s="11"/>
      <c r="T547" s="11"/>
      <c r="U547" s="11"/>
      <c r="V547" s="11"/>
      <c r="W547" s="11"/>
      <c r="X547" s="11"/>
      <c r="Y547" s="11"/>
      <c r="Z547" s="11"/>
      <c r="AA547" s="11"/>
      <c r="AB547" s="11"/>
      <c r="AC547" s="11"/>
      <c r="AD547" s="11"/>
    </row>
    <row r="548">
      <c r="A548" s="10" t="s">
        <v>36</v>
      </c>
      <c r="B548" s="24" t="s">
        <v>602</v>
      </c>
      <c r="C548" s="11"/>
      <c r="D548" s="21" t="str">
        <f t="shared" si="1"/>
        <v>0</v>
      </c>
      <c r="E548" s="21" t="str">
        <f t="shared" si="5"/>
        <v>0</v>
      </c>
      <c r="F548" s="22" t="str">
        <f t="shared" si="6"/>
        <v>0</v>
      </c>
      <c r="G548" s="23" t="str">
        <f t="shared" si="7"/>
        <v>0</v>
      </c>
      <c r="H548" s="24">
        <v>3552949.0</v>
      </c>
      <c r="I548" s="11"/>
      <c r="K548" s="11"/>
      <c r="L548" s="11"/>
      <c r="M548" s="11"/>
      <c r="N548" s="11"/>
      <c r="O548" s="11"/>
      <c r="P548" s="11"/>
      <c r="Q548" s="11"/>
      <c r="R548" s="11"/>
      <c r="S548" s="11"/>
      <c r="T548" s="11"/>
      <c r="U548" s="11"/>
      <c r="V548" s="11"/>
      <c r="W548" s="11"/>
      <c r="X548" s="11"/>
      <c r="Y548" s="11"/>
      <c r="Z548" s="11"/>
      <c r="AA548" s="11"/>
      <c r="AB548" s="11"/>
      <c r="AC548" s="11"/>
      <c r="AD548" s="11"/>
    </row>
    <row r="549">
      <c r="A549" s="10" t="s">
        <v>36</v>
      </c>
      <c r="B549" s="10" t="s">
        <v>603</v>
      </c>
      <c r="C549" s="11"/>
      <c r="D549" s="21" t="str">
        <f t="shared" si="1"/>
        <v>0</v>
      </c>
      <c r="E549" s="21" t="str">
        <f t="shared" si="5"/>
        <v>0</v>
      </c>
      <c r="F549" s="22" t="str">
        <f t="shared" si="6"/>
        <v>0</v>
      </c>
      <c r="G549" s="23" t="str">
        <f t="shared" si="7"/>
        <v>0</v>
      </c>
      <c r="H549" s="24">
        <v>773538.0</v>
      </c>
      <c r="I549" s="11"/>
      <c r="K549" s="11"/>
      <c r="L549" s="11"/>
      <c r="M549" s="11"/>
      <c r="N549" s="11"/>
      <c r="O549" s="11"/>
      <c r="P549" s="11"/>
      <c r="Q549" s="11"/>
      <c r="R549" s="11"/>
      <c r="S549" s="11"/>
      <c r="T549" s="11"/>
      <c r="U549" s="11"/>
      <c r="V549" s="11"/>
      <c r="W549" s="11"/>
      <c r="X549" s="11"/>
      <c r="Y549" s="11"/>
      <c r="Z549" s="11"/>
      <c r="AA549" s="11"/>
      <c r="AB549" s="11"/>
      <c r="AC549" s="11"/>
      <c r="AD549" s="11"/>
    </row>
    <row r="550">
      <c r="A550" s="10" t="s">
        <v>36</v>
      </c>
      <c r="B550" s="24" t="s">
        <v>604</v>
      </c>
      <c r="C550" s="11"/>
      <c r="D550" s="21" t="str">
        <f t="shared" si="1"/>
        <v>0</v>
      </c>
      <c r="E550" s="21" t="str">
        <f t="shared" si="5"/>
        <v>0</v>
      </c>
      <c r="F550" s="22" t="str">
        <f t="shared" si="6"/>
        <v>0</v>
      </c>
      <c r="G550" s="23" t="str">
        <f t="shared" si="7"/>
        <v>0</v>
      </c>
      <c r="H550" s="24">
        <v>4686975.0</v>
      </c>
      <c r="I550" s="11"/>
      <c r="K550" s="11"/>
      <c r="L550" s="11"/>
      <c r="M550" s="11"/>
      <c r="N550" s="11"/>
      <c r="O550" s="11"/>
      <c r="P550" s="11"/>
      <c r="Q550" s="11"/>
      <c r="R550" s="11"/>
      <c r="S550" s="11"/>
      <c r="T550" s="11"/>
      <c r="U550" s="11"/>
      <c r="V550" s="11"/>
      <c r="W550" s="11"/>
      <c r="X550" s="11"/>
      <c r="Y550" s="11"/>
      <c r="Z550" s="11"/>
      <c r="AA550" s="11"/>
      <c r="AB550" s="11"/>
      <c r="AC550" s="11"/>
      <c r="AD550" s="11"/>
    </row>
    <row r="551">
      <c r="A551" s="10" t="s">
        <v>36</v>
      </c>
      <c r="B551" s="10" t="s">
        <v>605</v>
      </c>
      <c r="C551" s="11"/>
      <c r="D551" s="21" t="str">
        <f t="shared" si="1"/>
        <v>0</v>
      </c>
      <c r="E551" s="21" t="str">
        <f t="shared" si="5"/>
        <v>0</v>
      </c>
      <c r="F551" s="22" t="str">
        <f t="shared" si="6"/>
        <v>0</v>
      </c>
      <c r="G551" s="23" t="str">
        <f t="shared" si="7"/>
        <v>0</v>
      </c>
      <c r="H551" s="24">
        <v>3.8680965E7</v>
      </c>
      <c r="I551" s="11"/>
      <c r="K551" s="11"/>
      <c r="L551" s="11"/>
      <c r="M551" s="11"/>
      <c r="N551" s="11"/>
      <c r="O551" s="11"/>
      <c r="P551" s="11"/>
      <c r="Q551" s="11"/>
      <c r="R551" s="11"/>
      <c r="S551" s="11"/>
      <c r="T551" s="11"/>
      <c r="U551" s="11"/>
      <c r="V551" s="11"/>
      <c r="W551" s="11"/>
      <c r="X551" s="11"/>
      <c r="Y551" s="11"/>
      <c r="Z551" s="11"/>
      <c r="AA551" s="11"/>
      <c r="AB551" s="11"/>
      <c r="AC551" s="11"/>
      <c r="AD551" s="11"/>
    </row>
    <row r="552">
      <c r="A552" s="10" t="s">
        <v>36</v>
      </c>
      <c r="B552" s="24" t="s">
        <v>606</v>
      </c>
      <c r="C552" s="11"/>
      <c r="D552" s="21" t="str">
        <f t="shared" si="1"/>
        <v>0</v>
      </c>
      <c r="E552" s="21" t="str">
        <f t="shared" si="5"/>
        <v>0</v>
      </c>
      <c r="F552" s="22" t="str">
        <f t="shared" si="6"/>
        <v>0</v>
      </c>
      <c r="G552" s="23" t="str">
        <f t="shared" si="7"/>
        <v>0</v>
      </c>
      <c r="H552" s="24">
        <v>3.2862374E7</v>
      </c>
      <c r="I552" s="11"/>
      <c r="K552" s="11"/>
      <c r="L552" s="11"/>
      <c r="M552" s="11"/>
      <c r="N552" s="11"/>
      <c r="O552" s="11"/>
      <c r="P552" s="11"/>
      <c r="Q552" s="11"/>
      <c r="R552" s="11"/>
      <c r="S552" s="11"/>
      <c r="T552" s="11"/>
      <c r="U552" s="11"/>
      <c r="V552" s="11"/>
      <c r="W552" s="11"/>
      <c r="X552" s="11"/>
      <c r="Y552" s="11"/>
      <c r="Z552" s="11"/>
      <c r="AA552" s="11"/>
      <c r="AB552" s="11"/>
      <c r="AC552" s="11"/>
      <c r="AD552" s="11"/>
    </row>
    <row r="553">
      <c r="A553" s="10" t="s">
        <v>36</v>
      </c>
      <c r="B553" s="10" t="s">
        <v>607</v>
      </c>
      <c r="C553" s="11"/>
      <c r="D553" s="21" t="str">
        <f t="shared" si="1"/>
        <v>0</v>
      </c>
      <c r="E553" s="21" t="str">
        <f t="shared" si="5"/>
        <v>0</v>
      </c>
      <c r="F553" s="22" t="str">
        <f t="shared" si="6"/>
        <v>0</v>
      </c>
      <c r="G553" s="23" t="str">
        <f t="shared" si="7"/>
        <v>0</v>
      </c>
      <c r="H553" s="24">
        <v>111393.0</v>
      </c>
      <c r="I553" s="11"/>
      <c r="K553" s="11"/>
      <c r="L553" s="11"/>
      <c r="M553" s="11"/>
      <c r="N553" s="11"/>
      <c r="O553" s="11"/>
      <c r="P553" s="11"/>
      <c r="Q553" s="11"/>
      <c r="R553" s="11"/>
      <c r="S553" s="11"/>
      <c r="T553" s="11"/>
      <c r="U553" s="11"/>
      <c r="V553" s="11"/>
      <c r="W553" s="11"/>
      <c r="X553" s="11"/>
      <c r="Y553" s="11"/>
      <c r="Z553" s="11"/>
      <c r="AA553" s="11"/>
      <c r="AB553" s="11"/>
      <c r="AC553" s="11"/>
      <c r="AD553" s="11"/>
    </row>
    <row r="554">
      <c r="A554" s="10" t="s">
        <v>36</v>
      </c>
      <c r="B554" s="24" t="s">
        <v>608</v>
      </c>
      <c r="C554" s="11"/>
      <c r="D554" s="21" t="str">
        <f t="shared" si="1"/>
        <v>0</v>
      </c>
      <c r="E554" s="21" t="str">
        <f t="shared" si="5"/>
        <v>0</v>
      </c>
      <c r="F554" s="22" t="str">
        <f t="shared" si="6"/>
        <v>0</v>
      </c>
      <c r="G554" s="23" t="str">
        <f t="shared" si="7"/>
        <v>0</v>
      </c>
      <c r="H554" s="24">
        <v>184462.0</v>
      </c>
      <c r="I554" s="11"/>
      <c r="K554" s="11"/>
      <c r="L554" s="11"/>
      <c r="M554" s="11"/>
      <c r="N554" s="11"/>
      <c r="O554" s="11"/>
      <c r="P554" s="11"/>
      <c r="Q554" s="11"/>
      <c r="R554" s="11"/>
      <c r="S554" s="11"/>
      <c r="T554" s="11"/>
      <c r="U554" s="11"/>
      <c r="V554" s="11"/>
      <c r="W554" s="11"/>
      <c r="X554" s="11"/>
      <c r="Y554" s="11"/>
      <c r="Z554" s="11"/>
      <c r="AA554" s="11"/>
      <c r="AB554" s="11"/>
      <c r="AC554" s="11"/>
      <c r="AD554" s="11"/>
    </row>
    <row r="555">
      <c r="A555" s="10" t="s">
        <v>36</v>
      </c>
      <c r="B555" s="10" t="s">
        <v>609</v>
      </c>
      <c r="C555" s="11"/>
      <c r="D555" s="21" t="str">
        <f t="shared" si="1"/>
        <v>0</v>
      </c>
      <c r="E555" s="21" t="str">
        <f t="shared" si="5"/>
        <v>0</v>
      </c>
      <c r="F555" s="22" t="str">
        <f t="shared" si="6"/>
        <v>0</v>
      </c>
      <c r="G555" s="23" t="str">
        <f t="shared" si="7"/>
        <v>0</v>
      </c>
      <c r="H555" s="24">
        <v>2100630.0</v>
      </c>
      <c r="I555" s="11"/>
      <c r="K555" s="11"/>
      <c r="L555" s="11"/>
      <c r="M555" s="11"/>
      <c r="N555" s="11"/>
      <c r="O555" s="11"/>
      <c r="P555" s="11"/>
      <c r="Q555" s="11"/>
      <c r="R555" s="11"/>
      <c r="S555" s="11"/>
      <c r="T555" s="11"/>
      <c r="U555" s="11"/>
      <c r="V555" s="11"/>
      <c r="W555" s="11"/>
      <c r="X555" s="11"/>
      <c r="Y555" s="11"/>
      <c r="Z555" s="11"/>
      <c r="AA555" s="11"/>
      <c r="AB555" s="11"/>
      <c r="AC555" s="11"/>
      <c r="AD555" s="11"/>
    </row>
    <row r="556">
      <c r="A556" s="10" t="s">
        <v>36</v>
      </c>
      <c r="B556" s="24" t="s">
        <v>610</v>
      </c>
      <c r="C556" s="11"/>
      <c r="D556" s="21" t="str">
        <f t="shared" si="1"/>
        <v>0</v>
      </c>
      <c r="E556" s="21" t="str">
        <f t="shared" si="5"/>
        <v>0</v>
      </c>
      <c r="F556" s="22" t="str">
        <f t="shared" si="6"/>
        <v>0</v>
      </c>
      <c r="G556" s="23" t="str">
        <f t="shared" si="7"/>
        <v>0</v>
      </c>
      <c r="H556" s="24">
        <v>1741124.0</v>
      </c>
      <c r="I556" s="11"/>
      <c r="K556" s="11"/>
      <c r="L556" s="11"/>
      <c r="M556" s="11"/>
      <c r="N556" s="11"/>
      <c r="O556" s="11"/>
      <c r="P556" s="11"/>
      <c r="Q556" s="11"/>
      <c r="R556" s="11"/>
      <c r="S556" s="11"/>
      <c r="T556" s="11"/>
      <c r="U556" s="11"/>
      <c r="V556" s="11"/>
      <c r="W556" s="11"/>
      <c r="X556" s="11"/>
      <c r="Y556" s="11"/>
      <c r="Z556" s="11"/>
      <c r="AA556" s="11"/>
      <c r="AB556" s="11"/>
      <c r="AC556" s="11"/>
      <c r="AD556" s="11"/>
    </row>
    <row r="557">
      <c r="A557" s="10" t="s">
        <v>36</v>
      </c>
      <c r="B557" s="10" t="s">
        <v>611</v>
      </c>
      <c r="C557" s="11"/>
      <c r="D557" s="21" t="str">
        <f t="shared" si="1"/>
        <v>0</v>
      </c>
      <c r="E557" s="21" t="str">
        <f t="shared" si="5"/>
        <v>0</v>
      </c>
      <c r="F557" s="22" t="str">
        <f t="shared" si="6"/>
        <v>0</v>
      </c>
      <c r="G557" s="23" t="str">
        <f t="shared" si="7"/>
        <v>0</v>
      </c>
      <c r="H557" s="24">
        <v>161852.0</v>
      </c>
      <c r="I557" s="11"/>
      <c r="K557" s="11"/>
      <c r="L557" s="11"/>
      <c r="M557" s="11"/>
      <c r="N557" s="11"/>
      <c r="O557" s="11"/>
      <c r="P557" s="11"/>
      <c r="Q557" s="11"/>
      <c r="R557" s="11"/>
      <c r="S557" s="11"/>
      <c r="T557" s="11"/>
      <c r="U557" s="11"/>
      <c r="V557" s="11"/>
      <c r="W557" s="11"/>
      <c r="X557" s="11"/>
      <c r="Y557" s="11"/>
      <c r="Z557" s="11"/>
      <c r="AA557" s="11"/>
      <c r="AB557" s="11"/>
      <c r="AC557" s="11"/>
      <c r="AD557" s="11"/>
    </row>
    <row r="558">
      <c r="A558" s="10" t="s">
        <v>36</v>
      </c>
      <c r="B558" s="24" t="s">
        <v>612</v>
      </c>
      <c r="C558" s="11"/>
      <c r="D558" s="21" t="str">
        <f t="shared" si="1"/>
        <v>0</v>
      </c>
      <c r="E558" s="21" t="str">
        <f t="shared" si="5"/>
        <v>0</v>
      </c>
      <c r="F558" s="22" t="str">
        <f t="shared" si="6"/>
        <v>0</v>
      </c>
      <c r="G558" s="23" t="str">
        <f t="shared" si="7"/>
        <v>0</v>
      </c>
      <c r="H558" s="24">
        <v>3747480.0</v>
      </c>
      <c r="I558" s="11"/>
      <c r="K558" s="11"/>
      <c r="L558" s="11"/>
      <c r="M558" s="11"/>
      <c r="N558" s="11"/>
      <c r="O558" s="11"/>
      <c r="P558" s="11"/>
      <c r="Q558" s="11"/>
      <c r="R558" s="11"/>
      <c r="S558" s="11"/>
      <c r="T558" s="11"/>
      <c r="U558" s="11"/>
      <c r="V558" s="11"/>
      <c r="W558" s="11"/>
      <c r="X558" s="11"/>
      <c r="Y558" s="11"/>
      <c r="Z558" s="11"/>
      <c r="AA558" s="11"/>
      <c r="AB558" s="11"/>
      <c r="AC558" s="11"/>
      <c r="AD558" s="11"/>
    </row>
    <row r="559">
      <c r="A559" s="10" t="s">
        <v>36</v>
      </c>
      <c r="B559" s="10" t="s">
        <v>613</v>
      </c>
      <c r="C559" s="11"/>
      <c r="D559" s="21" t="str">
        <f t="shared" si="1"/>
        <v>0</v>
      </c>
      <c r="E559" s="21" t="str">
        <f t="shared" si="5"/>
        <v>0</v>
      </c>
      <c r="F559" s="22" t="str">
        <f t="shared" si="6"/>
        <v>0</v>
      </c>
      <c r="G559" s="23" t="str">
        <f t="shared" si="7"/>
        <v>0</v>
      </c>
      <c r="H559" s="24">
        <v>2480581.0</v>
      </c>
      <c r="I559" s="11"/>
      <c r="K559" s="11"/>
      <c r="L559" s="11"/>
      <c r="M559" s="11"/>
      <c r="N559" s="11"/>
      <c r="O559" s="11"/>
      <c r="P559" s="11"/>
      <c r="Q559" s="11"/>
      <c r="R559" s="11"/>
      <c r="S559" s="11"/>
      <c r="T559" s="11"/>
      <c r="U559" s="11"/>
      <c r="V559" s="11"/>
      <c r="W559" s="11"/>
      <c r="X559" s="11"/>
      <c r="Y559" s="11"/>
      <c r="Z559" s="11"/>
      <c r="AA559" s="11"/>
      <c r="AB559" s="11"/>
      <c r="AC559" s="11"/>
      <c r="AD559" s="11"/>
    </row>
    <row r="560">
      <c r="A560" s="10" t="s">
        <v>36</v>
      </c>
      <c r="B560" s="24" t="s">
        <v>614</v>
      </c>
      <c r="C560" s="11"/>
      <c r="D560" s="21" t="str">
        <f t="shared" si="1"/>
        <v>0</v>
      </c>
      <c r="E560" s="21" t="str">
        <f t="shared" si="5"/>
        <v>0</v>
      </c>
      <c r="F560" s="22" t="str">
        <f t="shared" si="6"/>
        <v>0</v>
      </c>
      <c r="G560" s="23" t="str">
        <f t="shared" si="7"/>
        <v>0</v>
      </c>
      <c r="H560" s="24">
        <v>856069.0</v>
      </c>
      <c r="I560" s="11"/>
      <c r="K560" s="11"/>
      <c r="L560" s="11"/>
      <c r="M560" s="11"/>
      <c r="N560" s="11"/>
      <c r="O560" s="11"/>
      <c r="P560" s="11"/>
      <c r="Q560" s="11"/>
      <c r="R560" s="11"/>
      <c r="S560" s="11"/>
      <c r="T560" s="11"/>
      <c r="U560" s="11"/>
      <c r="V560" s="11"/>
      <c r="W560" s="11"/>
      <c r="X560" s="11"/>
      <c r="Y560" s="11"/>
      <c r="Z560" s="11"/>
      <c r="AA560" s="11"/>
      <c r="AB560" s="11"/>
      <c r="AC560" s="11"/>
      <c r="AD560" s="11"/>
    </row>
    <row r="561">
      <c r="A561" s="10" t="s">
        <v>36</v>
      </c>
      <c r="B561" s="10" t="s">
        <v>615</v>
      </c>
      <c r="C561" s="11"/>
      <c r="D561" s="21" t="str">
        <f t="shared" si="1"/>
        <v>0</v>
      </c>
      <c r="E561" s="21" t="str">
        <f t="shared" si="5"/>
        <v>0</v>
      </c>
      <c r="F561" s="22" t="str">
        <f t="shared" si="6"/>
        <v>0</v>
      </c>
      <c r="G561" s="23" t="str">
        <f t="shared" si="7"/>
        <v>0</v>
      </c>
      <c r="H561" s="24">
        <v>249105.0</v>
      </c>
      <c r="I561" s="11"/>
      <c r="K561" s="11"/>
      <c r="L561" s="11"/>
      <c r="M561" s="11"/>
      <c r="N561" s="11"/>
      <c r="O561" s="11"/>
      <c r="P561" s="11"/>
      <c r="Q561" s="11"/>
      <c r="R561" s="11"/>
      <c r="S561" s="11"/>
      <c r="T561" s="11"/>
      <c r="U561" s="11"/>
      <c r="V561" s="11"/>
      <c r="W561" s="11"/>
      <c r="X561" s="11"/>
      <c r="Y561" s="11"/>
      <c r="Z561" s="11"/>
      <c r="AA561" s="11"/>
      <c r="AB561" s="11"/>
      <c r="AC561" s="11"/>
      <c r="AD561" s="11"/>
    </row>
    <row r="562">
      <c r="A562" s="10" t="s">
        <v>36</v>
      </c>
      <c r="B562" s="24" t="s">
        <v>616</v>
      </c>
      <c r="C562" s="11"/>
      <c r="D562" s="21" t="str">
        <f t="shared" si="1"/>
        <v>0</v>
      </c>
      <c r="E562" s="21" t="str">
        <f t="shared" si="5"/>
        <v>0</v>
      </c>
      <c r="F562" s="22" t="str">
        <f t="shared" si="6"/>
        <v>0</v>
      </c>
      <c r="G562" s="23" t="str">
        <f t="shared" si="7"/>
        <v>0</v>
      </c>
      <c r="H562" s="24">
        <v>6914649.0</v>
      </c>
      <c r="I562" s="11"/>
      <c r="K562" s="11"/>
      <c r="L562" s="11"/>
      <c r="M562" s="11"/>
      <c r="N562" s="11"/>
      <c r="O562" s="11"/>
      <c r="P562" s="11"/>
      <c r="Q562" s="11"/>
      <c r="R562" s="11"/>
      <c r="S562" s="11"/>
      <c r="T562" s="11"/>
      <c r="U562" s="11"/>
      <c r="V562" s="11"/>
      <c r="W562" s="11"/>
      <c r="X562" s="11"/>
      <c r="Y562" s="11"/>
      <c r="Z562" s="11"/>
      <c r="AA562" s="11"/>
      <c r="AB562" s="11"/>
      <c r="AC562" s="11"/>
      <c r="AD562" s="11"/>
    </row>
    <row r="563">
      <c r="A563" s="10" t="s">
        <v>36</v>
      </c>
      <c r="B563" s="10" t="s">
        <v>617</v>
      </c>
      <c r="C563" s="11"/>
      <c r="D563" s="21" t="str">
        <f t="shared" si="1"/>
        <v>0</v>
      </c>
      <c r="E563" s="21" t="str">
        <f t="shared" si="5"/>
        <v>Itochu</v>
      </c>
      <c r="F563" s="22" t="str">
        <f t="shared" si="6"/>
        <v>ITOCHU</v>
      </c>
      <c r="G563" s="23">
        <f t="shared" si="7"/>
        <v>10321968</v>
      </c>
      <c r="H563" s="24">
        <v>1.0321968E7</v>
      </c>
      <c r="I563" s="11"/>
      <c r="K563" s="11"/>
      <c r="L563" s="11"/>
      <c r="M563" s="11"/>
      <c r="N563" s="11"/>
      <c r="O563" s="11"/>
      <c r="P563" s="11"/>
      <c r="Q563" s="11"/>
      <c r="R563" s="11"/>
      <c r="S563" s="11"/>
      <c r="T563" s="11"/>
      <c r="U563" s="11"/>
      <c r="V563" s="11"/>
      <c r="W563" s="11"/>
      <c r="X563" s="11"/>
      <c r="Y563" s="11"/>
      <c r="Z563" s="11"/>
      <c r="AA563" s="11"/>
      <c r="AB563" s="11"/>
      <c r="AC563" s="11"/>
      <c r="AD563" s="11"/>
    </row>
    <row r="564">
      <c r="A564" s="10" t="s">
        <v>36</v>
      </c>
      <c r="B564" s="24" t="s">
        <v>618</v>
      </c>
      <c r="C564" s="11"/>
      <c r="D564" s="21" t="str">
        <f t="shared" si="1"/>
        <v>0</v>
      </c>
      <c r="E564" s="21" t="str">
        <f t="shared" si="5"/>
        <v>0</v>
      </c>
      <c r="F564" s="22" t="str">
        <f t="shared" si="6"/>
        <v>0</v>
      </c>
      <c r="G564" s="23" t="str">
        <f t="shared" si="7"/>
        <v>0</v>
      </c>
      <c r="H564" s="24">
        <v>1.3777201E7</v>
      </c>
      <c r="I564" s="11"/>
      <c r="K564" s="11"/>
      <c r="L564" s="11"/>
      <c r="M564" s="11"/>
      <c r="N564" s="11"/>
      <c r="O564" s="11"/>
      <c r="P564" s="11"/>
      <c r="Q564" s="11"/>
      <c r="R564" s="11"/>
      <c r="S564" s="11"/>
      <c r="T564" s="11"/>
      <c r="U564" s="11"/>
      <c r="V564" s="11"/>
      <c r="W564" s="11"/>
      <c r="X564" s="11"/>
      <c r="Y564" s="11"/>
      <c r="Z564" s="11"/>
      <c r="AA564" s="11"/>
      <c r="AB564" s="11"/>
      <c r="AC564" s="11"/>
      <c r="AD564" s="11"/>
    </row>
    <row r="565">
      <c r="A565" s="10" t="s">
        <v>36</v>
      </c>
      <c r="B565" s="10" t="s">
        <v>619</v>
      </c>
      <c r="C565" s="11"/>
      <c r="D565" s="21" t="str">
        <f t="shared" si="1"/>
        <v>0</v>
      </c>
      <c r="E565" s="21" t="str">
        <f t="shared" si="5"/>
        <v>0</v>
      </c>
      <c r="F565" s="22" t="str">
        <f t="shared" si="6"/>
        <v>0</v>
      </c>
      <c r="G565" s="23" t="str">
        <f t="shared" si="7"/>
        <v>0</v>
      </c>
      <c r="H565" s="24">
        <v>1409288.0</v>
      </c>
      <c r="I565" s="11"/>
      <c r="K565" s="11"/>
      <c r="L565" s="11"/>
      <c r="M565" s="11"/>
      <c r="N565" s="11"/>
      <c r="O565" s="11"/>
      <c r="P565" s="11"/>
      <c r="Q565" s="11"/>
      <c r="R565" s="11"/>
      <c r="S565" s="11"/>
      <c r="T565" s="11"/>
      <c r="U565" s="11"/>
      <c r="V565" s="11"/>
      <c r="W565" s="11"/>
      <c r="X565" s="11"/>
      <c r="Y565" s="11"/>
      <c r="Z565" s="11"/>
      <c r="AA565" s="11"/>
      <c r="AB565" s="11"/>
      <c r="AC565" s="11"/>
      <c r="AD565" s="11"/>
    </row>
    <row r="566">
      <c r="A566" s="10" t="s">
        <v>36</v>
      </c>
      <c r="B566" s="24" t="s">
        <v>620</v>
      </c>
      <c r="C566" s="11"/>
      <c r="D566" s="21" t="str">
        <f t="shared" si="1"/>
        <v>0</v>
      </c>
      <c r="E566" s="21" t="str">
        <f t="shared" si="5"/>
        <v>0</v>
      </c>
      <c r="F566" s="22" t="str">
        <f t="shared" si="6"/>
        <v>0</v>
      </c>
      <c r="G566" s="23" t="str">
        <f t="shared" si="7"/>
        <v>0</v>
      </c>
      <c r="H566" s="24">
        <v>6434526.0</v>
      </c>
      <c r="I566" s="11"/>
      <c r="K566" s="11"/>
      <c r="L566" s="11"/>
      <c r="M566" s="11"/>
      <c r="N566" s="11"/>
      <c r="O566" s="11"/>
      <c r="P566" s="11"/>
      <c r="Q566" s="11"/>
      <c r="R566" s="11"/>
      <c r="S566" s="11"/>
      <c r="T566" s="11"/>
      <c r="U566" s="11"/>
      <c r="V566" s="11"/>
      <c r="W566" s="11"/>
      <c r="X566" s="11"/>
      <c r="Y566" s="11"/>
      <c r="Z566" s="11"/>
      <c r="AA566" s="11"/>
      <c r="AB566" s="11"/>
      <c r="AC566" s="11"/>
      <c r="AD566" s="11"/>
    </row>
    <row r="567">
      <c r="A567" s="10" t="s">
        <v>36</v>
      </c>
      <c r="B567" s="10" t="s">
        <v>621</v>
      </c>
      <c r="C567" s="11"/>
      <c r="D567" s="21" t="str">
        <f t="shared" si="1"/>
        <v>0</v>
      </c>
      <c r="E567" s="21" t="str">
        <f t="shared" si="5"/>
        <v>0</v>
      </c>
      <c r="F567" s="22" t="str">
        <f t="shared" si="6"/>
        <v>0</v>
      </c>
      <c r="G567" s="23" t="str">
        <f t="shared" si="7"/>
        <v>0</v>
      </c>
      <c r="H567" s="24">
        <v>560095.0</v>
      </c>
      <c r="I567" s="11"/>
      <c r="K567" s="11"/>
      <c r="L567" s="11"/>
      <c r="M567" s="11"/>
      <c r="N567" s="11"/>
      <c r="O567" s="11"/>
      <c r="P567" s="11"/>
      <c r="Q567" s="11"/>
      <c r="R567" s="11"/>
      <c r="S567" s="11"/>
      <c r="T567" s="11"/>
      <c r="U567" s="11"/>
      <c r="V567" s="11"/>
      <c r="W567" s="11"/>
      <c r="X567" s="11"/>
      <c r="Y567" s="11"/>
      <c r="Z567" s="11"/>
      <c r="AA567" s="11"/>
      <c r="AB567" s="11"/>
      <c r="AC567" s="11"/>
      <c r="AD567" s="11"/>
    </row>
    <row r="568">
      <c r="A568" s="10" t="s">
        <v>36</v>
      </c>
      <c r="B568" s="24" t="s">
        <v>622</v>
      </c>
      <c r="C568" s="11"/>
      <c r="D568" s="21" t="str">
        <f t="shared" si="1"/>
        <v>0</v>
      </c>
      <c r="E568" s="21" t="str">
        <f t="shared" si="5"/>
        <v>0</v>
      </c>
      <c r="F568" s="22" t="str">
        <f t="shared" si="6"/>
        <v>0</v>
      </c>
      <c r="G568" s="23" t="str">
        <f t="shared" si="7"/>
        <v>0</v>
      </c>
      <c r="H568" s="24">
        <v>874621.0</v>
      </c>
      <c r="I568" s="11"/>
      <c r="K568" s="11"/>
      <c r="L568" s="11"/>
      <c r="M568" s="11"/>
      <c r="N568" s="11"/>
      <c r="O568" s="11"/>
      <c r="P568" s="11"/>
      <c r="Q568" s="11"/>
      <c r="R568" s="11"/>
      <c r="S568" s="11"/>
      <c r="T568" s="11"/>
      <c r="U568" s="11"/>
      <c r="V568" s="11"/>
      <c r="W568" s="11"/>
      <c r="X568" s="11"/>
      <c r="Y568" s="11"/>
      <c r="Z568" s="11"/>
      <c r="AA568" s="11"/>
      <c r="AB568" s="11"/>
      <c r="AC568" s="11"/>
      <c r="AD568" s="11"/>
    </row>
    <row r="569">
      <c r="A569" s="10" t="s">
        <v>36</v>
      </c>
      <c r="B569" s="10" t="s">
        <v>623</v>
      </c>
      <c r="C569" s="11"/>
      <c r="D569" s="21" t="str">
        <f t="shared" si="1"/>
        <v>0</v>
      </c>
      <c r="E569" s="21" t="str">
        <f t="shared" si="5"/>
        <v>0</v>
      </c>
      <c r="F569" s="22" t="str">
        <f t="shared" si="6"/>
        <v>0</v>
      </c>
      <c r="G569" s="23" t="str">
        <f t="shared" si="7"/>
        <v>0</v>
      </c>
      <c r="H569" s="24">
        <v>445379.0</v>
      </c>
      <c r="I569" s="11"/>
      <c r="J569" s="11"/>
      <c r="K569" s="11"/>
      <c r="L569" s="11"/>
      <c r="M569" s="11"/>
      <c r="N569" s="11"/>
      <c r="P569" s="11"/>
      <c r="Q569" s="11"/>
      <c r="R569" s="11"/>
      <c r="S569" s="11"/>
      <c r="T569" s="11"/>
      <c r="U569" s="11"/>
      <c r="V569" s="11"/>
      <c r="W569" s="11"/>
      <c r="X569" s="11"/>
      <c r="Y569" s="11"/>
      <c r="Z569" s="11"/>
      <c r="AA569" s="11"/>
      <c r="AB569" s="11"/>
      <c r="AC569" s="11"/>
      <c r="AD569" s="11"/>
    </row>
    <row r="570">
      <c r="A570" s="10" t="s">
        <v>36</v>
      </c>
      <c r="B570" s="24" t="s">
        <v>624</v>
      </c>
      <c r="C570" s="11"/>
      <c r="D570" s="21" t="str">
        <f t="shared" si="1"/>
        <v>0</v>
      </c>
      <c r="E570" s="21" t="str">
        <f t="shared" si="5"/>
        <v>0</v>
      </c>
      <c r="F570" s="22" t="str">
        <f t="shared" si="6"/>
        <v>0</v>
      </c>
      <c r="G570" s="23" t="str">
        <f t="shared" si="7"/>
        <v>0</v>
      </c>
      <c r="H570" s="24">
        <v>878322.0</v>
      </c>
      <c r="I570" s="11"/>
      <c r="J570" s="11"/>
      <c r="K570" s="11"/>
      <c r="L570" s="11"/>
      <c r="M570" s="11"/>
      <c r="N570" s="11"/>
      <c r="P570" s="11"/>
      <c r="Q570" s="11"/>
      <c r="R570" s="11"/>
      <c r="S570" s="11"/>
      <c r="T570" s="11"/>
      <c r="U570" s="11"/>
      <c r="V570" s="11"/>
      <c r="W570" s="11"/>
      <c r="X570" s="11"/>
      <c r="Y570" s="11"/>
      <c r="Z570" s="11"/>
      <c r="AA570" s="11"/>
      <c r="AB570" s="11"/>
      <c r="AC570" s="11"/>
      <c r="AD570" s="11"/>
    </row>
    <row r="571">
      <c r="A571" s="10" t="s">
        <v>36</v>
      </c>
      <c r="B571" s="10" t="s">
        <v>625</v>
      </c>
      <c r="C571" s="11"/>
      <c r="D571" s="21" t="str">
        <f t="shared" si="1"/>
        <v>0</v>
      </c>
      <c r="E571" s="21" t="str">
        <f t="shared" si="5"/>
        <v>0</v>
      </c>
      <c r="F571" s="22" t="str">
        <f t="shared" si="6"/>
        <v>0</v>
      </c>
      <c r="G571" s="23" t="str">
        <f t="shared" si="7"/>
        <v>0</v>
      </c>
      <c r="H571" s="24">
        <v>3318240.0</v>
      </c>
      <c r="I571" s="11"/>
      <c r="J571" s="11"/>
      <c r="K571" s="11"/>
      <c r="L571" s="11"/>
      <c r="M571" s="11"/>
      <c r="N571" s="11"/>
      <c r="P571" s="11"/>
      <c r="Q571" s="11"/>
      <c r="R571" s="11"/>
      <c r="S571" s="11"/>
      <c r="T571" s="11"/>
      <c r="U571" s="11"/>
      <c r="V571" s="11"/>
      <c r="W571" s="11"/>
      <c r="X571" s="11"/>
      <c r="Y571" s="11"/>
      <c r="Z571" s="11"/>
      <c r="AA571" s="11"/>
      <c r="AB571" s="11"/>
      <c r="AC571" s="11"/>
      <c r="AD571" s="11"/>
    </row>
    <row r="572">
      <c r="A572" s="10" t="s">
        <v>36</v>
      </c>
      <c r="B572" s="24" t="s">
        <v>626</v>
      </c>
      <c r="C572" s="11"/>
      <c r="D572" s="21" t="str">
        <f t="shared" si="1"/>
        <v>0</v>
      </c>
      <c r="E572" s="21" t="str">
        <f t="shared" si="5"/>
        <v>0</v>
      </c>
      <c r="F572" s="22" t="str">
        <f t="shared" si="6"/>
        <v>0</v>
      </c>
      <c r="G572" s="23" t="str">
        <f t="shared" si="7"/>
        <v>0</v>
      </c>
      <c r="H572" s="24">
        <v>838591.0</v>
      </c>
      <c r="I572" s="11"/>
      <c r="J572" s="11"/>
      <c r="K572" s="11"/>
      <c r="L572" s="11"/>
      <c r="M572" s="11"/>
      <c r="N572" s="11"/>
      <c r="P572" s="11"/>
      <c r="Q572" s="11"/>
      <c r="R572" s="11"/>
      <c r="S572" s="11"/>
      <c r="T572" s="11"/>
      <c r="U572" s="11"/>
      <c r="V572" s="11"/>
      <c r="W572" s="11"/>
      <c r="X572" s="11"/>
      <c r="Y572" s="11"/>
      <c r="Z572" s="11"/>
      <c r="AA572" s="11"/>
      <c r="AB572" s="11"/>
      <c r="AC572" s="11"/>
      <c r="AD572" s="11"/>
    </row>
    <row r="573">
      <c r="A573" s="10" t="s">
        <v>36</v>
      </c>
      <c r="B573" s="10" t="s">
        <v>627</v>
      </c>
      <c r="C573" s="11"/>
      <c r="D573" s="21" t="str">
        <f t="shared" si="1"/>
        <v>0</v>
      </c>
      <c r="E573" s="21" t="str">
        <f t="shared" si="5"/>
        <v>0</v>
      </c>
      <c r="F573" s="22" t="str">
        <f t="shared" si="6"/>
        <v>0</v>
      </c>
      <c r="G573" s="23" t="str">
        <f t="shared" si="7"/>
        <v>0</v>
      </c>
      <c r="H573" s="24">
        <v>737207.0</v>
      </c>
      <c r="I573" s="11"/>
      <c r="J573" s="11"/>
      <c r="K573" s="11"/>
      <c r="L573" s="11"/>
      <c r="M573" s="11"/>
      <c r="N573" s="11"/>
      <c r="P573" s="11"/>
      <c r="Q573" s="11"/>
      <c r="R573" s="11"/>
      <c r="S573" s="11"/>
      <c r="T573" s="11"/>
      <c r="U573" s="11"/>
      <c r="V573" s="11"/>
      <c r="W573" s="11"/>
      <c r="X573" s="11"/>
      <c r="Y573" s="11"/>
      <c r="Z573" s="11"/>
      <c r="AA573" s="11"/>
      <c r="AB573" s="11"/>
      <c r="AC573" s="11"/>
      <c r="AD573" s="11"/>
    </row>
    <row r="574">
      <c r="A574" s="10" t="s">
        <v>36</v>
      </c>
      <c r="B574" s="24" t="s">
        <v>628</v>
      </c>
      <c r="C574" s="11"/>
      <c r="D574" s="21" t="str">
        <f t="shared" si="1"/>
        <v>0</v>
      </c>
      <c r="E574" s="21" t="str">
        <f t="shared" si="5"/>
        <v>0</v>
      </c>
      <c r="F574" s="22" t="str">
        <f t="shared" si="6"/>
        <v>0</v>
      </c>
      <c r="G574" s="23" t="str">
        <f t="shared" si="7"/>
        <v>0</v>
      </c>
      <c r="H574" s="24">
        <v>373312.0</v>
      </c>
      <c r="I574" s="11"/>
      <c r="J574" s="11"/>
      <c r="K574" s="11"/>
      <c r="L574" s="11"/>
      <c r="M574" s="11"/>
      <c r="N574" s="11"/>
      <c r="P574" s="11"/>
      <c r="Q574" s="11"/>
      <c r="R574" s="11"/>
      <c r="S574" s="11"/>
      <c r="T574" s="11"/>
      <c r="U574" s="11"/>
      <c r="V574" s="11"/>
      <c r="W574" s="11"/>
      <c r="X574" s="11"/>
      <c r="Y574" s="11"/>
      <c r="Z574" s="11"/>
      <c r="AA574" s="11"/>
      <c r="AB574" s="11"/>
      <c r="AC574" s="11"/>
      <c r="AD574" s="11"/>
    </row>
    <row r="575">
      <c r="A575" s="10" t="s">
        <v>36</v>
      </c>
      <c r="B575" s="10" t="s">
        <v>629</v>
      </c>
      <c r="C575" s="11"/>
      <c r="D575" s="21" t="str">
        <f t="shared" si="1"/>
        <v>0</v>
      </c>
      <c r="E575" s="21" t="str">
        <f t="shared" si="5"/>
        <v>0</v>
      </c>
      <c r="F575" s="22" t="str">
        <f t="shared" si="6"/>
        <v>0</v>
      </c>
      <c r="G575" s="23" t="str">
        <f t="shared" si="7"/>
        <v>0</v>
      </c>
      <c r="H575" s="24">
        <v>954317.0</v>
      </c>
      <c r="I575" s="11"/>
      <c r="J575" s="11"/>
      <c r="K575" s="11"/>
      <c r="L575" s="11"/>
      <c r="M575" s="11"/>
      <c r="N575" s="11"/>
      <c r="P575" s="11"/>
      <c r="Q575" s="11"/>
      <c r="R575" s="11"/>
      <c r="S575" s="11"/>
      <c r="T575" s="11"/>
      <c r="U575" s="11"/>
      <c r="V575" s="11"/>
      <c r="W575" s="11"/>
      <c r="X575" s="11"/>
      <c r="Y575" s="11"/>
      <c r="Z575" s="11"/>
      <c r="AA575" s="11"/>
      <c r="AB575" s="11"/>
      <c r="AC575" s="11"/>
      <c r="AD575" s="11"/>
    </row>
    <row r="576">
      <c r="A576" s="10" t="s">
        <v>36</v>
      </c>
      <c r="B576" s="24" t="s">
        <v>630</v>
      </c>
      <c r="C576" s="11"/>
      <c r="D576" s="21" t="str">
        <f t="shared" si="1"/>
        <v>0</v>
      </c>
      <c r="E576" s="21" t="str">
        <f t="shared" si="5"/>
        <v>0</v>
      </c>
      <c r="F576" s="22" t="str">
        <f t="shared" si="6"/>
        <v>0</v>
      </c>
      <c r="G576" s="23" t="str">
        <f t="shared" si="7"/>
        <v>0</v>
      </c>
      <c r="H576" s="24">
        <v>79007.0</v>
      </c>
      <c r="I576" s="11"/>
      <c r="J576" s="11"/>
      <c r="K576" s="11"/>
      <c r="L576" s="11"/>
      <c r="M576" s="11"/>
      <c r="N576" s="11"/>
      <c r="P576" s="11"/>
      <c r="Q576" s="11"/>
      <c r="R576" s="11"/>
      <c r="S576" s="11"/>
      <c r="T576" s="11"/>
      <c r="U576" s="11"/>
      <c r="V576" s="11"/>
      <c r="W576" s="11"/>
      <c r="X576" s="11"/>
      <c r="Y576" s="11"/>
      <c r="Z576" s="11"/>
      <c r="AA576" s="11"/>
      <c r="AB576" s="11"/>
      <c r="AC576" s="11"/>
      <c r="AD576" s="11"/>
    </row>
    <row r="577">
      <c r="A577" s="10" t="s">
        <v>36</v>
      </c>
      <c r="B577" s="10" t="s">
        <v>631</v>
      </c>
      <c r="C577" s="11"/>
      <c r="D577" s="21" t="str">
        <f t="shared" si="1"/>
        <v>0</v>
      </c>
      <c r="E577" s="21" t="str">
        <f t="shared" si="5"/>
        <v>0</v>
      </c>
      <c r="F577" s="22" t="str">
        <f t="shared" si="6"/>
        <v>0</v>
      </c>
      <c r="G577" s="23" t="str">
        <f t="shared" si="7"/>
        <v>0</v>
      </c>
      <c r="H577" s="24">
        <v>4024852.0</v>
      </c>
      <c r="I577" s="11"/>
      <c r="J577" s="11"/>
      <c r="K577" s="11"/>
      <c r="L577" s="11"/>
      <c r="M577" s="11"/>
      <c r="N577" s="11"/>
      <c r="P577" s="11"/>
      <c r="Q577" s="11"/>
      <c r="R577" s="11"/>
      <c r="S577" s="11"/>
      <c r="T577" s="11"/>
      <c r="U577" s="11"/>
      <c r="V577" s="11"/>
      <c r="W577" s="11"/>
      <c r="X577" s="11"/>
      <c r="Y577" s="11"/>
      <c r="Z577" s="11"/>
      <c r="AA577" s="11"/>
      <c r="AB577" s="11"/>
      <c r="AC577" s="11"/>
      <c r="AD577" s="11"/>
    </row>
    <row r="578">
      <c r="A578" s="10" t="s">
        <v>36</v>
      </c>
      <c r="B578" s="10" t="s">
        <v>632</v>
      </c>
      <c r="C578" s="11"/>
      <c r="D578" s="21" t="str">
        <f t="shared" si="1"/>
        <v>0</v>
      </c>
      <c r="E578" s="21" t="str">
        <f t="shared" si="5"/>
        <v>0</v>
      </c>
      <c r="F578" s="22" t="str">
        <f t="shared" si="6"/>
        <v>0</v>
      </c>
      <c r="G578" s="23" t="str">
        <f t="shared" si="7"/>
        <v>0</v>
      </c>
      <c r="H578" s="24">
        <v>8792455.0</v>
      </c>
      <c r="I578" s="11"/>
      <c r="J578" s="11"/>
      <c r="K578" s="11"/>
      <c r="L578" s="11"/>
      <c r="M578" s="11"/>
      <c r="N578" s="11"/>
      <c r="P578" s="11"/>
      <c r="Q578" s="11"/>
      <c r="R578" s="11"/>
      <c r="S578" s="11"/>
      <c r="T578" s="11"/>
      <c r="U578" s="11"/>
      <c r="V578" s="11"/>
      <c r="W578" s="11"/>
      <c r="X578" s="11"/>
      <c r="Y578" s="11"/>
      <c r="Z578" s="11"/>
      <c r="AA578" s="11"/>
      <c r="AB578" s="11"/>
      <c r="AC578" s="11"/>
      <c r="AD578" s="11"/>
    </row>
    <row r="579">
      <c r="A579" s="10" t="s">
        <v>36</v>
      </c>
      <c r="B579" s="10" t="s">
        <v>633</v>
      </c>
      <c r="C579" s="11"/>
      <c r="D579" s="21" t="str">
        <f t="shared" si="1"/>
        <v>0</v>
      </c>
      <c r="E579" s="21" t="str">
        <f t="shared" si="5"/>
        <v>0</v>
      </c>
      <c r="F579" s="22" t="str">
        <f t="shared" si="6"/>
        <v>0</v>
      </c>
      <c r="G579" s="23" t="str">
        <f t="shared" si="7"/>
        <v>0</v>
      </c>
      <c r="H579" s="24">
        <v>1234694.0</v>
      </c>
      <c r="I579" s="11"/>
      <c r="J579" s="11"/>
      <c r="K579" s="11"/>
      <c r="L579" s="11"/>
      <c r="M579" s="11"/>
      <c r="N579" s="11"/>
      <c r="P579" s="11"/>
      <c r="Q579" s="11"/>
      <c r="R579" s="11"/>
      <c r="S579" s="11"/>
      <c r="T579" s="11"/>
      <c r="U579" s="11"/>
      <c r="V579" s="11"/>
      <c r="W579" s="11"/>
      <c r="X579" s="11"/>
      <c r="Y579" s="11"/>
      <c r="Z579" s="11"/>
      <c r="AA579" s="11"/>
      <c r="AB579" s="11"/>
      <c r="AC579" s="11"/>
      <c r="AD579" s="11"/>
    </row>
    <row r="580">
      <c r="A580" s="10" t="s">
        <v>36</v>
      </c>
      <c r="B580" s="24" t="s">
        <v>634</v>
      </c>
      <c r="C580" s="11"/>
      <c r="D580" s="21" t="str">
        <f t="shared" si="1"/>
        <v>0</v>
      </c>
      <c r="E580" s="21" t="str">
        <f t="shared" si="5"/>
        <v>0</v>
      </c>
      <c r="F580" s="22" t="str">
        <f t="shared" si="6"/>
        <v>0</v>
      </c>
      <c r="G580" s="23" t="str">
        <f t="shared" si="7"/>
        <v>0</v>
      </c>
      <c r="H580" s="24">
        <v>7172800.0</v>
      </c>
      <c r="I580" s="11"/>
      <c r="J580" s="11"/>
      <c r="K580" s="11"/>
      <c r="L580" s="11"/>
      <c r="M580" s="11"/>
      <c r="N580" s="11"/>
      <c r="P580" s="11"/>
      <c r="Q580" s="11"/>
      <c r="R580" s="11"/>
      <c r="S580" s="11"/>
      <c r="T580" s="11"/>
      <c r="U580" s="11"/>
      <c r="V580" s="11"/>
      <c r="W580" s="11"/>
      <c r="X580" s="11"/>
      <c r="Y580" s="11"/>
      <c r="Z580" s="11"/>
      <c r="AA580" s="11"/>
      <c r="AB580" s="11"/>
      <c r="AC580" s="11"/>
      <c r="AD580" s="11"/>
    </row>
    <row r="581">
      <c r="A581" s="10" t="s">
        <v>36</v>
      </c>
      <c r="B581" s="10" t="s">
        <v>635</v>
      </c>
      <c r="C581" s="11"/>
      <c r="D581" s="21" t="str">
        <f t="shared" si="1"/>
        <v>0</v>
      </c>
      <c r="E581" s="21" t="str">
        <f t="shared" si="5"/>
        <v>0</v>
      </c>
      <c r="F581" s="22" t="str">
        <f t="shared" si="6"/>
        <v>0</v>
      </c>
      <c r="G581" s="23" t="str">
        <f t="shared" si="7"/>
        <v>0</v>
      </c>
      <c r="H581" s="24">
        <v>3682948.0</v>
      </c>
      <c r="I581" s="11"/>
      <c r="J581" s="11"/>
      <c r="K581" s="11"/>
      <c r="L581" s="11"/>
      <c r="M581" s="11"/>
      <c r="N581" s="11"/>
      <c r="P581" s="11"/>
      <c r="Q581" s="11"/>
      <c r="R581" s="11"/>
      <c r="S581" s="11"/>
      <c r="T581" s="11"/>
      <c r="U581" s="11"/>
      <c r="V581" s="11"/>
      <c r="W581" s="11"/>
      <c r="X581" s="11"/>
      <c r="Y581" s="11"/>
      <c r="Z581" s="11"/>
      <c r="AA581" s="11"/>
      <c r="AB581" s="11"/>
      <c r="AC581" s="11"/>
      <c r="AD581" s="11"/>
    </row>
    <row r="582">
      <c r="A582" s="10" t="s">
        <v>36</v>
      </c>
      <c r="B582" s="24" t="s">
        <v>636</v>
      </c>
      <c r="C582" s="11"/>
      <c r="D582" s="21" t="str">
        <f t="shared" si="1"/>
        <v>0</v>
      </c>
      <c r="E582" s="21" t="str">
        <f t="shared" si="5"/>
        <v>0</v>
      </c>
      <c r="F582" s="22" t="str">
        <f t="shared" si="6"/>
        <v>0</v>
      </c>
      <c r="G582" s="23" t="str">
        <f t="shared" si="7"/>
        <v>0</v>
      </c>
      <c r="H582" s="24">
        <v>165314.0</v>
      </c>
      <c r="I582" s="11"/>
      <c r="J582" s="11"/>
      <c r="K582" s="11"/>
      <c r="L582" s="11"/>
      <c r="M582" s="11"/>
      <c r="N582" s="11"/>
      <c r="P582" s="11"/>
      <c r="Q582" s="11"/>
      <c r="R582" s="11"/>
      <c r="S582" s="11"/>
      <c r="T582" s="11"/>
      <c r="U582" s="11"/>
      <c r="V582" s="11"/>
      <c r="W582" s="11"/>
      <c r="X582" s="11"/>
      <c r="Y582" s="11"/>
      <c r="Z582" s="11"/>
      <c r="AA582" s="11"/>
      <c r="AB582" s="11"/>
      <c r="AC582" s="11"/>
      <c r="AD582" s="11"/>
    </row>
    <row r="583">
      <c r="A583" s="10" t="s">
        <v>36</v>
      </c>
      <c r="B583" s="10" t="s">
        <v>637</v>
      </c>
      <c r="C583" s="11"/>
      <c r="D583" s="21" t="str">
        <f t="shared" si="1"/>
        <v>0</v>
      </c>
      <c r="E583" s="21" t="str">
        <f t="shared" si="5"/>
        <v>0</v>
      </c>
      <c r="F583" s="22" t="str">
        <f t="shared" si="6"/>
        <v>0</v>
      </c>
      <c r="G583" s="23" t="str">
        <f t="shared" si="7"/>
        <v>0</v>
      </c>
      <c r="H583" s="24">
        <v>5997713.0</v>
      </c>
      <c r="I583" s="11"/>
      <c r="J583" s="11"/>
      <c r="K583" s="11"/>
      <c r="L583" s="11"/>
      <c r="M583" s="11"/>
      <c r="N583" s="11"/>
      <c r="P583" s="11"/>
      <c r="Q583" s="11"/>
      <c r="R583" s="11"/>
      <c r="S583" s="11"/>
      <c r="T583" s="11"/>
      <c r="U583" s="11"/>
      <c r="V583" s="11"/>
      <c r="W583" s="11"/>
      <c r="X583" s="11"/>
      <c r="Y583" s="11"/>
      <c r="Z583" s="11"/>
      <c r="AA583" s="11"/>
      <c r="AB583" s="11"/>
      <c r="AC583" s="11"/>
      <c r="AD583" s="11"/>
    </row>
    <row r="584">
      <c r="A584" s="10" t="s">
        <v>36</v>
      </c>
      <c r="B584" s="24" t="s">
        <v>638</v>
      </c>
      <c r="C584" s="11"/>
      <c r="D584" s="21" t="str">
        <f t="shared" si="1"/>
        <v>0</v>
      </c>
      <c r="E584" s="21" t="str">
        <f t="shared" si="5"/>
        <v>0</v>
      </c>
      <c r="F584" s="22" t="str">
        <f t="shared" si="6"/>
        <v>0</v>
      </c>
      <c r="G584" s="23" t="str">
        <f t="shared" si="7"/>
        <v>0</v>
      </c>
      <c r="H584" s="24">
        <v>150872.0</v>
      </c>
      <c r="I584" s="11"/>
      <c r="J584" s="11"/>
      <c r="K584" s="11"/>
      <c r="L584" s="11"/>
      <c r="M584" s="11"/>
      <c r="N584" s="11"/>
      <c r="P584" s="11"/>
      <c r="Q584" s="11"/>
      <c r="R584" s="11"/>
      <c r="S584" s="11"/>
      <c r="T584" s="11"/>
      <c r="U584" s="11"/>
      <c r="V584" s="11"/>
      <c r="W584" s="11"/>
      <c r="X584" s="11"/>
      <c r="Y584" s="11"/>
      <c r="Z584" s="11"/>
      <c r="AA584" s="11"/>
      <c r="AB584" s="11"/>
      <c r="AC584" s="11"/>
      <c r="AD584" s="11"/>
    </row>
    <row r="585">
      <c r="A585" s="10" t="s">
        <v>36</v>
      </c>
      <c r="B585" s="10" t="s">
        <v>639</v>
      </c>
      <c r="C585" s="11"/>
      <c r="D585" s="21" t="str">
        <f t="shared" si="1"/>
        <v>0</v>
      </c>
      <c r="E585" s="21" t="str">
        <f t="shared" si="5"/>
        <v>0</v>
      </c>
      <c r="F585" s="22" t="str">
        <f t="shared" si="6"/>
        <v>0</v>
      </c>
      <c r="G585" s="23" t="str">
        <f t="shared" si="7"/>
        <v>0</v>
      </c>
      <c r="H585" s="24">
        <v>1239500.0</v>
      </c>
      <c r="I585" s="11"/>
      <c r="J585" s="11"/>
      <c r="K585" s="11"/>
      <c r="L585" s="11"/>
      <c r="M585" s="11"/>
      <c r="N585" s="11"/>
      <c r="P585" s="11"/>
      <c r="Q585" s="11"/>
      <c r="R585" s="11"/>
      <c r="S585" s="11"/>
      <c r="T585" s="11"/>
      <c r="U585" s="11"/>
      <c r="V585" s="11"/>
      <c r="W585" s="11"/>
      <c r="X585" s="11"/>
      <c r="Y585" s="11"/>
      <c r="Z585" s="11"/>
      <c r="AA585" s="11"/>
      <c r="AB585" s="11"/>
      <c r="AC585" s="11"/>
      <c r="AD585" s="11"/>
    </row>
    <row r="586">
      <c r="A586" s="10" t="s">
        <v>36</v>
      </c>
      <c r="B586" s="24" t="s">
        <v>640</v>
      </c>
      <c r="C586" s="11"/>
      <c r="D586" s="21" t="str">
        <f t="shared" si="1"/>
        <v>0</v>
      </c>
      <c r="E586" s="21" t="str">
        <f t="shared" si="5"/>
        <v>0</v>
      </c>
      <c r="F586" s="22" t="str">
        <f t="shared" si="6"/>
        <v>0</v>
      </c>
      <c r="G586" s="23" t="str">
        <f t="shared" si="7"/>
        <v>0</v>
      </c>
      <c r="H586" s="24">
        <v>1.4684652E7</v>
      </c>
      <c r="I586" s="11"/>
      <c r="J586" s="11"/>
      <c r="K586" s="11"/>
      <c r="L586" s="11"/>
      <c r="M586" s="11"/>
      <c r="N586" s="11"/>
      <c r="P586" s="11"/>
      <c r="Q586" s="11"/>
      <c r="R586" s="11"/>
      <c r="S586" s="11"/>
      <c r="T586" s="11"/>
      <c r="U586" s="11"/>
      <c r="V586" s="11"/>
      <c r="W586" s="11"/>
      <c r="X586" s="11"/>
      <c r="Y586" s="11"/>
      <c r="Z586" s="11"/>
      <c r="AA586" s="11"/>
      <c r="AB586" s="11"/>
      <c r="AC586" s="11"/>
      <c r="AD586" s="11"/>
    </row>
    <row r="587">
      <c r="A587" s="10" t="s">
        <v>36</v>
      </c>
      <c r="B587" s="10" t="s">
        <v>641</v>
      </c>
      <c r="C587" s="11"/>
      <c r="D587" s="21" t="str">
        <f t="shared" si="1"/>
        <v>0</v>
      </c>
      <c r="E587" s="21" t="str">
        <f t="shared" si="5"/>
        <v>0</v>
      </c>
      <c r="F587" s="22" t="str">
        <f t="shared" si="6"/>
        <v>0</v>
      </c>
      <c r="G587" s="23" t="str">
        <f t="shared" si="7"/>
        <v>0</v>
      </c>
      <c r="H587" s="24">
        <v>1311391.0</v>
      </c>
      <c r="I587" s="11"/>
      <c r="J587" s="11"/>
      <c r="K587" s="11"/>
      <c r="L587" s="11"/>
      <c r="M587" s="11"/>
      <c r="N587" s="11"/>
      <c r="P587" s="11"/>
      <c r="Q587" s="11"/>
      <c r="R587" s="11"/>
      <c r="S587" s="11"/>
      <c r="T587" s="11"/>
      <c r="U587" s="11"/>
      <c r="V587" s="11"/>
      <c r="W587" s="11"/>
      <c r="X587" s="11"/>
      <c r="Y587" s="11"/>
      <c r="Z587" s="11"/>
      <c r="AA587" s="11"/>
      <c r="AB587" s="11"/>
      <c r="AC587" s="11"/>
      <c r="AD587" s="11"/>
    </row>
    <row r="588">
      <c r="A588" s="10" t="s">
        <v>36</v>
      </c>
      <c r="B588" s="24" t="s">
        <v>642</v>
      </c>
      <c r="C588" s="11"/>
      <c r="D588" s="21" t="str">
        <f t="shared" si="1"/>
        <v>0</v>
      </c>
      <c r="E588" s="21" t="str">
        <f t="shared" si="5"/>
        <v>0</v>
      </c>
      <c r="F588" s="22" t="str">
        <f t="shared" si="6"/>
        <v>0</v>
      </c>
      <c r="G588" s="23" t="str">
        <f t="shared" si="7"/>
        <v>0</v>
      </c>
      <c r="H588" s="24">
        <v>382166.0</v>
      </c>
      <c r="I588" s="11"/>
      <c r="J588" s="11"/>
      <c r="K588" s="11"/>
      <c r="L588" s="11"/>
      <c r="M588" s="11"/>
      <c r="N588" s="11"/>
      <c r="P588" s="11"/>
      <c r="Q588" s="11"/>
      <c r="R588" s="11"/>
      <c r="S588" s="11"/>
      <c r="T588" s="11"/>
      <c r="U588" s="11"/>
      <c r="V588" s="11"/>
      <c r="W588" s="11"/>
      <c r="X588" s="11"/>
      <c r="Y588" s="11"/>
      <c r="Z588" s="11"/>
      <c r="AA588" s="11"/>
      <c r="AB588" s="11"/>
      <c r="AC588" s="11"/>
      <c r="AD588" s="11"/>
    </row>
    <row r="589">
      <c r="A589" s="10" t="s">
        <v>36</v>
      </c>
      <c r="B589" s="10" t="s">
        <v>643</v>
      </c>
      <c r="C589" s="11"/>
      <c r="D589" s="21" t="str">
        <f t="shared" si="1"/>
        <v>0</v>
      </c>
      <c r="E589" s="21" t="str">
        <f t="shared" si="5"/>
        <v>0</v>
      </c>
      <c r="F589" s="22" t="str">
        <f t="shared" si="6"/>
        <v>0</v>
      </c>
      <c r="G589" s="23" t="str">
        <f t="shared" si="7"/>
        <v>0</v>
      </c>
      <c r="H589" s="24">
        <v>1622734.0</v>
      </c>
      <c r="I589" s="11"/>
      <c r="J589" s="11"/>
      <c r="K589" s="11"/>
      <c r="L589" s="11"/>
      <c r="M589" s="11"/>
      <c r="N589" s="11"/>
      <c r="P589" s="11"/>
      <c r="Q589" s="11"/>
      <c r="R589" s="11"/>
      <c r="S589" s="11"/>
      <c r="T589" s="11"/>
      <c r="U589" s="11"/>
      <c r="V589" s="11"/>
      <c r="W589" s="11"/>
      <c r="X589" s="11"/>
      <c r="Y589" s="11"/>
      <c r="Z589" s="11"/>
      <c r="AA589" s="11"/>
      <c r="AB589" s="11"/>
      <c r="AC589" s="11"/>
      <c r="AD589" s="11"/>
    </row>
    <row r="590">
      <c r="A590" s="10" t="s">
        <v>36</v>
      </c>
      <c r="B590" s="24" t="s">
        <v>644</v>
      </c>
      <c r="C590" s="11"/>
      <c r="D590" s="21" t="str">
        <f t="shared" si="1"/>
        <v>0</v>
      </c>
      <c r="E590" s="21" t="str">
        <f t="shared" si="5"/>
        <v>0</v>
      </c>
      <c r="F590" s="22" t="str">
        <f t="shared" si="6"/>
        <v>0</v>
      </c>
      <c r="G590" s="23" t="str">
        <f t="shared" si="7"/>
        <v>0</v>
      </c>
      <c r="H590" s="24">
        <v>95158.0</v>
      </c>
      <c r="I590" s="11"/>
      <c r="J590" s="11"/>
      <c r="K590" s="11"/>
      <c r="L590" s="11"/>
      <c r="M590" s="11"/>
      <c r="N590" s="11"/>
      <c r="P590" s="11"/>
      <c r="Q590" s="11"/>
      <c r="R590" s="11"/>
      <c r="S590" s="11"/>
      <c r="T590" s="11"/>
      <c r="U590" s="11"/>
      <c r="V590" s="11"/>
      <c r="W590" s="11"/>
      <c r="X590" s="11"/>
      <c r="Y590" s="11"/>
      <c r="Z590" s="11"/>
      <c r="AA590" s="11"/>
      <c r="AB590" s="11"/>
      <c r="AC590" s="11"/>
      <c r="AD590" s="11"/>
    </row>
    <row r="591">
      <c r="A591" s="10" t="s">
        <v>36</v>
      </c>
      <c r="B591" s="10" t="s">
        <v>645</v>
      </c>
      <c r="C591" s="11"/>
      <c r="D591" s="21" t="str">
        <f t="shared" si="1"/>
        <v>0</v>
      </c>
      <c r="E591" s="21" t="str">
        <f t="shared" si="5"/>
        <v>0</v>
      </c>
      <c r="F591" s="22" t="str">
        <f t="shared" si="6"/>
        <v>0</v>
      </c>
      <c r="G591" s="23" t="str">
        <f t="shared" si="7"/>
        <v>0</v>
      </c>
      <c r="H591" s="24">
        <v>1.5815225E7</v>
      </c>
      <c r="I591" s="11"/>
      <c r="J591" s="11"/>
      <c r="K591" s="11"/>
      <c r="L591" s="11"/>
      <c r="M591" s="11"/>
      <c r="N591" s="11"/>
      <c r="P591" s="11"/>
      <c r="Q591" s="11"/>
      <c r="R591" s="11"/>
      <c r="S591" s="11"/>
      <c r="T591" s="11"/>
      <c r="U591" s="11"/>
      <c r="V591" s="11"/>
      <c r="W591" s="11"/>
      <c r="X591" s="11"/>
      <c r="Y591" s="11"/>
      <c r="Z591" s="11"/>
      <c r="AA591" s="11"/>
      <c r="AB591" s="11"/>
      <c r="AC591" s="11"/>
      <c r="AD591" s="11"/>
    </row>
    <row r="592">
      <c r="A592" s="10" t="s">
        <v>36</v>
      </c>
      <c r="B592" s="24" t="s">
        <v>646</v>
      </c>
      <c r="C592" s="11"/>
      <c r="D592" s="21" t="str">
        <f t="shared" si="1"/>
        <v>0</v>
      </c>
      <c r="E592" s="21" t="str">
        <f t="shared" si="5"/>
        <v>0</v>
      </c>
      <c r="F592" s="22" t="str">
        <f t="shared" si="6"/>
        <v>0</v>
      </c>
      <c r="G592" s="23" t="str">
        <f t="shared" si="7"/>
        <v>0</v>
      </c>
      <c r="H592" s="24">
        <v>61823.0</v>
      </c>
      <c r="I592" s="11"/>
      <c r="J592" s="11"/>
      <c r="K592" s="11"/>
      <c r="L592" s="11"/>
      <c r="M592" s="11"/>
      <c r="N592" s="11"/>
      <c r="P592" s="11"/>
      <c r="Q592" s="11"/>
      <c r="R592" s="11"/>
      <c r="S592" s="11"/>
      <c r="T592" s="11"/>
      <c r="U592" s="11"/>
      <c r="V592" s="11"/>
      <c r="W592" s="11"/>
      <c r="X592" s="11"/>
      <c r="Y592" s="11"/>
      <c r="Z592" s="11"/>
      <c r="AA592" s="11"/>
      <c r="AB592" s="11"/>
      <c r="AC592" s="11"/>
      <c r="AD592" s="11"/>
    </row>
    <row r="593">
      <c r="A593" s="10" t="s">
        <v>36</v>
      </c>
      <c r="B593" s="10" t="s">
        <v>647</v>
      </c>
      <c r="C593" s="11"/>
      <c r="D593" s="21" t="str">
        <f t="shared" si="1"/>
        <v>0</v>
      </c>
      <c r="E593" s="21" t="str">
        <f t="shared" si="5"/>
        <v>0</v>
      </c>
      <c r="F593" s="22" t="str">
        <f t="shared" si="6"/>
        <v>0</v>
      </c>
      <c r="G593" s="23" t="str">
        <f t="shared" si="7"/>
        <v>0</v>
      </c>
      <c r="H593" s="24">
        <v>41349.0</v>
      </c>
      <c r="I593" s="11"/>
      <c r="J593" s="11"/>
      <c r="K593" s="11"/>
      <c r="L593" s="11"/>
      <c r="M593" s="11"/>
      <c r="N593" s="11"/>
      <c r="P593" s="11"/>
      <c r="Q593" s="11"/>
      <c r="R593" s="11"/>
      <c r="S593" s="11"/>
      <c r="T593" s="11"/>
      <c r="U593" s="11"/>
      <c r="V593" s="11"/>
      <c r="W593" s="11"/>
      <c r="X593" s="11"/>
      <c r="Y593" s="11"/>
      <c r="Z593" s="11"/>
      <c r="AA593" s="11"/>
      <c r="AB593" s="11"/>
      <c r="AC593" s="11"/>
      <c r="AD593" s="11"/>
    </row>
    <row r="594">
      <c r="A594" s="10" t="s">
        <v>36</v>
      </c>
      <c r="B594" s="24" t="s">
        <v>648</v>
      </c>
      <c r="C594" s="11"/>
      <c r="D594" s="21" t="str">
        <f t="shared" si="1"/>
        <v>0</v>
      </c>
      <c r="E594" s="21" t="str">
        <f t="shared" si="5"/>
        <v>0</v>
      </c>
      <c r="F594" s="22" t="str">
        <f t="shared" si="6"/>
        <v>0</v>
      </c>
      <c r="G594" s="23" t="str">
        <f t="shared" si="7"/>
        <v>0</v>
      </c>
      <c r="H594" s="24">
        <v>1091418.0</v>
      </c>
      <c r="I594" s="11"/>
      <c r="J594" s="11"/>
      <c r="K594" s="11"/>
      <c r="L594" s="11"/>
      <c r="M594" s="11"/>
      <c r="N594" s="11"/>
      <c r="P594" s="11"/>
      <c r="Q594" s="11"/>
      <c r="R594" s="11"/>
      <c r="S594" s="11"/>
      <c r="T594" s="11"/>
      <c r="U594" s="11"/>
      <c r="V594" s="11"/>
      <c r="W594" s="11"/>
      <c r="X594" s="11"/>
      <c r="Y594" s="11"/>
      <c r="Z594" s="11"/>
      <c r="AA594" s="11"/>
      <c r="AB594" s="11"/>
      <c r="AC594" s="11"/>
      <c r="AD594" s="11"/>
    </row>
    <row r="595">
      <c r="A595" s="10" t="s">
        <v>36</v>
      </c>
      <c r="B595" s="10" t="s">
        <v>649</v>
      </c>
      <c r="C595" s="11"/>
      <c r="D595" s="21" t="str">
        <f t="shared" si="1"/>
        <v>0</v>
      </c>
      <c r="E595" s="21" t="str">
        <f t="shared" si="5"/>
        <v>0</v>
      </c>
      <c r="F595" s="22" t="str">
        <f t="shared" si="6"/>
        <v>0</v>
      </c>
      <c r="G595" s="23" t="str">
        <f t="shared" si="7"/>
        <v>0</v>
      </c>
      <c r="H595" s="24">
        <v>2022699.0</v>
      </c>
      <c r="I595" s="11"/>
      <c r="J595" s="11"/>
      <c r="K595" s="11"/>
      <c r="L595" s="11"/>
      <c r="M595" s="11"/>
      <c r="N595" s="11"/>
      <c r="P595" s="11"/>
      <c r="Q595" s="11"/>
      <c r="R595" s="11"/>
      <c r="S595" s="11"/>
      <c r="T595" s="11"/>
      <c r="U595" s="11"/>
      <c r="V595" s="11"/>
      <c r="W595" s="11"/>
      <c r="X595" s="11"/>
      <c r="Y595" s="11"/>
      <c r="Z595" s="11"/>
      <c r="AA595" s="11"/>
      <c r="AB595" s="11"/>
      <c r="AC595" s="11"/>
      <c r="AD595" s="11"/>
    </row>
    <row r="596">
      <c r="A596" s="10" t="s">
        <v>36</v>
      </c>
      <c r="B596" s="24" t="s">
        <v>650</v>
      </c>
      <c r="C596" s="11"/>
      <c r="D596" s="21" t="str">
        <f t="shared" si="1"/>
        <v>0</v>
      </c>
      <c r="E596" s="21" t="str">
        <f t="shared" si="5"/>
        <v>0</v>
      </c>
      <c r="F596" s="22" t="str">
        <f t="shared" si="6"/>
        <v>0</v>
      </c>
      <c r="G596" s="23" t="str">
        <f t="shared" si="7"/>
        <v>0</v>
      </c>
      <c r="H596" s="24">
        <v>1.1806664E7</v>
      </c>
      <c r="I596" s="11"/>
      <c r="J596" s="11"/>
      <c r="K596" s="11"/>
      <c r="L596" s="11"/>
      <c r="M596" s="11"/>
      <c r="N596" s="11"/>
      <c r="P596" s="11"/>
      <c r="Q596" s="11"/>
      <c r="R596" s="11"/>
      <c r="S596" s="11"/>
      <c r="T596" s="11"/>
      <c r="U596" s="11"/>
      <c r="V596" s="11"/>
      <c r="W596" s="11"/>
      <c r="X596" s="11"/>
      <c r="Y596" s="11"/>
      <c r="Z596" s="11"/>
      <c r="AA596" s="11"/>
      <c r="AB596" s="11"/>
      <c r="AC596" s="11"/>
      <c r="AD596" s="11"/>
    </row>
    <row r="597">
      <c r="A597" s="10" t="s">
        <v>36</v>
      </c>
      <c r="B597" s="10" t="s">
        <v>651</v>
      </c>
      <c r="C597" s="11"/>
      <c r="D597" s="21" t="str">
        <f t="shared" si="1"/>
        <v>JX Holdings </v>
      </c>
      <c r="E597" s="21" t="str">
        <f t="shared" si="5"/>
        <v>0</v>
      </c>
      <c r="F597" s="22" t="str">
        <f t="shared" si="6"/>
        <v>JX HOLDINGS NPV</v>
      </c>
      <c r="G597" s="23">
        <f t="shared" si="7"/>
        <v>6175320</v>
      </c>
      <c r="H597" s="24">
        <v>6175320.0</v>
      </c>
      <c r="I597" s="11"/>
      <c r="J597" s="11"/>
      <c r="K597" s="11"/>
      <c r="L597" s="11"/>
      <c r="M597" s="11"/>
      <c r="N597" s="11"/>
      <c r="P597" s="11"/>
      <c r="Q597" s="11"/>
      <c r="R597" s="11"/>
      <c r="S597" s="11"/>
      <c r="T597" s="11"/>
      <c r="U597" s="11"/>
      <c r="V597" s="11"/>
      <c r="W597" s="11"/>
      <c r="X597" s="11"/>
      <c r="Y597" s="11"/>
      <c r="Z597" s="11"/>
      <c r="AA597" s="11"/>
      <c r="AB597" s="11"/>
      <c r="AC597" s="11"/>
      <c r="AD597" s="11"/>
    </row>
    <row r="598">
      <c r="A598" s="10" t="s">
        <v>36</v>
      </c>
      <c r="B598" s="24" t="s">
        <v>652</v>
      </c>
      <c r="C598" s="11"/>
      <c r="D598" s="21" t="str">
        <f t="shared" si="1"/>
        <v>0</v>
      </c>
      <c r="E598" s="21" t="str">
        <f t="shared" si="5"/>
        <v>0</v>
      </c>
      <c r="F598" s="22" t="str">
        <f t="shared" si="6"/>
        <v>0</v>
      </c>
      <c r="G598" s="23" t="str">
        <f t="shared" si="7"/>
        <v>0</v>
      </c>
      <c r="H598" s="24">
        <v>4223676.0</v>
      </c>
      <c r="I598" s="11"/>
      <c r="J598" s="11"/>
      <c r="K598" s="11"/>
      <c r="L598" s="11"/>
      <c r="M598" s="11"/>
      <c r="N598" s="11"/>
      <c r="P598" s="11"/>
      <c r="Q598" s="11"/>
      <c r="R598" s="11"/>
      <c r="S598" s="11"/>
      <c r="T598" s="11"/>
      <c r="U598" s="11"/>
      <c r="V598" s="11"/>
      <c r="W598" s="11"/>
      <c r="X598" s="11"/>
      <c r="Y598" s="11"/>
      <c r="Z598" s="11"/>
      <c r="AA598" s="11"/>
      <c r="AB598" s="11"/>
      <c r="AC598" s="11"/>
      <c r="AD598" s="11"/>
    </row>
    <row r="599">
      <c r="A599" s="10" t="s">
        <v>36</v>
      </c>
      <c r="B599" s="10" t="s">
        <v>653</v>
      </c>
      <c r="C599" s="11"/>
      <c r="D599" s="21" t="str">
        <f t="shared" si="1"/>
        <v>0</v>
      </c>
      <c r="E599" s="21" t="str">
        <f t="shared" si="5"/>
        <v>0</v>
      </c>
      <c r="F599" s="22" t="str">
        <f t="shared" si="6"/>
        <v>0</v>
      </c>
      <c r="G599" s="23" t="str">
        <f t="shared" si="7"/>
        <v>0</v>
      </c>
      <c r="H599" s="24">
        <v>1.8587545E7</v>
      </c>
      <c r="I599" s="11"/>
      <c r="J599" s="11"/>
      <c r="K599" s="11"/>
      <c r="L599" s="11"/>
      <c r="M599" s="11"/>
      <c r="N599" s="11"/>
      <c r="P599" s="11"/>
      <c r="Q599" s="11"/>
      <c r="R599" s="11"/>
      <c r="S599" s="11"/>
      <c r="T599" s="11"/>
      <c r="U599" s="11"/>
      <c r="V599" s="11"/>
      <c r="W599" s="11"/>
      <c r="X599" s="11"/>
      <c r="Y599" s="11"/>
      <c r="Z599" s="11"/>
      <c r="AA599" s="11"/>
      <c r="AB599" s="11"/>
      <c r="AC599" s="11"/>
      <c r="AD599" s="11"/>
    </row>
    <row r="600">
      <c r="A600" s="10" t="s">
        <v>36</v>
      </c>
      <c r="B600" s="24" t="s">
        <v>654</v>
      </c>
      <c r="C600" s="11"/>
      <c r="D600" s="21" t="str">
        <f t="shared" si="1"/>
        <v>0</v>
      </c>
      <c r="E600" s="21" t="str">
        <f t="shared" si="5"/>
        <v>0</v>
      </c>
      <c r="F600" s="22" t="str">
        <f t="shared" si="6"/>
        <v>0</v>
      </c>
      <c r="G600" s="23" t="str">
        <f t="shared" si="7"/>
        <v>0</v>
      </c>
      <c r="H600" s="24">
        <v>4666546.0</v>
      </c>
      <c r="I600" s="11"/>
      <c r="J600" s="11"/>
      <c r="K600" s="11"/>
      <c r="L600" s="11"/>
      <c r="M600" s="11"/>
      <c r="N600" s="11"/>
      <c r="P600" s="11"/>
      <c r="Q600" s="11"/>
      <c r="R600" s="11"/>
      <c r="S600" s="11"/>
      <c r="T600" s="11"/>
      <c r="U600" s="11"/>
      <c r="V600" s="11"/>
      <c r="W600" s="11"/>
      <c r="X600" s="11"/>
      <c r="Y600" s="11"/>
      <c r="Z600" s="11"/>
      <c r="AA600" s="11"/>
      <c r="AB600" s="11"/>
      <c r="AC600" s="11"/>
      <c r="AD600" s="11"/>
    </row>
    <row r="601">
      <c r="A601" s="10" t="s">
        <v>36</v>
      </c>
      <c r="B601" s="10" t="s">
        <v>655</v>
      </c>
      <c r="C601" s="11"/>
      <c r="D601" s="21" t="str">
        <f t="shared" si="1"/>
        <v>0</v>
      </c>
      <c r="E601" s="21" t="str">
        <f t="shared" si="5"/>
        <v>0</v>
      </c>
      <c r="F601" s="22" t="str">
        <f t="shared" si="6"/>
        <v>0</v>
      </c>
      <c r="G601" s="23" t="str">
        <f t="shared" si="7"/>
        <v>0</v>
      </c>
      <c r="H601" s="24">
        <v>1.6299216E7</v>
      </c>
      <c r="I601" s="11"/>
      <c r="J601" s="11"/>
      <c r="K601" s="11"/>
      <c r="L601" s="11"/>
      <c r="M601" s="11"/>
      <c r="N601" s="11"/>
      <c r="P601" s="11"/>
      <c r="Q601" s="11"/>
      <c r="R601" s="11"/>
      <c r="S601" s="11"/>
      <c r="T601" s="11"/>
      <c r="U601" s="11"/>
      <c r="V601" s="11"/>
      <c r="W601" s="11"/>
      <c r="X601" s="11"/>
      <c r="Y601" s="11"/>
      <c r="Z601" s="11"/>
      <c r="AA601" s="11"/>
      <c r="AB601" s="11"/>
      <c r="AC601" s="11"/>
      <c r="AD601" s="11"/>
    </row>
    <row r="602">
      <c r="A602" s="10" t="s">
        <v>36</v>
      </c>
      <c r="B602" s="24" t="s">
        <v>656</v>
      </c>
      <c r="C602" s="11"/>
      <c r="D602" s="21" t="str">
        <f t="shared" si="1"/>
        <v>0</v>
      </c>
      <c r="E602" s="21" t="str">
        <f t="shared" si="5"/>
        <v>0</v>
      </c>
      <c r="F602" s="22" t="str">
        <f t="shared" si="6"/>
        <v>0</v>
      </c>
      <c r="G602" s="23" t="str">
        <f t="shared" si="7"/>
        <v>0</v>
      </c>
      <c r="H602" s="24">
        <v>2882843.0</v>
      </c>
      <c r="I602" s="11"/>
      <c r="J602" s="11"/>
      <c r="K602" s="11"/>
      <c r="L602" s="11"/>
      <c r="M602" s="11"/>
      <c r="N602" s="11"/>
      <c r="P602" s="11"/>
      <c r="Q602" s="11"/>
      <c r="R602" s="11"/>
      <c r="S602" s="11"/>
      <c r="T602" s="11"/>
      <c r="U602" s="11"/>
      <c r="V602" s="11"/>
      <c r="W602" s="11"/>
      <c r="X602" s="11"/>
      <c r="Y602" s="11"/>
      <c r="Z602" s="11"/>
      <c r="AA602" s="11"/>
      <c r="AB602" s="11"/>
      <c r="AC602" s="11"/>
      <c r="AD602" s="11"/>
    </row>
    <row r="603">
      <c r="A603" s="10" t="s">
        <v>36</v>
      </c>
      <c r="B603" s="10" t="s">
        <v>657</v>
      </c>
      <c r="C603" s="11"/>
      <c r="D603" s="21" t="str">
        <f t="shared" si="1"/>
        <v>0</v>
      </c>
      <c r="E603" s="21" t="str">
        <f t="shared" si="5"/>
        <v>0</v>
      </c>
      <c r="F603" s="22" t="str">
        <f t="shared" si="6"/>
        <v>0</v>
      </c>
      <c r="G603" s="23" t="str">
        <f t="shared" si="7"/>
        <v>0</v>
      </c>
      <c r="H603" s="24">
        <v>7405847.0</v>
      </c>
      <c r="I603" s="11"/>
      <c r="J603" s="11"/>
      <c r="K603" s="11"/>
      <c r="L603" s="11"/>
      <c r="M603" s="11"/>
      <c r="N603" s="11"/>
      <c r="P603" s="11"/>
      <c r="Q603" s="11"/>
      <c r="R603" s="11"/>
      <c r="S603" s="11"/>
      <c r="T603" s="11"/>
      <c r="U603" s="11"/>
      <c r="V603" s="11"/>
      <c r="W603" s="11"/>
      <c r="X603" s="11"/>
      <c r="Y603" s="11"/>
      <c r="Z603" s="11"/>
      <c r="AA603" s="11"/>
      <c r="AB603" s="11"/>
      <c r="AC603" s="11"/>
      <c r="AD603" s="11"/>
    </row>
    <row r="604">
      <c r="A604" s="10" t="s">
        <v>36</v>
      </c>
      <c r="B604" s="24" t="s">
        <v>658</v>
      </c>
      <c r="C604" s="11"/>
      <c r="D604" s="21" t="str">
        <f t="shared" si="1"/>
        <v>0</v>
      </c>
      <c r="E604" s="21" t="str">
        <f t="shared" si="5"/>
        <v>0</v>
      </c>
      <c r="F604" s="22" t="str">
        <f t="shared" si="6"/>
        <v>0</v>
      </c>
      <c r="G604" s="23" t="str">
        <f t="shared" si="7"/>
        <v>0</v>
      </c>
      <c r="H604" s="24">
        <v>209649.0</v>
      </c>
      <c r="I604" s="11"/>
      <c r="J604" s="11"/>
      <c r="K604" s="11"/>
      <c r="L604" s="11"/>
      <c r="M604" s="11"/>
      <c r="N604" s="11"/>
      <c r="P604" s="11"/>
      <c r="Q604" s="11"/>
      <c r="R604" s="11"/>
      <c r="S604" s="11"/>
      <c r="T604" s="11"/>
      <c r="U604" s="11"/>
      <c r="V604" s="11"/>
      <c r="W604" s="11"/>
      <c r="X604" s="11"/>
      <c r="Y604" s="11"/>
      <c r="Z604" s="11"/>
      <c r="AA604" s="11"/>
      <c r="AB604" s="11"/>
      <c r="AC604" s="11"/>
      <c r="AD604" s="11"/>
    </row>
    <row r="605">
      <c r="A605" s="10" t="s">
        <v>36</v>
      </c>
      <c r="B605" s="10" t="s">
        <v>659</v>
      </c>
      <c r="C605" s="11"/>
      <c r="D605" s="21" t="str">
        <f t="shared" si="1"/>
        <v>0</v>
      </c>
      <c r="E605" s="21" t="str">
        <f t="shared" si="5"/>
        <v>0</v>
      </c>
      <c r="F605" s="22" t="str">
        <f t="shared" si="6"/>
        <v>0</v>
      </c>
      <c r="G605" s="23" t="str">
        <f t="shared" si="7"/>
        <v>0</v>
      </c>
      <c r="H605" s="24">
        <v>80657.0</v>
      </c>
      <c r="I605" s="11"/>
      <c r="J605" s="11"/>
      <c r="K605" s="11"/>
      <c r="L605" s="11"/>
      <c r="M605" s="11"/>
      <c r="N605" s="11"/>
      <c r="P605" s="11"/>
      <c r="Q605" s="11"/>
      <c r="R605" s="11"/>
      <c r="S605" s="11"/>
      <c r="T605" s="11"/>
      <c r="U605" s="11"/>
      <c r="V605" s="11"/>
      <c r="W605" s="11"/>
      <c r="X605" s="11"/>
      <c r="Y605" s="11"/>
      <c r="Z605" s="11"/>
      <c r="AA605" s="11"/>
      <c r="AB605" s="11"/>
      <c r="AC605" s="11"/>
      <c r="AD605" s="11"/>
    </row>
    <row r="606">
      <c r="A606" s="10" t="s">
        <v>36</v>
      </c>
      <c r="B606" s="24" t="s">
        <v>660</v>
      </c>
      <c r="C606" s="11"/>
      <c r="D606" s="21" t="str">
        <f t="shared" si="1"/>
        <v>0</v>
      </c>
      <c r="E606" s="21" t="str">
        <f t="shared" si="5"/>
        <v>0</v>
      </c>
      <c r="F606" s="22" t="str">
        <f t="shared" si="6"/>
        <v>0</v>
      </c>
      <c r="G606" s="23" t="str">
        <f t="shared" si="7"/>
        <v>0</v>
      </c>
      <c r="H606" s="24">
        <v>95287.0</v>
      </c>
      <c r="I606" s="11"/>
      <c r="J606" s="11"/>
      <c r="K606" s="11"/>
      <c r="L606" s="11"/>
      <c r="M606" s="11"/>
      <c r="N606" s="11"/>
      <c r="P606" s="11"/>
      <c r="Q606" s="11"/>
      <c r="R606" s="11"/>
      <c r="S606" s="11"/>
      <c r="T606" s="11"/>
      <c r="U606" s="11"/>
      <c r="V606" s="11"/>
      <c r="W606" s="11"/>
      <c r="X606" s="11"/>
      <c r="Y606" s="11"/>
      <c r="Z606" s="11"/>
      <c r="AA606" s="11"/>
      <c r="AB606" s="11"/>
      <c r="AC606" s="11"/>
      <c r="AD606" s="11"/>
    </row>
    <row r="607">
      <c r="A607" s="10" t="s">
        <v>36</v>
      </c>
      <c r="B607" s="10" t="s">
        <v>661</v>
      </c>
      <c r="C607" s="11"/>
      <c r="D607" s="21" t="str">
        <f t="shared" si="1"/>
        <v>0</v>
      </c>
      <c r="E607" s="21" t="str">
        <f t="shared" si="5"/>
        <v>0</v>
      </c>
      <c r="F607" s="22" t="str">
        <f t="shared" si="6"/>
        <v>0</v>
      </c>
      <c r="G607" s="23" t="str">
        <f t="shared" si="7"/>
        <v>0</v>
      </c>
      <c r="H607" s="24">
        <v>21280.0</v>
      </c>
      <c r="I607" s="11"/>
      <c r="J607" s="11"/>
      <c r="K607" s="11"/>
      <c r="L607" s="11"/>
      <c r="M607" s="11"/>
      <c r="N607" s="11"/>
      <c r="P607" s="11"/>
      <c r="Q607" s="11"/>
      <c r="R607" s="11"/>
      <c r="S607" s="11"/>
      <c r="T607" s="11"/>
      <c r="U607" s="11"/>
      <c r="V607" s="11"/>
      <c r="W607" s="11"/>
      <c r="X607" s="11"/>
      <c r="Y607" s="11"/>
      <c r="Z607" s="11"/>
      <c r="AA607" s="11"/>
      <c r="AB607" s="11"/>
      <c r="AC607" s="11"/>
      <c r="AD607" s="11"/>
    </row>
    <row r="608">
      <c r="A608" s="10" t="s">
        <v>36</v>
      </c>
      <c r="B608" s="24" t="s">
        <v>662</v>
      </c>
      <c r="C608" s="11"/>
      <c r="D608" s="21" t="str">
        <f t="shared" si="1"/>
        <v>0</v>
      </c>
      <c r="E608" s="21" t="str">
        <f t="shared" si="5"/>
        <v>0</v>
      </c>
      <c r="F608" s="22" t="str">
        <f t="shared" si="6"/>
        <v>0</v>
      </c>
      <c r="G608" s="23" t="str">
        <f t="shared" si="7"/>
        <v>0</v>
      </c>
      <c r="H608" s="24">
        <v>136002.0</v>
      </c>
      <c r="I608" s="11"/>
      <c r="J608" s="11"/>
      <c r="K608" s="11"/>
      <c r="L608" s="11"/>
      <c r="M608" s="11"/>
      <c r="N608" s="11"/>
      <c r="P608" s="11"/>
      <c r="Q608" s="11"/>
      <c r="R608" s="11"/>
      <c r="S608" s="11"/>
      <c r="T608" s="11"/>
      <c r="U608" s="11"/>
      <c r="V608" s="11"/>
      <c r="W608" s="11"/>
      <c r="X608" s="11"/>
      <c r="Y608" s="11"/>
      <c r="Z608" s="11"/>
      <c r="AA608" s="11"/>
      <c r="AB608" s="11"/>
      <c r="AC608" s="11"/>
      <c r="AD608" s="11"/>
    </row>
    <row r="609">
      <c r="A609" s="10" t="s">
        <v>36</v>
      </c>
      <c r="B609" s="10" t="s">
        <v>663</v>
      </c>
      <c r="C609" s="11"/>
      <c r="D609" s="21" t="str">
        <f t="shared" si="1"/>
        <v>0</v>
      </c>
      <c r="E609" s="21" t="str">
        <f t="shared" si="5"/>
        <v>0</v>
      </c>
      <c r="F609" s="22" t="str">
        <f t="shared" si="6"/>
        <v>0</v>
      </c>
      <c r="G609" s="23" t="str">
        <f t="shared" si="7"/>
        <v>0</v>
      </c>
      <c r="H609" s="24">
        <v>2420192.0</v>
      </c>
      <c r="I609" s="11"/>
      <c r="J609" s="11"/>
      <c r="K609" s="11"/>
      <c r="L609" s="11"/>
      <c r="M609" s="11"/>
      <c r="N609" s="11"/>
      <c r="P609" s="11"/>
      <c r="Q609" s="11"/>
      <c r="R609" s="11"/>
      <c r="S609" s="11"/>
      <c r="T609" s="11"/>
      <c r="U609" s="11"/>
      <c r="V609" s="11"/>
      <c r="W609" s="11"/>
      <c r="X609" s="11"/>
      <c r="Y609" s="11"/>
      <c r="Z609" s="11"/>
      <c r="AA609" s="11"/>
      <c r="AB609" s="11"/>
      <c r="AC609" s="11"/>
      <c r="AD609" s="11"/>
    </row>
    <row r="610">
      <c r="A610" s="10" t="s">
        <v>36</v>
      </c>
      <c r="B610" s="24" t="s">
        <v>664</v>
      </c>
      <c r="C610" s="11"/>
      <c r="D610" s="21" t="str">
        <f t="shared" si="1"/>
        <v>0</v>
      </c>
      <c r="E610" s="21" t="str">
        <f t="shared" si="5"/>
        <v>0</v>
      </c>
      <c r="F610" s="22" t="str">
        <f t="shared" si="6"/>
        <v>0</v>
      </c>
      <c r="G610" s="23" t="str">
        <f t="shared" si="7"/>
        <v>0</v>
      </c>
      <c r="H610" s="24">
        <v>2.8670209E7</v>
      </c>
      <c r="I610" s="11"/>
      <c r="J610" s="11"/>
      <c r="K610" s="11"/>
      <c r="L610" s="11"/>
      <c r="M610" s="11"/>
      <c r="N610" s="11"/>
      <c r="P610" s="11"/>
      <c r="Q610" s="11"/>
      <c r="R610" s="11"/>
      <c r="S610" s="11"/>
      <c r="T610" s="11"/>
      <c r="U610" s="11"/>
      <c r="V610" s="11"/>
      <c r="W610" s="11"/>
      <c r="X610" s="11"/>
      <c r="Y610" s="11"/>
      <c r="Z610" s="11"/>
      <c r="AA610" s="11"/>
      <c r="AB610" s="11"/>
      <c r="AC610" s="11"/>
      <c r="AD610" s="11"/>
    </row>
    <row r="611">
      <c r="A611" s="10" t="s">
        <v>36</v>
      </c>
      <c r="B611" s="10" t="s">
        <v>665</v>
      </c>
      <c r="C611" s="11"/>
      <c r="D611" s="21" t="str">
        <f t="shared" si="1"/>
        <v>0</v>
      </c>
      <c r="E611" s="21" t="str">
        <f t="shared" si="5"/>
        <v>0</v>
      </c>
      <c r="F611" s="22" t="str">
        <f t="shared" si="6"/>
        <v>0</v>
      </c>
      <c r="G611" s="23" t="str">
        <f t="shared" si="7"/>
        <v>0</v>
      </c>
      <c r="H611" s="24">
        <v>3.6708837E7</v>
      </c>
      <c r="I611" s="11"/>
      <c r="J611" s="11"/>
      <c r="K611" s="11"/>
      <c r="L611" s="11"/>
      <c r="M611" s="11"/>
      <c r="N611" s="11"/>
      <c r="P611" s="11"/>
      <c r="Q611" s="11"/>
      <c r="R611" s="11"/>
      <c r="S611" s="11"/>
      <c r="T611" s="11"/>
      <c r="U611" s="11"/>
      <c r="V611" s="11"/>
      <c r="W611" s="11"/>
      <c r="X611" s="11"/>
      <c r="Y611" s="11"/>
      <c r="Z611" s="11"/>
      <c r="AA611" s="11"/>
      <c r="AB611" s="11"/>
      <c r="AC611" s="11"/>
      <c r="AD611" s="11"/>
    </row>
    <row r="612">
      <c r="A612" s="10" t="s">
        <v>36</v>
      </c>
      <c r="B612" s="24" t="s">
        <v>666</v>
      </c>
      <c r="C612" s="11"/>
      <c r="D612" s="21" t="str">
        <f t="shared" si="1"/>
        <v>0</v>
      </c>
      <c r="E612" s="21" t="str">
        <f t="shared" si="5"/>
        <v>0</v>
      </c>
      <c r="F612" s="22" t="str">
        <f t="shared" si="6"/>
        <v>0</v>
      </c>
      <c r="G612" s="23" t="str">
        <f t="shared" si="7"/>
        <v>0</v>
      </c>
      <c r="H612" s="24">
        <v>116463.0</v>
      </c>
      <c r="I612" s="11"/>
      <c r="J612" s="11"/>
      <c r="K612" s="11"/>
      <c r="L612" s="11"/>
      <c r="M612" s="11"/>
      <c r="N612" s="11"/>
      <c r="P612" s="11"/>
      <c r="Q612" s="11"/>
      <c r="R612" s="11"/>
      <c r="S612" s="11"/>
      <c r="T612" s="11"/>
      <c r="U612" s="11"/>
      <c r="V612" s="11"/>
      <c r="W612" s="11"/>
      <c r="X612" s="11"/>
      <c r="Y612" s="11"/>
      <c r="Z612" s="11"/>
      <c r="AA612" s="11"/>
      <c r="AB612" s="11"/>
      <c r="AC612" s="11"/>
      <c r="AD612" s="11"/>
    </row>
    <row r="613">
      <c r="A613" s="10" t="s">
        <v>36</v>
      </c>
      <c r="B613" s="10" t="s">
        <v>667</v>
      </c>
      <c r="C613" s="11"/>
      <c r="D613" s="21" t="str">
        <f t="shared" si="1"/>
        <v>0</v>
      </c>
      <c r="E613" s="21" t="str">
        <f t="shared" si="5"/>
        <v>0</v>
      </c>
      <c r="F613" s="22" t="str">
        <f t="shared" si="6"/>
        <v>0</v>
      </c>
      <c r="G613" s="23" t="str">
        <f t="shared" si="7"/>
        <v>0</v>
      </c>
      <c r="H613" s="24">
        <v>215444.0</v>
      </c>
      <c r="I613" s="11"/>
      <c r="J613" s="11"/>
      <c r="K613" s="11"/>
      <c r="L613" s="11"/>
      <c r="M613" s="11"/>
      <c r="N613" s="11"/>
      <c r="P613" s="11"/>
      <c r="Q613" s="11"/>
      <c r="R613" s="11"/>
      <c r="S613" s="11"/>
      <c r="T613" s="11"/>
      <c r="U613" s="11"/>
      <c r="V613" s="11"/>
      <c r="W613" s="11"/>
      <c r="X613" s="11"/>
      <c r="Y613" s="11"/>
      <c r="Z613" s="11"/>
      <c r="AA613" s="11"/>
      <c r="AB613" s="11"/>
      <c r="AC613" s="11"/>
      <c r="AD613" s="11"/>
    </row>
    <row r="614">
      <c r="A614" s="10" t="s">
        <v>36</v>
      </c>
      <c r="B614" s="24" t="s">
        <v>668</v>
      </c>
      <c r="C614" s="11"/>
      <c r="D614" s="21" t="str">
        <f t="shared" si="1"/>
        <v>0</v>
      </c>
      <c r="E614" s="21" t="str">
        <f t="shared" si="5"/>
        <v>0</v>
      </c>
      <c r="F614" s="22" t="str">
        <f t="shared" si="6"/>
        <v>0</v>
      </c>
      <c r="G614" s="23" t="str">
        <f t="shared" si="7"/>
        <v>0</v>
      </c>
      <c r="H614" s="24">
        <v>245920.0</v>
      </c>
      <c r="I614" s="11"/>
      <c r="J614" s="11"/>
      <c r="K614" s="11"/>
      <c r="L614" s="11"/>
      <c r="M614" s="11"/>
      <c r="N614" s="11"/>
      <c r="P614" s="11"/>
      <c r="Q614" s="11"/>
      <c r="R614" s="11"/>
      <c r="S614" s="11"/>
      <c r="T614" s="11"/>
      <c r="U614" s="11"/>
      <c r="V614" s="11"/>
      <c r="W614" s="11"/>
      <c r="X614" s="11"/>
      <c r="Y614" s="11"/>
      <c r="Z614" s="11"/>
      <c r="AA614" s="11"/>
      <c r="AB614" s="11"/>
      <c r="AC614" s="11"/>
      <c r="AD614" s="11"/>
    </row>
    <row r="615">
      <c r="A615" s="10" t="s">
        <v>36</v>
      </c>
      <c r="B615" s="10" t="s">
        <v>669</v>
      </c>
      <c r="C615" s="11"/>
      <c r="D615" s="21" t="str">
        <f t="shared" si="1"/>
        <v>0</v>
      </c>
      <c r="E615" s="21" t="str">
        <f t="shared" si="5"/>
        <v>0</v>
      </c>
      <c r="F615" s="22" t="str">
        <f t="shared" si="6"/>
        <v>0</v>
      </c>
      <c r="G615" s="23" t="str">
        <f t="shared" si="7"/>
        <v>0</v>
      </c>
      <c r="H615" s="24">
        <v>8941278.0</v>
      </c>
      <c r="I615" s="11"/>
      <c r="J615" s="11"/>
      <c r="K615" s="11"/>
      <c r="L615" s="11"/>
      <c r="M615" s="11"/>
      <c r="N615" s="11"/>
      <c r="P615" s="11"/>
      <c r="Q615" s="11"/>
      <c r="R615" s="11"/>
      <c r="S615" s="11"/>
      <c r="T615" s="11"/>
      <c r="U615" s="11"/>
      <c r="V615" s="11"/>
      <c r="W615" s="11"/>
      <c r="X615" s="11"/>
      <c r="Y615" s="11"/>
      <c r="Z615" s="11"/>
      <c r="AA615" s="11"/>
      <c r="AB615" s="11"/>
      <c r="AC615" s="11"/>
      <c r="AD615" s="11"/>
    </row>
    <row r="616">
      <c r="A616" s="10" t="s">
        <v>36</v>
      </c>
      <c r="B616" s="24" t="s">
        <v>670</v>
      </c>
      <c r="C616" s="11"/>
      <c r="D616" s="21" t="str">
        <f t="shared" si="1"/>
        <v>0</v>
      </c>
      <c r="E616" s="21" t="str">
        <f t="shared" si="5"/>
        <v>0</v>
      </c>
      <c r="F616" s="22" t="str">
        <f t="shared" si="6"/>
        <v>0</v>
      </c>
      <c r="G616" s="23" t="str">
        <f t="shared" si="7"/>
        <v>0</v>
      </c>
      <c r="H616" s="24">
        <v>83892.0</v>
      </c>
      <c r="I616" s="11"/>
      <c r="J616" s="11"/>
      <c r="K616" s="11"/>
      <c r="L616" s="11"/>
      <c r="M616" s="11"/>
      <c r="N616" s="11"/>
      <c r="P616" s="11"/>
      <c r="Q616" s="11"/>
      <c r="R616" s="11"/>
      <c r="S616" s="11"/>
      <c r="T616" s="11"/>
      <c r="U616" s="11"/>
      <c r="V616" s="11"/>
      <c r="W616" s="11"/>
      <c r="X616" s="11"/>
      <c r="Y616" s="11"/>
      <c r="Z616" s="11"/>
      <c r="AA616" s="11"/>
      <c r="AB616" s="11"/>
      <c r="AC616" s="11"/>
      <c r="AD616" s="11"/>
    </row>
    <row r="617">
      <c r="A617" s="10" t="s">
        <v>36</v>
      </c>
      <c r="B617" s="10" t="s">
        <v>671</v>
      </c>
      <c r="C617" s="11"/>
      <c r="D617" s="21" t="str">
        <f t="shared" si="1"/>
        <v>0</v>
      </c>
      <c r="E617" s="21" t="str">
        <f t="shared" si="5"/>
        <v>0</v>
      </c>
      <c r="F617" s="22" t="str">
        <f t="shared" si="6"/>
        <v>0</v>
      </c>
      <c r="G617" s="23" t="str">
        <f t="shared" si="7"/>
        <v>0</v>
      </c>
      <c r="H617" s="10">
        <v>93.0</v>
      </c>
      <c r="I617" s="11"/>
      <c r="J617" s="11"/>
      <c r="K617" s="11"/>
      <c r="L617" s="11"/>
      <c r="N617" s="11"/>
      <c r="O617" s="11"/>
      <c r="P617" s="11"/>
      <c r="Q617" s="11"/>
      <c r="R617" s="11"/>
      <c r="S617" s="11"/>
      <c r="T617" s="11"/>
      <c r="U617" s="11"/>
      <c r="V617" s="11"/>
      <c r="W617" s="11"/>
      <c r="X617" s="11"/>
      <c r="Y617" s="11"/>
      <c r="Z617" s="11"/>
      <c r="AA617" s="11"/>
      <c r="AB617" s="11"/>
      <c r="AC617" s="11"/>
      <c r="AD617" s="11"/>
    </row>
    <row r="618">
      <c r="A618" s="10" t="s">
        <v>36</v>
      </c>
      <c r="B618" s="24" t="s">
        <v>672</v>
      </c>
      <c r="C618" s="11"/>
      <c r="D618" s="21" t="str">
        <f t="shared" si="1"/>
        <v>0</v>
      </c>
      <c r="E618" s="21" t="str">
        <f t="shared" si="5"/>
        <v>0</v>
      </c>
      <c r="F618" s="22" t="str">
        <f t="shared" si="6"/>
        <v>0</v>
      </c>
      <c r="G618" s="23" t="str">
        <f t="shared" si="7"/>
        <v>0</v>
      </c>
      <c r="H618" s="24">
        <v>2413199.0</v>
      </c>
      <c r="I618" s="11"/>
      <c r="J618" s="11"/>
      <c r="K618" s="11"/>
      <c r="L618" s="11"/>
      <c r="N618" s="11"/>
      <c r="O618" s="11"/>
      <c r="P618" s="11"/>
      <c r="Q618" s="11"/>
      <c r="R618" s="11"/>
      <c r="S618" s="11"/>
      <c r="T618" s="11"/>
      <c r="U618" s="11"/>
      <c r="V618" s="11"/>
      <c r="W618" s="11"/>
      <c r="X618" s="11"/>
      <c r="Y618" s="11"/>
      <c r="Z618" s="11"/>
      <c r="AA618" s="11"/>
      <c r="AB618" s="11"/>
      <c r="AC618" s="11"/>
      <c r="AD618" s="11"/>
    </row>
    <row r="619">
      <c r="A619" s="10" t="s">
        <v>36</v>
      </c>
      <c r="B619" s="10" t="s">
        <v>673</v>
      </c>
      <c r="C619" s="11"/>
      <c r="D619" s="21" t="str">
        <f t="shared" si="1"/>
        <v>0</v>
      </c>
      <c r="E619" s="21" t="str">
        <f t="shared" si="5"/>
        <v>0</v>
      </c>
      <c r="F619" s="22" t="str">
        <f t="shared" si="6"/>
        <v>0</v>
      </c>
      <c r="G619" s="23" t="str">
        <f t="shared" si="7"/>
        <v>0</v>
      </c>
      <c r="H619" s="24">
        <v>5283716.0</v>
      </c>
      <c r="I619" s="11"/>
      <c r="J619" s="11"/>
      <c r="K619" s="11"/>
      <c r="L619" s="11"/>
      <c r="N619" s="11"/>
      <c r="O619" s="11"/>
      <c r="P619" s="11"/>
      <c r="Q619" s="11"/>
      <c r="R619" s="11"/>
      <c r="S619" s="11"/>
      <c r="T619" s="11"/>
      <c r="U619" s="11"/>
      <c r="V619" s="11"/>
      <c r="W619" s="11"/>
      <c r="X619" s="11"/>
      <c r="Y619" s="11"/>
      <c r="Z619" s="11"/>
      <c r="AA619" s="11"/>
      <c r="AB619" s="11"/>
      <c r="AC619" s="11"/>
      <c r="AD619" s="11"/>
    </row>
    <row r="620">
      <c r="A620" s="10" t="s">
        <v>36</v>
      </c>
      <c r="B620" s="24" t="s">
        <v>674</v>
      </c>
      <c r="C620" s="11"/>
      <c r="D620" s="21" t="str">
        <f t="shared" si="1"/>
        <v>0</v>
      </c>
      <c r="E620" s="21" t="str">
        <f t="shared" si="5"/>
        <v>0</v>
      </c>
      <c r="F620" s="22" t="str">
        <f t="shared" si="6"/>
        <v>0</v>
      </c>
      <c r="G620" s="23" t="str">
        <f t="shared" si="7"/>
        <v>0</v>
      </c>
      <c r="H620" s="24">
        <v>2641467.0</v>
      </c>
      <c r="I620" s="11"/>
      <c r="J620" s="11"/>
      <c r="K620" s="11"/>
      <c r="L620" s="11"/>
      <c r="N620" s="11"/>
      <c r="O620" s="11"/>
      <c r="P620" s="11"/>
      <c r="Q620" s="11"/>
      <c r="R620" s="11"/>
      <c r="S620" s="11"/>
      <c r="T620" s="11"/>
      <c r="U620" s="11"/>
      <c r="V620" s="11"/>
      <c r="W620" s="11"/>
      <c r="X620" s="11"/>
      <c r="Y620" s="11"/>
      <c r="Z620" s="11"/>
      <c r="AA620" s="11"/>
      <c r="AB620" s="11"/>
      <c r="AC620" s="11"/>
      <c r="AD620" s="11"/>
    </row>
    <row r="621">
      <c r="A621" s="10" t="s">
        <v>36</v>
      </c>
      <c r="B621" s="10" t="s">
        <v>675</v>
      </c>
      <c r="C621" s="11"/>
      <c r="D621" s="21" t="str">
        <f t="shared" si="1"/>
        <v>0</v>
      </c>
      <c r="E621" s="21" t="str">
        <f t="shared" si="5"/>
        <v>0</v>
      </c>
      <c r="F621" s="22" t="str">
        <f t="shared" si="6"/>
        <v>0</v>
      </c>
      <c r="G621" s="23" t="str">
        <f t="shared" si="7"/>
        <v>0</v>
      </c>
      <c r="H621" s="24">
        <v>319477.0</v>
      </c>
      <c r="I621" s="11"/>
      <c r="J621" s="11"/>
      <c r="K621" s="11"/>
      <c r="L621" s="11"/>
      <c r="N621" s="11"/>
      <c r="O621" s="11"/>
      <c r="P621" s="11"/>
      <c r="Q621" s="11"/>
      <c r="R621" s="11"/>
      <c r="S621" s="11"/>
      <c r="T621" s="11"/>
      <c r="U621" s="11"/>
      <c r="V621" s="11"/>
      <c r="W621" s="11"/>
      <c r="X621" s="11"/>
      <c r="Y621" s="11"/>
      <c r="Z621" s="11"/>
      <c r="AA621" s="11"/>
      <c r="AB621" s="11"/>
      <c r="AC621" s="11"/>
      <c r="AD621" s="11"/>
    </row>
    <row r="622">
      <c r="A622" s="10" t="s">
        <v>36</v>
      </c>
      <c r="B622" s="24" t="s">
        <v>676</v>
      </c>
      <c r="C622" s="11"/>
      <c r="D622" s="21" t="str">
        <f t="shared" si="1"/>
        <v>0</v>
      </c>
      <c r="E622" s="21" t="str">
        <f t="shared" si="5"/>
        <v>0</v>
      </c>
      <c r="F622" s="22" t="str">
        <f t="shared" si="6"/>
        <v>0</v>
      </c>
      <c r="G622" s="23" t="str">
        <f t="shared" si="7"/>
        <v>0</v>
      </c>
      <c r="H622" s="24">
        <v>119805.0</v>
      </c>
      <c r="I622" s="11"/>
      <c r="J622" s="11"/>
      <c r="K622" s="11"/>
      <c r="L622" s="11"/>
      <c r="N622" s="11"/>
      <c r="O622" s="11"/>
      <c r="P622" s="11"/>
      <c r="Q622" s="11"/>
      <c r="R622" s="11"/>
      <c r="S622" s="11"/>
      <c r="T622" s="11"/>
      <c r="U622" s="11"/>
      <c r="V622" s="11"/>
      <c r="W622" s="11"/>
      <c r="X622" s="11"/>
      <c r="Y622" s="11"/>
      <c r="Z622" s="11"/>
      <c r="AA622" s="11"/>
      <c r="AB622" s="11"/>
      <c r="AC622" s="11"/>
      <c r="AD622" s="11"/>
    </row>
    <row r="623">
      <c r="A623" s="10" t="s">
        <v>36</v>
      </c>
      <c r="B623" s="10" t="s">
        <v>677</v>
      </c>
      <c r="C623" s="11"/>
      <c r="D623" s="21" t="str">
        <f t="shared" si="1"/>
        <v>0</v>
      </c>
      <c r="E623" s="21" t="str">
        <f t="shared" si="5"/>
        <v>0</v>
      </c>
      <c r="F623" s="22" t="str">
        <f t="shared" si="6"/>
        <v>0</v>
      </c>
      <c r="G623" s="23" t="str">
        <f t="shared" si="7"/>
        <v>0</v>
      </c>
      <c r="H623" s="24">
        <v>3076700.0</v>
      </c>
      <c r="I623" s="11"/>
      <c r="J623" s="11"/>
      <c r="K623" s="11"/>
      <c r="L623" s="11"/>
      <c r="N623" s="11"/>
      <c r="O623" s="11"/>
      <c r="P623" s="11"/>
      <c r="Q623" s="11"/>
      <c r="R623" s="11"/>
      <c r="S623" s="11"/>
      <c r="T623" s="11"/>
      <c r="U623" s="11"/>
      <c r="V623" s="11"/>
      <c r="W623" s="11"/>
      <c r="X623" s="11"/>
      <c r="Y623" s="11"/>
      <c r="Z623" s="11"/>
      <c r="AA623" s="11"/>
      <c r="AB623" s="11"/>
      <c r="AC623" s="11"/>
      <c r="AD623" s="11"/>
    </row>
    <row r="624">
      <c r="A624" s="10" t="s">
        <v>36</v>
      </c>
      <c r="B624" s="24" t="s">
        <v>678</v>
      </c>
      <c r="C624" s="11"/>
      <c r="D624" s="21" t="str">
        <f t="shared" si="1"/>
        <v>0</v>
      </c>
      <c r="E624" s="21" t="str">
        <f t="shared" si="5"/>
        <v>0</v>
      </c>
      <c r="F624" s="22" t="str">
        <f t="shared" si="6"/>
        <v>0</v>
      </c>
      <c r="G624" s="23" t="str">
        <f t="shared" si="7"/>
        <v>0</v>
      </c>
      <c r="H624" s="24">
        <v>1387019.0</v>
      </c>
      <c r="I624" s="11"/>
      <c r="J624" s="11"/>
      <c r="K624" s="11"/>
      <c r="L624" s="11"/>
      <c r="N624" s="11"/>
      <c r="O624" s="11"/>
      <c r="P624" s="11"/>
      <c r="Q624" s="11"/>
      <c r="R624" s="11"/>
      <c r="S624" s="11"/>
      <c r="T624" s="11"/>
      <c r="U624" s="11"/>
      <c r="V624" s="11"/>
      <c r="W624" s="11"/>
      <c r="X624" s="11"/>
      <c r="Y624" s="11"/>
      <c r="Z624" s="11"/>
      <c r="AA624" s="11"/>
      <c r="AB624" s="11"/>
      <c r="AC624" s="11"/>
      <c r="AD624" s="11"/>
    </row>
    <row r="625">
      <c r="A625" s="10" t="s">
        <v>36</v>
      </c>
      <c r="B625" s="10" t="s">
        <v>679</v>
      </c>
      <c r="C625" s="11"/>
      <c r="D625" s="21" t="str">
        <f t="shared" si="1"/>
        <v>0</v>
      </c>
      <c r="E625" s="21" t="str">
        <f t="shared" si="5"/>
        <v>0</v>
      </c>
      <c r="F625" s="22" t="str">
        <f t="shared" si="6"/>
        <v>0</v>
      </c>
      <c r="G625" s="23" t="str">
        <f t="shared" si="7"/>
        <v>0</v>
      </c>
      <c r="H625" s="24">
        <v>6404218.0</v>
      </c>
      <c r="I625" s="11"/>
      <c r="J625" s="11"/>
      <c r="K625" s="11"/>
      <c r="L625" s="11"/>
      <c r="N625" s="11"/>
      <c r="O625" s="11"/>
      <c r="P625" s="11"/>
      <c r="Q625" s="11"/>
      <c r="R625" s="11"/>
      <c r="S625" s="11"/>
      <c r="T625" s="11"/>
      <c r="U625" s="11"/>
      <c r="V625" s="11"/>
      <c r="W625" s="11"/>
      <c r="X625" s="11"/>
      <c r="Y625" s="11"/>
      <c r="Z625" s="11"/>
      <c r="AA625" s="11"/>
      <c r="AB625" s="11"/>
      <c r="AC625" s="11"/>
      <c r="AD625" s="11"/>
    </row>
    <row r="626">
      <c r="A626" s="10" t="s">
        <v>36</v>
      </c>
      <c r="B626" s="24" t="s">
        <v>680</v>
      </c>
      <c r="C626" s="11"/>
      <c r="D626" s="21" t="str">
        <f t="shared" si="1"/>
        <v>0</v>
      </c>
      <c r="E626" s="21" t="str">
        <f t="shared" si="5"/>
        <v>0</v>
      </c>
      <c r="F626" s="22" t="str">
        <f t="shared" si="6"/>
        <v>0</v>
      </c>
      <c r="G626" s="23" t="str">
        <f t="shared" si="7"/>
        <v>0</v>
      </c>
      <c r="H626" s="24">
        <v>1153542.0</v>
      </c>
      <c r="I626" s="11"/>
      <c r="J626" s="11"/>
      <c r="K626" s="11"/>
      <c r="L626" s="11"/>
      <c r="N626" s="11"/>
      <c r="O626" s="11"/>
      <c r="P626" s="11"/>
      <c r="Q626" s="11"/>
      <c r="R626" s="11"/>
      <c r="S626" s="11"/>
      <c r="T626" s="11"/>
      <c r="U626" s="11"/>
      <c r="V626" s="11"/>
      <c r="W626" s="11"/>
      <c r="X626" s="11"/>
      <c r="Y626" s="11"/>
      <c r="Z626" s="11"/>
      <c r="AA626" s="11"/>
      <c r="AB626" s="11"/>
      <c r="AC626" s="11"/>
      <c r="AD626" s="11"/>
    </row>
    <row r="627">
      <c r="A627" s="10" t="s">
        <v>36</v>
      </c>
      <c r="B627" s="10" t="s">
        <v>681</v>
      </c>
      <c r="C627" s="11"/>
      <c r="D627" s="21" t="str">
        <f t="shared" si="1"/>
        <v>0</v>
      </c>
      <c r="E627" s="21" t="str">
        <f t="shared" si="5"/>
        <v>0</v>
      </c>
      <c r="F627" s="22" t="str">
        <f t="shared" si="6"/>
        <v>0</v>
      </c>
      <c r="G627" s="23" t="str">
        <f t="shared" si="7"/>
        <v>0</v>
      </c>
      <c r="H627" s="24">
        <v>7661761.0</v>
      </c>
      <c r="I627" s="11"/>
      <c r="J627" s="11"/>
      <c r="K627" s="11"/>
      <c r="L627" s="11"/>
      <c r="N627" s="11"/>
      <c r="O627" s="11"/>
      <c r="P627" s="11"/>
      <c r="Q627" s="11"/>
      <c r="R627" s="11"/>
      <c r="S627" s="11"/>
      <c r="T627" s="11"/>
      <c r="U627" s="11"/>
      <c r="V627" s="11"/>
      <c r="W627" s="11"/>
      <c r="X627" s="11"/>
      <c r="Y627" s="11"/>
      <c r="Z627" s="11"/>
      <c r="AA627" s="11"/>
      <c r="AB627" s="11"/>
      <c r="AC627" s="11"/>
      <c r="AD627" s="11"/>
    </row>
    <row r="628">
      <c r="A628" s="10" t="s">
        <v>36</v>
      </c>
      <c r="B628" s="24" t="s">
        <v>682</v>
      </c>
      <c r="C628" s="11"/>
      <c r="D628" s="21" t="str">
        <f t="shared" si="1"/>
        <v>0</v>
      </c>
      <c r="E628" s="21" t="str">
        <f t="shared" si="5"/>
        <v>0</v>
      </c>
      <c r="F628" s="22" t="str">
        <f t="shared" si="6"/>
        <v>0</v>
      </c>
      <c r="G628" s="23" t="str">
        <f t="shared" si="7"/>
        <v>0</v>
      </c>
      <c r="H628" s="24">
        <v>568372.0</v>
      </c>
      <c r="I628" s="11"/>
      <c r="J628" s="11"/>
      <c r="K628" s="11"/>
      <c r="L628" s="11"/>
      <c r="N628" s="11"/>
      <c r="O628" s="11"/>
      <c r="P628" s="11"/>
      <c r="Q628" s="11"/>
      <c r="R628" s="11"/>
      <c r="S628" s="11"/>
      <c r="T628" s="11"/>
      <c r="U628" s="11"/>
      <c r="V628" s="11"/>
      <c r="W628" s="11"/>
      <c r="X628" s="11"/>
      <c r="Y628" s="11"/>
      <c r="Z628" s="11"/>
      <c r="AA628" s="11"/>
      <c r="AB628" s="11"/>
      <c r="AC628" s="11"/>
      <c r="AD628" s="11"/>
    </row>
    <row r="629">
      <c r="A629" s="10" t="s">
        <v>36</v>
      </c>
      <c r="B629" s="10" t="s">
        <v>683</v>
      </c>
      <c r="C629" s="11"/>
      <c r="D629" s="21" t="str">
        <f t="shared" si="1"/>
        <v>0</v>
      </c>
      <c r="E629" s="21" t="str">
        <f t="shared" si="5"/>
        <v>0</v>
      </c>
      <c r="F629" s="22" t="str">
        <f t="shared" si="6"/>
        <v>0</v>
      </c>
      <c r="G629" s="23" t="str">
        <f t="shared" si="7"/>
        <v>0</v>
      </c>
      <c r="H629" s="24">
        <v>1207061.0</v>
      </c>
      <c r="I629" s="11"/>
      <c r="J629" s="11"/>
      <c r="K629" s="11"/>
      <c r="L629" s="11"/>
      <c r="N629" s="11"/>
      <c r="O629" s="11"/>
      <c r="P629" s="11"/>
      <c r="Q629" s="11"/>
      <c r="R629" s="11"/>
      <c r="S629" s="11"/>
      <c r="T629" s="11"/>
      <c r="U629" s="11"/>
      <c r="V629" s="11"/>
      <c r="W629" s="11"/>
      <c r="X629" s="11"/>
      <c r="Y629" s="11"/>
      <c r="Z629" s="11"/>
      <c r="AA629" s="11"/>
      <c r="AB629" s="11"/>
      <c r="AC629" s="11"/>
      <c r="AD629" s="11"/>
    </row>
    <row r="630">
      <c r="A630" s="10" t="s">
        <v>36</v>
      </c>
      <c r="B630" s="24" t="s">
        <v>684</v>
      </c>
      <c r="C630" s="11"/>
      <c r="D630" s="21" t="str">
        <f t="shared" si="1"/>
        <v>0</v>
      </c>
      <c r="E630" s="21" t="str">
        <f t="shared" si="5"/>
        <v>0</v>
      </c>
      <c r="F630" s="22" t="str">
        <f t="shared" si="6"/>
        <v>0</v>
      </c>
      <c r="G630" s="23" t="str">
        <f t="shared" si="7"/>
        <v>0</v>
      </c>
      <c r="H630" s="24">
        <v>7969093.0</v>
      </c>
      <c r="I630" s="11"/>
      <c r="J630" s="11"/>
      <c r="K630" s="11"/>
      <c r="L630" s="11"/>
      <c r="N630" s="11"/>
      <c r="O630" s="11"/>
      <c r="P630" s="11"/>
      <c r="Q630" s="11"/>
      <c r="R630" s="11"/>
      <c r="S630" s="11"/>
      <c r="T630" s="11"/>
      <c r="U630" s="11"/>
      <c r="V630" s="11"/>
      <c r="W630" s="11"/>
      <c r="X630" s="11"/>
      <c r="Y630" s="11"/>
      <c r="Z630" s="11"/>
      <c r="AA630" s="11"/>
      <c r="AB630" s="11"/>
      <c r="AC630" s="11"/>
      <c r="AD630" s="11"/>
    </row>
    <row r="631">
      <c r="A631" s="10" t="s">
        <v>36</v>
      </c>
      <c r="B631" s="10" t="s">
        <v>685</v>
      </c>
      <c r="C631" s="11"/>
      <c r="D631" s="21" t="str">
        <f t="shared" si="1"/>
        <v>0</v>
      </c>
      <c r="E631" s="21" t="str">
        <f t="shared" si="5"/>
        <v>0</v>
      </c>
      <c r="F631" s="22" t="str">
        <f t="shared" si="6"/>
        <v>0</v>
      </c>
      <c r="G631" s="23" t="str">
        <f t="shared" si="7"/>
        <v>0</v>
      </c>
      <c r="H631" s="24">
        <v>2.4733642E7</v>
      </c>
      <c r="I631" s="11"/>
      <c r="J631" s="11"/>
      <c r="K631" s="11"/>
      <c r="L631" s="11"/>
      <c r="N631" s="11"/>
      <c r="O631" s="11"/>
      <c r="P631" s="11"/>
      <c r="Q631" s="11"/>
      <c r="R631" s="11"/>
      <c r="S631" s="11"/>
      <c r="T631" s="11"/>
      <c r="U631" s="11"/>
      <c r="V631" s="11"/>
      <c r="W631" s="11"/>
      <c r="X631" s="11"/>
      <c r="Y631" s="11"/>
      <c r="Z631" s="11"/>
      <c r="AA631" s="11"/>
      <c r="AB631" s="11"/>
      <c r="AC631" s="11"/>
      <c r="AD631" s="11"/>
    </row>
    <row r="632">
      <c r="A632" s="10" t="s">
        <v>36</v>
      </c>
      <c r="B632" s="24" t="s">
        <v>686</v>
      </c>
      <c r="C632" s="11"/>
      <c r="D632" s="21" t="str">
        <f t="shared" si="1"/>
        <v>0</v>
      </c>
      <c r="E632" s="21" t="str">
        <f t="shared" si="5"/>
        <v>0</v>
      </c>
      <c r="F632" s="22" t="str">
        <f t="shared" si="6"/>
        <v>0</v>
      </c>
      <c r="G632" s="23" t="str">
        <f t="shared" si="7"/>
        <v>0</v>
      </c>
      <c r="H632" s="24">
        <v>1342734.0</v>
      </c>
      <c r="I632" s="11"/>
      <c r="J632" s="11"/>
      <c r="K632" s="11"/>
      <c r="L632" s="11"/>
      <c r="N632" s="11"/>
      <c r="O632" s="11"/>
      <c r="P632" s="11"/>
      <c r="Q632" s="11"/>
      <c r="R632" s="11"/>
      <c r="S632" s="11"/>
      <c r="T632" s="11"/>
      <c r="U632" s="11"/>
      <c r="V632" s="11"/>
      <c r="W632" s="11"/>
      <c r="X632" s="11"/>
      <c r="Y632" s="11"/>
      <c r="Z632" s="11"/>
      <c r="AA632" s="11"/>
      <c r="AB632" s="11"/>
      <c r="AC632" s="11"/>
      <c r="AD632" s="11"/>
    </row>
    <row r="633">
      <c r="A633" s="10" t="s">
        <v>36</v>
      </c>
      <c r="B633" s="10" t="s">
        <v>687</v>
      </c>
      <c r="C633" s="11"/>
      <c r="D633" s="21" t="str">
        <f t="shared" si="1"/>
        <v>0</v>
      </c>
      <c r="E633" s="21" t="str">
        <f t="shared" si="5"/>
        <v>0</v>
      </c>
      <c r="F633" s="22" t="str">
        <f t="shared" si="6"/>
        <v>0</v>
      </c>
      <c r="G633" s="23" t="str">
        <f t="shared" si="7"/>
        <v>0</v>
      </c>
      <c r="H633" s="24">
        <v>803142.0</v>
      </c>
      <c r="I633" s="11"/>
      <c r="J633" s="11"/>
      <c r="K633" s="11"/>
      <c r="L633" s="11"/>
      <c r="N633" s="11"/>
      <c r="O633" s="11"/>
      <c r="P633" s="11"/>
      <c r="Q633" s="11"/>
      <c r="R633" s="11"/>
      <c r="S633" s="11"/>
      <c r="T633" s="11"/>
      <c r="U633" s="11"/>
      <c r="V633" s="11"/>
      <c r="W633" s="11"/>
      <c r="X633" s="11"/>
      <c r="Y633" s="11"/>
      <c r="Z633" s="11"/>
      <c r="AA633" s="11"/>
      <c r="AB633" s="11"/>
      <c r="AC633" s="11"/>
      <c r="AD633" s="11"/>
    </row>
    <row r="634">
      <c r="A634" s="10" t="s">
        <v>36</v>
      </c>
      <c r="B634" s="24" t="s">
        <v>688</v>
      </c>
      <c r="C634" s="11"/>
      <c r="D634" s="21" t="str">
        <f t="shared" si="1"/>
        <v>0</v>
      </c>
      <c r="E634" s="21" t="str">
        <f t="shared" si="5"/>
        <v>0</v>
      </c>
      <c r="F634" s="22" t="str">
        <f t="shared" si="6"/>
        <v>0</v>
      </c>
      <c r="G634" s="23" t="str">
        <f t="shared" si="7"/>
        <v>0</v>
      </c>
      <c r="H634" s="24">
        <v>2037690.0</v>
      </c>
      <c r="I634" s="11"/>
      <c r="J634" s="11"/>
      <c r="K634" s="11"/>
      <c r="L634" s="11"/>
      <c r="N634" s="11"/>
      <c r="O634" s="11"/>
      <c r="P634" s="11"/>
      <c r="Q634" s="11"/>
      <c r="R634" s="11"/>
      <c r="S634" s="11"/>
      <c r="T634" s="11"/>
      <c r="U634" s="11"/>
      <c r="V634" s="11"/>
      <c r="W634" s="11"/>
      <c r="X634" s="11"/>
      <c r="Y634" s="11"/>
      <c r="Z634" s="11"/>
      <c r="AA634" s="11"/>
      <c r="AB634" s="11"/>
      <c r="AC634" s="11"/>
      <c r="AD634" s="11"/>
    </row>
    <row r="635">
      <c r="A635" s="10" t="s">
        <v>36</v>
      </c>
      <c r="B635" s="10" t="s">
        <v>689</v>
      </c>
      <c r="C635" s="11"/>
      <c r="D635" s="21" t="str">
        <f t="shared" si="1"/>
        <v>0</v>
      </c>
      <c r="E635" s="21" t="str">
        <f t="shared" si="5"/>
        <v>0</v>
      </c>
      <c r="F635" s="22" t="str">
        <f t="shared" si="6"/>
        <v>0</v>
      </c>
      <c r="G635" s="23" t="str">
        <f t="shared" si="7"/>
        <v>0</v>
      </c>
      <c r="H635" s="24">
        <v>119935.0</v>
      </c>
      <c r="I635" s="11"/>
      <c r="J635" s="11"/>
      <c r="K635" s="11"/>
      <c r="L635" s="11"/>
      <c r="N635" s="11"/>
      <c r="O635" s="11"/>
      <c r="P635" s="11"/>
      <c r="Q635" s="11"/>
      <c r="R635" s="11"/>
      <c r="S635" s="11"/>
      <c r="T635" s="11"/>
      <c r="U635" s="11"/>
      <c r="V635" s="11"/>
      <c r="W635" s="11"/>
      <c r="X635" s="11"/>
      <c r="Y635" s="11"/>
      <c r="Z635" s="11"/>
      <c r="AA635" s="11"/>
      <c r="AB635" s="11"/>
      <c r="AC635" s="11"/>
      <c r="AD635" s="11"/>
    </row>
    <row r="636">
      <c r="A636" s="10" t="s">
        <v>36</v>
      </c>
      <c r="B636" s="24" t="s">
        <v>690</v>
      </c>
      <c r="C636" s="11"/>
      <c r="D636" s="21" t="str">
        <f t="shared" si="1"/>
        <v>0</v>
      </c>
      <c r="E636" s="21" t="str">
        <f t="shared" si="5"/>
        <v>0</v>
      </c>
      <c r="F636" s="22" t="str">
        <f t="shared" si="6"/>
        <v>0</v>
      </c>
      <c r="G636" s="23" t="str">
        <f t="shared" si="7"/>
        <v>0</v>
      </c>
      <c r="H636" s="24">
        <v>1.48127521E8</v>
      </c>
      <c r="I636" s="11"/>
      <c r="J636" s="11"/>
      <c r="K636" s="11"/>
      <c r="L636" s="11"/>
      <c r="N636" s="11"/>
      <c r="O636" s="11"/>
      <c r="P636" s="11"/>
      <c r="Q636" s="11"/>
      <c r="R636" s="11"/>
      <c r="S636" s="11"/>
      <c r="T636" s="11"/>
      <c r="U636" s="11"/>
      <c r="V636" s="11"/>
      <c r="W636" s="11"/>
      <c r="X636" s="11"/>
      <c r="Y636" s="11"/>
      <c r="Z636" s="11"/>
      <c r="AA636" s="11"/>
      <c r="AB636" s="11"/>
      <c r="AC636" s="11"/>
      <c r="AD636" s="11"/>
    </row>
    <row r="637">
      <c r="A637" s="10" t="s">
        <v>36</v>
      </c>
      <c r="B637" s="10" t="s">
        <v>691</v>
      </c>
      <c r="C637" s="11"/>
      <c r="D637" s="21" t="str">
        <f t="shared" si="1"/>
        <v>0</v>
      </c>
      <c r="E637" s="21" t="str">
        <f t="shared" si="5"/>
        <v>0</v>
      </c>
      <c r="F637" s="22" t="str">
        <f t="shared" si="6"/>
        <v>0</v>
      </c>
      <c r="G637" s="23" t="str">
        <f t="shared" si="7"/>
        <v>0</v>
      </c>
      <c r="H637" s="24">
        <v>155597.0</v>
      </c>
      <c r="I637" s="11"/>
      <c r="J637" s="11"/>
      <c r="K637" s="11"/>
      <c r="L637" s="11"/>
      <c r="N637" s="11"/>
      <c r="O637" s="11"/>
      <c r="P637" s="11"/>
      <c r="Q637" s="11"/>
      <c r="R637" s="11"/>
      <c r="S637" s="11"/>
      <c r="T637" s="11"/>
      <c r="U637" s="11"/>
      <c r="V637" s="11"/>
      <c r="W637" s="11"/>
      <c r="X637" s="11"/>
      <c r="Y637" s="11"/>
      <c r="Z637" s="11"/>
      <c r="AA637" s="11"/>
      <c r="AB637" s="11"/>
      <c r="AC637" s="11"/>
      <c r="AD637" s="11"/>
    </row>
    <row r="638">
      <c r="A638" s="10" t="s">
        <v>36</v>
      </c>
      <c r="B638" s="24" t="s">
        <v>692</v>
      </c>
      <c r="C638" s="11"/>
      <c r="D638" s="21" t="str">
        <f t="shared" si="1"/>
        <v>0</v>
      </c>
      <c r="E638" s="21" t="str">
        <f t="shared" si="5"/>
        <v>0</v>
      </c>
      <c r="F638" s="22" t="str">
        <f t="shared" si="6"/>
        <v>0</v>
      </c>
      <c r="G638" s="23" t="str">
        <f t="shared" si="7"/>
        <v>0</v>
      </c>
      <c r="H638" s="24">
        <v>1.1108089E7</v>
      </c>
      <c r="I638" s="11"/>
      <c r="J638" s="11"/>
      <c r="K638" s="11"/>
      <c r="L638" s="11"/>
      <c r="N638" s="11"/>
      <c r="O638" s="11"/>
      <c r="P638" s="11"/>
      <c r="Q638" s="11"/>
      <c r="R638" s="11"/>
      <c r="S638" s="11"/>
      <c r="T638" s="11"/>
      <c r="U638" s="11"/>
      <c r="V638" s="11"/>
      <c r="W638" s="11"/>
      <c r="X638" s="11"/>
      <c r="Y638" s="11"/>
      <c r="Z638" s="11"/>
      <c r="AA638" s="11"/>
      <c r="AB638" s="11"/>
      <c r="AC638" s="11"/>
      <c r="AD638" s="11"/>
    </row>
    <row r="639">
      <c r="A639" s="10" t="s">
        <v>36</v>
      </c>
      <c r="B639" s="10" t="s">
        <v>693</v>
      </c>
      <c r="C639" s="11"/>
      <c r="D639" s="21" t="str">
        <f t="shared" si="1"/>
        <v>0</v>
      </c>
      <c r="E639" s="21" t="str">
        <f t="shared" si="5"/>
        <v>0</v>
      </c>
      <c r="F639" s="22" t="str">
        <f t="shared" si="6"/>
        <v>0</v>
      </c>
      <c r="G639" s="23" t="str">
        <f t="shared" si="7"/>
        <v>0</v>
      </c>
      <c r="H639" s="24">
        <v>2851552.0</v>
      </c>
      <c r="I639" s="11"/>
      <c r="J639" s="11"/>
      <c r="K639" s="11"/>
      <c r="L639" s="11"/>
      <c r="N639" s="11"/>
      <c r="O639" s="11"/>
      <c r="P639" s="11"/>
      <c r="Q639" s="11"/>
      <c r="R639" s="11"/>
      <c r="S639" s="11"/>
      <c r="T639" s="11"/>
      <c r="U639" s="11"/>
      <c r="V639" s="11"/>
      <c r="W639" s="11"/>
      <c r="X639" s="11"/>
      <c r="Y639" s="11"/>
      <c r="Z639" s="11"/>
      <c r="AA639" s="11"/>
      <c r="AB639" s="11"/>
      <c r="AC639" s="11"/>
      <c r="AD639" s="11"/>
    </row>
    <row r="640">
      <c r="A640" s="10" t="s">
        <v>36</v>
      </c>
      <c r="B640" s="24" t="s">
        <v>694</v>
      </c>
      <c r="C640" s="11"/>
      <c r="D640" s="21" t="str">
        <f t="shared" si="1"/>
        <v>0</v>
      </c>
      <c r="E640" s="21" t="str">
        <f t="shared" si="5"/>
        <v>0</v>
      </c>
      <c r="F640" s="22" t="str">
        <f t="shared" si="6"/>
        <v>0</v>
      </c>
      <c r="G640" s="23" t="str">
        <f t="shared" si="7"/>
        <v>0</v>
      </c>
      <c r="H640" s="24">
        <v>614926.0</v>
      </c>
      <c r="I640" s="11"/>
      <c r="J640" s="11"/>
      <c r="K640" s="11"/>
      <c r="L640" s="11"/>
      <c r="N640" s="11"/>
      <c r="O640" s="11"/>
      <c r="P640" s="11"/>
      <c r="Q640" s="11"/>
      <c r="R640" s="11"/>
      <c r="S640" s="11"/>
      <c r="T640" s="11"/>
      <c r="U640" s="11"/>
      <c r="V640" s="11"/>
      <c r="W640" s="11"/>
      <c r="X640" s="11"/>
      <c r="Y640" s="11"/>
      <c r="Z640" s="11"/>
      <c r="AA640" s="11"/>
      <c r="AB640" s="11"/>
      <c r="AC640" s="11"/>
      <c r="AD640" s="11"/>
    </row>
    <row r="641">
      <c r="A641" s="10" t="s">
        <v>36</v>
      </c>
      <c r="B641" s="10" t="s">
        <v>695</v>
      </c>
      <c r="C641" s="11"/>
      <c r="D641" s="21" t="str">
        <f t="shared" si="1"/>
        <v>0</v>
      </c>
      <c r="E641" s="21" t="str">
        <f t="shared" si="5"/>
        <v>0</v>
      </c>
      <c r="F641" s="22" t="str">
        <f t="shared" si="6"/>
        <v>0</v>
      </c>
      <c r="G641" s="23" t="str">
        <f t="shared" si="7"/>
        <v>0</v>
      </c>
      <c r="H641" s="24">
        <v>4456445.0</v>
      </c>
      <c r="I641" s="11"/>
      <c r="J641" s="11"/>
      <c r="K641" s="11"/>
      <c r="L641" s="11"/>
      <c r="N641" s="11"/>
      <c r="O641" s="11"/>
      <c r="P641" s="11"/>
      <c r="Q641" s="11"/>
      <c r="R641" s="11"/>
      <c r="S641" s="11"/>
      <c r="T641" s="11"/>
      <c r="U641" s="11"/>
      <c r="V641" s="11"/>
      <c r="W641" s="11"/>
      <c r="X641" s="11"/>
      <c r="Y641" s="11"/>
      <c r="Z641" s="11"/>
      <c r="AA641" s="11"/>
      <c r="AB641" s="11"/>
      <c r="AC641" s="11"/>
      <c r="AD641" s="11"/>
    </row>
    <row r="642">
      <c r="A642" s="10" t="s">
        <v>36</v>
      </c>
      <c r="B642" s="24" t="s">
        <v>696</v>
      </c>
      <c r="C642" s="11"/>
      <c r="D642" s="21" t="str">
        <f t="shared" si="1"/>
        <v>0</v>
      </c>
      <c r="E642" s="21" t="str">
        <f t="shared" si="5"/>
        <v>0</v>
      </c>
      <c r="F642" s="22" t="str">
        <f t="shared" si="6"/>
        <v>0</v>
      </c>
      <c r="G642" s="23" t="str">
        <f t="shared" si="7"/>
        <v>0</v>
      </c>
      <c r="H642" s="24">
        <v>1659031.0</v>
      </c>
      <c r="I642" s="11"/>
      <c r="J642" s="11"/>
      <c r="K642" s="11"/>
      <c r="L642" s="11"/>
      <c r="N642" s="11"/>
      <c r="O642" s="11"/>
      <c r="P642" s="11"/>
      <c r="Q642" s="11"/>
      <c r="R642" s="11"/>
      <c r="S642" s="11"/>
      <c r="T642" s="11"/>
      <c r="U642" s="11"/>
      <c r="V642" s="11"/>
      <c r="W642" s="11"/>
      <c r="X642" s="11"/>
      <c r="Y642" s="11"/>
      <c r="Z642" s="11"/>
      <c r="AA642" s="11"/>
      <c r="AB642" s="11"/>
      <c r="AC642" s="11"/>
      <c r="AD642" s="11"/>
    </row>
    <row r="643">
      <c r="A643" s="10" t="s">
        <v>36</v>
      </c>
      <c r="B643" s="10" t="s">
        <v>697</v>
      </c>
      <c r="C643" s="11"/>
      <c r="D643" s="21" t="str">
        <f t="shared" si="1"/>
        <v>0</v>
      </c>
      <c r="E643" s="21" t="str">
        <f t="shared" si="5"/>
        <v>0</v>
      </c>
      <c r="F643" s="22" t="str">
        <f t="shared" si="6"/>
        <v>0</v>
      </c>
      <c r="G643" s="23" t="str">
        <f t="shared" si="7"/>
        <v>0</v>
      </c>
      <c r="H643" s="24">
        <v>544025.0</v>
      </c>
      <c r="I643" s="11"/>
      <c r="J643" s="11"/>
      <c r="K643" s="11"/>
      <c r="L643" s="11"/>
      <c r="N643" s="11"/>
      <c r="O643" s="11"/>
      <c r="P643" s="11"/>
      <c r="Q643" s="11"/>
      <c r="R643" s="11"/>
      <c r="S643" s="11"/>
      <c r="T643" s="11"/>
      <c r="U643" s="11"/>
      <c r="V643" s="11"/>
      <c r="W643" s="11"/>
      <c r="X643" s="11"/>
      <c r="Y643" s="11"/>
      <c r="Z643" s="11"/>
      <c r="AA643" s="11"/>
      <c r="AB643" s="11"/>
      <c r="AC643" s="11"/>
      <c r="AD643" s="11"/>
    </row>
    <row r="644">
      <c r="A644" s="10" t="s">
        <v>36</v>
      </c>
      <c r="B644" s="24" t="s">
        <v>698</v>
      </c>
      <c r="C644" s="11"/>
      <c r="D644" s="21" t="str">
        <f t="shared" si="1"/>
        <v>0</v>
      </c>
      <c r="E644" s="21" t="str">
        <f t="shared" si="5"/>
        <v>0</v>
      </c>
      <c r="F644" s="22" t="str">
        <f t="shared" si="6"/>
        <v>0</v>
      </c>
      <c r="G644" s="23" t="str">
        <f t="shared" si="7"/>
        <v>0</v>
      </c>
      <c r="H644" s="24">
        <v>1689733.0</v>
      </c>
      <c r="I644" s="11"/>
      <c r="J644" s="11"/>
      <c r="K644" s="11"/>
      <c r="L644" s="11"/>
      <c r="N644" s="11"/>
      <c r="O644" s="11"/>
      <c r="P644" s="11"/>
      <c r="Q644" s="11"/>
      <c r="R644" s="11"/>
      <c r="S644" s="11"/>
      <c r="T644" s="11"/>
      <c r="U644" s="11"/>
      <c r="V644" s="11"/>
      <c r="W644" s="11"/>
      <c r="X644" s="11"/>
      <c r="Y644" s="11"/>
      <c r="Z644" s="11"/>
      <c r="AA644" s="11"/>
      <c r="AB644" s="11"/>
      <c r="AC644" s="11"/>
      <c r="AD644" s="11"/>
    </row>
    <row r="645">
      <c r="A645" s="10" t="s">
        <v>36</v>
      </c>
      <c r="B645" s="10" t="s">
        <v>699</v>
      </c>
      <c r="C645" s="11"/>
      <c r="D645" s="21" t="str">
        <f t="shared" si="1"/>
        <v>0</v>
      </c>
      <c r="E645" s="21" t="str">
        <f t="shared" si="5"/>
        <v>0</v>
      </c>
      <c r="F645" s="22" t="str">
        <f t="shared" si="6"/>
        <v>0</v>
      </c>
      <c r="G645" s="23" t="str">
        <f t="shared" si="7"/>
        <v>0</v>
      </c>
      <c r="H645" s="24">
        <v>4251825.0</v>
      </c>
      <c r="I645" s="11"/>
      <c r="J645" s="11"/>
      <c r="K645" s="11"/>
      <c r="L645" s="11"/>
      <c r="N645" s="11"/>
      <c r="O645" s="11"/>
      <c r="P645" s="11"/>
      <c r="Q645" s="11"/>
      <c r="R645" s="11"/>
      <c r="S645" s="11"/>
      <c r="T645" s="11"/>
      <c r="U645" s="11"/>
      <c r="V645" s="11"/>
      <c r="W645" s="11"/>
      <c r="X645" s="11"/>
      <c r="Y645" s="11"/>
      <c r="Z645" s="11"/>
      <c r="AA645" s="11"/>
      <c r="AB645" s="11"/>
      <c r="AC645" s="11"/>
      <c r="AD645" s="11"/>
    </row>
    <row r="646">
      <c r="A646" s="10" t="s">
        <v>36</v>
      </c>
      <c r="B646" s="24" t="s">
        <v>700</v>
      </c>
      <c r="C646" s="11"/>
      <c r="D646" s="21" t="str">
        <f t="shared" si="1"/>
        <v>0</v>
      </c>
      <c r="E646" s="21" t="str">
        <f t="shared" si="5"/>
        <v>0</v>
      </c>
      <c r="F646" s="22" t="str">
        <f t="shared" si="6"/>
        <v>0</v>
      </c>
      <c r="G646" s="23" t="str">
        <f t="shared" si="7"/>
        <v>0</v>
      </c>
      <c r="H646" s="24">
        <v>3827668.0</v>
      </c>
      <c r="I646" s="11"/>
      <c r="J646" s="11"/>
      <c r="K646" s="11"/>
      <c r="L646" s="11"/>
      <c r="N646" s="11"/>
      <c r="O646" s="11"/>
      <c r="P646" s="11"/>
      <c r="Q646" s="11"/>
      <c r="R646" s="11"/>
      <c r="S646" s="11"/>
      <c r="T646" s="11"/>
      <c r="U646" s="11"/>
      <c r="V646" s="11"/>
      <c r="W646" s="11"/>
      <c r="X646" s="11"/>
      <c r="Y646" s="11"/>
      <c r="Z646" s="11"/>
      <c r="AA646" s="11"/>
      <c r="AB646" s="11"/>
      <c r="AC646" s="11"/>
      <c r="AD646" s="11"/>
    </row>
    <row r="647">
      <c r="A647" s="10" t="s">
        <v>36</v>
      </c>
      <c r="B647" s="10" t="s">
        <v>701</v>
      </c>
      <c r="C647" s="11"/>
      <c r="D647" s="21" t="str">
        <f t="shared" si="1"/>
        <v>0</v>
      </c>
      <c r="E647" s="21" t="str">
        <f t="shared" si="5"/>
        <v>0</v>
      </c>
      <c r="F647" s="22" t="str">
        <f t="shared" si="6"/>
        <v>0</v>
      </c>
      <c r="G647" s="23" t="str">
        <f t="shared" si="7"/>
        <v>0</v>
      </c>
      <c r="H647" s="24">
        <v>1173435.0</v>
      </c>
      <c r="I647" s="11"/>
      <c r="J647" s="11"/>
      <c r="K647" s="11"/>
      <c r="L647" s="11"/>
      <c r="N647" s="11"/>
      <c r="O647" s="11"/>
      <c r="P647" s="11"/>
      <c r="Q647" s="11"/>
      <c r="R647" s="11"/>
      <c r="S647" s="11"/>
      <c r="T647" s="11"/>
      <c r="U647" s="11"/>
      <c r="V647" s="11"/>
      <c r="W647" s="11"/>
      <c r="X647" s="11"/>
      <c r="Y647" s="11"/>
      <c r="Z647" s="11"/>
      <c r="AA647" s="11"/>
      <c r="AB647" s="11"/>
      <c r="AC647" s="11"/>
      <c r="AD647" s="11"/>
    </row>
    <row r="648">
      <c r="A648" s="10" t="s">
        <v>36</v>
      </c>
      <c r="B648" s="24" t="s">
        <v>702</v>
      </c>
      <c r="C648" s="11"/>
      <c r="D648" s="21" t="str">
        <f t="shared" si="1"/>
        <v>0</v>
      </c>
      <c r="E648" s="21" t="str">
        <f t="shared" si="5"/>
        <v>0</v>
      </c>
      <c r="F648" s="22" t="str">
        <f t="shared" si="6"/>
        <v>0</v>
      </c>
      <c r="G648" s="23" t="str">
        <f t="shared" si="7"/>
        <v>0</v>
      </c>
      <c r="H648" s="24">
        <v>5437298.0</v>
      </c>
      <c r="I648" s="11"/>
      <c r="J648" s="11"/>
      <c r="K648" s="11"/>
      <c r="L648" s="11"/>
      <c r="N648" s="11"/>
      <c r="O648" s="11"/>
      <c r="P648" s="11"/>
      <c r="Q648" s="11"/>
      <c r="R648" s="11"/>
      <c r="S648" s="11"/>
      <c r="T648" s="11"/>
      <c r="U648" s="11"/>
      <c r="V648" s="11"/>
      <c r="W648" s="11"/>
      <c r="X648" s="11"/>
      <c r="Y648" s="11"/>
      <c r="Z648" s="11"/>
      <c r="AA648" s="11"/>
      <c r="AB648" s="11"/>
      <c r="AC648" s="11"/>
      <c r="AD648" s="11"/>
    </row>
    <row r="649">
      <c r="A649" s="10" t="s">
        <v>36</v>
      </c>
      <c r="B649" s="10" t="s">
        <v>703</v>
      </c>
      <c r="C649" s="11"/>
      <c r="D649" s="21" t="str">
        <f t="shared" si="1"/>
        <v>0</v>
      </c>
      <c r="E649" s="21" t="str">
        <f t="shared" si="5"/>
        <v>0</v>
      </c>
      <c r="F649" s="22" t="str">
        <f t="shared" si="6"/>
        <v>0</v>
      </c>
      <c r="G649" s="23" t="str">
        <f t="shared" si="7"/>
        <v>0</v>
      </c>
      <c r="H649" s="24">
        <v>339478.0</v>
      </c>
      <c r="I649" s="11"/>
      <c r="J649" s="11"/>
      <c r="K649" s="11"/>
      <c r="L649" s="11"/>
      <c r="N649" s="11"/>
      <c r="O649" s="11"/>
      <c r="P649" s="11"/>
      <c r="Q649" s="11"/>
      <c r="R649" s="11"/>
      <c r="S649" s="11"/>
      <c r="T649" s="11"/>
      <c r="U649" s="11"/>
      <c r="V649" s="11"/>
      <c r="W649" s="11"/>
      <c r="X649" s="11"/>
      <c r="Y649" s="11"/>
      <c r="Z649" s="11"/>
      <c r="AA649" s="11"/>
      <c r="AB649" s="11"/>
      <c r="AC649" s="11"/>
      <c r="AD649" s="11"/>
    </row>
    <row r="650">
      <c r="A650" s="10" t="s">
        <v>36</v>
      </c>
      <c r="B650" s="24" t="s">
        <v>704</v>
      </c>
      <c r="C650" s="11"/>
      <c r="D650" s="21" t="str">
        <f t="shared" si="1"/>
        <v>0</v>
      </c>
      <c r="E650" s="21" t="str">
        <f t="shared" si="5"/>
        <v>0</v>
      </c>
      <c r="F650" s="22" t="str">
        <f t="shared" si="6"/>
        <v>0</v>
      </c>
      <c r="G650" s="23" t="str">
        <f t="shared" si="7"/>
        <v>0</v>
      </c>
      <c r="H650" s="24">
        <v>282225.0</v>
      </c>
      <c r="I650" s="11"/>
      <c r="J650" s="11"/>
      <c r="K650" s="11"/>
      <c r="L650" s="11"/>
      <c r="N650" s="11"/>
      <c r="O650" s="11"/>
      <c r="P650" s="11"/>
      <c r="Q650" s="11"/>
      <c r="R650" s="11"/>
      <c r="S650" s="11"/>
      <c r="T650" s="11"/>
      <c r="U650" s="11"/>
      <c r="V650" s="11"/>
      <c r="W650" s="11"/>
      <c r="X650" s="11"/>
      <c r="Y650" s="11"/>
      <c r="Z650" s="11"/>
      <c r="AA650" s="11"/>
      <c r="AB650" s="11"/>
      <c r="AC650" s="11"/>
      <c r="AD650" s="11"/>
    </row>
    <row r="651">
      <c r="A651" s="10" t="s">
        <v>36</v>
      </c>
      <c r="B651" s="10" t="s">
        <v>705</v>
      </c>
      <c r="C651" s="11"/>
      <c r="D651" s="21" t="str">
        <f t="shared" si="1"/>
        <v>0</v>
      </c>
      <c r="E651" s="21" t="str">
        <f t="shared" si="5"/>
        <v>0</v>
      </c>
      <c r="F651" s="22" t="str">
        <f t="shared" si="6"/>
        <v>0</v>
      </c>
      <c r="G651" s="23" t="str">
        <f t="shared" si="7"/>
        <v>0</v>
      </c>
      <c r="H651" s="24">
        <v>1.0823928E7</v>
      </c>
      <c r="I651" s="11"/>
      <c r="J651" s="11"/>
      <c r="K651" s="11"/>
      <c r="L651" s="11"/>
      <c r="N651" s="11"/>
      <c r="O651" s="11"/>
      <c r="P651" s="11"/>
      <c r="Q651" s="11"/>
      <c r="R651" s="11"/>
      <c r="S651" s="11"/>
      <c r="T651" s="11"/>
      <c r="U651" s="11"/>
      <c r="V651" s="11"/>
      <c r="W651" s="11"/>
      <c r="X651" s="11"/>
      <c r="Y651" s="11"/>
      <c r="Z651" s="11"/>
      <c r="AA651" s="11"/>
      <c r="AB651" s="11"/>
      <c r="AC651" s="11"/>
      <c r="AD651" s="11"/>
    </row>
    <row r="652">
      <c r="A652" s="10" t="s">
        <v>36</v>
      </c>
      <c r="B652" s="24" t="s">
        <v>706</v>
      </c>
      <c r="C652" s="11"/>
      <c r="D652" s="21" t="str">
        <f t="shared" si="1"/>
        <v>0</v>
      </c>
      <c r="E652" s="21" t="str">
        <f t="shared" si="5"/>
        <v>0</v>
      </c>
      <c r="F652" s="22" t="str">
        <f t="shared" si="6"/>
        <v>0</v>
      </c>
      <c r="G652" s="23" t="str">
        <f t="shared" si="7"/>
        <v>0</v>
      </c>
      <c r="H652" s="24">
        <v>3.1647453E7</v>
      </c>
      <c r="I652" s="11"/>
      <c r="J652" s="11"/>
      <c r="K652" s="11"/>
      <c r="L652" s="11"/>
      <c r="N652" s="11"/>
      <c r="O652" s="11"/>
      <c r="P652" s="11"/>
      <c r="Q652" s="11"/>
      <c r="R652" s="11"/>
      <c r="S652" s="11"/>
      <c r="T652" s="11"/>
      <c r="U652" s="11"/>
      <c r="V652" s="11"/>
      <c r="W652" s="11"/>
      <c r="X652" s="11"/>
      <c r="Y652" s="11"/>
      <c r="Z652" s="11"/>
      <c r="AA652" s="11"/>
      <c r="AB652" s="11"/>
      <c r="AC652" s="11"/>
      <c r="AD652" s="11"/>
    </row>
    <row r="653">
      <c r="A653" s="10" t="s">
        <v>36</v>
      </c>
      <c r="B653" s="10" t="s">
        <v>707</v>
      </c>
      <c r="C653" s="11"/>
      <c r="D653" s="21" t="str">
        <f t="shared" si="1"/>
        <v>0</v>
      </c>
      <c r="E653" s="21" t="str">
        <f t="shared" si="5"/>
        <v>0</v>
      </c>
      <c r="F653" s="22" t="str">
        <f t="shared" si="6"/>
        <v>0</v>
      </c>
      <c r="G653" s="23" t="str">
        <f t="shared" si="7"/>
        <v>0</v>
      </c>
      <c r="H653" s="24">
        <v>1435075.0</v>
      </c>
      <c r="I653" s="11"/>
      <c r="J653" s="11"/>
      <c r="K653" s="11"/>
      <c r="L653" s="11"/>
      <c r="N653" s="11"/>
      <c r="O653" s="11"/>
      <c r="P653" s="11"/>
      <c r="Q653" s="11"/>
      <c r="R653" s="11"/>
      <c r="S653" s="11"/>
      <c r="T653" s="11"/>
      <c r="U653" s="11"/>
      <c r="V653" s="11"/>
      <c r="W653" s="11"/>
      <c r="X653" s="11"/>
      <c r="Y653" s="11"/>
      <c r="Z653" s="11"/>
      <c r="AA653" s="11"/>
      <c r="AB653" s="11"/>
      <c r="AC653" s="11"/>
      <c r="AD653" s="11"/>
    </row>
    <row r="654">
      <c r="A654" s="10" t="s">
        <v>36</v>
      </c>
      <c r="B654" s="24" t="s">
        <v>708</v>
      </c>
      <c r="C654" s="11"/>
      <c r="D654" s="21" t="str">
        <f t="shared" si="1"/>
        <v>0</v>
      </c>
      <c r="E654" s="21" t="str">
        <f t="shared" si="5"/>
        <v>0</v>
      </c>
      <c r="F654" s="22" t="str">
        <f t="shared" si="6"/>
        <v>0</v>
      </c>
      <c r="G654" s="23" t="str">
        <f t="shared" si="7"/>
        <v>0</v>
      </c>
      <c r="H654" s="24">
        <v>1234186.0</v>
      </c>
      <c r="I654" s="11"/>
      <c r="J654" s="11"/>
      <c r="K654" s="11"/>
      <c r="L654" s="11"/>
      <c r="N654" s="11"/>
      <c r="O654" s="11"/>
      <c r="P654" s="11"/>
      <c r="Q654" s="11"/>
      <c r="R654" s="11"/>
      <c r="S654" s="11"/>
      <c r="T654" s="11"/>
      <c r="U654" s="11"/>
      <c r="V654" s="11"/>
      <c r="W654" s="11"/>
      <c r="X654" s="11"/>
      <c r="Y654" s="11"/>
      <c r="Z654" s="11"/>
      <c r="AA654" s="11"/>
      <c r="AB654" s="11"/>
      <c r="AC654" s="11"/>
      <c r="AD654" s="11"/>
    </row>
    <row r="655">
      <c r="A655" s="10" t="s">
        <v>36</v>
      </c>
      <c r="B655" s="10" t="s">
        <v>709</v>
      </c>
      <c r="C655" s="11"/>
      <c r="D655" s="21" t="str">
        <f t="shared" si="1"/>
        <v>0</v>
      </c>
      <c r="E655" s="21" t="str">
        <f t="shared" si="5"/>
        <v>0</v>
      </c>
      <c r="F655" s="22" t="str">
        <f t="shared" si="6"/>
        <v>0</v>
      </c>
      <c r="G655" s="23" t="str">
        <f t="shared" si="7"/>
        <v>0</v>
      </c>
      <c r="H655" s="24">
        <v>600420.0</v>
      </c>
      <c r="I655" s="11"/>
      <c r="J655" s="11"/>
      <c r="K655" s="11"/>
      <c r="L655" s="11"/>
      <c r="N655" s="11"/>
      <c r="O655" s="11"/>
      <c r="P655" s="11"/>
      <c r="Q655" s="11"/>
      <c r="R655" s="11"/>
      <c r="S655" s="11"/>
      <c r="T655" s="11"/>
      <c r="U655" s="11"/>
      <c r="V655" s="11"/>
      <c r="W655" s="11"/>
      <c r="X655" s="11"/>
      <c r="Y655" s="11"/>
      <c r="Z655" s="11"/>
      <c r="AA655" s="11"/>
      <c r="AB655" s="11"/>
      <c r="AC655" s="11"/>
      <c r="AD655" s="11"/>
    </row>
    <row r="656">
      <c r="A656" s="10" t="s">
        <v>36</v>
      </c>
      <c r="B656" s="24" t="s">
        <v>710</v>
      </c>
      <c r="C656" s="11"/>
      <c r="D656" s="21" t="str">
        <f t="shared" si="1"/>
        <v>0</v>
      </c>
      <c r="E656" s="21" t="str">
        <f t="shared" si="5"/>
        <v>0</v>
      </c>
      <c r="F656" s="22" t="str">
        <f t="shared" si="6"/>
        <v>0</v>
      </c>
      <c r="G656" s="23" t="str">
        <f t="shared" si="7"/>
        <v>0</v>
      </c>
      <c r="H656" s="24">
        <v>4101185.0</v>
      </c>
      <c r="I656" s="11"/>
      <c r="J656" s="11"/>
      <c r="K656" s="11"/>
      <c r="L656" s="11"/>
      <c r="N656" s="11"/>
      <c r="O656" s="11"/>
      <c r="P656" s="11"/>
      <c r="Q656" s="11"/>
      <c r="R656" s="11"/>
      <c r="S656" s="11"/>
      <c r="T656" s="11"/>
      <c r="U656" s="11"/>
      <c r="V656" s="11"/>
      <c r="W656" s="11"/>
      <c r="X656" s="11"/>
      <c r="Y656" s="11"/>
      <c r="Z656" s="11"/>
      <c r="AA656" s="11"/>
      <c r="AB656" s="11"/>
      <c r="AC656" s="11"/>
      <c r="AD656" s="11"/>
    </row>
    <row r="657">
      <c r="A657" s="10" t="s">
        <v>36</v>
      </c>
      <c r="B657" s="10" t="s">
        <v>711</v>
      </c>
      <c r="C657" s="11"/>
      <c r="D657" s="21" t="str">
        <f t="shared" si="1"/>
        <v>0</v>
      </c>
      <c r="E657" s="21" t="str">
        <f t="shared" si="5"/>
        <v>0</v>
      </c>
      <c r="F657" s="22" t="str">
        <f t="shared" si="6"/>
        <v>0</v>
      </c>
      <c r="G657" s="23" t="str">
        <f t="shared" si="7"/>
        <v>0</v>
      </c>
      <c r="H657" s="24">
        <v>1.4356743E7</v>
      </c>
      <c r="I657" s="11"/>
      <c r="J657" s="11"/>
      <c r="K657" s="11"/>
      <c r="L657" s="11"/>
      <c r="N657" s="11"/>
      <c r="O657" s="11"/>
      <c r="P657" s="11"/>
      <c r="Q657" s="11"/>
      <c r="R657" s="11"/>
      <c r="S657" s="11"/>
      <c r="T657" s="11"/>
      <c r="U657" s="11"/>
      <c r="V657" s="11"/>
      <c r="W657" s="11"/>
      <c r="X657" s="11"/>
      <c r="Y657" s="11"/>
      <c r="Z657" s="11"/>
      <c r="AA657" s="11"/>
      <c r="AB657" s="11"/>
      <c r="AC657" s="11"/>
      <c r="AD657" s="11"/>
    </row>
    <row r="658">
      <c r="A658" s="10" t="s">
        <v>36</v>
      </c>
      <c r="B658" s="24" t="s">
        <v>712</v>
      </c>
      <c r="C658" s="11"/>
      <c r="D658" s="21" t="str">
        <f t="shared" si="1"/>
        <v>0</v>
      </c>
      <c r="E658" s="21" t="str">
        <f t="shared" si="5"/>
        <v>0</v>
      </c>
      <c r="F658" s="22" t="str">
        <f t="shared" si="6"/>
        <v>0</v>
      </c>
      <c r="G658" s="23" t="str">
        <f t="shared" si="7"/>
        <v>0</v>
      </c>
      <c r="H658" s="24">
        <v>215415.0</v>
      </c>
      <c r="I658" s="11"/>
      <c r="J658" s="11"/>
      <c r="K658" s="11"/>
      <c r="L658" s="11"/>
      <c r="N658" s="11"/>
      <c r="O658" s="11"/>
      <c r="P658" s="11"/>
      <c r="Q658" s="11"/>
      <c r="R658" s="11"/>
      <c r="S658" s="11"/>
      <c r="T658" s="11"/>
      <c r="U658" s="11"/>
      <c r="V658" s="11"/>
      <c r="W658" s="11"/>
      <c r="X658" s="11"/>
      <c r="Y658" s="11"/>
      <c r="Z658" s="11"/>
      <c r="AA658" s="11"/>
      <c r="AB658" s="11"/>
      <c r="AC658" s="11"/>
      <c r="AD658" s="11"/>
    </row>
    <row r="659">
      <c r="A659" s="10" t="s">
        <v>36</v>
      </c>
      <c r="B659" s="10" t="s">
        <v>713</v>
      </c>
      <c r="C659" s="11"/>
      <c r="D659" s="21" t="str">
        <f t="shared" si="1"/>
        <v>0</v>
      </c>
      <c r="E659" s="21" t="str">
        <f t="shared" si="5"/>
        <v>0</v>
      </c>
      <c r="F659" s="22" t="str">
        <f t="shared" si="6"/>
        <v>0</v>
      </c>
      <c r="G659" s="23" t="str">
        <f t="shared" si="7"/>
        <v>0</v>
      </c>
      <c r="H659" s="24">
        <v>5130917.0</v>
      </c>
      <c r="I659" s="11"/>
      <c r="J659" s="11"/>
      <c r="K659" s="11"/>
      <c r="L659" s="11"/>
      <c r="N659" s="11"/>
      <c r="O659" s="11"/>
      <c r="P659" s="11"/>
      <c r="Q659" s="11"/>
      <c r="R659" s="11"/>
      <c r="S659" s="11"/>
      <c r="T659" s="11"/>
      <c r="U659" s="11"/>
      <c r="V659" s="11"/>
      <c r="W659" s="11"/>
      <c r="X659" s="11"/>
      <c r="Y659" s="11"/>
      <c r="Z659" s="11"/>
      <c r="AA659" s="11"/>
      <c r="AB659" s="11"/>
      <c r="AC659" s="11"/>
      <c r="AD659" s="11"/>
    </row>
    <row r="660">
      <c r="A660" s="10" t="s">
        <v>36</v>
      </c>
      <c r="B660" s="24" t="s">
        <v>714</v>
      </c>
      <c r="C660" s="11"/>
      <c r="D660" s="21" t="str">
        <f t="shared" si="1"/>
        <v>0</v>
      </c>
      <c r="E660" s="21" t="str">
        <f t="shared" si="5"/>
        <v>0</v>
      </c>
      <c r="F660" s="22" t="str">
        <f t="shared" si="6"/>
        <v>0</v>
      </c>
      <c r="G660" s="23" t="str">
        <f t="shared" si="7"/>
        <v>0</v>
      </c>
      <c r="H660" s="24">
        <v>1.0372223E7</v>
      </c>
      <c r="I660" s="11"/>
      <c r="J660" s="11"/>
      <c r="K660" s="11"/>
      <c r="L660" s="11"/>
      <c r="N660" s="11"/>
      <c r="O660" s="11"/>
      <c r="P660" s="11"/>
      <c r="Q660" s="11"/>
      <c r="R660" s="11"/>
      <c r="S660" s="11"/>
      <c r="T660" s="11"/>
      <c r="U660" s="11"/>
      <c r="V660" s="11"/>
      <c r="W660" s="11"/>
      <c r="X660" s="11"/>
      <c r="Y660" s="11"/>
      <c r="Z660" s="11"/>
      <c r="AA660" s="11"/>
      <c r="AB660" s="11"/>
      <c r="AC660" s="11"/>
      <c r="AD660" s="11"/>
    </row>
    <row r="661">
      <c r="A661" s="10" t="s">
        <v>36</v>
      </c>
      <c r="B661" s="10" t="s">
        <v>715</v>
      </c>
      <c r="C661" s="11"/>
      <c r="D661" s="21" t="str">
        <f t="shared" si="1"/>
        <v>0</v>
      </c>
      <c r="E661" s="21" t="str">
        <f t="shared" si="5"/>
        <v>0</v>
      </c>
      <c r="F661" s="22" t="str">
        <f t="shared" si="6"/>
        <v>0</v>
      </c>
      <c r="G661" s="23" t="str">
        <f t="shared" si="7"/>
        <v>0</v>
      </c>
      <c r="H661" s="24">
        <v>2820116.0</v>
      </c>
      <c r="I661" s="11"/>
      <c r="J661" s="11"/>
      <c r="K661" s="11"/>
      <c r="L661" s="11"/>
      <c r="N661" s="11"/>
      <c r="O661" s="11"/>
      <c r="P661" s="11"/>
      <c r="Q661" s="11"/>
      <c r="R661" s="11"/>
      <c r="S661" s="11"/>
      <c r="T661" s="11"/>
      <c r="U661" s="11"/>
      <c r="V661" s="11"/>
      <c r="W661" s="11"/>
      <c r="X661" s="11"/>
      <c r="Y661" s="11"/>
      <c r="Z661" s="11"/>
      <c r="AA661" s="11"/>
      <c r="AB661" s="11"/>
      <c r="AC661" s="11"/>
      <c r="AD661" s="11"/>
    </row>
    <row r="662">
      <c r="A662" s="10" t="s">
        <v>36</v>
      </c>
      <c r="B662" s="24" t="s">
        <v>716</v>
      </c>
      <c r="C662" s="11"/>
      <c r="D662" s="21" t="str">
        <f t="shared" si="1"/>
        <v>0</v>
      </c>
      <c r="E662" s="21" t="str">
        <f t="shared" si="5"/>
        <v>0</v>
      </c>
      <c r="F662" s="22" t="str">
        <f t="shared" si="6"/>
        <v>0</v>
      </c>
      <c r="G662" s="23" t="str">
        <f t="shared" si="7"/>
        <v>0</v>
      </c>
      <c r="H662" s="24">
        <v>4094158.0</v>
      </c>
      <c r="I662" s="11"/>
      <c r="J662" s="11"/>
      <c r="K662" s="11"/>
      <c r="L662" s="11"/>
      <c r="N662" s="11"/>
      <c r="O662" s="11"/>
      <c r="P662" s="11"/>
      <c r="Q662" s="11"/>
      <c r="R662" s="11"/>
      <c r="S662" s="11"/>
      <c r="T662" s="11"/>
      <c r="U662" s="11"/>
      <c r="V662" s="11"/>
      <c r="W662" s="11"/>
      <c r="X662" s="11"/>
      <c r="Y662" s="11"/>
      <c r="Z662" s="11"/>
      <c r="AA662" s="11"/>
      <c r="AB662" s="11"/>
      <c r="AC662" s="11"/>
      <c r="AD662" s="11"/>
    </row>
    <row r="663">
      <c r="A663" s="10" t="s">
        <v>36</v>
      </c>
      <c r="B663" s="10" t="s">
        <v>717</v>
      </c>
      <c r="C663" s="11"/>
      <c r="D663" s="21" t="str">
        <f t="shared" si="1"/>
        <v>Marathon Oil </v>
      </c>
      <c r="E663" s="21" t="str">
        <f t="shared" si="5"/>
        <v>0</v>
      </c>
      <c r="F663" s="22" t="str">
        <f t="shared" si="6"/>
        <v>MARATHON OIL 0.9% 1/11/15</v>
      </c>
      <c r="G663" s="23">
        <f t="shared" si="7"/>
        <v>258238</v>
      </c>
      <c r="H663" s="24">
        <v>258238.0</v>
      </c>
      <c r="I663" s="11"/>
      <c r="J663" s="11"/>
      <c r="K663" s="11"/>
      <c r="L663" s="11"/>
      <c r="N663" s="11"/>
      <c r="O663" s="11"/>
      <c r="P663" s="11"/>
      <c r="Q663" s="11"/>
      <c r="R663" s="11"/>
      <c r="S663" s="11"/>
      <c r="T663" s="11"/>
      <c r="U663" s="11"/>
      <c r="V663" s="11"/>
      <c r="W663" s="11"/>
      <c r="X663" s="11"/>
      <c r="Y663" s="11"/>
      <c r="Z663" s="11"/>
      <c r="AA663" s="11"/>
      <c r="AB663" s="11"/>
      <c r="AC663" s="11"/>
      <c r="AD663" s="11"/>
    </row>
    <row r="664">
      <c r="A664" s="10" t="s">
        <v>36</v>
      </c>
      <c r="B664" s="24" t="s">
        <v>718</v>
      </c>
      <c r="C664" s="11"/>
      <c r="D664" s="21" t="str">
        <f t="shared" si="1"/>
        <v>0</v>
      </c>
      <c r="E664" s="21" t="str">
        <f t="shared" si="5"/>
        <v>0</v>
      </c>
      <c r="F664" s="22" t="str">
        <f t="shared" si="6"/>
        <v>0</v>
      </c>
      <c r="G664" s="23" t="str">
        <f t="shared" si="7"/>
        <v>0</v>
      </c>
      <c r="H664" s="24">
        <v>755857.0</v>
      </c>
      <c r="I664" s="11"/>
      <c r="J664" s="11"/>
      <c r="K664" s="11"/>
      <c r="L664" s="11"/>
      <c r="N664" s="11"/>
      <c r="O664" s="11"/>
      <c r="P664" s="11"/>
      <c r="Q664" s="11"/>
      <c r="R664" s="11"/>
      <c r="S664" s="11"/>
      <c r="T664" s="11"/>
      <c r="U664" s="11"/>
      <c r="V664" s="11"/>
      <c r="W664" s="11"/>
      <c r="X664" s="11"/>
      <c r="Y664" s="11"/>
      <c r="Z664" s="11"/>
      <c r="AA664" s="11"/>
      <c r="AB664" s="11"/>
      <c r="AC664" s="11"/>
      <c r="AD664" s="11"/>
    </row>
    <row r="665">
      <c r="A665" s="10" t="s">
        <v>36</v>
      </c>
      <c r="B665" s="10" t="s">
        <v>719</v>
      </c>
      <c r="C665" s="11"/>
      <c r="D665" s="21" t="str">
        <f t="shared" si="1"/>
        <v>0</v>
      </c>
      <c r="E665" s="21" t="str">
        <f t="shared" si="5"/>
        <v>0</v>
      </c>
      <c r="F665" s="22" t="str">
        <f t="shared" si="6"/>
        <v>0</v>
      </c>
      <c r="G665" s="23" t="str">
        <f t="shared" si="7"/>
        <v>0</v>
      </c>
      <c r="H665" s="24">
        <v>2.5831177E7</v>
      </c>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0" t="s">
        <v>36</v>
      </c>
      <c r="B666" s="24" t="s">
        <v>720</v>
      </c>
      <c r="C666" s="11"/>
      <c r="D666" s="21" t="str">
        <f t="shared" si="1"/>
        <v>0</v>
      </c>
      <c r="E666" s="21" t="str">
        <f t="shared" si="5"/>
        <v>0</v>
      </c>
      <c r="F666" s="22" t="str">
        <f t="shared" si="6"/>
        <v>0</v>
      </c>
      <c r="G666" s="23" t="str">
        <f t="shared" si="7"/>
        <v>0</v>
      </c>
      <c r="H666" s="24">
        <v>5717953.0</v>
      </c>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0" t="s">
        <v>36</v>
      </c>
      <c r="B667" s="10" t="s">
        <v>721</v>
      </c>
      <c r="C667" s="11"/>
      <c r="D667" s="21" t="str">
        <f t="shared" si="1"/>
        <v>0</v>
      </c>
      <c r="E667" s="21" t="str">
        <f t="shared" si="5"/>
        <v>Marubeni</v>
      </c>
      <c r="F667" s="22" t="str">
        <f t="shared" si="6"/>
        <v>MARUBENI</v>
      </c>
      <c r="G667" s="23">
        <f t="shared" si="7"/>
        <v>14240104</v>
      </c>
      <c r="H667" s="24">
        <v>1.4240104E7</v>
      </c>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0" t="s">
        <v>36</v>
      </c>
      <c r="B668" s="24" t="s">
        <v>722</v>
      </c>
      <c r="C668" s="11"/>
      <c r="D668" s="21" t="str">
        <f t="shared" si="1"/>
        <v>0</v>
      </c>
      <c r="E668" s="21" t="str">
        <f t="shared" si="5"/>
        <v>0</v>
      </c>
      <c r="F668" s="22" t="str">
        <f t="shared" si="6"/>
        <v>0</v>
      </c>
      <c r="G668" s="23" t="str">
        <f t="shared" si="7"/>
        <v>0</v>
      </c>
      <c r="H668" s="24">
        <v>1.4719685E7</v>
      </c>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0" t="s">
        <v>36</v>
      </c>
      <c r="B669" s="10" t="s">
        <v>723</v>
      </c>
      <c r="C669" s="11"/>
      <c r="D669" s="21" t="str">
        <f t="shared" si="1"/>
        <v>0</v>
      </c>
      <c r="E669" s="21" t="str">
        <f t="shared" si="5"/>
        <v>0</v>
      </c>
      <c r="F669" s="22" t="str">
        <f t="shared" si="6"/>
        <v>0</v>
      </c>
      <c r="G669" s="23" t="str">
        <f t="shared" si="7"/>
        <v>0</v>
      </c>
      <c r="H669" s="24">
        <v>6888765.0</v>
      </c>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0" t="s">
        <v>36</v>
      </c>
      <c r="B670" s="24" t="s">
        <v>724</v>
      </c>
      <c r="C670" s="11"/>
      <c r="D670" s="21" t="str">
        <f t="shared" si="1"/>
        <v>0</v>
      </c>
      <c r="E670" s="21" t="str">
        <f t="shared" si="5"/>
        <v>0</v>
      </c>
      <c r="F670" s="22" t="str">
        <f t="shared" si="6"/>
        <v>0</v>
      </c>
      <c r="G670" s="23" t="str">
        <f t="shared" si="7"/>
        <v>0</v>
      </c>
      <c r="H670" s="24">
        <v>148722.0</v>
      </c>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0" t="s">
        <v>36</v>
      </c>
      <c r="B671" s="10" t="s">
        <v>725</v>
      </c>
      <c r="C671" s="11"/>
      <c r="D671" s="21" t="str">
        <f t="shared" si="1"/>
        <v>0</v>
      </c>
      <c r="E671" s="21" t="str">
        <f t="shared" si="5"/>
        <v>0</v>
      </c>
      <c r="F671" s="22" t="str">
        <f t="shared" si="6"/>
        <v>0</v>
      </c>
      <c r="G671" s="23" t="str">
        <f t="shared" si="7"/>
        <v>0</v>
      </c>
      <c r="H671" s="24">
        <v>41916.0</v>
      </c>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0" t="s">
        <v>36</v>
      </c>
      <c r="B672" s="24" t="s">
        <v>726</v>
      </c>
      <c r="C672" s="11"/>
      <c r="D672" s="21" t="str">
        <f t="shared" si="1"/>
        <v>0</v>
      </c>
      <c r="E672" s="21" t="str">
        <f t="shared" si="5"/>
        <v>0</v>
      </c>
      <c r="F672" s="22" t="str">
        <f t="shared" si="6"/>
        <v>0</v>
      </c>
      <c r="G672" s="23" t="str">
        <f t="shared" si="7"/>
        <v>0</v>
      </c>
      <c r="H672" s="24">
        <v>21416.0</v>
      </c>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0" t="s">
        <v>36</v>
      </c>
      <c r="B673" s="10" t="s">
        <v>727</v>
      </c>
      <c r="C673" s="11"/>
      <c r="D673" s="21" t="str">
        <f t="shared" si="1"/>
        <v>0</v>
      </c>
      <c r="E673" s="21" t="str">
        <f t="shared" si="5"/>
        <v>0</v>
      </c>
      <c r="F673" s="22" t="str">
        <f t="shared" si="6"/>
        <v>0</v>
      </c>
      <c r="G673" s="23" t="str">
        <f t="shared" si="7"/>
        <v>0</v>
      </c>
      <c r="H673" s="24">
        <v>226784.0</v>
      </c>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0" t="s">
        <v>36</v>
      </c>
      <c r="B674" s="24" t="s">
        <v>728</v>
      </c>
      <c r="C674" s="11"/>
      <c r="D674" s="21" t="str">
        <f t="shared" si="1"/>
        <v>0</v>
      </c>
      <c r="E674" s="21" t="str">
        <f t="shared" si="5"/>
        <v>0</v>
      </c>
      <c r="F674" s="22" t="str">
        <f t="shared" si="6"/>
        <v>0</v>
      </c>
      <c r="G674" s="23" t="str">
        <f t="shared" si="7"/>
        <v>0</v>
      </c>
      <c r="H674" s="24">
        <v>3445522.0</v>
      </c>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0" t="s">
        <v>36</v>
      </c>
      <c r="B675" s="10" t="s">
        <v>729</v>
      </c>
      <c r="C675" s="11"/>
      <c r="D675" s="21" t="str">
        <f t="shared" si="1"/>
        <v>0</v>
      </c>
      <c r="E675" s="21" t="str">
        <f t="shared" si="5"/>
        <v>0</v>
      </c>
      <c r="F675" s="22" t="str">
        <f t="shared" si="6"/>
        <v>0</v>
      </c>
      <c r="G675" s="23" t="str">
        <f t="shared" si="7"/>
        <v>0</v>
      </c>
      <c r="H675" s="24">
        <v>6262501.0</v>
      </c>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0" t="s">
        <v>36</v>
      </c>
      <c r="B676" s="10" t="s">
        <v>730</v>
      </c>
      <c r="C676" s="11"/>
      <c r="D676" s="21" t="str">
        <f t="shared" si="1"/>
        <v>0</v>
      </c>
      <c r="E676" s="21" t="str">
        <f t="shared" si="5"/>
        <v>0</v>
      </c>
      <c r="F676" s="22" t="str">
        <f t="shared" si="6"/>
        <v>0</v>
      </c>
      <c r="G676" s="23" t="str">
        <f t="shared" si="7"/>
        <v>0</v>
      </c>
      <c r="H676" s="24">
        <v>3403323.0</v>
      </c>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0" t="s">
        <v>36</v>
      </c>
      <c r="B677" s="10" t="s">
        <v>731</v>
      </c>
      <c r="C677" s="11"/>
      <c r="D677" s="21" t="str">
        <f t="shared" si="1"/>
        <v>0</v>
      </c>
      <c r="E677" s="21" t="str">
        <f t="shared" si="5"/>
        <v>0</v>
      </c>
      <c r="F677" s="22" t="str">
        <f t="shared" si="6"/>
        <v>0</v>
      </c>
      <c r="G677" s="23" t="str">
        <f t="shared" si="7"/>
        <v>0</v>
      </c>
      <c r="H677" s="24">
        <v>205386.0</v>
      </c>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0" t="s">
        <v>36</v>
      </c>
      <c r="B678" s="24" t="s">
        <v>732</v>
      </c>
      <c r="C678" s="11"/>
      <c r="D678" s="21" t="str">
        <f t="shared" si="1"/>
        <v>0</v>
      </c>
      <c r="E678" s="21" t="str">
        <f t="shared" si="5"/>
        <v>0</v>
      </c>
      <c r="F678" s="22" t="str">
        <f t="shared" si="6"/>
        <v>0</v>
      </c>
      <c r="G678" s="23" t="str">
        <f t="shared" si="7"/>
        <v>0</v>
      </c>
      <c r="H678" s="24">
        <v>4843501.0</v>
      </c>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0" t="s">
        <v>36</v>
      </c>
      <c r="B679" s="10" t="s">
        <v>733</v>
      </c>
      <c r="C679" s="11"/>
      <c r="D679" s="21" t="str">
        <f t="shared" si="1"/>
        <v>0</v>
      </c>
      <c r="E679" s="21" t="str">
        <f t="shared" si="5"/>
        <v>0</v>
      </c>
      <c r="F679" s="22" t="str">
        <f t="shared" si="6"/>
        <v>0</v>
      </c>
      <c r="G679" s="23" t="str">
        <f t="shared" si="7"/>
        <v>0</v>
      </c>
      <c r="H679" s="24">
        <v>76745.0</v>
      </c>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0" t="s">
        <v>36</v>
      </c>
      <c r="B680" s="24" t="s">
        <v>734</v>
      </c>
      <c r="C680" s="11"/>
      <c r="D680" s="21" t="str">
        <f t="shared" si="1"/>
        <v>0</v>
      </c>
      <c r="E680" s="21" t="str">
        <f t="shared" si="5"/>
        <v>0</v>
      </c>
      <c r="F680" s="22" t="str">
        <f t="shared" si="6"/>
        <v>0</v>
      </c>
      <c r="G680" s="23" t="str">
        <f t="shared" si="7"/>
        <v>0</v>
      </c>
      <c r="H680" s="24">
        <v>1.0567385E7</v>
      </c>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0" t="s">
        <v>36</v>
      </c>
      <c r="B681" s="10" t="s">
        <v>735</v>
      </c>
      <c r="C681" s="11"/>
      <c r="D681" s="21" t="str">
        <f t="shared" si="1"/>
        <v>0</v>
      </c>
      <c r="E681" s="21" t="str">
        <f t="shared" si="5"/>
        <v>0</v>
      </c>
      <c r="F681" s="22" t="str">
        <f t="shared" si="6"/>
        <v>0</v>
      </c>
      <c r="G681" s="23" t="str">
        <f t="shared" si="7"/>
        <v>0</v>
      </c>
      <c r="H681" s="24">
        <v>343413.0</v>
      </c>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0" t="s">
        <v>36</v>
      </c>
      <c r="B682" s="24" t="s">
        <v>736</v>
      </c>
      <c r="C682" s="11"/>
      <c r="D682" s="21" t="str">
        <f t="shared" si="1"/>
        <v>0</v>
      </c>
      <c r="E682" s="21" t="str">
        <f t="shared" si="5"/>
        <v>0</v>
      </c>
      <c r="F682" s="22" t="str">
        <f t="shared" si="6"/>
        <v>0</v>
      </c>
      <c r="G682" s="23" t="str">
        <f t="shared" si="7"/>
        <v>0</v>
      </c>
      <c r="H682" s="24">
        <v>4817385.0</v>
      </c>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0" t="s">
        <v>36</v>
      </c>
      <c r="B683" s="10" t="s">
        <v>737</v>
      </c>
      <c r="C683" s="11"/>
      <c r="D683" s="21" t="str">
        <f t="shared" si="1"/>
        <v>0</v>
      </c>
      <c r="E683" s="21" t="str">
        <f t="shared" si="5"/>
        <v>0</v>
      </c>
      <c r="F683" s="22" t="str">
        <f t="shared" si="6"/>
        <v>0</v>
      </c>
      <c r="G683" s="23" t="str">
        <f t="shared" si="7"/>
        <v>0</v>
      </c>
      <c r="H683" s="24">
        <v>962125.0</v>
      </c>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0" t="s">
        <v>36</v>
      </c>
      <c r="B684" s="24" t="s">
        <v>738</v>
      </c>
      <c r="C684" s="11"/>
      <c r="D684" s="21" t="str">
        <f t="shared" si="1"/>
        <v>0</v>
      </c>
      <c r="E684" s="21" t="str">
        <f t="shared" si="5"/>
        <v>0</v>
      </c>
      <c r="F684" s="22" t="str">
        <f t="shared" si="6"/>
        <v>0</v>
      </c>
      <c r="G684" s="23" t="str">
        <f t="shared" si="7"/>
        <v>0</v>
      </c>
      <c r="H684" s="24">
        <v>219383.0</v>
      </c>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0" t="s">
        <v>36</v>
      </c>
      <c r="B685" s="10" t="s">
        <v>739</v>
      </c>
      <c r="C685" s="11"/>
      <c r="D685" s="21" t="str">
        <f t="shared" si="1"/>
        <v>0</v>
      </c>
      <c r="E685" s="21" t="str">
        <f t="shared" si="5"/>
        <v>0</v>
      </c>
      <c r="F685" s="22" t="str">
        <f t="shared" si="6"/>
        <v>0</v>
      </c>
      <c r="G685" s="23" t="str">
        <f t="shared" si="7"/>
        <v>0</v>
      </c>
      <c r="H685" s="24">
        <v>118979.0</v>
      </c>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0" t="s">
        <v>36</v>
      </c>
      <c r="B686" s="24" t="s">
        <v>740</v>
      </c>
      <c r="C686" s="11"/>
      <c r="D686" s="21" t="str">
        <f t="shared" si="1"/>
        <v>0</v>
      </c>
      <c r="E686" s="21" t="str">
        <f t="shared" si="5"/>
        <v>0</v>
      </c>
      <c r="F686" s="22" t="str">
        <f t="shared" si="6"/>
        <v>0</v>
      </c>
      <c r="G686" s="23" t="str">
        <f t="shared" si="7"/>
        <v>0</v>
      </c>
      <c r="H686" s="24">
        <v>792061.0</v>
      </c>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0" t="s">
        <v>36</v>
      </c>
      <c r="B687" s="10" t="s">
        <v>741</v>
      </c>
      <c r="C687" s="11"/>
      <c r="D687" s="21" t="str">
        <f t="shared" si="1"/>
        <v>0</v>
      </c>
      <c r="E687" s="21" t="str">
        <f t="shared" si="5"/>
        <v>0</v>
      </c>
      <c r="F687" s="22" t="str">
        <f t="shared" si="6"/>
        <v>0</v>
      </c>
      <c r="G687" s="23" t="str">
        <f t="shared" si="7"/>
        <v>0</v>
      </c>
      <c r="H687" s="24">
        <v>570368.0</v>
      </c>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0" t="s">
        <v>36</v>
      </c>
      <c r="B688" s="24" t="s">
        <v>742</v>
      </c>
      <c r="C688" s="11"/>
      <c r="D688" s="21" t="str">
        <f t="shared" si="1"/>
        <v>0</v>
      </c>
      <c r="E688" s="21" t="str">
        <f t="shared" si="5"/>
        <v>0</v>
      </c>
      <c r="F688" s="22" t="str">
        <f t="shared" si="6"/>
        <v>0</v>
      </c>
      <c r="G688" s="23" t="str">
        <f t="shared" si="7"/>
        <v>0</v>
      </c>
      <c r="H688" s="24">
        <v>280773.0</v>
      </c>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0" t="s">
        <v>36</v>
      </c>
      <c r="B689" s="10" t="s">
        <v>743</v>
      </c>
      <c r="C689" s="11"/>
      <c r="D689" s="21" t="str">
        <f t="shared" si="1"/>
        <v>0</v>
      </c>
      <c r="E689" s="21" t="str">
        <f t="shared" si="5"/>
        <v>0</v>
      </c>
      <c r="F689" s="22" t="str">
        <f t="shared" si="6"/>
        <v>0</v>
      </c>
      <c r="G689" s="23" t="str">
        <f t="shared" si="7"/>
        <v>0</v>
      </c>
      <c r="H689" s="24">
        <v>383530.0</v>
      </c>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0" t="s">
        <v>36</v>
      </c>
      <c r="B690" s="24" t="s">
        <v>744</v>
      </c>
      <c r="C690" s="11"/>
      <c r="D690" s="21" t="str">
        <f t="shared" si="1"/>
        <v>0</v>
      </c>
      <c r="E690" s="21" t="str">
        <f t="shared" si="5"/>
        <v>0</v>
      </c>
      <c r="F690" s="22" t="str">
        <f t="shared" si="6"/>
        <v>0</v>
      </c>
      <c r="G690" s="23" t="str">
        <f t="shared" si="7"/>
        <v>0</v>
      </c>
      <c r="H690" s="24">
        <v>506513.0</v>
      </c>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0" t="s">
        <v>36</v>
      </c>
      <c r="B691" s="10" t="s">
        <v>745</v>
      </c>
      <c r="C691" s="11"/>
      <c r="D691" s="21" t="str">
        <f t="shared" si="1"/>
        <v>0</v>
      </c>
      <c r="E691" s="21" t="str">
        <f t="shared" si="5"/>
        <v>0</v>
      </c>
      <c r="F691" s="22" t="str">
        <f t="shared" si="6"/>
        <v>0</v>
      </c>
      <c r="G691" s="23" t="str">
        <f t="shared" si="7"/>
        <v>0</v>
      </c>
      <c r="H691" s="24">
        <v>49186.0</v>
      </c>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0" t="s">
        <v>36</v>
      </c>
      <c r="B692" s="24" t="s">
        <v>746</v>
      </c>
      <c r="C692" s="11"/>
      <c r="D692" s="21" t="str">
        <f t="shared" si="1"/>
        <v>0</v>
      </c>
      <c r="E692" s="21" t="str">
        <f t="shared" si="5"/>
        <v>0</v>
      </c>
      <c r="F692" s="22" t="str">
        <f t="shared" si="6"/>
        <v>0</v>
      </c>
      <c r="G692" s="23" t="str">
        <f t="shared" si="7"/>
        <v>0</v>
      </c>
      <c r="H692" s="24">
        <v>308026.0</v>
      </c>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0" t="s">
        <v>36</v>
      </c>
      <c r="B693" s="10" t="s">
        <v>747</v>
      </c>
      <c r="C693" s="11"/>
      <c r="D693" s="21" t="str">
        <f t="shared" si="1"/>
        <v>0</v>
      </c>
      <c r="E693" s="21" t="str">
        <f t="shared" si="5"/>
        <v>0</v>
      </c>
      <c r="F693" s="22" t="str">
        <f t="shared" si="6"/>
        <v>0</v>
      </c>
      <c r="G693" s="23" t="str">
        <f t="shared" si="7"/>
        <v>0</v>
      </c>
      <c r="H693" s="24">
        <v>65639.0</v>
      </c>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0" t="s">
        <v>36</v>
      </c>
      <c r="B694" s="24" t="s">
        <v>748</v>
      </c>
      <c r="C694" s="11"/>
      <c r="D694" s="21" t="str">
        <f t="shared" si="1"/>
        <v>0</v>
      </c>
      <c r="E694" s="21" t="str">
        <f t="shared" si="5"/>
        <v>0</v>
      </c>
      <c r="F694" s="22" t="str">
        <f t="shared" si="6"/>
        <v>0</v>
      </c>
      <c r="G694" s="23" t="str">
        <f t="shared" si="7"/>
        <v>0</v>
      </c>
      <c r="H694" s="24">
        <v>35108.0</v>
      </c>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0" t="s">
        <v>36</v>
      </c>
      <c r="B695" s="10" t="s">
        <v>749</v>
      </c>
      <c r="C695" s="11"/>
      <c r="D695" s="21" t="str">
        <f t="shared" si="1"/>
        <v>0</v>
      </c>
      <c r="E695" s="21" t="str">
        <f t="shared" si="5"/>
        <v>0</v>
      </c>
      <c r="F695" s="22" t="str">
        <f t="shared" si="6"/>
        <v>0</v>
      </c>
      <c r="G695" s="23" t="str">
        <f t="shared" si="7"/>
        <v>0</v>
      </c>
      <c r="H695" s="24">
        <v>440169.0</v>
      </c>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0" t="s">
        <v>36</v>
      </c>
      <c r="B696" s="24" t="s">
        <v>750</v>
      </c>
      <c r="C696" s="11"/>
      <c r="D696" s="21" t="str">
        <f t="shared" si="1"/>
        <v>0</v>
      </c>
      <c r="E696" s="21" t="str">
        <f t="shared" si="5"/>
        <v>0</v>
      </c>
      <c r="F696" s="22" t="str">
        <f t="shared" si="6"/>
        <v>0</v>
      </c>
      <c r="G696" s="23" t="str">
        <f t="shared" si="7"/>
        <v>0</v>
      </c>
      <c r="H696" s="24">
        <v>66772.0</v>
      </c>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0" t="s">
        <v>36</v>
      </c>
      <c r="B697" s="10" t="s">
        <v>751</v>
      </c>
      <c r="C697" s="11"/>
      <c r="D697" s="21" t="str">
        <f t="shared" si="1"/>
        <v>0</v>
      </c>
      <c r="E697" s="21" t="str">
        <f t="shared" si="5"/>
        <v>0</v>
      </c>
      <c r="F697" s="22" t="str">
        <f t="shared" si="6"/>
        <v>0</v>
      </c>
      <c r="G697" s="23" t="str">
        <f t="shared" si="7"/>
        <v>0</v>
      </c>
      <c r="H697" s="24">
        <v>2.5942685E7</v>
      </c>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0" t="s">
        <v>36</v>
      </c>
      <c r="B698" s="24" t="s">
        <v>752</v>
      </c>
      <c r="C698" s="11"/>
      <c r="D698" s="21" t="str">
        <f t="shared" si="1"/>
        <v>0</v>
      </c>
      <c r="E698" s="21" t="str">
        <f t="shared" si="5"/>
        <v>Mitsubishi</v>
      </c>
      <c r="F698" s="26" t="str">
        <f t="shared" si="6"/>
        <v>MITSUBISHI CORP</v>
      </c>
      <c r="G698" s="23">
        <f t="shared" si="7"/>
        <v>17077476</v>
      </c>
      <c r="H698" s="24">
        <v>1.7077476E7</v>
      </c>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0" t="s">
        <v>36</v>
      </c>
      <c r="B699" s="10" t="s">
        <v>753</v>
      </c>
      <c r="C699" s="11"/>
      <c r="D699" s="21" t="str">
        <f t="shared" si="1"/>
        <v>0</v>
      </c>
      <c r="E699" s="21" t="str">
        <f t="shared" si="5"/>
        <v>Mitsubishi</v>
      </c>
      <c r="F699" s="22" t="str">
        <f t="shared" si="6"/>
        <v>MITSUBISHI ELECTRIC</v>
      </c>
      <c r="G699" s="23">
        <f t="shared" si="7"/>
        <v>18318612</v>
      </c>
      <c r="H699" s="24">
        <v>1.8318612E7</v>
      </c>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0" t="s">
        <v>36</v>
      </c>
      <c r="B700" s="24" t="s">
        <v>754</v>
      </c>
      <c r="C700" s="11"/>
      <c r="D700" s="21" t="str">
        <f t="shared" si="1"/>
        <v>0</v>
      </c>
      <c r="E700" s="30" t="s">
        <v>755</v>
      </c>
      <c r="F700" s="22" t="str">
        <f t="shared" si="6"/>
        <v>0</v>
      </c>
      <c r="G700" s="23" t="str">
        <f t="shared" si="7"/>
        <v>0</v>
      </c>
      <c r="H700" s="24">
        <v>1.4089409E7</v>
      </c>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0" t="s">
        <v>36</v>
      </c>
      <c r="B701" s="10" t="s">
        <v>756</v>
      </c>
      <c r="C701" s="11"/>
      <c r="D701" s="21" t="str">
        <f t="shared" si="1"/>
        <v>0</v>
      </c>
      <c r="E701" s="30" t="s">
        <v>755</v>
      </c>
      <c r="F701" s="22" t="str">
        <f t="shared" si="6"/>
        <v>0</v>
      </c>
      <c r="G701" s="23" t="str">
        <f t="shared" si="7"/>
        <v>0</v>
      </c>
      <c r="H701" s="24">
        <v>1865371.0</v>
      </c>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0" t="s">
        <v>36</v>
      </c>
      <c r="B702" s="24" t="s">
        <v>757</v>
      </c>
      <c r="C702" s="11"/>
      <c r="D702" s="21" t="str">
        <f t="shared" si="1"/>
        <v>0</v>
      </c>
      <c r="E702" s="21" t="str">
        <f t="shared" ref="E702:E1251" si="8">IF(ISNUMBER(SEARCH("Coal India",B702)),"Coal India",IF(ISNUMBER(SEARCH("China Shenhua",B702)),"China Shenhua",IF(ISNUMBER(SEARCH("Adani",B702)),"Adani",IF(ISNUMBER(SEARCH("Shanxi Coking",B702)),"Shanxi Coking",IF(ISNUMBER(SEARCH("Anglo American",B702)),"Anglo American",IF(ISNUMBER(SEARCH("BHP Billiton",B702)),"BHP Billiton",IF(ISNUMBER(SEARCH("Yitai Coal",B702)),"Yitai Coal",IF(ISNUMBER(SEARCH("Datang Intl",B702)),"Datang Intl",IF(ISNUMBER(SEARCH("China Coal",B702)),"China Coal",IF(ISNUMBER(SEARCH("Peabody Energy",B702)),"Peabody Energy",IF(ISNUMBER(SEARCH("Glencore Xstrata",B702)),"Glencore Xstrata",IF(ISNUMBER(SEARCH("Datong Coal",B702)),"Datong Coal",IF(ISNUMBER(SEARCH("Yanzhou Coal",B702)),"Yanzhou Coal",IF(ISNUMBER(SEARCH("DEH",B702)),"DEH",IF(ISNUMBER(SEARCH("Exxaro",B702)),"Exxaro",IF(ISNUMBER(SEARCH("Yangquan Coal",B702)),"Yangquan Coal",IF(ISNUMBER(SEARCH("Mechel",B702)),"Mechel",IF(ISNUMBER(SEARCH("Arch Coal",B702)),"Arch Coal",IF(ISNUMBER(SEARCH("Alpha Natural Resources",B702)),"Alpha Natural Resources",IF(ISNUMBER(SEARCH("EVRAZ",B702)),"EVRAZ", IF(ISNUMBER(SEARCH("Mitsubishi",B702)),"Mitsubishi",
if(and(or(B702="Vale", ISNUMBER(SEARCH("Vale ",B702))),NOT(ISNUMBER(SEARCH("?Vale",B702)))), "Vale",IF(ISNUMBER(SEARCH("Raspadskaya",B702)),"Raspadskaya",IF(ISNUMBER(SEARCH("Rio Tinto",B702)),"Rio Tinto",IF(ISNUMBER(SEARCH("Asia Resource",B702)),"Asia Resource",IF(ISNUMBER(SEARCH("Rusal",B702)),"Rusal",IF(ISNUMBER(SEARCH("Neyveli Lignite",B702)),"Neyveli Lignite",IF(ISNUMBER(SEARCH("Pingdingshan",B702)),"Pingdingshan",IF(ISNUMBER(SEARCH("Cloud Peak",B702)),"Cloud Peak",IF(ISNUMBER(SEARCH("Sasol",B702)),"Sasol",IF(ISNUMBER(SEARCH("Tata Steel",B702)),"Tata Steel",IF(AND(ISNUMBER(SEARCH("AGL",B702)),NOT(ISNUMBER(SEARCH("?AGL",B702)))),"AGL", IF(ISNUMBER(SEARCH("Teck",B702)),"Teck",IF(ISNUMBER(SEARCH("Severstal",B702)),"Severstal",IF(ISNUMBER(SEARCH("Coalspur",B702)),"Coalspur",IF(ISNUMBER(SEARCH("Kuzbass Fuel ",B702)),"Kuzbass Fuel ",IF(ISNUMBER(SEARCH("Polyus Gold",B702)),"Polyus Gold",IF(ISNUMBER(SEARCH("Energy Ventures",B702)),"Energy Ventures",IF(ISNUMBER(SEARCH("Whitehaven Coal",B702)),"Whitehaven Coal",IF(ISNUMBER(SEARCH("Banpu",B702)),"Banpu",IF(ISNUMBER(SEARCH("Bayan",B702)),"Bayan",IF(AND(ISNUMBER(SEARCH("RWE",B702)),NOT(ISNUMBER(SEARCH("ERWE",B702)))),"RWE",IF(ISNUMBER(SEARCH("Consol Energy",B702)),"Consol Energy",IF(ISNUMBER(SEARCH("WHSP",B702)),"WHSP",IF(ISNUMBER(SEARCH("Westmoreland",B702)),"Westmoreland",IF(ISNUMBER(SEARCH("Resource Generation",B702)),"Resource Generation",IF(ISNUMBER(SEARCH("Churchill Mining",B702)),"Churchill Mining",IF(ISNUMBER(SEARCH("NTPC",B702)),"NTPC",IF(ISNUMBER(SEARCH("Adaro",B702)),"Adaro",IF(ISNUMBER(SEARCH("Nacco",B702)),"Nacco",  IF(ISNUMBER(SEARCH("Idemitsu Kosan",B702)),"Idemitsu Kosan",IF(ISNUMBER(SEARCH("ARLP",B702)),"ARLP",IF(ISNUMBER(SEARCH("Huolinhe Opencut",B702)),"Huolinhe Opencut",IF(ISNUMBER(SEARCH("Golden Energy",B702)),"Golden Energy",IF(ISNUMBER(SEARCH("Mitsui &amp; Co",B702)),"Mitsui &amp; Co",
IF(AND(ISNUMBER(SEARCH("CoAL",B702)),NOT(ISNUMBER(SEARCH("?CoAL",B702)))),"CoAL",IF(ISNUMBER(SEARCH("NLMK",B702)),"NLMK",IF(ISNUMBER(SEARCH("Tata Power",B702)),"Tata Power",IF(ISNUMBER(SEARCH("MMK OJSC",B702)),"MMK OJSC",IF(ISNUMBER(SEARCH("Wesfarmers",B702)),"Wesfarmers",IF(ISNUMBER(SEARCH("Kazakhmys",B702)),"Kazakhmys",IF(ISNUMBER(SEARCH("New World Resources",B702)),"New World Resources",IF(ISNUMBER(SEARCH("MMC",B702)),"MMC",IF(ISNUMBER(SEARCH("Itochu",B702)),"Itochu",IF(ISNUMBER(SEARCH("Cockatoo",B702)),"Cockatoo",IF(ISNUMBER(SEARCH("Shanxi Meijin Energy",B702)),"Shanxi Meijin Energy",IF(ISNUMBER(SEARCH("Jizhong Energy",B702)),"Jizhong Energy",IF(ISNUMBER(SEARCH("Bandanna",B702)),"Bandanna",IF(ISNUMBER(SEARCH("Polo Resources",B702)),"Polo Resources",IF(ISNUMBER(SEARCH("Allete",B702)),"Allete",IF(ISNUMBER(SEARCH("CLP Holdings",B702)),"CLP Holdings", IF(AND(ISNUMBER(SEARCH("Aspire",B702)),NOT(ISNUMBER(SEARCH("Aspire D",B702)))),"Aspire", IF(ISNUMBER(SEARCH("Marubeni",B702)),"Marubeni",IF(ISNUMBER(SEARCH("China Resources",B702)),"China Resources",IF(ISNUMBER(SEARCH("Walter Energy",B702)),"Walter Energy",IF(ISNUMBER(SEARCH("Coal Energy",B702)),"Coal Energy",IF(ISNUMBER(SEARCH("Indika",B702)),"Indika",IF(ISNUMBER(SEARCH("Arcelor Mittal",B702)),"Arcelor Mittal",IF(ISNUMBER(SEARCH("FirstEnergy",B702)),"FirstEnergy",IF(ISNUMBER(SEARCH("Black Hills",B702)),"Black Hills",IF(ISNUMBER(SEARCH("Wescoal",B702)),"Wescoal",IF(ISNUMBER(SEARCH("Grupo Mexico",B702)),"Grupo Mexico",IF(and(or(B702="ARM", ISNUMBER(SEARCH("ARM ",B702))),NOT(ISNUMBER(SEARCH("?ARM",B702)))), "ARM",IF(ISNUMBER(SEARCH("Shanxi Coal",B702)),"Shanxi Coal",IF(ISNUMBER(SEARCH("Capital Power",B702)),"Capital Power",IF(ISNUMBER(SEARCH("PTT",B702)),"PTT",IF(ISNUMBER(SEARCH("Shanxi Lanhua Sci-Tech",B702)),"Shanxi Lanhua Sci-Tech",IF(ISNUMBER(SEARCH("Fortune",B702)),"Fortune",IF(ISNUMBER(SEARCH("Cardero",B702)),"Cardero",IF(ISNUMBER(SEARCH("Zhengzhou  Coal",B702)),"Zhengzhou Coal",IF(ISNUMBER(SEARCH("SAIL",B702)),"SAIL",IF(ISNUMBER(SEARCH("JSPL",B702)),"JSPL",IF(ISNUMBER(SEARCH("Shougang Fushan",B702)),"Shougang Fushan",IF(ISNUMBER(SEARCH("Jingyuan",B702)),"Jingyuan",IF(ISNUMBER(SEARCH("Stanmore",B702)),"Stanmore",IF(ISNUMBER(SEARCH("Prophecy Coal",B702)),"Prophecy Coal",IF(ISNUMBER(SEARCH("Cliffs Natural Resources",B702)),"Cliffs Natural Resources",IF(ISNUMBER(SEARCH("James River",B702)),"James River",IF(ISNUMBER(SEARCH("CESC",B702)),"CESC",IF(ISNUMBER(SEARCH("Alcoa",B702)),"Alcoa","0"))))))))))))))))))))))))))))))))))))))))))))))))))))))))))))))))))))))))))))))))))))))))))))))))))))
</f>
        <v>0</v>
      </c>
      <c r="F702" s="22" t="str">
        <f t="shared" si="6"/>
        <v>0</v>
      </c>
      <c r="G702" s="23" t="str">
        <f t="shared" si="7"/>
        <v>0</v>
      </c>
      <c r="H702" s="24">
        <v>8213875.0</v>
      </c>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0" t="s">
        <v>36</v>
      </c>
      <c r="B703" s="10" t="s">
        <v>758</v>
      </c>
      <c r="C703" s="11"/>
      <c r="D703" s="21" t="str">
        <f t="shared" si="1"/>
        <v>0</v>
      </c>
      <c r="E703" s="21" t="str">
        <f t="shared" si="8"/>
        <v>0</v>
      </c>
      <c r="F703" s="22" t="str">
        <f t="shared" si="6"/>
        <v>0</v>
      </c>
      <c r="G703" s="23" t="str">
        <f t="shared" si="7"/>
        <v>0</v>
      </c>
      <c r="H703" s="24">
        <v>347407.0</v>
      </c>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0" t="s">
        <v>36</v>
      </c>
      <c r="B704" s="24" t="s">
        <v>759</v>
      </c>
      <c r="C704" s="11"/>
      <c r="D704" s="21" t="str">
        <f t="shared" si="1"/>
        <v>0</v>
      </c>
      <c r="E704" s="21" t="str">
        <f t="shared" si="8"/>
        <v>0</v>
      </c>
      <c r="F704" s="22" t="str">
        <f t="shared" si="6"/>
        <v>0</v>
      </c>
      <c r="G704" s="23" t="str">
        <f t="shared" si="7"/>
        <v>0</v>
      </c>
      <c r="H704" s="24">
        <v>83429.0</v>
      </c>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0" t="s">
        <v>36</v>
      </c>
      <c r="B705" s="10" t="s">
        <v>760</v>
      </c>
      <c r="C705" s="11"/>
      <c r="D705" s="21" t="str">
        <f t="shared" si="1"/>
        <v>0</v>
      </c>
      <c r="E705" s="21" t="str">
        <f t="shared" si="8"/>
        <v>0</v>
      </c>
      <c r="F705" s="22" t="str">
        <f t="shared" si="6"/>
        <v>0</v>
      </c>
      <c r="G705" s="23" t="str">
        <f t="shared" si="7"/>
        <v>0</v>
      </c>
      <c r="H705" s="24">
        <v>276778.0</v>
      </c>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0" t="s">
        <v>36</v>
      </c>
      <c r="B706" s="24" t="s">
        <v>761</v>
      </c>
      <c r="C706" s="11"/>
      <c r="D706" s="21" t="str">
        <f t="shared" si="1"/>
        <v>0</v>
      </c>
      <c r="E706" s="21" t="str">
        <f t="shared" si="8"/>
        <v>0</v>
      </c>
      <c r="F706" s="22" t="str">
        <f t="shared" si="6"/>
        <v>0</v>
      </c>
      <c r="G706" s="23" t="str">
        <f t="shared" si="7"/>
        <v>0</v>
      </c>
      <c r="H706" s="24">
        <v>1.3335888E7</v>
      </c>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0" t="s">
        <v>36</v>
      </c>
      <c r="B707" s="10" t="s">
        <v>762</v>
      </c>
      <c r="C707" s="11"/>
      <c r="D707" s="21" t="str">
        <f t="shared" si="1"/>
        <v>0</v>
      </c>
      <c r="E707" s="21" t="str">
        <f t="shared" si="8"/>
        <v>0</v>
      </c>
      <c r="F707" s="22" t="str">
        <f t="shared" si="6"/>
        <v>0</v>
      </c>
      <c r="G707" s="23" t="str">
        <f t="shared" si="7"/>
        <v>0</v>
      </c>
      <c r="H707" s="24">
        <v>301488.0</v>
      </c>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0" t="s">
        <v>36</v>
      </c>
      <c r="B708" s="24" t="s">
        <v>763</v>
      </c>
      <c r="C708" s="11"/>
      <c r="D708" s="21" t="str">
        <f t="shared" si="1"/>
        <v>0</v>
      </c>
      <c r="E708" s="21" t="str">
        <f t="shared" si="8"/>
        <v>0</v>
      </c>
      <c r="F708" s="22" t="str">
        <f t="shared" si="6"/>
        <v>0</v>
      </c>
      <c r="G708" s="23" t="str">
        <f t="shared" si="7"/>
        <v>0</v>
      </c>
      <c r="H708" s="24">
        <v>1.0338695E7</v>
      </c>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0" t="s">
        <v>36</v>
      </c>
      <c r="B709" s="10" t="s">
        <v>764</v>
      </c>
      <c r="C709" s="11"/>
      <c r="D709" s="21" t="str">
        <f t="shared" si="1"/>
        <v>0</v>
      </c>
      <c r="E709" s="21" t="str">
        <f t="shared" si="8"/>
        <v>0</v>
      </c>
      <c r="F709" s="22" t="str">
        <f t="shared" si="6"/>
        <v>0</v>
      </c>
      <c r="G709" s="23" t="str">
        <f t="shared" si="7"/>
        <v>0</v>
      </c>
      <c r="H709" s="24">
        <v>1.9272282E7</v>
      </c>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0" t="s">
        <v>36</v>
      </c>
      <c r="B710" s="24" t="s">
        <v>765</v>
      </c>
      <c r="C710" s="11"/>
      <c r="D710" s="21" t="str">
        <f t="shared" si="1"/>
        <v>0</v>
      </c>
      <c r="E710" s="21" t="str">
        <f t="shared" si="8"/>
        <v>0</v>
      </c>
      <c r="F710" s="22" t="str">
        <f t="shared" si="6"/>
        <v>0</v>
      </c>
      <c r="G710" s="23" t="str">
        <f t="shared" si="7"/>
        <v>0</v>
      </c>
      <c r="H710" s="24">
        <v>7689305.0</v>
      </c>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0" t="s">
        <v>36</v>
      </c>
      <c r="B711" s="10" t="s">
        <v>766</v>
      </c>
      <c r="C711" s="11"/>
      <c r="D711" s="21" t="str">
        <f t="shared" si="1"/>
        <v>0</v>
      </c>
      <c r="E711" s="21" t="str">
        <f t="shared" si="8"/>
        <v>0</v>
      </c>
      <c r="F711" s="22" t="str">
        <f t="shared" si="6"/>
        <v>0</v>
      </c>
      <c r="G711" s="23" t="str">
        <f t="shared" si="7"/>
        <v>0</v>
      </c>
      <c r="H711" s="24">
        <v>748199.0</v>
      </c>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0" t="s">
        <v>36</v>
      </c>
      <c r="B712" s="24" t="s">
        <v>767</v>
      </c>
      <c r="C712" s="11"/>
      <c r="D712" s="21" t="str">
        <f t="shared" si="1"/>
        <v>0</v>
      </c>
      <c r="E712" s="21" t="str">
        <f t="shared" si="8"/>
        <v>0</v>
      </c>
      <c r="F712" s="22" t="str">
        <f t="shared" si="6"/>
        <v>0</v>
      </c>
      <c r="G712" s="23" t="str">
        <f t="shared" si="7"/>
        <v>0</v>
      </c>
      <c r="H712" s="24">
        <v>140456.0</v>
      </c>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0" t="s">
        <v>36</v>
      </c>
      <c r="B713" s="10" t="s">
        <v>768</v>
      </c>
      <c r="C713" s="11"/>
      <c r="D713" s="21" t="str">
        <f t="shared" si="1"/>
        <v>0</v>
      </c>
      <c r="E713" s="21" t="str">
        <f t="shared" si="8"/>
        <v>0</v>
      </c>
      <c r="F713" s="22" t="str">
        <f t="shared" si="6"/>
        <v>0</v>
      </c>
      <c r="G713" s="23" t="str">
        <f t="shared" si="7"/>
        <v>0</v>
      </c>
      <c r="H713" s="24">
        <v>173375.0</v>
      </c>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0" t="s">
        <v>36</v>
      </c>
      <c r="B714" s="24" t="s">
        <v>769</v>
      </c>
      <c r="C714" s="11"/>
      <c r="D714" s="21" t="str">
        <f t="shared" si="1"/>
        <v>0</v>
      </c>
      <c r="E714" s="21" t="str">
        <f t="shared" si="8"/>
        <v>0</v>
      </c>
      <c r="F714" s="22" t="str">
        <f t="shared" si="6"/>
        <v>0</v>
      </c>
      <c r="G714" s="23" t="str">
        <f t="shared" si="7"/>
        <v>0</v>
      </c>
      <c r="H714" s="24">
        <v>109367.0</v>
      </c>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0" t="s">
        <v>36</v>
      </c>
      <c r="B715" s="10" t="s">
        <v>770</v>
      </c>
      <c r="C715" s="11"/>
      <c r="D715" s="21" t="str">
        <f t="shared" si="1"/>
        <v>0</v>
      </c>
      <c r="E715" s="21" t="str">
        <f t="shared" si="8"/>
        <v>0</v>
      </c>
      <c r="F715" s="22" t="str">
        <f t="shared" si="6"/>
        <v>0</v>
      </c>
      <c r="G715" s="23" t="str">
        <f t="shared" si="7"/>
        <v>0</v>
      </c>
      <c r="H715" s="24">
        <v>3702622.0</v>
      </c>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0" t="s">
        <v>36</v>
      </c>
      <c r="B716" s="24" t="s">
        <v>771</v>
      </c>
      <c r="C716" s="11"/>
      <c r="D716" s="21" t="str">
        <f t="shared" si="1"/>
        <v>0</v>
      </c>
      <c r="E716" s="21" t="str">
        <f t="shared" si="8"/>
        <v>0</v>
      </c>
      <c r="F716" s="22" t="str">
        <f t="shared" si="6"/>
        <v>0</v>
      </c>
      <c r="G716" s="23" t="str">
        <f t="shared" si="7"/>
        <v>0</v>
      </c>
      <c r="H716" s="24">
        <v>2843769.0</v>
      </c>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0" t="s">
        <v>36</v>
      </c>
      <c r="B717" s="10" t="s">
        <v>772</v>
      </c>
      <c r="C717" s="11"/>
      <c r="D717" s="21" t="str">
        <f t="shared" si="1"/>
        <v>0</v>
      </c>
      <c r="E717" s="21" t="str">
        <f t="shared" si="8"/>
        <v>0</v>
      </c>
      <c r="F717" s="22" t="str">
        <f t="shared" si="6"/>
        <v>0</v>
      </c>
      <c r="G717" s="23" t="str">
        <f t="shared" si="7"/>
        <v>0</v>
      </c>
      <c r="H717" s="24">
        <v>2335643.0</v>
      </c>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0" t="s">
        <v>36</v>
      </c>
      <c r="B718" s="24" t="s">
        <v>773</v>
      </c>
      <c r="C718" s="11"/>
      <c r="D718" s="21" t="str">
        <f t="shared" si="1"/>
        <v>0</v>
      </c>
      <c r="E718" s="21" t="str">
        <f t="shared" si="8"/>
        <v>0</v>
      </c>
      <c r="F718" s="22" t="str">
        <f t="shared" si="6"/>
        <v>0</v>
      </c>
      <c r="G718" s="23" t="str">
        <f t="shared" si="7"/>
        <v>0</v>
      </c>
      <c r="H718" s="24">
        <v>1161878.0</v>
      </c>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0" t="s">
        <v>36</v>
      </c>
      <c r="B719" s="10" t="s">
        <v>774</v>
      </c>
      <c r="C719" s="11"/>
      <c r="D719" s="21" t="str">
        <f t="shared" si="1"/>
        <v>0</v>
      </c>
      <c r="E719" s="21" t="str">
        <f t="shared" si="8"/>
        <v>0</v>
      </c>
      <c r="F719" s="22" t="str">
        <f t="shared" si="6"/>
        <v>0</v>
      </c>
      <c r="G719" s="23" t="str">
        <f t="shared" si="7"/>
        <v>0</v>
      </c>
      <c r="H719" s="24">
        <v>5618532.0</v>
      </c>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0" t="s">
        <v>36</v>
      </c>
      <c r="B720" s="24" t="s">
        <v>775</v>
      </c>
      <c r="C720" s="11"/>
      <c r="D720" s="21" t="str">
        <f t="shared" si="1"/>
        <v>0</v>
      </c>
      <c r="E720" s="21" t="str">
        <f t="shared" si="8"/>
        <v>0</v>
      </c>
      <c r="F720" s="22" t="str">
        <f t="shared" si="6"/>
        <v>0</v>
      </c>
      <c r="G720" s="23" t="str">
        <f t="shared" si="7"/>
        <v>0</v>
      </c>
      <c r="H720" s="24">
        <v>2211505.0</v>
      </c>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0" t="s">
        <v>36</v>
      </c>
      <c r="B721" s="10" t="s">
        <v>776</v>
      </c>
      <c r="C721" s="11"/>
      <c r="D721" s="21" t="str">
        <f t="shared" si="1"/>
        <v>0</v>
      </c>
      <c r="E721" s="21" t="str">
        <f t="shared" si="8"/>
        <v>0</v>
      </c>
      <c r="F721" s="22" t="str">
        <f t="shared" si="6"/>
        <v>0</v>
      </c>
      <c r="G721" s="23" t="str">
        <f t="shared" si="7"/>
        <v>0</v>
      </c>
      <c r="H721" s="24">
        <v>7336934.0</v>
      </c>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0" t="s">
        <v>36</v>
      </c>
      <c r="B722" s="24" t="s">
        <v>777</v>
      </c>
      <c r="C722" s="11"/>
      <c r="D722" s="21" t="str">
        <f t="shared" si="1"/>
        <v>0</v>
      </c>
      <c r="E722" s="21" t="str">
        <f t="shared" si="8"/>
        <v>0</v>
      </c>
      <c r="F722" s="22" t="str">
        <f t="shared" si="6"/>
        <v>0</v>
      </c>
      <c r="G722" s="23" t="str">
        <f t="shared" si="7"/>
        <v>0</v>
      </c>
      <c r="H722" s="24">
        <v>2898141.0</v>
      </c>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0" t="s">
        <v>36</v>
      </c>
      <c r="B723" s="10" t="s">
        <v>778</v>
      </c>
      <c r="C723" s="11"/>
      <c r="D723" s="21" t="str">
        <f t="shared" si="1"/>
        <v>0</v>
      </c>
      <c r="E723" s="21" t="str">
        <f t="shared" si="8"/>
        <v>0</v>
      </c>
      <c r="F723" s="22" t="str">
        <f t="shared" si="6"/>
        <v>0</v>
      </c>
      <c r="G723" s="23" t="str">
        <f t="shared" si="7"/>
        <v>0</v>
      </c>
      <c r="H723" s="24">
        <v>1367778.0</v>
      </c>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0" t="s">
        <v>36</v>
      </c>
      <c r="B724" s="24" t="s">
        <v>779</v>
      </c>
      <c r="C724" s="11"/>
      <c r="D724" s="21" t="str">
        <f t="shared" si="1"/>
        <v>0</v>
      </c>
      <c r="E724" s="21" t="str">
        <f t="shared" si="8"/>
        <v>0</v>
      </c>
      <c r="F724" s="22" t="str">
        <f t="shared" si="6"/>
        <v>0</v>
      </c>
      <c r="G724" s="23" t="str">
        <f t="shared" si="7"/>
        <v>0</v>
      </c>
      <c r="H724" s="24">
        <v>879913.0</v>
      </c>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0" t="s">
        <v>36</v>
      </c>
      <c r="B725" s="10" t="s">
        <v>780</v>
      </c>
      <c r="C725" s="11"/>
      <c r="D725" s="21" t="str">
        <f t="shared" si="1"/>
        <v>0</v>
      </c>
      <c r="E725" s="21" t="str">
        <f t="shared" si="8"/>
        <v>0</v>
      </c>
      <c r="F725" s="22" t="str">
        <f t="shared" si="6"/>
        <v>0</v>
      </c>
      <c r="G725" s="23" t="str">
        <f t="shared" si="7"/>
        <v>0</v>
      </c>
      <c r="H725" s="24">
        <v>51352.0</v>
      </c>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0" t="s">
        <v>36</v>
      </c>
      <c r="B726" s="24" t="s">
        <v>781</v>
      </c>
      <c r="C726" s="11"/>
      <c r="D726" s="21" t="str">
        <f t="shared" si="1"/>
        <v>0</v>
      </c>
      <c r="E726" s="21" t="str">
        <f t="shared" si="8"/>
        <v>0</v>
      </c>
      <c r="F726" s="22" t="str">
        <f t="shared" si="6"/>
        <v>0</v>
      </c>
      <c r="G726" s="23" t="str">
        <f t="shared" si="7"/>
        <v>0</v>
      </c>
      <c r="H726" s="24">
        <v>1.6730691E7</v>
      </c>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0" t="s">
        <v>36</v>
      </c>
      <c r="B727" s="10" t="s">
        <v>782</v>
      </c>
      <c r="C727" s="11"/>
      <c r="D727" s="21" t="str">
        <f t="shared" si="1"/>
        <v>0</v>
      </c>
      <c r="E727" s="21" t="str">
        <f t="shared" si="8"/>
        <v>0</v>
      </c>
      <c r="F727" s="22" t="str">
        <f t="shared" si="6"/>
        <v>0</v>
      </c>
      <c r="G727" s="23" t="str">
        <f t="shared" si="7"/>
        <v>0</v>
      </c>
      <c r="H727" s="24">
        <v>1.5448928E7</v>
      </c>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0" t="s">
        <v>36</v>
      </c>
      <c r="B728" s="24" t="s">
        <v>783</v>
      </c>
      <c r="C728" s="11"/>
      <c r="D728" s="21" t="str">
        <f t="shared" si="1"/>
        <v>0</v>
      </c>
      <c r="E728" s="21" t="str">
        <f t="shared" si="8"/>
        <v>0</v>
      </c>
      <c r="F728" s="22" t="str">
        <f t="shared" si="6"/>
        <v>0</v>
      </c>
      <c r="G728" s="23" t="str">
        <f t="shared" si="7"/>
        <v>0</v>
      </c>
      <c r="H728" s="24">
        <v>436739.0</v>
      </c>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0" t="s">
        <v>36</v>
      </c>
      <c r="B729" s="10" t="s">
        <v>784</v>
      </c>
      <c r="C729" s="11"/>
      <c r="D729" s="21" t="str">
        <f t="shared" si="1"/>
        <v>0</v>
      </c>
      <c r="E729" s="21" t="str">
        <f t="shared" si="8"/>
        <v>0</v>
      </c>
      <c r="F729" s="22" t="str">
        <f t="shared" si="6"/>
        <v>0</v>
      </c>
      <c r="G729" s="23" t="str">
        <f t="shared" si="7"/>
        <v>0</v>
      </c>
      <c r="H729" s="24">
        <v>1050288.0</v>
      </c>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0" t="s">
        <v>36</v>
      </c>
      <c r="B730" s="24" t="s">
        <v>785</v>
      </c>
      <c r="C730" s="11"/>
      <c r="D730" s="21" t="str">
        <f t="shared" si="1"/>
        <v>0</v>
      </c>
      <c r="E730" s="21" t="str">
        <f t="shared" si="8"/>
        <v>0</v>
      </c>
      <c r="F730" s="22" t="str">
        <f t="shared" si="6"/>
        <v>0</v>
      </c>
      <c r="G730" s="23" t="str">
        <f t="shared" si="7"/>
        <v>0</v>
      </c>
      <c r="H730" s="24">
        <v>2.7373606E7</v>
      </c>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0" t="s">
        <v>36</v>
      </c>
      <c r="B731" s="10" t="s">
        <v>786</v>
      </c>
      <c r="C731" s="11"/>
      <c r="D731" s="21" t="str">
        <f t="shared" si="1"/>
        <v>0</v>
      </c>
      <c r="E731" s="21" t="str">
        <f t="shared" si="8"/>
        <v>0</v>
      </c>
      <c r="F731" s="22" t="str">
        <f t="shared" si="6"/>
        <v>0</v>
      </c>
      <c r="G731" s="23" t="str">
        <f t="shared" si="7"/>
        <v>0</v>
      </c>
      <c r="H731" s="24">
        <v>252030.0</v>
      </c>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0" t="s">
        <v>36</v>
      </c>
      <c r="B732" s="24" t="s">
        <v>787</v>
      </c>
      <c r="C732" s="11"/>
      <c r="D732" s="21" t="str">
        <f t="shared" si="1"/>
        <v>0</v>
      </c>
      <c r="E732" s="21" t="str">
        <f t="shared" si="8"/>
        <v>0</v>
      </c>
      <c r="F732" s="22" t="str">
        <f t="shared" si="6"/>
        <v>0</v>
      </c>
      <c r="G732" s="23" t="str">
        <f t="shared" si="7"/>
        <v>0</v>
      </c>
      <c r="H732" s="24">
        <v>3306242.0</v>
      </c>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0" t="s">
        <v>36</v>
      </c>
      <c r="B733" s="10" t="s">
        <v>788</v>
      </c>
      <c r="C733" s="11"/>
      <c r="D733" s="21" t="str">
        <f t="shared" si="1"/>
        <v>0</v>
      </c>
      <c r="E733" s="21" t="str">
        <f t="shared" si="8"/>
        <v>0</v>
      </c>
      <c r="F733" s="22" t="str">
        <f t="shared" si="6"/>
        <v>0</v>
      </c>
      <c r="G733" s="23" t="str">
        <f t="shared" si="7"/>
        <v>0</v>
      </c>
      <c r="H733" s="24">
        <v>313747.0</v>
      </c>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0" t="s">
        <v>36</v>
      </c>
      <c r="B734" s="24" t="s">
        <v>789</v>
      </c>
      <c r="C734" s="11"/>
      <c r="D734" s="21" t="str">
        <f t="shared" si="1"/>
        <v>0</v>
      </c>
      <c r="E734" s="21" t="str">
        <f t="shared" si="8"/>
        <v>0</v>
      </c>
      <c r="F734" s="22" t="str">
        <f t="shared" si="6"/>
        <v>0</v>
      </c>
      <c r="G734" s="23" t="str">
        <f t="shared" si="7"/>
        <v>0</v>
      </c>
      <c r="H734" s="24">
        <v>3078267.0</v>
      </c>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0" t="s">
        <v>36</v>
      </c>
      <c r="B735" s="10" t="s">
        <v>790</v>
      </c>
      <c r="C735" s="11"/>
      <c r="D735" s="21" t="str">
        <f t="shared" si="1"/>
        <v>0</v>
      </c>
      <c r="E735" s="21" t="str">
        <f t="shared" si="8"/>
        <v>0</v>
      </c>
      <c r="F735" s="22" t="str">
        <f t="shared" si="6"/>
        <v>0</v>
      </c>
      <c r="G735" s="23" t="str">
        <f t="shared" si="7"/>
        <v>0</v>
      </c>
      <c r="H735" s="24">
        <v>1752975.0</v>
      </c>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0" t="s">
        <v>36</v>
      </c>
      <c r="B736" s="24" t="s">
        <v>791</v>
      </c>
      <c r="C736" s="11"/>
      <c r="D736" s="21" t="str">
        <f t="shared" si="1"/>
        <v>0</v>
      </c>
      <c r="E736" s="21" t="str">
        <f t="shared" si="8"/>
        <v>0</v>
      </c>
      <c r="F736" s="22" t="str">
        <f t="shared" si="6"/>
        <v>0</v>
      </c>
      <c r="G736" s="23" t="str">
        <f t="shared" si="7"/>
        <v>0</v>
      </c>
      <c r="H736" s="24">
        <v>341473.0</v>
      </c>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0" t="s">
        <v>36</v>
      </c>
      <c r="B737" s="10" t="s">
        <v>792</v>
      </c>
      <c r="C737" s="11"/>
      <c r="D737" s="21" t="str">
        <f t="shared" si="1"/>
        <v>0</v>
      </c>
      <c r="E737" s="21" t="str">
        <f t="shared" si="8"/>
        <v>0</v>
      </c>
      <c r="F737" s="22" t="str">
        <f t="shared" si="6"/>
        <v>0</v>
      </c>
      <c r="G737" s="23" t="str">
        <f t="shared" si="7"/>
        <v>0</v>
      </c>
      <c r="H737" s="24">
        <v>1785302.0</v>
      </c>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0" t="s">
        <v>36</v>
      </c>
      <c r="B738" s="24" t="s">
        <v>793</v>
      </c>
      <c r="C738" s="11"/>
      <c r="D738" s="21" t="str">
        <f t="shared" si="1"/>
        <v>0</v>
      </c>
      <c r="E738" s="21" t="str">
        <f t="shared" si="8"/>
        <v>0</v>
      </c>
      <c r="F738" s="22" t="str">
        <f t="shared" si="6"/>
        <v>0</v>
      </c>
      <c r="G738" s="23" t="str">
        <f t="shared" si="7"/>
        <v>0</v>
      </c>
      <c r="H738" s="24">
        <v>2465743.0</v>
      </c>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0" t="s">
        <v>36</v>
      </c>
      <c r="B739" s="10" t="s">
        <v>794</v>
      </c>
      <c r="C739" s="11"/>
      <c r="D739" s="21" t="str">
        <f t="shared" si="1"/>
        <v>0</v>
      </c>
      <c r="E739" s="21" t="str">
        <f t="shared" si="8"/>
        <v>0</v>
      </c>
      <c r="F739" s="22" t="str">
        <f t="shared" si="6"/>
        <v>0</v>
      </c>
      <c r="G739" s="23" t="str">
        <f t="shared" si="7"/>
        <v>0</v>
      </c>
      <c r="H739" s="24">
        <v>4.9569035E7</v>
      </c>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0" t="s">
        <v>36</v>
      </c>
      <c r="B740" s="24" t="s">
        <v>795</v>
      </c>
      <c r="C740" s="11"/>
      <c r="D740" s="21" t="str">
        <f t="shared" si="1"/>
        <v>0</v>
      </c>
      <c r="E740" s="21" t="str">
        <f t="shared" si="8"/>
        <v>0</v>
      </c>
      <c r="F740" s="22" t="str">
        <f t="shared" si="6"/>
        <v>0</v>
      </c>
      <c r="G740" s="23" t="str">
        <f t="shared" si="7"/>
        <v>0</v>
      </c>
      <c r="H740" s="24">
        <v>924690.0</v>
      </c>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0" t="s">
        <v>36</v>
      </c>
      <c r="B741" s="10" t="s">
        <v>796</v>
      </c>
      <c r="C741" s="11"/>
      <c r="D741" s="21" t="str">
        <f t="shared" si="1"/>
        <v>0</v>
      </c>
      <c r="E741" s="21" t="str">
        <f t="shared" si="8"/>
        <v>0</v>
      </c>
      <c r="F741" s="22" t="str">
        <f t="shared" si="6"/>
        <v>0</v>
      </c>
      <c r="G741" s="23" t="str">
        <f t="shared" si="7"/>
        <v>0</v>
      </c>
      <c r="H741" s="24">
        <v>3032301.0</v>
      </c>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0" t="s">
        <v>36</v>
      </c>
      <c r="B742" s="24" t="s">
        <v>797</v>
      </c>
      <c r="C742" s="11"/>
      <c r="D742" s="21" t="str">
        <f t="shared" si="1"/>
        <v>0</v>
      </c>
      <c r="E742" s="21" t="str">
        <f t="shared" si="8"/>
        <v>0</v>
      </c>
      <c r="F742" s="22" t="str">
        <f t="shared" si="6"/>
        <v>0</v>
      </c>
      <c r="G742" s="23" t="str">
        <f t="shared" si="7"/>
        <v>0</v>
      </c>
      <c r="H742" s="24">
        <v>590587.0</v>
      </c>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0" t="s">
        <v>36</v>
      </c>
      <c r="B743" s="10" t="s">
        <v>798</v>
      </c>
      <c r="C743" s="11"/>
      <c r="D743" s="21" t="str">
        <f t="shared" si="1"/>
        <v>0</v>
      </c>
      <c r="E743" s="21" t="str">
        <f t="shared" si="8"/>
        <v>0</v>
      </c>
      <c r="F743" s="22" t="str">
        <f t="shared" si="6"/>
        <v>0</v>
      </c>
      <c r="G743" s="23" t="str">
        <f t="shared" si="7"/>
        <v>0</v>
      </c>
      <c r="H743" s="24">
        <v>466297.0</v>
      </c>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0" t="s">
        <v>36</v>
      </c>
      <c r="B744" s="24" t="s">
        <v>799</v>
      </c>
      <c r="C744" s="11"/>
      <c r="D744" s="21" t="str">
        <f t="shared" si="1"/>
        <v>0</v>
      </c>
      <c r="E744" s="21" t="str">
        <f t="shared" si="8"/>
        <v>0</v>
      </c>
      <c r="F744" s="22" t="str">
        <f t="shared" si="6"/>
        <v>0</v>
      </c>
      <c r="G744" s="23" t="str">
        <f t="shared" si="7"/>
        <v>0</v>
      </c>
      <c r="H744" s="24">
        <v>37158.0</v>
      </c>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0" t="s">
        <v>36</v>
      </c>
      <c r="B745" s="10" t="s">
        <v>800</v>
      </c>
      <c r="C745" s="11"/>
      <c r="D745" s="21" t="str">
        <f t="shared" si="1"/>
        <v>0</v>
      </c>
      <c r="E745" s="21" t="str">
        <f t="shared" si="8"/>
        <v>0</v>
      </c>
      <c r="F745" s="22" t="str">
        <f t="shared" si="6"/>
        <v>0</v>
      </c>
      <c r="G745" s="23" t="str">
        <f t="shared" si="7"/>
        <v>0</v>
      </c>
      <c r="H745" s="24">
        <v>6916409.0</v>
      </c>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0" t="s">
        <v>36</v>
      </c>
      <c r="B746" s="24" t="s">
        <v>801</v>
      </c>
      <c r="C746" s="11"/>
      <c r="D746" s="21" t="str">
        <f t="shared" si="1"/>
        <v>0</v>
      </c>
      <c r="E746" s="21" t="str">
        <f t="shared" si="8"/>
        <v>0</v>
      </c>
      <c r="F746" s="22" t="str">
        <f t="shared" si="6"/>
        <v>0</v>
      </c>
      <c r="G746" s="23" t="str">
        <f t="shared" si="7"/>
        <v>0</v>
      </c>
      <c r="H746" s="24">
        <v>1.4069356E7</v>
      </c>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0" t="s">
        <v>36</v>
      </c>
      <c r="B747" s="10" t="s">
        <v>802</v>
      </c>
      <c r="C747" s="11"/>
      <c r="D747" s="21" t="str">
        <f t="shared" si="1"/>
        <v>0</v>
      </c>
      <c r="E747" s="21" t="str">
        <f t="shared" si="8"/>
        <v>0</v>
      </c>
      <c r="F747" s="22" t="str">
        <f t="shared" si="6"/>
        <v>0</v>
      </c>
      <c r="G747" s="23" t="str">
        <f t="shared" si="7"/>
        <v>0</v>
      </c>
      <c r="H747" s="24">
        <v>8205078.0</v>
      </c>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0" t="s">
        <v>36</v>
      </c>
      <c r="B748" s="24" t="s">
        <v>803</v>
      </c>
      <c r="C748" s="11"/>
      <c r="D748" s="21" t="str">
        <f t="shared" si="1"/>
        <v>0</v>
      </c>
      <c r="E748" s="21" t="str">
        <f t="shared" si="8"/>
        <v>0</v>
      </c>
      <c r="F748" s="22" t="str">
        <f t="shared" si="6"/>
        <v>0</v>
      </c>
      <c r="G748" s="23" t="str">
        <f t="shared" si="7"/>
        <v>0</v>
      </c>
      <c r="H748" s="24">
        <v>1043573.0</v>
      </c>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0" t="s">
        <v>36</v>
      </c>
      <c r="B749" s="10" t="s">
        <v>804</v>
      </c>
      <c r="C749" s="11"/>
      <c r="D749" s="21" t="str">
        <f t="shared" si="1"/>
        <v>0</v>
      </c>
      <c r="E749" s="21" t="str">
        <f t="shared" si="8"/>
        <v>0</v>
      </c>
      <c r="F749" s="22" t="str">
        <f t="shared" si="6"/>
        <v>0</v>
      </c>
      <c r="G749" s="23" t="str">
        <f t="shared" si="7"/>
        <v>0</v>
      </c>
      <c r="H749" s="24">
        <v>2185059.0</v>
      </c>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0" t="s">
        <v>36</v>
      </c>
      <c r="B750" s="24" t="s">
        <v>805</v>
      </c>
      <c r="C750" s="11"/>
      <c r="D750" s="21" t="str">
        <f t="shared" si="1"/>
        <v>0</v>
      </c>
      <c r="E750" s="21" t="str">
        <f t="shared" si="8"/>
        <v>0</v>
      </c>
      <c r="F750" s="22" t="str">
        <f t="shared" si="6"/>
        <v>0</v>
      </c>
      <c r="G750" s="23" t="str">
        <f t="shared" si="7"/>
        <v>0</v>
      </c>
      <c r="H750" s="24">
        <v>6444311.0</v>
      </c>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0" t="s">
        <v>36</v>
      </c>
      <c r="B751" s="10" t="s">
        <v>806</v>
      </c>
      <c r="C751" s="11"/>
      <c r="D751" s="21" t="str">
        <f t="shared" si="1"/>
        <v>0</v>
      </c>
      <c r="E751" s="21" t="str">
        <f t="shared" si="8"/>
        <v>0</v>
      </c>
      <c r="F751" s="22" t="str">
        <f t="shared" si="6"/>
        <v>0</v>
      </c>
      <c r="G751" s="23" t="str">
        <f t="shared" si="7"/>
        <v>0</v>
      </c>
      <c r="H751" s="24">
        <v>1.1332709E7</v>
      </c>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0" t="s">
        <v>36</v>
      </c>
      <c r="B752" s="24" t="s">
        <v>807</v>
      </c>
      <c r="C752" s="11"/>
      <c r="D752" s="21" t="str">
        <f t="shared" si="1"/>
        <v>0</v>
      </c>
      <c r="E752" s="21" t="str">
        <f t="shared" si="8"/>
        <v>0</v>
      </c>
      <c r="F752" s="22" t="str">
        <f t="shared" si="6"/>
        <v>0</v>
      </c>
      <c r="G752" s="23" t="str">
        <f t="shared" si="7"/>
        <v>0</v>
      </c>
      <c r="H752" s="24">
        <v>8188447.0</v>
      </c>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0" t="s">
        <v>36</v>
      </c>
      <c r="B753" s="10" t="s">
        <v>808</v>
      </c>
      <c r="C753" s="11"/>
      <c r="D753" s="21" t="str">
        <f t="shared" si="1"/>
        <v>0</v>
      </c>
      <c r="E753" s="21" t="str">
        <f t="shared" si="8"/>
        <v>0</v>
      </c>
      <c r="F753" s="22" t="str">
        <f t="shared" si="6"/>
        <v>0</v>
      </c>
      <c r="G753" s="23" t="str">
        <f t="shared" si="7"/>
        <v>0</v>
      </c>
      <c r="H753" s="24">
        <v>4164012.0</v>
      </c>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0" t="s">
        <v>36</v>
      </c>
      <c r="B754" s="24" t="s">
        <v>809</v>
      </c>
      <c r="C754" s="11"/>
      <c r="D754" s="21" t="str">
        <f t="shared" si="1"/>
        <v>Noble Energy</v>
      </c>
      <c r="E754" s="21" t="str">
        <f t="shared" si="8"/>
        <v>0</v>
      </c>
      <c r="F754" s="26" t="str">
        <f t="shared" si="6"/>
        <v>NOBLE ENERGY</v>
      </c>
      <c r="G754" s="23">
        <f t="shared" si="7"/>
        <v>1508240</v>
      </c>
      <c r="H754" s="24">
        <v>1508240.0</v>
      </c>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0" t="s">
        <v>36</v>
      </c>
      <c r="B755" s="10" t="s">
        <v>810</v>
      </c>
      <c r="C755" s="11"/>
      <c r="D755" s="21" t="str">
        <f t="shared" si="1"/>
        <v>0</v>
      </c>
      <c r="E755" s="21" t="str">
        <f t="shared" si="8"/>
        <v>0</v>
      </c>
      <c r="F755" s="22" t="str">
        <f t="shared" si="6"/>
        <v>0</v>
      </c>
      <c r="G755" s="23" t="str">
        <f t="shared" si="7"/>
        <v>0</v>
      </c>
      <c r="H755" s="24">
        <v>230351.0</v>
      </c>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0" t="s">
        <v>36</v>
      </c>
      <c r="B756" s="24" t="s">
        <v>811</v>
      </c>
      <c r="C756" s="11"/>
      <c r="D756" s="21" t="str">
        <f t="shared" si="1"/>
        <v>0</v>
      </c>
      <c r="E756" s="21" t="str">
        <f t="shared" si="8"/>
        <v>0</v>
      </c>
      <c r="F756" s="22" t="str">
        <f t="shared" si="6"/>
        <v>0</v>
      </c>
      <c r="G756" s="23" t="str">
        <f t="shared" si="7"/>
        <v>0</v>
      </c>
      <c r="H756" s="24">
        <v>2.6669637E7</v>
      </c>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0" t="s">
        <v>36</v>
      </c>
      <c r="B757" s="10" t="s">
        <v>812</v>
      </c>
      <c r="C757" s="11"/>
      <c r="D757" s="21" t="str">
        <f t="shared" si="1"/>
        <v>0</v>
      </c>
      <c r="E757" s="21" t="str">
        <f t="shared" si="8"/>
        <v>0</v>
      </c>
      <c r="F757" s="22" t="str">
        <f t="shared" si="6"/>
        <v>0</v>
      </c>
      <c r="G757" s="23" t="str">
        <f t="shared" si="7"/>
        <v>0</v>
      </c>
      <c r="H757" s="24">
        <v>290958.0</v>
      </c>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0" t="s">
        <v>36</v>
      </c>
      <c r="B758" s="24" t="s">
        <v>813</v>
      </c>
      <c r="C758" s="11"/>
      <c r="D758" s="21" t="str">
        <f t="shared" si="1"/>
        <v>0</v>
      </c>
      <c r="E758" s="21" t="str">
        <f t="shared" si="8"/>
        <v>0</v>
      </c>
      <c r="F758" s="22" t="str">
        <f t="shared" si="6"/>
        <v>0</v>
      </c>
      <c r="G758" s="23" t="str">
        <f t="shared" si="7"/>
        <v>0</v>
      </c>
      <c r="H758" s="24">
        <v>1796213.0</v>
      </c>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0" t="s">
        <v>36</v>
      </c>
      <c r="B759" s="10" t="s">
        <v>814</v>
      </c>
      <c r="C759" s="11"/>
      <c r="D759" s="21" t="str">
        <f t="shared" si="1"/>
        <v>0</v>
      </c>
      <c r="E759" s="21" t="str">
        <f t="shared" si="8"/>
        <v>0</v>
      </c>
      <c r="F759" s="22" t="str">
        <f t="shared" si="6"/>
        <v>0</v>
      </c>
      <c r="G759" s="23" t="str">
        <f t="shared" si="7"/>
        <v>0</v>
      </c>
      <c r="H759" s="24">
        <v>4610349.0</v>
      </c>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0" t="s">
        <v>36</v>
      </c>
      <c r="B760" s="24" t="s">
        <v>815</v>
      </c>
      <c r="C760" s="11"/>
      <c r="D760" s="21" t="str">
        <f t="shared" si="1"/>
        <v>0</v>
      </c>
      <c r="E760" s="21" t="str">
        <f t="shared" si="8"/>
        <v>0</v>
      </c>
      <c r="F760" s="22" t="str">
        <f t="shared" si="6"/>
        <v>0</v>
      </c>
      <c r="G760" s="23" t="str">
        <f t="shared" si="7"/>
        <v>0</v>
      </c>
      <c r="H760" s="24">
        <v>7454664.0</v>
      </c>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0" t="s">
        <v>36</v>
      </c>
      <c r="B761" s="10" t="s">
        <v>816</v>
      </c>
      <c r="C761" s="11"/>
      <c r="D761" s="21" t="str">
        <f t="shared" si="1"/>
        <v>0</v>
      </c>
      <c r="E761" s="21" t="str">
        <f t="shared" si="8"/>
        <v>0</v>
      </c>
      <c r="F761" s="22" t="str">
        <f t="shared" si="6"/>
        <v>0</v>
      </c>
      <c r="G761" s="23" t="str">
        <f t="shared" si="7"/>
        <v>0</v>
      </c>
      <c r="H761" s="24">
        <v>199175.0</v>
      </c>
      <c r="I761" s="11"/>
      <c r="J761" s="11"/>
      <c r="K761" s="11"/>
      <c r="M761" s="11"/>
      <c r="N761" s="11"/>
      <c r="O761" s="11"/>
      <c r="P761" s="11"/>
      <c r="Q761" s="11"/>
      <c r="R761" s="11"/>
      <c r="S761" s="11"/>
      <c r="T761" s="11"/>
      <c r="U761" s="11"/>
      <c r="V761" s="11"/>
      <c r="W761" s="11"/>
      <c r="X761" s="11"/>
      <c r="Y761" s="11"/>
      <c r="Z761" s="11"/>
      <c r="AA761" s="11"/>
      <c r="AB761" s="11"/>
      <c r="AC761" s="11"/>
      <c r="AD761" s="11"/>
    </row>
    <row r="762">
      <c r="A762" s="10" t="s">
        <v>36</v>
      </c>
      <c r="B762" s="24" t="s">
        <v>817</v>
      </c>
      <c r="C762" s="11"/>
      <c r="D762" s="21" t="str">
        <f t="shared" si="1"/>
        <v>0</v>
      </c>
      <c r="E762" s="21" t="str">
        <f t="shared" si="8"/>
        <v>0</v>
      </c>
      <c r="F762" s="22" t="str">
        <f t="shared" si="6"/>
        <v>0</v>
      </c>
      <c r="G762" s="23" t="str">
        <f t="shared" si="7"/>
        <v>0</v>
      </c>
      <c r="H762" s="24">
        <v>1307733.0</v>
      </c>
      <c r="I762" s="11"/>
      <c r="J762" s="11"/>
      <c r="K762" s="11"/>
      <c r="M762" s="11"/>
      <c r="N762" s="11"/>
      <c r="O762" s="11"/>
      <c r="P762" s="11"/>
      <c r="Q762" s="11"/>
      <c r="R762" s="11"/>
      <c r="S762" s="11"/>
      <c r="T762" s="11"/>
      <c r="U762" s="11"/>
      <c r="V762" s="11"/>
      <c r="W762" s="11"/>
      <c r="X762" s="11"/>
      <c r="Y762" s="11"/>
      <c r="Z762" s="11"/>
      <c r="AA762" s="11"/>
      <c r="AB762" s="11"/>
      <c r="AC762" s="11"/>
      <c r="AD762" s="11"/>
    </row>
    <row r="763">
      <c r="A763" s="10" t="s">
        <v>36</v>
      </c>
      <c r="B763" s="10" t="s">
        <v>818</v>
      </c>
      <c r="C763" s="11"/>
      <c r="D763" s="21" t="str">
        <f t="shared" si="1"/>
        <v>0</v>
      </c>
      <c r="E763" s="21" t="str">
        <f t="shared" si="8"/>
        <v>0</v>
      </c>
      <c r="F763" s="22" t="str">
        <f t="shared" si="6"/>
        <v>0</v>
      </c>
      <c r="G763" s="23" t="str">
        <f t="shared" si="7"/>
        <v>0</v>
      </c>
      <c r="H763" s="24">
        <v>2766969.0</v>
      </c>
      <c r="I763" s="11"/>
      <c r="J763" s="11"/>
      <c r="K763" s="11"/>
      <c r="M763" s="11"/>
      <c r="N763" s="11"/>
      <c r="O763" s="11"/>
      <c r="P763" s="11"/>
      <c r="Q763" s="11"/>
      <c r="R763" s="11"/>
      <c r="S763" s="11"/>
      <c r="T763" s="11"/>
      <c r="U763" s="11"/>
      <c r="V763" s="11"/>
      <c r="W763" s="11"/>
      <c r="X763" s="11"/>
      <c r="Y763" s="11"/>
      <c r="Z763" s="11"/>
      <c r="AA763" s="11"/>
      <c r="AB763" s="11"/>
      <c r="AC763" s="11"/>
      <c r="AD763" s="11"/>
    </row>
    <row r="764">
      <c r="A764" s="10" t="s">
        <v>36</v>
      </c>
      <c r="B764" s="24" t="s">
        <v>819</v>
      </c>
      <c r="C764" s="11"/>
      <c r="D764" s="21" t="str">
        <f t="shared" si="1"/>
        <v>0</v>
      </c>
      <c r="E764" s="21" t="str">
        <f t="shared" si="8"/>
        <v>0</v>
      </c>
      <c r="F764" s="22" t="str">
        <f t="shared" si="6"/>
        <v>0</v>
      </c>
      <c r="G764" s="23" t="str">
        <f t="shared" si="7"/>
        <v>0</v>
      </c>
      <c r="H764" s="24">
        <v>493773.0</v>
      </c>
      <c r="I764" s="11"/>
      <c r="J764" s="11"/>
      <c r="K764" s="11"/>
      <c r="M764" s="11"/>
      <c r="N764" s="11"/>
      <c r="O764" s="11"/>
      <c r="P764" s="11"/>
      <c r="Q764" s="11"/>
      <c r="R764" s="11"/>
      <c r="S764" s="11"/>
      <c r="T764" s="11"/>
      <c r="U764" s="11"/>
      <c r="V764" s="11"/>
      <c r="W764" s="11"/>
      <c r="X764" s="11"/>
      <c r="Y764" s="11"/>
      <c r="Z764" s="11"/>
      <c r="AA764" s="11"/>
      <c r="AB764" s="11"/>
      <c r="AC764" s="11"/>
      <c r="AD764" s="11"/>
    </row>
    <row r="765">
      <c r="A765" s="10" t="s">
        <v>36</v>
      </c>
      <c r="B765" s="10" t="s">
        <v>820</v>
      </c>
      <c r="C765" s="11"/>
      <c r="D765" s="21" t="str">
        <f t="shared" si="1"/>
        <v>0</v>
      </c>
      <c r="E765" s="21" t="str">
        <f t="shared" si="8"/>
        <v>0</v>
      </c>
      <c r="F765" s="22" t="str">
        <f t="shared" si="6"/>
        <v>0</v>
      </c>
      <c r="G765" s="23" t="str">
        <f t="shared" si="7"/>
        <v>0</v>
      </c>
      <c r="H765" s="24">
        <v>2418032.0</v>
      </c>
      <c r="I765" s="11"/>
      <c r="J765" s="11"/>
      <c r="K765" s="11"/>
      <c r="M765" s="11"/>
      <c r="N765" s="11"/>
      <c r="O765" s="11"/>
      <c r="P765" s="11"/>
      <c r="Q765" s="11"/>
      <c r="R765" s="11"/>
      <c r="S765" s="11"/>
      <c r="T765" s="11"/>
      <c r="U765" s="11"/>
      <c r="V765" s="11"/>
      <c r="W765" s="11"/>
      <c r="X765" s="11"/>
      <c r="Y765" s="11"/>
      <c r="Z765" s="11"/>
      <c r="AA765" s="11"/>
      <c r="AB765" s="11"/>
      <c r="AC765" s="11"/>
      <c r="AD765" s="11"/>
    </row>
    <row r="766">
      <c r="A766" s="10" t="s">
        <v>36</v>
      </c>
      <c r="B766" s="24" t="s">
        <v>821</v>
      </c>
      <c r="C766" s="11"/>
      <c r="D766" s="21" t="str">
        <f t="shared" si="1"/>
        <v>0</v>
      </c>
      <c r="E766" s="21" t="str">
        <f t="shared" si="8"/>
        <v>0</v>
      </c>
      <c r="F766" s="22" t="str">
        <f t="shared" si="6"/>
        <v>0</v>
      </c>
      <c r="G766" s="23" t="str">
        <f t="shared" si="7"/>
        <v>0</v>
      </c>
      <c r="H766" s="24">
        <v>2376431.0</v>
      </c>
      <c r="I766" s="11"/>
      <c r="J766" s="11"/>
      <c r="K766" s="11"/>
      <c r="M766" s="11"/>
      <c r="N766" s="11"/>
      <c r="O766" s="11"/>
      <c r="P766" s="11"/>
      <c r="Q766" s="11"/>
      <c r="R766" s="11"/>
      <c r="S766" s="11"/>
      <c r="T766" s="11"/>
      <c r="U766" s="11"/>
      <c r="V766" s="11"/>
      <c r="W766" s="11"/>
      <c r="X766" s="11"/>
      <c r="Y766" s="11"/>
      <c r="Z766" s="11"/>
      <c r="AA766" s="11"/>
      <c r="AB766" s="11"/>
      <c r="AC766" s="11"/>
      <c r="AD766" s="11"/>
    </row>
    <row r="767">
      <c r="A767" s="10" t="s">
        <v>36</v>
      </c>
      <c r="B767" s="10" t="s">
        <v>822</v>
      </c>
      <c r="C767" s="11"/>
      <c r="D767" s="21" t="str">
        <f t="shared" si="1"/>
        <v>0</v>
      </c>
      <c r="E767" s="21" t="str">
        <f t="shared" si="8"/>
        <v>0</v>
      </c>
      <c r="F767" s="22" t="str">
        <f t="shared" si="6"/>
        <v>0</v>
      </c>
      <c r="G767" s="23" t="str">
        <f t="shared" si="7"/>
        <v>0</v>
      </c>
      <c r="H767" s="24">
        <v>1078185.0</v>
      </c>
      <c r="I767" s="11"/>
      <c r="J767" s="11"/>
      <c r="K767" s="11"/>
      <c r="M767" s="11"/>
      <c r="N767" s="11"/>
      <c r="O767" s="11"/>
      <c r="P767" s="11"/>
      <c r="Q767" s="11"/>
      <c r="R767" s="11"/>
      <c r="S767" s="11"/>
      <c r="T767" s="11"/>
      <c r="U767" s="11"/>
      <c r="V767" s="11"/>
      <c r="W767" s="11"/>
      <c r="X767" s="11"/>
      <c r="Y767" s="11"/>
      <c r="Z767" s="11"/>
      <c r="AA767" s="11"/>
      <c r="AB767" s="11"/>
      <c r="AC767" s="11"/>
      <c r="AD767" s="11"/>
    </row>
    <row r="768">
      <c r="A768" s="10" t="s">
        <v>36</v>
      </c>
      <c r="B768" s="24" t="s">
        <v>823</v>
      </c>
      <c r="C768" s="11"/>
      <c r="D768" s="21" t="str">
        <f t="shared" si="1"/>
        <v>0</v>
      </c>
      <c r="E768" s="21" t="str">
        <f t="shared" si="8"/>
        <v>0</v>
      </c>
      <c r="F768" s="22" t="str">
        <f t="shared" si="6"/>
        <v>0</v>
      </c>
      <c r="G768" s="23" t="str">
        <f t="shared" si="7"/>
        <v>0</v>
      </c>
      <c r="H768" s="24">
        <v>431113.0</v>
      </c>
      <c r="I768" s="11"/>
      <c r="J768" s="11"/>
      <c r="K768" s="11"/>
      <c r="M768" s="11"/>
      <c r="N768" s="11"/>
      <c r="O768" s="11"/>
      <c r="P768" s="11"/>
      <c r="Q768" s="11"/>
      <c r="R768" s="11"/>
      <c r="S768" s="11"/>
      <c r="T768" s="11"/>
      <c r="U768" s="11"/>
      <c r="V768" s="11"/>
      <c r="W768" s="11"/>
      <c r="X768" s="11"/>
      <c r="Y768" s="11"/>
      <c r="Z768" s="11"/>
      <c r="AA768" s="11"/>
      <c r="AB768" s="11"/>
      <c r="AC768" s="11"/>
      <c r="AD768" s="11"/>
    </row>
    <row r="769">
      <c r="A769" s="10" t="s">
        <v>36</v>
      </c>
      <c r="B769" s="10" t="s">
        <v>824</v>
      </c>
      <c r="C769" s="11"/>
      <c r="D769" s="21" t="str">
        <f t="shared" si="1"/>
        <v>0</v>
      </c>
      <c r="E769" s="21" t="str">
        <f t="shared" si="8"/>
        <v>0</v>
      </c>
      <c r="F769" s="22" t="str">
        <f t="shared" si="6"/>
        <v>0</v>
      </c>
      <c r="G769" s="23" t="str">
        <f t="shared" si="7"/>
        <v>0</v>
      </c>
      <c r="H769" s="24">
        <v>2083957.0</v>
      </c>
      <c r="I769" s="11"/>
      <c r="J769" s="11"/>
      <c r="K769" s="11"/>
      <c r="M769" s="11"/>
      <c r="N769" s="11"/>
      <c r="O769" s="11"/>
      <c r="P769" s="11"/>
      <c r="Q769" s="11"/>
      <c r="R769" s="11"/>
      <c r="S769" s="11"/>
      <c r="T769" s="11"/>
      <c r="U769" s="11"/>
      <c r="V769" s="11"/>
      <c r="W769" s="11"/>
      <c r="X769" s="11"/>
      <c r="Y769" s="11"/>
      <c r="Z769" s="11"/>
      <c r="AA769" s="11"/>
      <c r="AB769" s="11"/>
      <c r="AC769" s="11"/>
      <c r="AD769" s="11"/>
    </row>
    <row r="770">
      <c r="A770" s="10" t="s">
        <v>36</v>
      </c>
      <c r="B770" s="24" t="s">
        <v>825</v>
      </c>
      <c r="C770" s="11"/>
      <c r="D770" s="21" t="str">
        <f t="shared" si="1"/>
        <v>0</v>
      </c>
      <c r="E770" s="21" t="str">
        <f t="shared" si="8"/>
        <v>0</v>
      </c>
      <c r="F770" s="22" t="str">
        <f t="shared" si="6"/>
        <v>0</v>
      </c>
      <c r="G770" s="23" t="str">
        <f t="shared" si="7"/>
        <v>0</v>
      </c>
      <c r="H770" s="24">
        <v>595620.0</v>
      </c>
      <c r="I770" s="11"/>
      <c r="J770" s="11"/>
      <c r="K770" s="11"/>
      <c r="M770" s="11"/>
      <c r="N770" s="11"/>
      <c r="O770" s="11"/>
      <c r="P770" s="11"/>
      <c r="Q770" s="11"/>
      <c r="R770" s="11"/>
      <c r="S770" s="11"/>
      <c r="T770" s="11"/>
      <c r="U770" s="11"/>
      <c r="V770" s="11"/>
      <c r="W770" s="11"/>
      <c r="X770" s="11"/>
      <c r="Y770" s="11"/>
      <c r="Z770" s="11"/>
      <c r="AA770" s="11"/>
      <c r="AB770" s="11"/>
      <c r="AC770" s="11"/>
      <c r="AD770" s="11"/>
    </row>
    <row r="771">
      <c r="A771" s="10" t="s">
        <v>36</v>
      </c>
      <c r="B771" s="10" t="s">
        <v>826</v>
      </c>
      <c r="C771" s="11"/>
      <c r="D771" s="21" t="str">
        <f t="shared" si="1"/>
        <v>0</v>
      </c>
      <c r="E771" s="21" t="str">
        <f t="shared" si="8"/>
        <v>0</v>
      </c>
      <c r="F771" s="22" t="str">
        <f t="shared" si="6"/>
        <v>0</v>
      </c>
      <c r="G771" s="23" t="str">
        <f t="shared" si="7"/>
        <v>0</v>
      </c>
      <c r="H771" s="24">
        <v>5.7830604E7</v>
      </c>
      <c r="I771" s="11"/>
      <c r="J771" s="11"/>
      <c r="K771" s="11"/>
      <c r="M771" s="11"/>
      <c r="N771" s="11"/>
      <c r="O771" s="11"/>
      <c r="P771" s="11"/>
      <c r="Q771" s="11"/>
      <c r="R771" s="11"/>
      <c r="S771" s="11"/>
      <c r="T771" s="11"/>
      <c r="U771" s="11"/>
      <c r="V771" s="11"/>
      <c r="W771" s="11"/>
      <c r="X771" s="11"/>
      <c r="Y771" s="11"/>
      <c r="Z771" s="11"/>
      <c r="AA771" s="11"/>
      <c r="AB771" s="11"/>
      <c r="AC771" s="11"/>
      <c r="AD771" s="11"/>
    </row>
    <row r="772">
      <c r="A772" s="10" t="s">
        <v>36</v>
      </c>
      <c r="B772" s="24" t="s">
        <v>827</v>
      </c>
      <c r="C772" s="11"/>
      <c r="D772" s="21" t="str">
        <f t="shared" si="1"/>
        <v>0</v>
      </c>
      <c r="E772" s="21" t="str">
        <f t="shared" si="8"/>
        <v>0</v>
      </c>
      <c r="F772" s="22" t="str">
        <f t="shared" si="6"/>
        <v>0</v>
      </c>
      <c r="G772" s="23" t="str">
        <f t="shared" si="7"/>
        <v>0</v>
      </c>
      <c r="H772" s="24">
        <v>238331.0</v>
      </c>
      <c r="I772" s="11"/>
      <c r="J772" s="11"/>
      <c r="K772" s="11"/>
      <c r="M772" s="11"/>
      <c r="N772" s="11"/>
      <c r="O772" s="11"/>
      <c r="P772" s="11"/>
      <c r="Q772" s="11"/>
      <c r="R772" s="11"/>
      <c r="S772" s="11"/>
      <c r="T772" s="11"/>
      <c r="U772" s="11"/>
      <c r="V772" s="11"/>
      <c r="W772" s="11"/>
      <c r="X772" s="11"/>
      <c r="Y772" s="11"/>
      <c r="Z772" s="11"/>
      <c r="AA772" s="11"/>
      <c r="AB772" s="11"/>
      <c r="AC772" s="11"/>
      <c r="AD772" s="11"/>
    </row>
    <row r="773">
      <c r="A773" s="10" t="s">
        <v>36</v>
      </c>
      <c r="B773" s="10" t="s">
        <v>828</v>
      </c>
      <c r="C773" s="11"/>
      <c r="D773" s="21" t="str">
        <f t="shared" si="1"/>
        <v>0</v>
      </c>
      <c r="E773" s="21" t="str">
        <f t="shared" si="8"/>
        <v>0</v>
      </c>
      <c r="F773" s="22" t="str">
        <f t="shared" si="6"/>
        <v>0</v>
      </c>
      <c r="G773" s="23" t="str">
        <f t="shared" si="7"/>
        <v>0</v>
      </c>
      <c r="H773" s="24">
        <v>7.0231868E7</v>
      </c>
      <c r="I773" s="11"/>
      <c r="J773" s="11"/>
      <c r="K773" s="11"/>
      <c r="M773" s="11"/>
      <c r="N773" s="11"/>
      <c r="O773" s="11"/>
      <c r="P773" s="11"/>
      <c r="Q773" s="11"/>
      <c r="R773" s="11"/>
      <c r="S773" s="11"/>
      <c r="T773" s="11"/>
      <c r="U773" s="11"/>
      <c r="V773" s="11"/>
      <c r="W773" s="11"/>
      <c r="X773" s="11"/>
      <c r="Y773" s="11"/>
      <c r="Z773" s="11"/>
      <c r="AA773" s="11"/>
      <c r="AB773" s="11"/>
      <c r="AC773" s="11"/>
      <c r="AD773" s="11"/>
    </row>
    <row r="774">
      <c r="A774" s="10" t="s">
        <v>36</v>
      </c>
      <c r="B774" s="10" t="s">
        <v>829</v>
      </c>
      <c r="C774" s="11"/>
      <c r="D774" s="21" t="str">
        <f t="shared" si="1"/>
        <v>0</v>
      </c>
      <c r="E774" s="21" t="str">
        <f t="shared" si="8"/>
        <v>0</v>
      </c>
      <c r="F774" s="22" t="str">
        <f t="shared" si="6"/>
        <v>0</v>
      </c>
      <c r="G774" s="23" t="str">
        <f t="shared" si="7"/>
        <v>0</v>
      </c>
      <c r="H774" s="24">
        <v>1347173.0</v>
      </c>
      <c r="I774" s="11"/>
      <c r="J774" s="11"/>
      <c r="K774" s="11"/>
      <c r="M774" s="11"/>
      <c r="N774" s="11"/>
      <c r="O774" s="11"/>
      <c r="P774" s="11"/>
      <c r="Q774" s="11"/>
      <c r="R774" s="11"/>
      <c r="S774" s="11"/>
      <c r="T774" s="11"/>
      <c r="U774" s="11"/>
      <c r="V774" s="11"/>
      <c r="W774" s="11"/>
      <c r="X774" s="11"/>
      <c r="Y774" s="11"/>
      <c r="Z774" s="11"/>
      <c r="AA774" s="11"/>
      <c r="AB774" s="11"/>
      <c r="AC774" s="11"/>
      <c r="AD774" s="11"/>
    </row>
    <row r="775">
      <c r="A775" s="10" t="s">
        <v>36</v>
      </c>
      <c r="B775" s="10" t="s">
        <v>830</v>
      </c>
      <c r="C775" s="11"/>
      <c r="D775" s="21" t="str">
        <f t="shared" si="1"/>
        <v>Occidental</v>
      </c>
      <c r="E775" s="21" t="str">
        <f t="shared" si="8"/>
        <v>0</v>
      </c>
      <c r="F775" s="22" t="str">
        <f t="shared" si="6"/>
        <v>OCCIDENTAL PETROLEUM CORP 1.5%15/2/2018</v>
      </c>
      <c r="G775" s="23">
        <f t="shared" si="7"/>
        <v>177923</v>
      </c>
      <c r="H775" s="24">
        <v>177923.0</v>
      </c>
      <c r="I775" s="11"/>
      <c r="J775" s="11"/>
      <c r="K775" s="11"/>
      <c r="M775" s="11"/>
      <c r="N775" s="11"/>
      <c r="O775" s="11"/>
      <c r="P775" s="11"/>
      <c r="Q775" s="11"/>
      <c r="R775" s="11"/>
      <c r="S775" s="11"/>
      <c r="T775" s="11"/>
      <c r="U775" s="11"/>
      <c r="V775" s="11"/>
      <c r="W775" s="11"/>
      <c r="X775" s="11"/>
      <c r="Y775" s="11"/>
      <c r="Z775" s="11"/>
      <c r="AA775" s="11"/>
      <c r="AB775" s="11"/>
      <c r="AC775" s="11"/>
      <c r="AD775" s="11"/>
    </row>
    <row r="776">
      <c r="A776" s="10" t="s">
        <v>36</v>
      </c>
      <c r="B776" s="24" t="s">
        <v>831</v>
      </c>
      <c r="C776" s="11"/>
      <c r="D776" s="21" t="str">
        <f t="shared" si="1"/>
        <v>Oil Search</v>
      </c>
      <c r="E776" s="21" t="str">
        <f t="shared" si="8"/>
        <v>0</v>
      </c>
      <c r="F776" s="26" t="str">
        <f t="shared" si="6"/>
        <v>OIL SEARCH</v>
      </c>
      <c r="G776" s="23">
        <f t="shared" si="7"/>
        <v>20441956</v>
      </c>
      <c r="H776" s="24">
        <v>2.0441956E7</v>
      </c>
      <c r="I776" s="11"/>
      <c r="J776" s="11"/>
      <c r="K776" s="11"/>
      <c r="M776" s="11"/>
      <c r="N776" s="11"/>
      <c r="O776" s="11"/>
      <c r="P776" s="11"/>
      <c r="Q776" s="11"/>
      <c r="R776" s="11"/>
      <c r="S776" s="11"/>
      <c r="T776" s="11"/>
      <c r="U776" s="11"/>
      <c r="V776" s="11"/>
      <c r="W776" s="11"/>
      <c r="X776" s="11"/>
      <c r="Y776" s="11"/>
      <c r="Z776" s="11"/>
      <c r="AA776" s="11"/>
      <c r="AB776" s="11"/>
      <c r="AC776" s="11"/>
      <c r="AD776" s="11"/>
    </row>
    <row r="777">
      <c r="A777" s="10" t="s">
        <v>36</v>
      </c>
      <c r="B777" s="10" t="s">
        <v>832</v>
      </c>
      <c r="C777" s="11"/>
      <c r="D777" s="21" t="str">
        <f t="shared" si="1"/>
        <v>0</v>
      </c>
      <c r="E777" s="21" t="str">
        <f t="shared" si="8"/>
        <v>0</v>
      </c>
      <c r="F777" s="22" t="str">
        <f t="shared" si="6"/>
        <v>0</v>
      </c>
      <c r="G777" s="23" t="str">
        <f t="shared" si="7"/>
        <v>0</v>
      </c>
      <c r="H777" s="24">
        <v>9080768.0</v>
      </c>
      <c r="I777" s="11"/>
      <c r="J777" s="11"/>
      <c r="K777" s="11"/>
      <c r="M777" s="11"/>
      <c r="N777" s="11"/>
      <c r="O777" s="11"/>
      <c r="P777" s="11"/>
      <c r="Q777" s="11"/>
      <c r="R777" s="11"/>
      <c r="S777" s="11"/>
      <c r="T777" s="11"/>
      <c r="U777" s="11"/>
      <c r="V777" s="11"/>
      <c r="W777" s="11"/>
      <c r="X777" s="11"/>
      <c r="Y777" s="11"/>
      <c r="Z777" s="11"/>
      <c r="AA777" s="11"/>
      <c r="AB777" s="11"/>
      <c r="AC777" s="11"/>
      <c r="AD777" s="11"/>
    </row>
    <row r="778">
      <c r="A778" s="10" t="s">
        <v>36</v>
      </c>
      <c r="B778" s="24" t="s">
        <v>833</v>
      </c>
      <c r="C778" s="11"/>
      <c r="D778" s="21" t="str">
        <f t="shared" si="1"/>
        <v>0</v>
      </c>
      <c r="E778" s="21" t="str">
        <f t="shared" si="8"/>
        <v>0</v>
      </c>
      <c r="F778" s="22" t="str">
        <f t="shared" si="6"/>
        <v>0</v>
      </c>
      <c r="G778" s="23" t="str">
        <f t="shared" si="7"/>
        <v>0</v>
      </c>
      <c r="H778" s="24">
        <v>158649.0</v>
      </c>
      <c r="I778" s="11"/>
      <c r="J778" s="11"/>
      <c r="K778" s="11"/>
      <c r="M778" s="11"/>
      <c r="N778" s="11"/>
      <c r="O778" s="11"/>
      <c r="P778" s="11"/>
      <c r="Q778" s="11"/>
      <c r="R778" s="11"/>
      <c r="S778" s="11"/>
      <c r="T778" s="11"/>
      <c r="U778" s="11"/>
      <c r="V778" s="11"/>
      <c r="W778" s="11"/>
      <c r="X778" s="11"/>
      <c r="Y778" s="11"/>
      <c r="Z778" s="11"/>
      <c r="AA778" s="11"/>
      <c r="AB778" s="11"/>
      <c r="AC778" s="11"/>
      <c r="AD778" s="11"/>
    </row>
    <row r="779">
      <c r="A779" s="10" t="s">
        <v>36</v>
      </c>
      <c r="B779" s="10" t="s">
        <v>834</v>
      </c>
      <c r="C779" s="11"/>
      <c r="D779" s="21" t="str">
        <f t="shared" si="1"/>
        <v>0</v>
      </c>
      <c r="E779" s="21" t="str">
        <f t="shared" si="8"/>
        <v>0</v>
      </c>
      <c r="F779" s="22" t="str">
        <f t="shared" si="6"/>
        <v>0</v>
      </c>
      <c r="G779" s="23" t="str">
        <f t="shared" si="7"/>
        <v>0</v>
      </c>
      <c r="H779" s="24">
        <v>1641150.0</v>
      </c>
      <c r="I779" s="11"/>
      <c r="J779" s="11"/>
      <c r="K779" s="11"/>
      <c r="M779" s="11"/>
      <c r="N779" s="11"/>
      <c r="O779" s="11"/>
      <c r="P779" s="11"/>
      <c r="Q779" s="11"/>
      <c r="R779" s="11"/>
      <c r="S779" s="11"/>
      <c r="T779" s="11"/>
      <c r="U779" s="11"/>
      <c r="V779" s="11"/>
      <c r="W779" s="11"/>
      <c r="X779" s="11"/>
      <c r="Y779" s="11"/>
      <c r="Z779" s="11"/>
      <c r="AA779" s="11"/>
      <c r="AB779" s="11"/>
      <c r="AC779" s="11"/>
      <c r="AD779" s="11"/>
    </row>
    <row r="780">
      <c r="A780" s="10" t="s">
        <v>36</v>
      </c>
      <c r="B780" s="24" t="s">
        <v>835</v>
      </c>
      <c r="C780" s="11"/>
      <c r="D780" s="21" t="str">
        <f t="shared" si="1"/>
        <v>0</v>
      </c>
      <c r="E780" s="21" t="str">
        <f t="shared" si="8"/>
        <v>0</v>
      </c>
      <c r="F780" s="22" t="str">
        <f t="shared" si="6"/>
        <v>0</v>
      </c>
      <c r="G780" s="23" t="str">
        <f t="shared" si="7"/>
        <v>0</v>
      </c>
      <c r="H780" s="24">
        <v>1.4099226E7</v>
      </c>
      <c r="I780" s="11"/>
      <c r="J780" s="11"/>
      <c r="K780" s="11"/>
      <c r="M780" s="11"/>
      <c r="N780" s="11"/>
      <c r="O780" s="11"/>
      <c r="P780" s="11"/>
      <c r="Q780" s="11"/>
      <c r="R780" s="11"/>
      <c r="S780" s="11"/>
      <c r="T780" s="11"/>
      <c r="U780" s="11"/>
      <c r="V780" s="11"/>
      <c r="W780" s="11"/>
      <c r="X780" s="11"/>
      <c r="Y780" s="11"/>
      <c r="Z780" s="11"/>
      <c r="AA780" s="11"/>
      <c r="AB780" s="11"/>
      <c r="AC780" s="11"/>
      <c r="AD780" s="11"/>
    </row>
    <row r="781">
      <c r="A781" s="10" t="s">
        <v>36</v>
      </c>
      <c r="B781" s="10" t="s">
        <v>836</v>
      </c>
      <c r="C781" s="11"/>
      <c r="D781" s="21" t="str">
        <f t="shared" si="1"/>
        <v>0</v>
      </c>
      <c r="E781" s="21" t="str">
        <f t="shared" si="8"/>
        <v>0</v>
      </c>
      <c r="F781" s="22" t="str">
        <f t="shared" si="6"/>
        <v>0</v>
      </c>
      <c r="G781" s="23" t="str">
        <f t="shared" si="7"/>
        <v>0</v>
      </c>
      <c r="H781" s="24">
        <v>2729315.0</v>
      </c>
      <c r="I781" s="11"/>
      <c r="J781" s="11"/>
      <c r="K781" s="11"/>
      <c r="M781" s="11"/>
      <c r="N781" s="11"/>
      <c r="O781" s="11"/>
      <c r="P781" s="11"/>
      <c r="Q781" s="11"/>
      <c r="R781" s="11"/>
      <c r="S781" s="11"/>
      <c r="T781" s="11"/>
      <c r="U781" s="11"/>
      <c r="V781" s="11"/>
      <c r="W781" s="11"/>
      <c r="X781" s="11"/>
      <c r="Y781" s="11"/>
      <c r="Z781" s="11"/>
      <c r="AA781" s="11"/>
      <c r="AB781" s="11"/>
      <c r="AC781" s="11"/>
      <c r="AD781" s="11"/>
    </row>
    <row r="782">
      <c r="A782" s="10" t="s">
        <v>36</v>
      </c>
      <c r="B782" s="24" t="s">
        <v>837</v>
      </c>
      <c r="C782" s="11"/>
      <c r="D782" s="21" t="str">
        <f t="shared" si="1"/>
        <v>0</v>
      </c>
      <c r="E782" s="21" t="str">
        <f t="shared" si="8"/>
        <v>0</v>
      </c>
      <c r="F782" s="22" t="str">
        <f t="shared" si="6"/>
        <v>0</v>
      </c>
      <c r="G782" s="23" t="str">
        <f t="shared" si="7"/>
        <v>0</v>
      </c>
      <c r="H782" s="24">
        <v>2447827.0</v>
      </c>
      <c r="I782" s="11"/>
      <c r="J782" s="11"/>
      <c r="K782" s="11"/>
      <c r="M782" s="11"/>
      <c r="N782" s="11"/>
      <c r="O782" s="11"/>
      <c r="P782" s="11"/>
      <c r="Q782" s="11"/>
      <c r="R782" s="11"/>
      <c r="S782" s="11"/>
      <c r="T782" s="11"/>
      <c r="U782" s="11"/>
      <c r="V782" s="11"/>
      <c r="W782" s="11"/>
      <c r="X782" s="11"/>
      <c r="Y782" s="11"/>
      <c r="Z782" s="11"/>
      <c r="AA782" s="11"/>
      <c r="AB782" s="11"/>
      <c r="AC782" s="11"/>
      <c r="AD782" s="11"/>
    </row>
    <row r="783">
      <c r="A783" s="10" t="s">
        <v>36</v>
      </c>
      <c r="B783" s="10" t="s">
        <v>838</v>
      </c>
      <c r="C783" s="11"/>
      <c r="D783" s="21" t="str">
        <f t="shared" si="1"/>
        <v>0</v>
      </c>
      <c r="E783" s="21" t="str">
        <f t="shared" si="8"/>
        <v>0</v>
      </c>
      <c r="F783" s="22" t="str">
        <f t="shared" si="6"/>
        <v>0</v>
      </c>
      <c r="G783" s="23" t="str">
        <f t="shared" si="7"/>
        <v>0</v>
      </c>
      <c r="H783" s="24">
        <v>1.0845824E7</v>
      </c>
      <c r="I783" s="11"/>
      <c r="J783" s="11"/>
      <c r="K783" s="11"/>
      <c r="M783" s="11"/>
      <c r="N783" s="11"/>
      <c r="O783" s="11"/>
      <c r="P783" s="11"/>
      <c r="Q783" s="11"/>
      <c r="R783" s="11"/>
      <c r="S783" s="11"/>
      <c r="T783" s="11"/>
      <c r="U783" s="11"/>
      <c r="V783" s="11"/>
      <c r="W783" s="11"/>
      <c r="X783" s="11"/>
      <c r="Y783" s="11"/>
      <c r="Z783" s="11"/>
      <c r="AA783" s="11"/>
      <c r="AB783" s="11"/>
      <c r="AC783" s="11"/>
      <c r="AD783" s="11"/>
    </row>
    <row r="784">
      <c r="A784" s="10" t="s">
        <v>36</v>
      </c>
      <c r="B784" s="24" t="s">
        <v>839</v>
      </c>
      <c r="C784" s="11"/>
      <c r="D784" s="21" t="str">
        <f t="shared" si="1"/>
        <v>0</v>
      </c>
      <c r="E784" s="21" t="str">
        <f t="shared" si="8"/>
        <v>0</v>
      </c>
      <c r="F784" s="22" t="str">
        <f t="shared" si="6"/>
        <v>0</v>
      </c>
      <c r="G784" s="23" t="str">
        <f t="shared" si="7"/>
        <v>0</v>
      </c>
      <c r="H784" s="24">
        <v>56488.0</v>
      </c>
      <c r="I784" s="11"/>
      <c r="J784" s="11"/>
      <c r="K784" s="11"/>
      <c r="M784" s="11"/>
      <c r="N784" s="11"/>
      <c r="O784" s="11"/>
      <c r="P784" s="11"/>
      <c r="Q784" s="11"/>
      <c r="R784" s="11"/>
      <c r="S784" s="11"/>
      <c r="T784" s="11"/>
      <c r="U784" s="11"/>
      <c r="V784" s="11"/>
      <c r="W784" s="11"/>
      <c r="X784" s="11"/>
      <c r="Y784" s="11"/>
      <c r="Z784" s="11"/>
      <c r="AA784" s="11"/>
      <c r="AB784" s="11"/>
      <c r="AC784" s="11"/>
      <c r="AD784" s="11"/>
    </row>
    <row r="785">
      <c r="A785" s="10" t="s">
        <v>36</v>
      </c>
      <c r="B785" s="10" t="s">
        <v>840</v>
      </c>
      <c r="C785" s="11"/>
      <c r="D785" s="21" t="str">
        <f t="shared" si="1"/>
        <v>0</v>
      </c>
      <c r="E785" s="21" t="str">
        <f t="shared" si="8"/>
        <v>0</v>
      </c>
      <c r="F785" s="22" t="str">
        <f t="shared" si="6"/>
        <v>0</v>
      </c>
      <c r="G785" s="23" t="str">
        <f t="shared" si="7"/>
        <v>0</v>
      </c>
      <c r="H785" s="24">
        <v>64964.0</v>
      </c>
      <c r="I785" s="11"/>
      <c r="J785" s="11"/>
      <c r="K785" s="11"/>
      <c r="M785" s="11"/>
      <c r="N785" s="11"/>
      <c r="O785" s="11"/>
      <c r="P785" s="11"/>
      <c r="Q785" s="11"/>
      <c r="R785" s="11"/>
      <c r="S785" s="11"/>
      <c r="T785" s="11"/>
      <c r="U785" s="11"/>
      <c r="V785" s="11"/>
      <c r="W785" s="11"/>
      <c r="X785" s="11"/>
      <c r="Y785" s="11"/>
      <c r="Z785" s="11"/>
      <c r="AA785" s="11"/>
      <c r="AB785" s="11"/>
      <c r="AC785" s="11"/>
      <c r="AD785" s="11"/>
    </row>
    <row r="786">
      <c r="A786" s="10" t="s">
        <v>36</v>
      </c>
      <c r="B786" s="24" t="s">
        <v>841</v>
      </c>
      <c r="C786" s="11"/>
      <c r="D786" s="21" t="str">
        <f t="shared" si="1"/>
        <v>0</v>
      </c>
      <c r="E786" s="21" t="str">
        <f t="shared" si="8"/>
        <v>0</v>
      </c>
      <c r="F786" s="22" t="str">
        <f t="shared" si="6"/>
        <v>0</v>
      </c>
      <c r="G786" s="23" t="str">
        <f t="shared" si="7"/>
        <v>0</v>
      </c>
      <c r="H786" s="24">
        <v>4318191.0</v>
      </c>
      <c r="I786" s="11"/>
      <c r="J786" s="11"/>
      <c r="K786" s="11"/>
      <c r="M786" s="11"/>
      <c r="N786" s="11"/>
      <c r="O786" s="11"/>
      <c r="P786" s="11"/>
      <c r="Q786" s="11"/>
      <c r="R786" s="11"/>
      <c r="S786" s="11"/>
      <c r="T786" s="11"/>
      <c r="U786" s="11"/>
      <c r="V786" s="11"/>
      <c r="W786" s="11"/>
      <c r="X786" s="11"/>
      <c r="Y786" s="11"/>
      <c r="Z786" s="11"/>
      <c r="AA786" s="11"/>
      <c r="AB786" s="11"/>
      <c r="AC786" s="11"/>
      <c r="AD786" s="11"/>
    </row>
    <row r="787">
      <c r="A787" s="10" t="s">
        <v>36</v>
      </c>
      <c r="B787" s="10" t="s">
        <v>842</v>
      </c>
      <c r="C787" s="11"/>
      <c r="D787" s="21" t="str">
        <f t="shared" si="1"/>
        <v>0</v>
      </c>
      <c r="E787" s="21" t="str">
        <f t="shared" si="8"/>
        <v>0</v>
      </c>
      <c r="F787" s="22" t="str">
        <f t="shared" si="6"/>
        <v>0</v>
      </c>
      <c r="G787" s="23" t="str">
        <f t="shared" si="7"/>
        <v>0</v>
      </c>
      <c r="H787" s="24">
        <v>1859335.0</v>
      </c>
      <c r="I787" s="11"/>
      <c r="J787" s="11"/>
      <c r="K787" s="11"/>
      <c r="M787" s="11"/>
      <c r="N787" s="11"/>
      <c r="O787" s="11"/>
      <c r="P787" s="11"/>
      <c r="Q787" s="11"/>
      <c r="R787" s="11"/>
      <c r="S787" s="11"/>
      <c r="T787" s="11"/>
      <c r="U787" s="11"/>
      <c r="V787" s="11"/>
      <c r="W787" s="11"/>
      <c r="X787" s="11"/>
      <c r="Y787" s="11"/>
      <c r="Z787" s="11"/>
      <c r="AA787" s="11"/>
      <c r="AB787" s="11"/>
      <c r="AC787" s="11"/>
      <c r="AD787" s="11"/>
    </row>
    <row r="788">
      <c r="A788" s="10" t="s">
        <v>36</v>
      </c>
      <c r="B788" s="24" t="s">
        <v>843</v>
      </c>
      <c r="C788" s="11"/>
      <c r="D788" s="21" t="str">
        <f t="shared" si="1"/>
        <v>0</v>
      </c>
      <c r="E788" s="21" t="str">
        <f t="shared" si="8"/>
        <v>0</v>
      </c>
      <c r="F788" s="22" t="str">
        <f t="shared" si="6"/>
        <v>0</v>
      </c>
      <c r="G788" s="23" t="str">
        <f t="shared" si="7"/>
        <v>0</v>
      </c>
      <c r="H788" s="24">
        <v>707271.0</v>
      </c>
      <c r="I788" s="11"/>
      <c r="J788" s="11"/>
      <c r="K788" s="11"/>
      <c r="M788" s="11"/>
      <c r="N788" s="11"/>
      <c r="O788" s="11"/>
      <c r="P788" s="11"/>
      <c r="Q788" s="11"/>
      <c r="R788" s="11"/>
      <c r="S788" s="11"/>
      <c r="T788" s="11"/>
      <c r="U788" s="11"/>
      <c r="V788" s="11"/>
      <c r="W788" s="11"/>
      <c r="X788" s="11"/>
      <c r="Y788" s="11"/>
      <c r="Z788" s="11"/>
      <c r="AA788" s="11"/>
      <c r="AB788" s="11"/>
      <c r="AC788" s="11"/>
      <c r="AD788" s="11"/>
    </row>
    <row r="789">
      <c r="A789" s="10" t="s">
        <v>36</v>
      </c>
      <c r="B789" s="10" t="s">
        <v>844</v>
      </c>
      <c r="C789" s="11"/>
      <c r="D789" s="21" t="str">
        <f t="shared" si="1"/>
        <v>0</v>
      </c>
      <c r="E789" s="21" t="str">
        <f t="shared" si="8"/>
        <v>0</v>
      </c>
      <c r="F789" s="22" t="str">
        <f t="shared" si="6"/>
        <v>0</v>
      </c>
      <c r="G789" s="23" t="str">
        <f t="shared" si="7"/>
        <v>0</v>
      </c>
      <c r="H789" s="24">
        <v>43495.0</v>
      </c>
      <c r="I789" s="11"/>
      <c r="J789" s="11"/>
      <c r="K789" s="11"/>
      <c r="M789" s="11"/>
      <c r="N789" s="11"/>
      <c r="O789" s="11"/>
      <c r="P789" s="11"/>
      <c r="Q789" s="11"/>
      <c r="R789" s="11"/>
      <c r="S789" s="11"/>
      <c r="T789" s="11"/>
      <c r="U789" s="11"/>
      <c r="V789" s="11"/>
      <c r="W789" s="11"/>
      <c r="X789" s="11"/>
      <c r="Y789" s="11"/>
      <c r="Z789" s="11"/>
      <c r="AA789" s="11"/>
      <c r="AB789" s="11"/>
      <c r="AC789" s="11"/>
      <c r="AD789" s="11"/>
    </row>
    <row r="790">
      <c r="A790" s="10" t="s">
        <v>36</v>
      </c>
      <c r="B790" s="24" t="s">
        <v>845</v>
      </c>
      <c r="C790" s="11"/>
      <c r="D790" s="21" t="str">
        <f t="shared" si="1"/>
        <v>0</v>
      </c>
      <c r="E790" s="21" t="str">
        <f t="shared" si="8"/>
        <v>0</v>
      </c>
      <c r="F790" s="22" t="str">
        <f t="shared" si="6"/>
        <v>0</v>
      </c>
      <c r="G790" s="23" t="str">
        <f t="shared" si="7"/>
        <v>0</v>
      </c>
      <c r="H790" s="24">
        <v>2372673.0</v>
      </c>
      <c r="I790" s="11"/>
      <c r="J790" s="11"/>
      <c r="K790" s="11"/>
      <c r="M790" s="11"/>
      <c r="N790" s="11"/>
      <c r="O790" s="11"/>
      <c r="P790" s="11"/>
      <c r="Q790" s="11"/>
      <c r="R790" s="11"/>
      <c r="S790" s="11"/>
      <c r="T790" s="11"/>
      <c r="U790" s="11"/>
      <c r="V790" s="11"/>
      <c r="W790" s="11"/>
      <c r="X790" s="11"/>
      <c r="Y790" s="11"/>
      <c r="Z790" s="11"/>
      <c r="AA790" s="11"/>
      <c r="AB790" s="11"/>
      <c r="AC790" s="11"/>
      <c r="AD790" s="11"/>
    </row>
    <row r="791">
      <c r="A791" s="10" t="s">
        <v>36</v>
      </c>
      <c r="B791" s="10" t="s">
        <v>846</v>
      </c>
      <c r="C791" s="11"/>
      <c r="D791" s="21" t="str">
        <f t="shared" si="1"/>
        <v>0</v>
      </c>
      <c r="E791" s="21" t="str">
        <f t="shared" si="8"/>
        <v>0</v>
      </c>
      <c r="F791" s="22" t="str">
        <f t="shared" si="6"/>
        <v>0</v>
      </c>
      <c r="G791" s="23" t="str">
        <f t="shared" si="7"/>
        <v>0</v>
      </c>
      <c r="H791" s="24">
        <v>868358.0</v>
      </c>
      <c r="I791" s="11"/>
      <c r="J791" s="11"/>
      <c r="K791" s="11"/>
      <c r="M791" s="11"/>
      <c r="N791" s="11"/>
      <c r="O791" s="11"/>
      <c r="P791" s="11"/>
      <c r="Q791" s="11"/>
      <c r="R791" s="11"/>
      <c r="S791" s="11"/>
      <c r="T791" s="11"/>
      <c r="U791" s="11"/>
      <c r="V791" s="11"/>
      <c r="W791" s="11"/>
      <c r="X791" s="11"/>
      <c r="Y791" s="11"/>
      <c r="Z791" s="11"/>
      <c r="AA791" s="11"/>
      <c r="AB791" s="11"/>
      <c r="AC791" s="11"/>
      <c r="AD791" s="11"/>
    </row>
    <row r="792">
      <c r="A792" s="10" t="s">
        <v>36</v>
      </c>
      <c r="B792" s="24" t="s">
        <v>847</v>
      </c>
      <c r="C792" s="11"/>
      <c r="D792" s="21" t="str">
        <f t="shared" si="1"/>
        <v>0</v>
      </c>
      <c r="E792" s="21" t="str">
        <f t="shared" si="8"/>
        <v>0</v>
      </c>
      <c r="F792" s="22" t="str">
        <f t="shared" si="6"/>
        <v>0</v>
      </c>
      <c r="G792" s="23" t="str">
        <f t="shared" si="7"/>
        <v>0</v>
      </c>
      <c r="H792" s="24">
        <v>9868720.0</v>
      </c>
      <c r="I792" s="11"/>
      <c r="J792" s="11"/>
      <c r="K792" s="11"/>
      <c r="M792" s="11"/>
      <c r="N792" s="11"/>
      <c r="O792" s="11"/>
      <c r="P792" s="11"/>
      <c r="Q792" s="11"/>
      <c r="R792" s="11"/>
      <c r="S792" s="11"/>
      <c r="T792" s="11"/>
      <c r="U792" s="11"/>
      <c r="V792" s="11"/>
      <c r="W792" s="11"/>
      <c r="X792" s="11"/>
      <c r="Y792" s="11"/>
      <c r="Z792" s="11"/>
      <c r="AA792" s="11"/>
      <c r="AB792" s="11"/>
      <c r="AC792" s="11"/>
      <c r="AD792" s="11"/>
    </row>
    <row r="793">
      <c r="A793" s="10" t="s">
        <v>36</v>
      </c>
      <c r="B793" s="10" t="s">
        <v>848</v>
      </c>
      <c r="C793" s="11"/>
      <c r="D793" s="21" t="str">
        <f t="shared" si="1"/>
        <v>0</v>
      </c>
      <c r="E793" s="21" t="str">
        <f t="shared" si="8"/>
        <v>0</v>
      </c>
      <c r="F793" s="22" t="str">
        <f t="shared" si="6"/>
        <v>0</v>
      </c>
      <c r="G793" s="23" t="str">
        <f t="shared" si="7"/>
        <v>0</v>
      </c>
      <c r="H793" s="24">
        <v>148838.0</v>
      </c>
      <c r="I793" s="11"/>
      <c r="J793" s="11"/>
      <c r="K793" s="11"/>
      <c r="M793" s="11"/>
      <c r="N793" s="11"/>
      <c r="O793" s="11"/>
      <c r="P793" s="11"/>
      <c r="Q793" s="11"/>
      <c r="R793" s="11"/>
      <c r="S793" s="11"/>
      <c r="T793" s="11"/>
      <c r="U793" s="11"/>
      <c r="V793" s="11"/>
      <c r="W793" s="11"/>
      <c r="X793" s="11"/>
      <c r="Y793" s="11"/>
      <c r="Z793" s="11"/>
      <c r="AA793" s="11"/>
      <c r="AB793" s="11"/>
      <c r="AC793" s="11"/>
      <c r="AD793" s="11"/>
    </row>
    <row r="794">
      <c r="A794" s="10" t="s">
        <v>36</v>
      </c>
      <c r="B794" s="24" t="s">
        <v>849</v>
      </c>
      <c r="C794" s="11"/>
      <c r="D794" s="21" t="str">
        <f t="shared" si="1"/>
        <v>0</v>
      </c>
      <c r="E794" s="21" t="str">
        <f t="shared" si="8"/>
        <v>0</v>
      </c>
      <c r="F794" s="22" t="str">
        <f t="shared" si="6"/>
        <v>0</v>
      </c>
      <c r="G794" s="23" t="str">
        <f t="shared" si="7"/>
        <v>0</v>
      </c>
      <c r="H794" s="24">
        <v>1.4016183E7</v>
      </c>
      <c r="I794" s="11"/>
      <c r="J794" s="11"/>
      <c r="K794" s="11"/>
      <c r="M794" s="11"/>
      <c r="N794" s="11"/>
      <c r="O794" s="11"/>
      <c r="P794" s="11"/>
      <c r="Q794" s="11"/>
      <c r="R794" s="11"/>
      <c r="S794" s="11"/>
      <c r="T794" s="11"/>
      <c r="U794" s="11"/>
      <c r="V794" s="11"/>
      <c r="W794" s="11"/>
      <c r="X794" s="11"/>
      <c r="Y794" s="11"/>
      <c r="Z794" s="11"/>
      <c r="AA794" s="11"/>
      <c r="AB794" s="11"/>
      <c r="AC794" s="11"/>
      <c r="AD794" s="11"/>
    </row>
    <row r="795">
      <c r="A795" s="10" t="s">
        <v>36</v>
      </c>
      <c r="B795" s="10" t="s">
        <v>850</v>
      </c>
      <c r="C795" s="11"/>
      <c r="D795" s="21" t="str">
        <f t="shared" si="1"/>
        <v>0</v>
      </c>
      <c r="E795" s="21" t="str">
        <f t="shared" si="8"/>
        <v>0</v>
      </c>
      <c r="F795" s="22" t="str">
        <f t="shared" si="6"/>
        <v>0</v>
      </c>
      <c r="G795" s="23" t="str">
        <f t="shared" si="7"/>
        <v>0</v>
      </c>
      <c r="H795" s="24">
        <v>754492.0</v>
      </c>
      <c r="I795" s="11"/>
      <c r="J795" s="11"/>
      <c r="K795" s="11"/>
      <c r="M795" s="11"/>
      <c r="N795" s="11"/>
      <c r="O795" s="11"/>
      <c r="P795" s="11"/>
      <c r="Q795" s="11"/>
      <c r="R795" s="11"/>
      <c r="S795" s="11"/>
      <c r="T795" s="11"/>
      <c r="U795" s="11"/>
      <c r="V795" s="11"/>
      <c r="W795" s="11"/>
      <c r="X795" s="11"/>
      <c r="Y795" s="11"/>
      <c r="Z795" s="11"/>
      <c r="AA795" s="11"/>
      <c r="AB795" s="11"/>
      <c r="AC795" s="11"/>
      <c r="AD795" s="11"/>
    </row>
    <row r="796">
      <c r="A796" s="10" t="s">
        <v>36</v>
      </c>
      <c r="B796" s="24" t="s">
        <v>851</v>
      </c>
      <c r="C796" s="11"/>
      <c r="D796" s="21" t="str">
        <f t="shared" si="1"/>
        <v>0</v>
      </c>
      <c r="E796" s="21" t="str">
        <f t="shared" si="8"/>
        <v>0</v>
      </c>
      <c r="F796" s="22" t="str">
        <f t="shared" si="6"/>
        <v>0</v>
      </c>
      <c r="G796" s="23" t="str">
        <f t="shared" si="7"/>
        <v>0</v>
      </c>
      <c r="H796" s="24">
        <v>2402359.0</v>
      </c>
      <c r="I796" s="11"/>
      <c r="J796" s="11"/>
      <c r="K796" s="11"/>
      <c r="M796" s="11"/>
      <c r="N796" s="11"/>
      <c r="O796" s="11"/>
      <c r="P796" s="11"/>
      <c r="Q796" s="11"/>
      <c r="R796" s="11"/>
      <c r="S796" s="11"/>
      <c r="T796" s="11"/>
      <c r="U796" s="11"/>
      <c r="V796" s="11"/>
      <c r="W796" s="11"/>
      <c r="X796" s="11"/>
      <c r="Y796" s="11"/>
      <c r="Z796" s="11"/>
      <c r="AA796" s="11"/>
      <c r="AB796" s="11"/>
      <c r="AC796" s="11"/>
      <c r="AD796" s="11"/>
    </row>
    <row r="797">
      <c r="A797" s="10" t="s">
        <v>36</v>
      </c>
      <c r="B797" s="10" t="s">
        <v>852</v>
      </c>
      <c r="C797" s="11"/>
      <c r="D797" s="21" t="str">
        <f t="shared" si="1"/>
        <v>0</v>
      </c>
      <c r="E797" s="21" t="str">
        <f t="shared" si="8"/>
        <v>0</v>
      </c>
      <c r="F797" s="22" t="str">
        <f t="shared" si="6"/>
        <v>0</v>
      </c>
      <c r="G797" s="23" t="str">
        <f t="shared" si="7"/>
        <v>0</v>
      </c>
      <c r="H797" s="24">
        <v>60067.0</v>
      </c>
      <c r="I797" s="11"/>
      <c r="J797" s="11"/>
      <c r="K797" s="11"/>
      <c r="M797" s="11"/>
      <c r="N797" s="11"/>
      <c r="O797" s="11"/>
      <c r="P797" s="11"/>
      <c r="Q797" s="11"/>
      <c r="R797" s="11"/>
      <c r="S797" s="11"/>
      <c r="T797" s="11"/>
      <c r="U797" s="11"/>
      <c r="V797" s="11"/>
      <c r="W797" s="11"/>
      <c r="X797" s="11"/>
      <c r="Y797" s="11"/>
      <c r="Z797" s="11"/>
      <c r="AA797" s="11"/>
      <c r="AB797" s="11"/>
      <c r="AC797" s="11"/>
      <c r="AD797" s="11"/>
    </row>
    <row r="798">
      <c r="A798" s="10" t="s">
        <v>36</v>
      </c>
      <c r="B798" s="24" t="s">
        <v>853</v>
      </c>
      <c r="C798" s="11"/>
      <c r="D798" s="21" t="str">
        <f t="shared" si="1"/>
        <v>0</v>
      </c>
      <c r="E798" s="21" t="str">
        <f t="shared" si="8"/>
        <v>0</v>
      </c>
      <c r="F798" s="22" t="str">
        <f t="shared" si="6"/>
        <v>0</v>
      </c>
      <c r="G798" s="23" t="str">
        <f t="shared" si="7"/>
        <v>0</v>
      </c>
      <c r="H798" s="24">
        <v>2892146.0</v>
      </c>
      <c r="I798" s="11"/>
      <c r="J798" s="11"/>
      <c r="K798" s="11"/>
      <c r="M798" s="11"/>
      <c r="N798" s="11"/>
      <c r="O798" s="11"/>
      <c r="P798" s="11"/>
      <c r="Q798" s="11"/>
      <c r="R798" s="11"/>
      <c r="S798" s="11"/>
      <c r="T798" s="11"/>
      <c r="U798" s="11"/>
      <c r="V798" s="11"/>
      <c r="W798" s="11"/>
      <c r="X798" s="11"/>
      <c r="Y798" s="11"/>
      <c r="Z798" s="11"/>
      <c r="AA798" s="11"/>
      <c r="AB798" s="11"/>
      <c r="AC798" s="11"/>
      <c r="AD798" s="11"/>
    </row>
    <row r="799">
      <c r="A799" s="10" t="s">
        <v>36</v>
      </c>
      <c r="B799" s="10" t="s">
        <v>854</v>
      </c>
      <c r="C799" s="11"/>
      <c r="D799" s="21" t="str">
        <f t="shared" si="1"/>
        <v>0</v>
      </c>
      <c r="E799" s="21" t="str">
        <f t="shared" si="8"/>
        <v>0</v>
      </c>
      <c r="F799" s="22" t="str">
        <f t="shared" si="6"/>
        <v>0</v>
      </c>
      <c r="G799" s="23" t="str">
        <f t="shared" si="7"/>
        <v>0</v>
      </c>
      <c r="H799" s="24">
        <v>1423229.0</v>
      </c>
      <c r="I799" s="11"/>
      <c r="J799" s="11"/>
      <c r="K799" s="11"/>
      <c r="M799" s="11"/>
      <c r="N799" s="11"/>
      <c r="O799" s="11"/>
      <c r="P799" s="11"/>
      <c r="Q799" s="11"/>
      <c r="R799" s="11"/>
      <c r="S799" s="11"/>
      <c r="T799" s="11"/>
      <c r="U799" s="11"/>
      <c r="V799" s="11"/>
      <c r="W799" s="11"/>
      <c r="X799" s="11"/>
      <c r="Y799" s="11"/>
      <c r="Z799" s="11"/>
      <c r="AA799" s="11"/>
      <c r="AB799" s="11"/>
      <c r="AC799" s="11"/>
      <c r="AD799" s="11"/>
    </row>
    <row r="800">
      <c r="A800" s="10" t="s">
        <v>36</v>
      </c>
      <c r="B800" s="24" t="s">
        <v>855</v>
      </c>
      <c r="C800" s="11"/>
      <c r="D800" s="21" t="str">
        <f t="shared" si="1"/>
        <v>0</v>
      </c>
      <c r="E800" s="21" t="str">
        <f t="shared" si="8"/>
        <v>0</v>
      </c>
      <c r="F800" s="22" t="str">
        <f t="shared" si="6"/>
        <v>0</v>
      </c>
      <c r="G800" s="23" t="str">
        <f t="shared" si="7"/>
        <v>0</v>
      </c>
      <c r="H800" s="24">
        <v>2003970.0</v>
      </c>
      <c r="I800" s="11"/>
      <c r="J800" s="11"/>
      <c r="K800" s="11"/>
      <c r="M800" s="11"/>
      <c r="N800" s="11"/>
      <c r="O800" s="11"/>
      <c r="P800" s="11"/>
      <c r="Q800" s="11"/>
      <c r="R800" s="11"/>
      <c r="S800" s="11"/>
      <c r="T800" s="11"/>
      <c r="U800" s="11"/>
      <c r="V800" s="11"/>
      <c r="W800" s="11"/>
      <c r="X800" s="11"/>
      <c r="Y800" s="11"/>
      <c r="Z800" s="11"/>
      <c r="AA800" s="11"/>
      <c r="AB800" s="11"/>
      <c r="AC800" s="11"/>
      <c r="AD800" s="11"/>
    </row>
    <row r="801">
      <c r="A801" s="10" t="s">
        <v>36</v>
      </c>
      <c r="B801" s="10" t="s">
        <v>856</v>
      </c>
      <c r="C801" s="11"/>
      <c r="D801" s="21" t="str">
        <f t="shared" si="1"/>
        <v>0</v>
      </c>
      <c r="E801" s="21" t="str">
        <f t="shared" si="8"/>
        <v>0</v>
      </c>
      <c r="F801" s="22" t="str">
        <f t="shared" si="6"/>
        <v>0</v>
      </c>
      <c r="G801" s="23" t="str">
        <f t="shared" si="7"/>
        <v>0</v>
      </c>
      <c r="H801" s="24">
        <v>821344.0</v>
      </c>
      <c r="I801" s="11"/>
      <c r="J801" s="11"/>
      <c r="K801" s="11"/>
      <c r="M801" s="11"/>
      <c r="N801" s="11"/>
      <c r="O801" s="11"/>
      <c r="P801" s="11"/>
      <c r="Q801" s="11"/>
      <c r="R801" s="11"/>
      <c r="S801" s="11"/>
      <c r="T801" s="11"/>
      <c r="U801" s="11"/>
      <c r="V801" s="11"/>
      <c r="W801" s="11"/>
      <c r="X801" s="11"/>
      <c r="Y801" s="11"/>
      <c r="Z801" s="11"/>
      <c r="AA801" s="11"/>
      <c r="AB801" s="11"/>
      <c r="AC801" s="11"/>
      <c r="AD801" s="11"/>
    </row>
    <row r="802">
      <c r="A802" s="10" t="s">
        <v>36</v>
      </c>
      <c r="B802" s="24" t="s">
        <v>857</v>
      </c>
      <c r="C802" s="11"/>
      <c r="D802" s="21" t="str">
        <f t="shared" si="1"/>
        <v>0</v>
      </c>
      <c r="E802" s="21" t="str">
        <f t="shared" si="8"/>
        <v>0</v>
      </c>
      <c r="F802" s="22" t="str">
        <f t="shared" si="6"/>
        <v>0</v>
      </c>
      <c r="G802" s="23" t="str">
        <f t="shared" si="7"/>
        <v>0</v>
      </c>
      <c r="H802" s="24">
        <v>138185.0</v>
      </c>
      <c r="I802" s="11"/>
      <c r="J802" s="11"/>
      <c r="K802" s="11"/>
      <c r="M802" s="11"/>
      <c r="N802" s="11"/>
      <c r="O802" s="11"/>
      <c r="P802" s="11"/>
      <c r="Q802" s="11"/>
      <c r="R802" s="11"/>
      <c r="S802" s="11"/>
      <c r="T802" s="11"/>
      <c r="U802" s="11"/>
      <c r="V802" s="11"/>
      <c r="W802" s="11"/>
      <c r="X802" s="11"/>
      <c r="Y802" s="11"/>
      <c r="Z802" s="11"/>
      <c r="AA802" s="11"/>
      <c r="AB802" s="11"/>
      <c r="AC802" s="11"/>
      <c r="AD802" s="11"/>
    </row>
    <row r="803">
      <c r="A803" s="10" t="s">
        <v>36</v>
      </c>
      <c r="B803" s="10" t="s">
        <v>858</v>
      </c>
      <c r="C803" s="11"/>
      <c r="D803" s="21" t="str">
        <f t="shared" si="1"/>
        <v>0</v>
      </c>
      <c r="E803" s="21" t="str">
        <f t="shared" si="8"/>
        <v>0</v>
      </c>
      <c r="F803" s="22" t="str">
        <f t="shared" si="6"/>
        <v>0</v>
      </c>
      <c r="G803" s="23" t="str">
        <f t="shared" si="7"/>
        <v>0</v>
      </c>
      <c r="H803" s="24">
        <v>9801728.0</v>
      </c>
      <c r="I803" s="11"/>
      <c r="J803" s="11"/>
      <c r="K803" s="11"/>
      <c r="M803" s="11"/>
      <c r="N803" s="11"/>
      <c r="O803" s="11"/>
      <c r="P803" s="11"/>
      <c r="Q803" s="11"/>
      <c r="R803" s="11"/>
      <c r="S803" s="11"/>
      <c r="T803" s="11"/>
      <c r="U803" s="11"/>
      <c r="V803" s="11"/>
      <c r="W803" s="11"/>
      <c r="X803" s="11"/>
      <c r="Y803" s="11"/>
      <c r="Z803" s="11"/>
      <c r="AA803" s="11"/>
      <c r="AB803" s="11"/>
      <c r="AC803" s="11"/>
      <c r="AD803" s="11"/>
    </row>
    <row r="804">
      <c r="A804" s="10" t="s">
        <v>36</v>
      </c>
      <c r="B804" s="24" t="s">
        <v>859</v>
      </c>
      <c r="C804" s="11"/>
      <c r="D804" s="21" t="str">
        <f t="shared" si="1"/>
        <v>0</v>
      </c>
      <c r="E804" s="21" t="str">
        <f t="shared" si="8"/>
        <v>0</v>
      </c>
      <c r="F804" s="22" t="str">
        <f t="shared" si="6"/>
        <v>0</v>
      </c>
      <c r="G804" s="23" t="str">
        <f t="shared" si="7"/>
        <v>0</v>
      </c>
      <c r="H804" s="24">
        <v>247758.0</v>
      </c>
      <c r="I804" s="11"/>
      <c r="J804" s="11"/>
      <c r="K804" s="11"/>
      <c r="M804" s="11"/>
      <c r="N804" s="11"/>
      <c r="O804" s="11"/>
      <c r="P804" s="11"/>
      <c r="Q804" s="11"/>
      <c r="R804" s="11"/>
      <c r="S804" s="11"/>
      <c r="T804" s="11"/>
      <c r="U804" s="11"/>
      <c r="V804" s="11"/>
      <c r="W804" s="11"/>
      <c r="X804" s="11"/>
      <c r="Y804" s="11"/>
      <c r="Z804" s="11"/>
      <c r="AA804" s="11"/>
      <c r="AB804" s="11"/>
      <c r="AC804" s="11"/>
      <c r="AD804" s="11"/>
    </row>
    <row r="805">
      <c r="A805" s="10" t="s">
        <v>36</v>
      </c>
      <c r="B805" s="10" t="s">
        <v>860</v>
      </c>
      <c r="C805" s="11"/>
      <c r="D805" s="21" t="str">
        <f t="shared" si="1"/>
        <v>0</v>
      </c>
      <c r="E805" s="21" t="str">
        <f t="shared" si="8"/>
        <v>0</v>
      </c>
      <c r="F805" s="22" t="str">
        <f t="shared" si="6"/>
        <v>0</v>
      </c>
      <c r="G805" s="23" t="str">
        <f t="shared" si="7"/>
        <v>0</v>
      </c>
      <c r="H805" s="24">
        <v>1848465.0</v>
      </c>
      <c r="I805" s="11"/>
      <c r="J805" s="11"/>
      <c r="K805" s="11"/>
      <c r="M805" s="11"/>
      <c r="N805" s="11"/>
      <c r="O805" s="11"/>
      <c r="P805" s="11"/>
      <c r="Q805" s="11"/>
      <c r="R805" s="11"/>
      <c r="S805" s="11"/>
      <c r="T805" s="11"/>
      <c r="U805" s="11"/>
      <c r="V805" s="11"/>
      <c r="W805" s="11"/>
      <c r="X805" s="11"/>
      <c r="Y805" s="11"/>
      <c r="Z805" s="11"/>
      <c r="AA805" s="11"/>
      <c r="AB805" s="11"/>
      <c r="AC805" s="11"/>
      <c r="AD805" s="11"/>
    </row>
    <row r="806">
      <c r="A806" s="10" t="s">
        <v>36</v>
      </c>
      <c r="B806" s="24" t="s">
        <v>861</v>
      </c>
      <c r="C806" s="11"/>
      <c r="D806" s="21" t="str">
        <f t="shared" si="1"/>
        <v>0</v>
      </c>
      <c r="E806" s="21" t="str">
        <f t="shared" si="8"/>
        <v>0</v>
      </c>
      <c r="F806" s="22" t="str">
        <f t="shared" si="6"/>
        <v>0</v>
      </c>
      <c r="G806" s="23" t="str">
        <f t="shared" si="7"/>
        <v>0</v>
      </c>
      <c r="H806" s="24">
        <v>93555.0</v>
      </c>
      <c r="I806" s="11"/>
      <c r="J806" s="11"/>
      <c r="K806" s="11"/>
      <c r="M806" s="11"/>
      <c r="N806" s="11"/>
      <c r="O806" s="11"/>
      <c r="P806" s="11"/>
      <c r="Q806" s="11"/>
      <c r="R806" s="11"/>
      <c r="S806" s="11"/>
      <c r="T806" s="11"/>
      <c r="U806" s="11"/>
      <c r="V806" s="11"/>
      <c r="W806" s="11"/>
      <c r="X806" s="11"/>
      <c r="Y806" s="11"/>
      <c r="Z806" s="11"/>
      <c r="AA806" s="11"/>
      <c r="AB806" s="11"/>
      <c r="AC806" s="11"/>
      <c r="AD806" s="11"/>
    </row>
    <row r="807">
      <c r="A807" s="10" t="s">
        <v>36</v>
      </c>
      <c r="B807" s="10" t="s">
        <v>862</v>
      </c>
      <c r="C807" s="11"/>
      <c r="D807" s="21" t="str">
        <f t="shared" si="1"/>
        <v>0</v>
      </c>
      <c r="E807" s="21" t="str">
        <f t="shared" si="8"/>
        <v>0</v>
      </c>
      <c r="F807" s="22" t="str">
        <f t="shared" si="6"/>
        <v>0</v>
      </c>
      <c r="G807" s="23" t="str">
        <f t="shared" si="7"/>
        <v>0</v>
      </c>
      <c r="H807" s="24">
        <v>1.2535802E7</v>
      </c>
      <c r="I807" s="11"/>
      <c r="J807" s="11"/>
      <c r="K807" s="11"/>
      <c r="M807" s="11"/>
      <c r="N807" s="11"/>
      <c r="O807" s="11"/>
      <c r="P807" s="11"/>
      <c r="Q807" s="11"/>
      <c r="R807" s="11"/>
      <c r="S807" s="11"/>
      <c r="T807" s="11"/>
      <c r="U807" s="11"/>
      <c r="V807" s="11"/>
      <c r="W807" s="11"/>
      <c r="X807" s="11"/>
      <c r="Y807" s="11"/>
      <c r="Z807" s="11"/>
      <c r="AA807" s="11"/>
      <c r="AB807" s="11"/>
      <c r="AC807" s="11"/>
      <c r="AD807" s="11"/>
    </row>
    <row r="808">
      <c r="A808" s="10" t="s">
        <v>36</v>
      </c>
      <c r="B808" s="24" t="s">
        <v>863</v>
      </c>
      <c r="C808" s="11"/>
      <c r="D808" s="21" t="str">
        <f t="shared" si="1"/>
        <v>Petrobras</v>
      </c>
      <c r="E808" s="21" t="str">
        <f t="shared" si="8"/>
        <v>0</v>
      </c>
      <c r="F808" s="26" t="str">
        <f t="shared" si="6"/>
        <v>PETROBRAS 3.25% 01/04/19</v>
      </c>
      <c r="G808" s="23">
        <f t="shared" si="7"/>
        <v>446870</v>
      </c>
      <c r="H808" s="24">
        <v>446870.0</v>
      </c>
      <c r="I808" s="11"/>
      <c r="J808" s="11"/>
      <c r="K808" s="11"/>
      <c r="M808" s="11"/>
      <c r="N808" s="11"/>
      <c r="O808" s="11"/>
      <c r="P808" s="11"/>
      <c r="Q808" s="11"/>
      <c r="R808" s="11"/>
      <c r="S808" s="11"/>
      <c r="T808" s="11"/>
      <c r="U808" s="11"/>
      <c r="V808" s="11"/>
      <c r="W808" s="11"/>
      <c r="X808" s="11"/>
      <c r="Y808" s="11"/>
      <c r="Z808" s="11"/>
      <c r="AA808" s="11"/>
      <c r="AB808" s="11"/>
      <c r="AC808" s="11"/>
      <c r="AD808" s="11"/>
    </row>
    <row r="809">
      <c r="A809" s="10" t="s">
        <v>36</v>
      </c>
      <c r="B809" s="10" t="s">
        <v>864</v>
      </c>
      <c r="C809" s="11"/>
      <c r="D809" s="21" t="str">
        <f t="shared" si="1"/>
        <v>0</v>
      </c>
      <c r="E809" s="21" t="str">
        <f t="shared" si="8"/>
        <v>0</v>
      </c>
      <c r="F809" s="22" t="str">
        <f t="shared" si="6"/>
        <v>0</v>
      </c>
      <c r="G809" s="23" t="str">
        <f t="shared" si="7"/>
        <v>0</v>
      </c>
      <c r="H809" s="24">
        <v>1.6468154E7</v>
      </c>
      <c r="I809" s="11"/>
      <c r="J809" s="11"/>
      <c r="K809" s="11"/>
      <c r="M809" s="11"/>
      <c r="N809" s="11"/>
      <c r="O809" s="11"/>
      <c r="P809" s="11"/>
      <c r="Q809" s="11"/>
      <c r="R809" s="11"/>
      <c r="S809" s="11"/>
      <c r="T809" s="11"/>
      <c r="U809" s="11"/>
      <c r="V809" s="11"/>
      <c r="W809" s="11"/>
      <c r="X809" s="11"/>
      <c r="Y809" s="11"/>
      <c r="Z809" s="11"/>
      <c r="AA809" s="11"/>
      <c r="AB809" s="11"/>
      <c r="AC809" s="11"/>
      <c r="AD809" s="11"/>
    </row>
    <row r="810">
      <c r="A810" s="10" t="s">
        <v>36</v>
      </c>
      <c r="B810" s="24" t="s">
        <v>865</v>
      </c>
      <c r="C810" s="11"/>
      <c r="D810" s="21" t="str">
        <f t="shared" si="1"/>
        <v>0</v>
      </c>
      <c r="E810" s="21" t="str">
        <f t="shared" si="8"/>
        <v>0</v>
      </c>
      <c r="F810" s="22" t="str">
        <f t="shared" si="6"/>
        <v>0</v>
      </c>
      <c r="G810" s="23" t="str">
        <f t="shared" si="7"/>
        <v>0</v>
      </c>
      <c r="H810" s="24">
        <v>4733388.0</v>
      </c>
      <c r="I810" s="11"/>
      <c r="J810" s="11"/>
      <c r="K810" s="11"/>
      <c r="M810" s="11"/>
      <c r="N810" s="11"/>
      <c r="O810" s="11"/>
      <c r="P810" s="11"/>
      <c r="Q810" s="11"/>
      <c r="R810" s="11"/>
      <c r="S810" s="11"/>
      <c r="T810" s="11"/>
      <c r="U810" s="11"/>
      <c r="V810" s="11"/>
      <c r="W810" s="11"/>
      <c r="X810" s="11"/>
      <c r="Y810" s="11"/>
      <c r="Z810" s="11"/>
      <c r="AA810" s="11"/>
      <c r="AB810" s="11"/>
      <c r="AC810" s="11"/>
      <c r="AD810" s="11"/>
    </row>
    <row r="811">
      <c r="A811" s="10" t="s">
        <v>36</v>
      </c>
      <c r="B811" s="10" t="s">
        <v>866</v>
      </c>
      <c r="C811" s="11"/>
      <c r="D811" s="21" t="str">
        <f t="shared" si="1"/>
        <v>0</v>
      </c>
      <c r="E811" s="21" t="str">
        <f t="shared" si="8"/>
        <v>0</v>
      </c>
      <c r="F811" s="22" t="str">
        <f t="shared" si="6"/>
        <v>0</v>
      </c>
      <c r="G811" s="23" t="str">
        <f t="shared" si="7"/>
        <v>0</v>
      </c>
      <c r="H811" s="24">
        <v>250930.0</v>
      </c>
      <c r="I811" s="11"/>
      <c r="J811" s="11"/>
      <c r="K811" s="11"/>
      <c r="M811" s="11"/>
      <c r="N811" s="11"/>
      <c r="O811" s="11"/>
      <c r="P811" s="11"/>
      <c r="Q811" s="11"/>
      <c r="R811" s="11"/>
      <c r="S811" s="11"/>
      <c r="T811" s="11"/>
      <c r="U811" s="11"/>
      <c r="V811" s="11"/>
      <c r="W811" s="11"/>
      <c r="X811" s="11"/>
      <c r="Y811" s="11"/>
      <c r="Z811" s="11"/>
      <c r="AA811" s="11"/>
      <c r="AB811" s="11"/>
      <c r="AC811" s="11"/>
      <c r="AD811" s="11"/>
    </row>
    <row r="812">
      <c r="A812" s="10" t="s">
        <v>36</v>
      </c>
      <c r="B812" s="24" t="s">
        <v>867</v>
      </c>
      <c r="C812" s="11"/>
      <c r="D812" s="21" t="str">
        <f t="shared" si="1"/>
        <v>0</v>
      </c>
      <c r="E812" s="21" t="str">
        <f t="shared" si="8"/>
        <v>0</v>
      </c>
      <c r="F812" s="22" t="str">
        <f t="shared" si="6"/>
        <v>0</v>
      </c>
      <c r="G812" s="23" t="str">
        <f t="shared" si="7"/>
        <v>0</v>
      </c>
      <c r="H812" s="24">
        <v>41484.0</v>
      </c>
      <c r="I812" s="11"/>
      <c r="J812" s="11"/>
      <c r="K812" s="11"/>
      <c r="M812" s="11"/>
      <c r="N812" s="11"/>
      <c r="O812" s="11"/>
      <c r="P812" s="11"/>
      <c r="Q812" s="11"/>
      <c r="R812" s="11"/>
      <c r="S812" s="11"/>
      <c r="T812" s="11"/>
      <c r="U812" s="11"/>
      <c r="V812" s="11"/>
      <c r="W812" s="11"/>
      <c r="X812" s="11"/>
      <c r="Y812" s="11"/>
      <c r="Z812" s="11"/>
      <c r="AA812" s="11"/>
      <c r="AB812" s="11"/>
      <c r="AC812" s="11"/>
      <c r="AD812" s="11"/>
    </row>
    <row r="813">
      <c r="A813" s="10" t="s">
        <v>36</v>
      </c>
      <c r="B813" s="10" t="s">
        <v>868</v>
      </c>
      <c r="C813" s="11"/>
      <c r="D813" s="21" t="str">
        <f t="shared" si="1"/>
        <v>0</v>
      </c>
      <c r="E813" s="21" t="str">
        <f t="shared" si="8"/>
        <v>0</v>
      </c>
      <c r="F813" s="22" t="str">
        <f t="shared" si="6"/>
        <v>0</v>
      </c>
      <c r="G813" s="23" t="str">
        <f t="shared" si="7"/>
        <v>0</v>
      </c>
      <c r="H813" s="24">
        <v>5946986.0</v>
      </c>
      <c r="I813" s="11"/>
      <c r="J813" s="11"/>
      <c r="K813" s="11"/>
      <c r="M813" s="11"/>
      <c r="N813" s="11"/>
      <c r="O813" s="11"/>
      <c r="P813" s="11"/>
      <c r="Q813" s="11"/>
      <c r="R813" s="11"/>
      <c r="S813" s="11"/>
      <c r="T813" s="11"/>
      <c r="U813" s="11"/>
      <c r="V813" s="11"/>
      <c r="W813" s="11"/>
      <c r="X813" s="11"/>
      <c r="Y813" s="11"/>
      <c r="Z813" s="11"/>
      <c r="AA813" s="11"/>
      <c r="AB813" s="11"/>
      <c r="AC813" s="11"/>
      <c r="AD813" s="11"/>
    </row>
    <row r="814">
      <c r="A814" s="10" t="s">
        <v>36</v>
      </c>
      <c r="B814" s="24" t="s">
        <v>869</v>
      </c>
      <c r="C814" s="11"/>
      <c r="D814" s="21" t="str">
        <f t="shared" si="1"/>
        <v>0</v>
      </c>
      <c r="E814" s="21" t="str">
        <f t="shared" si="8"/>
        <v>0</v>
      </c>
      <c r="F814" s="22" t="str">
        <f t="shared" si="6"/>
        <v>0</v>
      </c>
      <c r="G814" s="23" t="str">
        <f t="shared" si="7"/>
        <v>0</v>
      </c>
      <c r="H814" s="24">
        <v>5021785.0</v>
      </c>
      <c r="I814" s="11"/>
      <c r="J814" s="11"/>
      <c r="K814" s="11"/>
      <c r="M814" s="11"/>
      <c r="N814" s="11"/>
      <c r="O814" s="11"/>
      <c r="P814" s="11"/>
      <c r="Q814" s="11"/>
      <c r="R814" s="11"/>
      <c r="S814" s="11"/>
      <c r="T814" s="11"/>
      <c r="U814" s="11"/>
      <c r="V814" s="11"/>
      <c r="W814" s="11"/>
      <c r="X814" s="11"/>
      <c r="Y814" s="11"/>
      <c r="Z814" s="11"/>
      <c r="AA814" s="11"/>
      <c r="AB814" s="11"/>
      <c r="AC814" s="11"/>
      <c r="AD814" s="11"/>
    </row>
    <row r="815">
      <c r="A815" s="10" t="s">
        <v>36</v>
      </c>
      <c r="B815" s="10" t="s">
        <v>870</v>
      </c>
      <c r="C815" s="11"/>
      <c r="D815" s="21" t="str">
        <f t="shared" si="1"/>
        <v>0</v>
      </c>
      <c r="E815" s="21" t="str">
        <f t="shared" si="8"/>
        <v>0</v>
      </c>
      <c r="F815" s="22" t="str">
        <f t="shared" si="6"/>
        <v>0</v>
      </c>
      <c r="G815" s="23" t="str">
        <f t="shared" si="7"/>
        <v>0</v>
      </c>
      <c r="H815" s="24">
        <v>383798.0</v>
      </c>
      <c r="I815" s="11"/>
      <c r="J815" s="11"/>
      <c r="K815" s="11"/>
      <c r="M815" s="11"/>
      <c r="N815" s="11"/>
      <c r="O815" s="11"/>
      <c r="P815" s="11"/>
      <c r="Q815" s="11"/>
      <c r="R815" s="11"/>
      <c r="S815" s="11"/>
      <c r="T815" s="11"/>
      <c r="U815" s="11"/>
      <c r="V815" s="11"/>
      <c r="W815" s="11"/>
      <c r="X815" s="11"/>
      <c r="Y815" s="11"/>
      <c r="Z815" s="11"/>
      <c r="AA815" s="11"/>
      <c r="AB815" s="11"/>
      <c r="AC815" s="11"/>
      <c r="AD815" s="11"/>
    </row>
    <row r="816">
      <c r="A816" s="10" t="s">
        <v>36</v>
      </c>
      <c r="B816" s="24" t="s">
        <v>871</v>
      </c>
      <c r="C816" s="11"/>
      <c r="D816" s="21" t="str">
        <f t="shared" si="1"/>
        <v>0</v>
      </c>
      <c r="E816" s="21" t="str">
        <f t="shared" si="8"/>
        <v>0</v>
      </c>
      <c r="F816" s="22" t="str">
        <f t="shared" si="6"/>
        <v>0</v>
      </c>
      <c r="G816" s="23" t="str">
        <f t="shared" si="7"/>
        <v>0</v>
      </c>
      <c r="H816" s="24">
        <v>155954.0</v>
      </c>
      <c r="I816" s="11"/>
      <c r="J816" s="11"/>
      <c r="K816" s="11"/>
      <c r="M816" s="11"/>
      <c r="N816" s="11"/>
      <c r="O816" s="11"/>
      <c r="P816" s="11"/>
      <c r="Q816" s="11"/>
      <c r="R816" s="11"/>
      <c r="S816" s="11"/>
      <c r="T816" s="11"/>
      <c r="U816" s="11"/>
      <c r="V816" s="11"/>
      <c r="W816" s="11"/>
      <c r="X816" s="11"/>
      <c r="Y816" s="11"/>
      <c r="Z816" s="11"/>
      <c r="AA816" s="11"/>
      <c r="AB816" s="11"/>
      <c r="AC816" s="11"/>
      <c r="AD816" s="11"/>
    </row>
    <row r="817">
      <c r="A817" s="10" t="s">
        <v>36</v>
      </c>
      <c r="B817" s="10" t="s">
        <v>872</v>
      </c>
      <c r="C817" s="11"/>
      <c r="D817" s="21" t="str">
        <f t="shared" si="1"/>
        <v>0</v>
      </c>
      <c r="E817" s="21" t="str">
        <f t="shared" si="8"/>
        <v>0</v>
      </c>
      <c r="F817" s="22" t="str">
        <f t="shared" si="6"/>
        <v>0</v>
      </c>
      <c r="G817" s="23" t="str">
        <f t="shared" si="7"/>
        <v>0</v>
      </c>
      <c r="H817" s="24">
        <v>167814.0</v>
      </c>
      <c r="I817" s="11"/>
      <c r="J817" s="11"/>
      <c r="K817" s="11"/>
      <c r="M817" s="11"/>
      <c r="N817" s="11"/>
      <c r="O817" s="11"/>
      <c r="P817" s="11"/>
      <c r="Q817" s="11"/>
      <c r="R817" s="11"/>
      <c r="S817" s="11"/>
      <c r="T817" s="11"/>
      <c r="U817" s="11"/>
      <c r="V817" s="11"/>
      <c r="W817" s="11"/>
      <c r="X817" s="11"/>
      <c r="Y817" s="11"/>
      <c r="Z817" s="11"/>
      <c r="AA817" s="11"/>
      <c r="AB817" s="11"/>
      <c r="AC817" s="11"/>
      <c r="AD817" s="11"/>
    </row>
    <row r="818">
      <c r="A818" s="10" t="s">
        <v>36</v>
      </c>
      <c r="B818" s="24" t="s">
        <v>873</v>
      </c>
      <c r="C818" s="11"/>
      <c r="D818" s="21" t="str">
        <f t="shared" si="1"/>
        <v>0</v>
      </c>
      <c r="E818" s="21" t="str">
        <f t="shared" si="8"/>
        <v>0</v>
      </c>
      <c r="F818" s="22" t="str">
        <f t="shared" si="6"/>
        <v>0</v>
      </c>
      <c r="G818" s="23" t="str">
        <f t="shared" si="7"/>
        <v>0</v>
      </c>
      <c r="H818" s="24">
        <v>451568.0</v>
      </c>
      <c r="I818" s="11"/>
      <c r="J818" s="11"/>
      <c r="K818" s="11"/>
      <c r="M818" s="11"/>
      <c r="N818" s="11"/>
      <c r="O818" s="11"/>
      <c r="P818" s="11"/>
      <c r="Q818" s="11"/>
      <c r="R818" s="11"/>
      <c r="S818" s="11"/>
      <c r="T818" s="11"/>
      <c r="U818" s="11"/>
      <c r="V818" s="11"/>
      <c r="W818" s="11"/>
      <c r="X818" s="11"/>
      <c r="Y818" s="11"/>
      <c r="Z818" s="11"/>
      <c r="AA818" s="11"/>
      <c r="AB818" s="11"/>
      <c r="AC818" s="11"/>
      <c r="AD818" s="11"/>
    </row>
    <row r="819">
      <c r="A819" s="10" t="s">
        <v>36</v>
      </c>
      <c r="B819" s="10" t="s">
        <v>874</v>
      </c>
      <c r="C819" s="11"/>
      <c r="D819" s="21" t="str">
        <f t="shared" si="1"/>
        <v>0</v>
      </c>
      <c r="E819" s="21" t="str">
        <f t="shared" si="8"/>
        <v>0</v>
      </c>
      <c r="F819" s="22" t="str">
        <f t="shared" si="6"/>
        <v>0</v>
      </c>
      <c r="G819" s="23" t="str">
        <f t="shared" si="7"/>
        <v>0</v>
      </c>
      <c r="H819" s="24">
        <v>1986055.0</v>
      </c>
      <c r="I819" s="11"/>
      <c r="J819" s="11"/>
      <c r="K819" s="11"/>
      <c r="M819" s="11"/>
      <c r="N819" s="11"/>
      <c r="O819" s="11"/>
      <c r="P819" s="11"/>
      <c r="Q819" s="11"/>
      <c r="R819" s="11"/>
      <c r="S819" s="11"/>
      <c r="T819" s="11"/>
      <c r="U819" s="11"/>
      <c r="V819" s="11"/>
      <c r="W819" s="11"/>
      <c r="X819" s="11"/>
      <c r="Y819" s="11"/>
      <c r="Z819" s="11"/>
      <c r="AA819" s="11"/>
      <c r="AB819" s="11"/>
      <c r="AC819" s="11"/>
      <c r="AD819" s="11"/>
    </row>
    <row r="820">
      <c r="A820" s="10" t="s">
        <v>36</v>
      </c>
      <c r="B820" s="24" t="s">
        <v>875</v>
      </c>
      <c r="C820" s="11"/>
      <c r="D820" s="21" t="str">
        <f t="shared" si="1"/>
        <v>0</v>
      </c>
      <c r="E820" s="21" t="str">
        <f t="shared" si="8"/>
        <v>0</v>
      </c>
      <c r="F820" s="22" t="str">
        <f t="shared" si="6"/>
        <v>0</v>
      </c>
      <c r="G820" s="23" t="str">
        <f t="shared" si="7"/>
        <v>0</v>
      </c>
      <c r="H820" s="24">
        <v>791818.0</v>
      </c>
      <c r="I820" s="11"/>
      <c r="J820" s="11"/>
      <c r="K820" s="11"/>
      <c r="M820" s="11"/>
      <c r="N820" s="11"/>
      <c r="O820" s="11"/>
      <c r="P820" s="11"/>
      <c r="Q820" s="11"/>
      <c r="R820" s="11"/>
      <c r="S820" s="11"/>
      <c r="T820" s="11"/>
      <c r="U820" s="11"/>
      <c r="V820" s="11"/>
      <c r="W820" s="11"/>
      <c r="X820" s="11"/>
      <c r="Y820" s="11"/>
      <c r="Z820" s="11"/>
      <c r="AA820" s="11"/>
      <c r="AB820" s="11"/>
      <c r="AC820" s="11"/>
      <c r="AD820" s="11"/>
    </row>
    <row r="821">
      <c r="A821" s="10" t="s">
        <v>36</v>
      </c>
      <c r="B821" s="10" t="s">
        <v>876</v>
      </c>
      <c r="C821" s="11"/>
      <c r="D821" s="21" t="str">
        <f t="shared" si="1"/>
        <v>0</v>
      </c>
      <c r="E821" s="21" t="str">
        <f t="shared" si="8"/>
        <v>0</v>
      </c>
      <c r="F821" s="22" t="str">
        <f t="shared" si="6"/>
        <v>0</v>
      </c>
      <c r="G821" s="23" t="str">
        <f t="shared" si="7"/>
        <v>0</v>
      </c>
      <c r="H821" s="24">
        <v>1664176.0</v>
      </c>
      <c r="I821" s="11"/>
      <c r="J821" s="11"/>
      <c r="K821" s="11"/>
      <c r="M821" s="11"/>
      <c r="N821" s="11"/>
      <c r="O821" s="11"/>
      <c r="P821" s="11"/>
      <c r="Q821" s="11"/>
      <c r="R821" s="11"/>
      <c r="S821" s="11"/>
      <c r="T821" s="11"/>
      <c r="U821" s="11"/>
      <c r="V821" s="11"/>
      <c r="W821" s="11"/>
      <c r="X821" s="11"/>
      <c r="Y821" s="11"/>
      <c r="Z821" s="11"/>
      <c r="AA821" s="11"/>
      <c r="AB821" s="11"/>
      <c r="AC821" s="11"/>
      <c r="AD821" s="11"/>
    </row>
    <row r="822">
      <c r="A822" s="10" t="s">
        <v>36</v>
      </c>
      <c r="B822" s="24" t="s">
        <v>877</v>
      </c>
      <c r="C822" s="11"/>
      <c r="D822" s="21" t="str">
        <f t="shared" si="1"/>
        <v>0</v>
      </c>
      <c r="E822" s="21" t="str">
        <f t="shared" si="8"/>
        <v>0</v>
      </c>
      <c r="F822" s="22" t="str">
        <f t="shared" si="6"/>
        <v>0</v>
      </c>
      <c r="G822" s="23" t="str">
        <f t="shared" si="7"/>
        <v>0</v>
      </c>
      <c r="H822" s="24">
        <v>4085391.0</v>
      </c>
      <c r="I822" s="11"/>
      <c r="J822" s="11"/>
      <c r="K822" s="11"/>
      <c r="M822" s="11"/>
      <c r="N822" s="11"/>
      <c r="O822" s="11"/>
      <c r="P822" s="11"/>
      <c r="Q822" s="11"/>
      <c r="R822" s="11"/>
      <c r="S822" s="11"/>
      <c r="T822" s="11"/>
      <c r="U822" s="11"/>
      <c r="V822" s="11"/>
      <c r="W822" s="11"/>
      <c r="X822" s="11"/>
      <c r="Y822" s="11"/>
      <c r="Z822" s="11"/>
      <c r="AA822" s="11"/>
      <c r="AB822" s="11"/>
      <c r="AC822" s="11"/>
      <c r="AD822" s="11"/>
    </row>
    <row r="823">
      <c r="A823" s="10" t="s">
        <v>36</v>
      </c>
      <c r="B823" s="10" t="s">
        <v>878</v>
      </c>
      <c r="C823" s="11"/>
      <c r="D823" s="21" t="str">
        <f t="shared" si="1"/>
        <v>0</v>
      </c>
      <c r="E823" s="21" t="str">
        <f t="shared" si="8"/>
        <v>0</v>
      </c>
      <c r="F823" s="22" t="str">
        <f t="shared" si="6"/>
        <v>0</v>
      </c>
      <c r="G823" s="23" t="str">
        <f t="shared" si="7"/>
        <v>0</v>
      </c>
      <c r="H823" s="24">
        <v>3.4349487E7</v>
      </c>
      <c r="I823" s="11"/>
      <c r="J823" s="11"/>
      <c r="K823" s="11"/>
      <c r="M823" s="11"/>
      <c r="N823" s="11"/>
      <c r="O823" s="11"/>
      <c r="P823" s="11"/>
      <c r="Q823" s="11"/>
      <c r="R823" s="11"/>
      <c r="S823" s="11"/>
      <c r="T823" s="11"/>
      <c r="U823" s="11"/>
      <c r="V823" s="11"/>
      <c r="W823" s="11"/>
      <c r="X823" s="11"/>
      <c r="Y823" s="11"/>
      <c r="Z823" s="11"/>
      <c r="AA823" s="11"/>
      <c r="AB823" s="11"/>
      <c r="AC823" s="11"/>
      <c r="AD823" s="11"/>
    </row>
    <row r="824">
      <c r="A824" s="10" t="s">
        <v>36</v>
      </c>
      <c r="B824" s="24" t="s">
        <v>879</v>
      </c>
      <c r="C824" s="11"/>
      <c r="D824" s="21" t="str">
        <f t="shared" si="1"/>
        <v>0</v>
      </c>
      <c r="E824" s="21" t="str">
        <f t="shared" si="8"/>
        <v>0</v>
      </c>
      <c r="F824" s="22" t="str">
        <f t="shared" si="6"/>
        <v>0</v>
      </c>
      <c r="G824" s="23" t="str">
        <f t="shared" si="7"/>
        <v>0</v>
      </c>
      <c r="H824" s="24">
        <v>4860726.0</v>
      </c>
      <c r="I824" s="11"/>
      <c r="J824" s="11"/>
      <c r="K824" s="11"/>
      <c r="M824" s="11"/>
      <c r="N824" s="11"/>
      <c r="O824" s="11"/>
      <c r="P824" s="11"/>
      <c r="Q824" s="11"/>
      <c r="R824" s="11"/>
      <c r="S824" s="11"/>
      <c r="T824" s="11"/>
      <c r="U824" s="11"/>
      <c r="V824" s="11"/>
      <c r="W824" s="11"/>
      <c r="X824" s="11"/>
      <c r="Y824" s="11"/>
      <c r="Z824" s="11"/>
      <c r="AA824" s="11"/>
      <c r="AB824" s="11"/>
      <c r="AC824" s="11"/>
      <c r="AD824" s="11"/>
    </row>
    <row r="825">
      <c r="A825" s="10" t="s">
        <v>36</v>
      </c>
      <c r="B825" s="10" t="s">
        <v>880</v>
      </c>
      <c r="C825" s="11"/>
      <c r="D825" s="21" t="str">
        <f t="shared" si="1"/>
        <v>0</v>
      </c>
      <c r="E825" s="21" t="str">
        <f t="shared" si="8"/>
        <v>0</v>
      </c>
      <c r="F825" s="22" t="str">
        <f t="shared" si="6"/>
        <v>0</v>
      </c>
      <c r="G825" s="23" t="str">
        <f t="shared" si="7"/>
        <v>0</v>
      </c>
      <c r="H825" s="24">
        <v>701012.0</v>
      </c>
      <c r="I825" s="11"/>
      <c r="J825" s="11"/>
      <c r="K825" s="11"/>
      <c r="M825" s="11"/>
      <c r="N825" s="11"/>
      <c r="O825" s="11"/>
      <c r="P825" s="11"/>
      <c r="Q825" s="11"/>
      <c r="R825" s="11"/>
      <c r="S825" s="11"/>
      <c r="T825" s="11"/>
      <c r="U825" s="11"/>
      <c r="V825" s="11"/>
      <c r="W825" s="11"/>
      <c r="X825" s="11"/>
      <c r="Y825" s="11"/>
      <c r="Z825" s="11"/>
      <c r="AA825" s="11"/>
      <c r="AB825" s="11"/>
      <c r="AC825" s="11"/>
      <c r="AD825" s="11"/>
    </row>
    <row r="826">
      <c r="A826" s="10" t="s">
        <v>36</v>
      </c>
      <c r="B826" s="24" t="s">
        <v>881</v>
      </c>
      <c r="C826" s="11"/>
      <c r="D826" s="21" t="str">
        <f t="shared" si="1"/>
        <v>0</v>
      </c>
      <c r="E826" s="21" t="str">
        <f t="shared" si="8"/>
        <v>0</v>
      </c>
      <c r="F826" s="22" t="str">
        <f t="shared" si="6"/>
        <v>0</v>
      </c>
      <c r="G826" s="23" t="str">
        <f t="shared" si="7"/>
        <v>0</v>
      </c>
      <c r="H826" s="24">
        <v>314001.0</v>
      </c>
      <c r="I826" s="11"/>
      <c r="J826" s="11"/>
      <c r="K826" s="11"/>
      <c r="M826" s="11"/>
      <c r="N826" s="11"/>
      <c r="O826" s="11"/>
      <c r="P826" s="11"/>
      <c r="Q826" s="11"/>
      <c r="R826" s="11"/>
      <c r="S826" s="11"/>
      <c r="T826" s="11"/>
      <c r="U826" s="11"/>
      <c r="V826" s="11"/>
      <c r="W826" s="11"/>
      <c r="X826" s="11"/>
      <c r="Y826" s="11"/>
      <c r="Z826" s="11"/>
      <c r="AA826" s="11"/>
      <c r="AB826" s="11"/>
      <c r="AC826" s="11"/>
      <c r="AD826" s="11"/>
    </row>
    <row r="827">
      <c r="A827" s="10" t="s">
        <v>36</v>
      </c>
      <c r="B827" s="10" t="s">
        <v>882</v>
      </c>
      <c r="C827" s="11"/>
      <c r="D827" s="21" t="str">
        <f t="shared" si="1"/>
        <v>0</v>
      </c>
      <c r="E827" s="21" t="str">
        <f t="shared" si="8"/>
        <v>0</v>
      </c>
      <c r="F827" s="22" t="str">
        <f t="shared" si="6"/>
        <v>0</v>
      </c>
      <c r="G827" s="23" t="str">
        <f t="shared" si="7"/>
        <v>0</v>
      </c>
      <c r="H827" s="24">
        <v>9678865.0</v>
      </c>
      <c r="I827" s="11"/>
      <c r="J827" s="11"/>
      <c r="K827" s="11"/>
      <c r="M827" s="11"/>
      <c r="N827" s="11"/>
      <c r="O827" s="11"/>
      <c r="P827" s="11"/>
      <c r="Q827" s="11"/>
      <c r="R827" s="11"/>
      <c r="S827" s="11"/>
      <c r="T827" s="11"/>
      <c r="U827" s="11"/>
      <c r="V827" s="11"/>
      <c r="W827" s="11"/>
      <c r="X827" s="11"/>
      <c r="Y827" s="11"/>
      <c r="Z827" s="11"/>
      <c r="AA827" s="11"/>
      <c r="AB827" s="11"/>
      <c r="AC827" s="11"/>
      <c r="AD827" s="11"/>
    </row>
    <row r="828">
      <c r="A828" s="10" t="s">
        <v>36</v>
      </c>
      <c r="B828" s="24" t="s">
        <v>883</v>
      </c>
      <c r="C828" s="11"/>
      <c r="D828" s="21" t="str">
        <f t="shared" si="1"/>
        <v>0</v>
      </c>
      <c r="E828" s="21" t="str">
        <f t="shared" si="8"/>
        <v>0</v>
      </c>
      <c r="F828" s="22" t="str">
        <f t="shared" si="6"/>
        <v>0</v>
      </c>
      <c r="G828" s="23" t="str">
        <f t="shared" si="7"/>
        <v>0</v>
      </c>
      <c r="H828" s="24">
        <v>387182.0</v>
      </c>
      <c r="I828" s="11"/>
      <c r="J828" s="11"/>
      <c r="K828" s="11"/>
      <c r="M828" s="11"/>
      <c r="N828" s="11"/>
      <c r="O828" s="11"/>
      <c r="P828" s="11"/>
      <c r="Q828" s="11"/>
      <c r="R828" s="11"/>
      <c r="S828" s="11"/>
      <c r="T828" s="11"/>
      <c r="U828" s="11"/>
      <c r="V828" s="11"/>
      <c r="W828" s="11"/>
      <c r="X828" s="11"/>
      <c r="Y828" s="11"/>
      <c r="Z828" s="11"/>
      <c r="AA828" s="11"/>
      <c r="AB828" s="11"/>
      <c r="AC828" s="11"/>
      <c r="AD828" s="11"/>
    </row>
    <row r="829">
      <c r="A829" s="10" t="s">
        <v>36</v>
      </c>
      <c r="B829" s="10" t="s">
        <v>884</v>
      </c>
      <c r="C829" s="11"/>
      <c r="D829" s="21" t="str">
        <f t="shared" si="1"/>
        <v>0</v>
      </c>
      <c r="E829" s="21" t="str">
        <f t="shared" si="8"/>
        <v>0</v>
      </c>
      <c r="F829" s="22" t="str">
        <f t="shared" si="6"/>
        <v>0</v>
      </c>
      <c r="G829" s="23" t="str">
        <f t="shared" si="7"/>
        <v>0</v>
      </c>
      <c r="H829" s="24">
        <v>1632923.0</v>
      </c>
      <c r="I829" s="11"/>
      <c r="J829" s="11"/>
      <c r="K829" s="11"/>
      <c r="M829" s="11"/>
      <c r="N829" s="11"/>
      <c r="O829" s="11"/>
      <c r="P829" s="11"/>
      <c r="Q829" s="11"/>
      <c r="R829" s="11"/>
      <c r="S829" s="11"/>
      <c r="T829" s="11"/>
      <c r="U829" s="11"/>
      <c r="V829" s="11"/>
      <c r="W829" s="11"/>
      <c r="X829" s="11"/>
      <c r="Y829" s="11"/>
      <c r="Z829" s="11"/>
      <c r="AA829" s="11"/>
      <c r="AB829" s="11"/>
      <c r="AC829" s="11"/>
      <c r="AD829" s="11"/>
    </row>
    <row r="830">
      <c r="A830" s="10" t="s">
        <v>36</v>
      </c>
      <c r="B830" s="24" t="s">
        <v>885</v>
      </c>
      <c r="C830" s="11"/>
      <c r="D830" s="21" t="str">
        <f t="shared" si="1"/>
        <v>0</v>
      </c>
      <c r="E830" s="21" t="str">
        <f t="shared" si="8"/>
        <v>0</v>
      </c>
      <c r="F830" s="22" t="str">
        <f t="shared" si="6"/>
        <v>0</v>
      </c>
      <c r="G830" s="23" t="str">
        <f t="shared" si="7"/>
        <v>0</v>
      </c>
      <c r="H830" s="24">
        <v>102874.0</v>
      </c>
      <c r="I830" s="11"/>
      <c r="J830" s="11"/>
      <c r="K830" s="11"/>
      <c r="M830" s="11"/>
      <c r="N830" s="11"/>
      <c r="O830" s="11"/>
      <c r="P830" s="11"/>
      <c r="Q830" s="11"/>
      <c r="R830" s="11"/>
      <c r="S830" s="11"/>
      <c r="T830" s="11"/>
      <c r="U830" s="11"/>
      <c r="V830" s="11"/>
      <c r="W830" s="11"/>
      <c r="X830" s="11"/>
      <c r="Y830" s="11"/>
      <c r="Z830" s="11"/>
      <c r="AA830" s="11"/>
      <c r="AB830" s="11"/>
      <c r="AC830" s="11"/>
      <c r="AD830" s="11"/>
    </row>
    <row r="831">
      <c r="A831" s="10" t="s">
        <v>36</v>
      </c>
      <c r="B831" s="10" t="s">
        <v>886</v>
      </c>
      <c r="C831" s="11"/>
      <c r="D831" s="21" t="str">
        <f t="shared" si="1"/>
        <v>0</v>
      </c>
      <c r="E831" s="21" t="str">
        <f t="shared" si="8"/>
        <v>0</v>
      </c>
      <c r="F831" s="22" t="str">
        <f t="shared" si="6"/>
        <v>0</v>
      </c>
      <c r="G831" s="23" t="str">
        <f t="shared" si="7"/>
        <v>0</v>
      </c>
      <c r="H831" s="24">
        <v>367337.0</v>
      </c>
      <c r="I831" s="11"/>
      <c r="J831" s="11"/>
      <c r="K831" s="11"/>
      <c r="M831" s="11"/>
      <c r="N831" s="11"/>
      <c r="O831" s="11"/>
      <c r="P831" s="11"/>
      <c r="Q831" s="11"/>
      <c r="R831" s="11"/>
      <c r="S831" s="11"/>
      <c r="T831" s="11"/>
      <c r="U831" s="11"/>
      <c r="V831" s="11"/>
      <c r="W831" s="11"/>
      <c r="X831" s="11"/>
      <c r="Y831" s="11"/>
      <c r="Z831" s="11"/>
      <c r="AA831" s="11"/>
      <c r="AB831" s="11"/>
      <c r="AC831" s="11"/>
      <c r="AD831" s="11"/>
    </row>
    <row r="832">
      <c r="A832" s="10" t="s">
        <v>36</v>
      </c>
      <c r="B832" s="24" t="s">
        <v>887</v>
      </c>
      <c r="C832" s="11"/>
      <c r="D832" s="21" t="str">
        <f t="shared" si="1"/>
        <v>0</v>
      </c>
      <c r="E832" s="21" t="str">
        <f t="shared" si="8"/>
        <v>0</v>
      </c>
      <c r="F832" s="22" t="str">
        <f t="shared" si="6"/>
        <v>0</v>
      </c>
      <c r="G832" s="23" t="str">
        <f t="shared" si="7"/>
        <v>0</v>
      </c>
      <c r="H832" s="24">
        <v>110136.0</v>
      </c>
      <c r="I832" s="11"/>
      <c r="J832" s="11"/>
      <c r="K832" s="11"/>
      <c r="M832" s="11"/>
      <c r="N832" s="11"/>
      <c r="O832" s="11"/>
      <c r="P832" s="11"/>
      <c r="Q832" s="11"/>
      <c r="R832" s="11"/>
      <c r="S832" s="11"/>
      <c r="T832" s="11"/>
      <c r="U832" s="11"/>
      <c r="V832" s="11"/>
      <c r="W832" s="11"/>
      <c r="X832" s="11"/>
      <c r="Y832" s="11"/>
      <c r="Z832" s="11"/>
      <c r="AA832" s="11"/>
      <c r="AB832" s="11"/>
      <c r="AC832" s="11"/>
      <c r="AD832" s="11"/>
    </row>
    <row r="833">
      <c r="A833" s="10" t="s">
        <v>36</v>
      </c>
      <c r="B833" s="10" t="s">
        <v>888</v>
      </c>
      <c r="C833" s="11"/>
      <c r="D833" s="21" t="str">
        <f t="shared" si="1"/>
        <v>0</v>
      </c>
      <c r="E833" s="21" t="str">
        <f t="shared" si="8"/>
        <v>0</v>
      </c>
      <c r="F833" s="22" t="str">
        <f t="shared" si="6"/>
        <v>0</v>
      </c>
      <c r="G833" s="23" t="str">
        <f t="shared" si="7"/>
        <v>0</v>
      </c>
      <c r="H833" s="24">
        <v>2.6979955E7</v>
      </c>
      <c r="I833" s="11"/>
      <c r="J833" s="11"/>
      <c r="K833" s="11"/>
      <c r="M833" s="11"/>
      <c r="N833" s="11"/>
      <c r="O833" s="11"/>
      <c r="P833" s="11"/>
      <c r="Q833" s="11"/>
      <c r="R833" s="11"/>
      <c r="S833" s="11"/>
      <c r="T833" s="11"/>
      <c r="U833" s="11"/>
      <c r="V833" s="11"/>
      <c r="W833" s="11"/>
      <c r="X833" s="11"/>
      <c r="Y833" s="11"/>
      <c r="Z833" s="11"/>
      <c r="AA833" s="11"/>
      <c r="AB833" s="11"/>
      <c r="AC833" s="11"/>
      <c r="AD833" s="11"/>
    </row>
    <row r="834">
      <c r="A834" s="10" t="s">
        <v>36</v>
      </c>
      <c r="B834" s="24" t="s">
        <v>889</v>
      </c>
      <c r="C834" s="11"/>
      <c r="D834" s="21" t="str">
        <f t="shared" si="1"/>
        <v>0</v>
      </c>
      <c r="E834" s="21" t="str">
        <f t="shared" si="8"/>
        <v>0</v>
      </c>
      <c r="F834" s="22" t="str">
        <f t="shared" si="6"/>
        <v>0</v>
      </c>
      <c r="G834" s="23" t="str">
        <f t="shared" si="7"/>
        <v>0</v>
      </c>
      <c r="H834" s="24">
        <v>1683229.0</v>
      </c>
      <c r="I834" s="11"/>
      <c r="J834" s="11"/>
      <c r="K834" s="11"/>
      <c r="M834" s="11"/>
      <c r="N834" s="11"/>
      <c r="O834" s="11"/>
      <c r="P834" s="11"/>
      <c r="Q834" s="11"/>
      <c r="R834" s="11"/>
      <c r="S834" s="11"/>
      <c r="T834" s="11"/>
      <c r="U834" s="11"/>
      <c r="V834" s="11"/>
      <c r="W834" s="11"/>
      <c r="X834" s="11"/>
      <c r="Y834" s="11"/>
      <c r="Z834" s="11"/>
      <c r="AA834" s="11"/>
      <c r="AB834" s="11"/>
      <c r="AC834" s="11"/>
      <c r="AD834" s="11"/>
    </row>
    <row r="835">
      <c r="A835" s="10" t="s">
        <v>36</v>
      </c>
      <c r="B835" s="10" t="s">
        <v>890</v>
      </c>
      <c r="C835" s="11"/>
      <c r="D835" s="21" t="str">
        <f t="shared" si="1"/>
        <v>0</v>
      </c>
      <c r="E835" s="21" t="str">
        <f t="shared" si="8"/>
        <v>0</v>
      </c>
      <c r="F835" s="22" t="str">
        <f t="shared" si="6"/>
        <v>0</v>
      </c>
      <c r="G835" s="23" t="str">
        <f t="shared" si="7"/>
        <v>0</v>
      </c>
      <c r="H835" s="24">
        <v>1242361.0</v>
      </c>
      <c r="I835" s="11"/>
      <c r="J835" s="11"/>
      <c r="K835" s="11"/>
      <c r="M835" s="11"/>
      <c r="N835" s="11"/>
      <c r="O835" s="11"/>
      <c r="P835" s="11"/>
      <c r="Q835" s="11"/>
      <c r="R835" s="11"/>
      <c r="S835" s="11"/>
      <c r="T835" s="11"/>
      <c r="U835" s="11"/>
      <c r="V835" s="11"/>
      <c r="W835" s="11"/>
      <c r="X835" s="11"/>
      <c r="Y835" s="11"/>
      <c r="Z835" s="11"/>
      <c r="AA835" s="11"/>
      <c r="AB835" s="11"/>
      <c r="AC835" s="11"/>
      <c r="AD835" s="11"/>
    </row>
    <row r="836">
      <c r="A836" s="10" t="s">
        <v>36</v>
      </c>
      <c r="B836" s="24" t="s">
        <v>891</v>
      </c>
      <c r="C836" s="11"/>
      <c r="D836" s="21" t="str">
        <f t="shared" si="1"/>
        <v>0</v>
      </c>
      <c r="E836" s="21" t="str">
        <f t="shared" si="8"/>
        <v>0</v>
      </c>
      <c r="F836" s="22" t="str">
        <f t="shared" si="6"/>
        <v>0</v>
      </c>
      <c r="G836" s="23" t="str">
        <f t="shared" si="7"/>
        <v>0</v>
      </c>
      <c r="H836" s="24">
        <v>344087.0</v>
      </c>
      <c r="I836" s="11"/>
      <c r="J836" s="11"/>
      <c r="K836" s="11"/>
      <c r="M836" s="11"/>
      <c r="N836" s="11"/>
      <c r="O836" s="11"/>
      <c r="P836" s="11"/>
      <c r="Q836" s="11"/>
      <c r="R836" s="11"/>
      <c r="S836" s="11"/>
      <c r="T836" s="11"/>
      <c r="U836" s="11"/>
      <c r="V836" s="11"/>
      <c r="W836" s="11"/>
      <c r="X836" s="11"/>
      <c r="Y836" s="11"/>
      <c r="Z836" s="11"/>
      <c r="AA836" s="11"/>
      <c r="AB836" s="11"/>
      <c r="AC836" s="11"/>
      <c r="AD836" s="11"/>
    </row>
    <row r="837">
      <c r="A837" s="10" t="s">
        <v>36</v>
      </c>
      <c r="B837" s="10" t="s">
        <v>892</v>
      </c>
      <c r="C837" s="11"/>
      <c r="D837" s="21" t="str">
        <f t="shared" si="1"/>
        <v>0</v>
      </c>
      <c r="E837" s="21" t="str">
        <f t="shared" si="8"/>
        <v>0</v>
      </c>
      <c r="F837" s="22" t="str">
        <f t="shared" si="6"/>
        <v>0</v>
      </c>
      <c r="G837" s="23" t="str">
        <f t="shared" si="7"/>
        <v>0</v>
      </c>
      <c r="H837" s="24">
        <v>1.3468444E7</v>
      </c>
      <c r="I837" s="11"/>
      <c r="J837" s="11"/>
      <c r="K837" s="11"/>
      <c r="M837" s="11"/>
      <c r="N837" s="11"/>
      <c r="O837" s="11"/>
      <c r="P837" s="11"/>
      <c r="Q837" s="11"/>
      <c r="R837" s="11"/>
      <c r="S837" s="11"/>
      <c r="T837" s="11"/>
      <c r="U837" s="11"/>
      <c r="V837" s="11"/>
      <c r="W837" s="11"/>
      <c r="X837" s="11"/>
      <c r="Y837" s="11"/>
      <c r="Z837" s="11"/>
      <c r="AA837" s="11"/>
      <c r="AB837" s="11"/>
      <c r="AC837" s="11"/>
      <c r="AD837" s="11"/>
    </row>
    <row r="838">
      <c r="A838" s="10" t="s">
        <v>36</v>
      </c>
      <c r="B838" s="24" t="s">
        <v>893</v>
      </c>
      <c r="C838" s="11"/>
      <c r="D838" s="21" t="str">
        <f t="shared" si="1"/>
        <v>0</v>
      </c>
      <c r="E838" s="21" t="str">
        <f t="shared" si="8"/>
        <v>0</v>
      </c>
      <c r="F838" s="22" t="str">
        <f t="shared" si="6"/>
        <v>0</v>
      </c>
      <c r="G838" s="23" t="str">
        <f t="shared" si="7"/>
        <v>0</v>
      </c>
      <c r="H838" s="24">
        <v>4428725.0</v>
      </c>
      <c r="I838" s="11"/>
      <c r="J838" s="11"/>
      <c r="K838" s="11"/>
      <c r="M838" s="11"/>
      <c r="N838" s="11"/>
      <c r="O838" s="11"/>
      <c r="P838" s="11"/>
      <c r="Q838" s="11"/>
      <c r="R838" s="11"/>
      <c r="S838" s="11"/>
      <c r="T838" s="11"/>
      <c r="U838" s="11"/>
      <c r="V838" s="11"/>
      <c r="W838" s="11"/>
      <c r="X838" s="11"/>
      <c r="Y838" s="11"/>
      <c r="Z838" s="11"/>
      <c r="AA838" s="11"/>
      <c r="AB838" s="11"/>
      <c r="AC838" s="11"/>
      <c r="AD838" s="11"/>
    </row>
    <row r="839">
      <c r="A839" s="10" t="s">
        <v>36</v>
      </c>
      <c r="B839" s="10" t="s">
        <v>894</v>
      </c>
      <c r="C839" s="11"/>
      <c r="D839" s="21" t="str">
        <f t="shared" si="1"/>
        <v>0</v>
      </c>
      <c r="E839" s="21" t="str">
        <f t="shared" si="8"/>
        <v>0</v>
      </c>
      <c r="F839" s="22" t="str">
        <f t="shared" si="6"/>
        <v>0</v>
      </c>
      <c r="G839" s="23" t="str">
        <f t="shared" si="7"/>
        <v>0</v>
      </c>
      <c r="H839" s="24">
        <v>175956.0</v>
      </c>
      <c r="I839" s="11"/>
      <c r="J839" s="11"/>
      <c r="K839" s="11"/>
      <c r="M839" s="11"/>
      <c r="N839" s="11"/>
      <c r="O839" s="11"/>
      <c r="P839" s="11"/>
      <c r="Q839" s="11"/>
      <c r="R839" s="11"/>
      <c r="S839" s="11"/>
      <c r="T839" s="11"/>
      <c r="U839" s="11"/>
      <c r="V839" s="11"/>
      <c r="W839" s="11"/>
      <c r="X839" s="11"/>
      <c r="Y839" s="11"/>
      <c r="Z839" s="11"/>
      <c r="AA839" s="11"/>
      <c r="AB839" s="11"/>
      <c r="AC839" s="11"/>
      <c r="AD839" s="11"/>
    </row>
    <row r="840">
      <c r="A840" s="10" t="s">
        <v>36</v>
      </c>
      <c r="B840" s="24" t="s">
        <v>895</v>
      </c>
      <c r="C840" s="11"/>
      <c r="D840" s="21" t="str">
        <f t="shared" si="1"/>
        <v>0</v>
      </c>
      <c r="E840" s="21" t="str">
        <f t="shared" si="8"/>
        <v>0</v>
      </c>
      <c r="F840" s="22" t="str">
        <f t="shared" si="6"/>
        <v>0</v>
      </c>
      <c r="G840" s="23" t="str">
        <f t="shared" si="7"/>
        <v>0</v>
      </c>
      <c r="H840" s="24">
        <v>129079.0</v>
      </c>
      <c r="I840" s="11"/>
      <c r="J840" s="11"/>
      <c r="K840" s="11"/>
      <c r="M840" s="11"/>
      <c r="N840" s="11"/>
      <c r="O840" s="11"/>
      <c r="P840" s="11"/>
      <c r="Q840" s="11"/>
      <c r="R840" s="11"/>
      <c r="S840" s="11"/>
      <c r="T840" s="11"/>
      <c r="U840" s="11"/>
      <c r="V840" s="11"/>
      <c r="W840" s="11"/>
      <c r="X840" s="11"/>
      <c r="Y840" s="11"/>
      <c r="Z840" s="11"/>
      <c r="AA840" s="11"/>
      <c r="AB840" s="11"/>
      <c r="AC840" s="11"/>
      <c r="AD840" s="11"/>
    </row>
    <row r="841">
      <c r="A841" s="10" t="s">
        <v>36</v>
      </c>
      <c r="B841" s="10" t="s">
        <v>896</v>
      </c>
      <c r="C841" s="11"/>
      <c r="D841" s="21" t="str">
        <f t="shared" si="1"/>
        <v>0</v>
      </c>
      <c r="E841" s="21" t="str">
        <f t="shared" si="8"/>
        <v>0</v>
      </c>
      <c r="F841" s="22" t="str">
        <f t="shared" si="6"/>
        <v>0</v>
      </c>
      <c r="G841" s="23" t="str">
        <f t="shared" si="7"/>
        <v>0</v>
      </c>
      <c r="H841" s="24">
        <v>409318.0</v>
      </c>
      <c r="I841" s="11"/>
      <c r="J841" s="11"/>
      <c r="K841" s="11"/>
      <c r="M841" s="11"/>
      <c r="N841" s="11"/>
      <c r="O841" s="11"/>
      <c r="P841" s="11"/>
      <c r="Q841" s="11"/>
      <c r="R841" s="11"/>
      <c r="S841" s="11"/>
      <c r="T841" s="11"/>
      <c r="U841" s="11"/>
      <c r="V841" s="11"/>
      <c r="W841" s="11"/>
      <c r="X841" s="11"/>
      <c r="Y841" s="11"/>
      <c r="Z841" s="11"/>
      <c r="AA841" s="11"/>
      <c r="AB841" s="11"/>
      <c r="AC841" s="11"/>
      <c r="AD841" s="11"/>
    </row>
    <row r="842">
      <c r="A842" s="10" t="s">
        <v>36</v>
      </c>
      <c r="B842" s="24" t="s">
        <v>897</v>
      </c>
      <c r="C842" s="11"/>
      <c r="D842" s="21" t="str">
        <f t="shared" si="1"/>
        <v>0</v>
      </c>
      <c r="E842" s="21" t="str">
        <f t="shared" si="8"/>
        <v>0</v>
      </c>
      <c r="F842" s="22" t="str">
        <f t="shared" si="6"/>
        <v>0</v>
      </c>
      <c r="G842" s="23" t="str">
        <f t="shared" si="7"/>
        <v>0</v>
      </c>
      <c r="H842" s="24">
        <v>218341.0</v>
      </c>
      <c r="I842" s="11"/>
      <c r="J842" s="11"/>
      <c r="K842" s="11"/>
      <c r="M842" s="11"/>
      <c r="N842" s="11"/>
      <c r="O842" s="11"/>
      <c r="P842" s="11"/>
      <c r="Q842" s="11"/>
      <c r="R842" s="11"/>
      <c r="S842" s="11"/>
      <c r="T842" s="11"/>
      <c r="U842" s="11"/>
      <c r="V842" s="11"/>
      <c r="W842" s="11"/>
      <c r="X842" s="11"/>
      <c r="Y842" s="11"/>
      <c r="Z842" s="11"/>
      <c r="AA842" s="11"/>
      <c r="AB842" s="11"/>
      <c r="AC842" s="11"/>
      <c r="AD842" s="11"/>
    </row>
    <row r="843">
      <c r="A843" s="10" t="s">
        <v>36</v>
      </c>
      <c r="B843" s="10" t="s">
        <v>898</v>
      </c>
      <c r="C843" s="11"/>
      <c r="D843" s="21" t="str">
        <f t="shared" si="1"/>
        <v>0</v>
      </c>
      <c r="E843" s="21" t="str">
        <f t="shared" si="8"/>
        <v>0</v>
      </c>
      <c r="F843" s="22" t="str">
        <f t="shared" si="6"/>
        <v>0</v>
      </c>
      <c r="G843" s="23" t="str">
        <f t="shared" si="7"/>
        <v>0</v>
      </c>
      <c r="H843" s="24">
        <v>309037.0</v>
      </c>
      <c r="I843" s="11"/>
      <c r="J843" s="11"/>
      <c r="K843" s="11"/>
      <c r="M843" s="11"/>
      <c r="N843" s="11"/>
      <c r="O843" s="11"/>
      <c r="P843" s="11"/>
      <c r="Q843" s="11"/>
      <c r="R843" s="11"/>
      <c r="S843" s="11"/>
      <c r="T843" s="11"/>
      <c r="U843" s="11"/>
      <c r="V843" s="11"/>
      <c r="W843" s="11"/>
      <c r="X843" s="11"/>
      <c r="Y843" s="11"/>
      <c r="Z843" s="11"/>
      <c r="AA843" s="11"/>
      <c r="AB843" s="11"/>
      <c r="AC843" s="11"/>
      <c r="AD843" s="11"/>
    </row>
    <row r="844">
      <c r="A844" s="10" t="s">
        <v>36</v>
      </c>
      <c r="B844" s="24" t="s">
        <v>899</v>
      </c>
      <c r="C844" s="11"/>
      <c r="D844" s="21" t="str">
        <f t="shared" si="1"/>
        <v>0</v>
      </c>
      <c r="E844" s="21" t="str">
        <f t="shared" si="8"/>
        <v>0</v>
      </c>
      <c r="F844" s="22" t="str">
        <f t="shared" si="6"/>
        <v>0</v>
      </c>
      <c r="G844" s="23" t="str">
        <f t="shared" si="7"/>
        <v>0</v>
      </c>
      <c r="H844" s="24">
        <v>327297.0</v>
      </c>
      <c r="I844" s="11"/>
      <c r="J844" s="11"/>
      <c r="K844" s="11"/>
      <c r="M844" s="11"/>
      <c r="N844" s="11"/>
      <c r="O844" s="11"/>
      <c r="P844" s="11"/>
      <c r="Q844" s="11"/>
      <c r="R844" s="11"/>
      <c r="S844" s="11"/>
      <c r="T844" s="11"/>
      <c r="U844" s="11"/>
      <c r="V844" s="11"/>
      <c r="W844" s="11"/>
      <c r="X844" s="11"/>
      <c r="Y844" s="11"/>
      <c r="Z844" s="11"/>
      <c r="AA844" s="11"/>
      <c r="AB844" s="11"/>
      <c r="AC844" s="11"/>
      <c r="AD844" s="11"/>
    </row>
    <row r="845">
      <c r="A845" s="10" t="s">
        <v>36</v>
      </c>
      <c r="B845" s="10" t="s">
        <v>900</v>
      </c>
      <c r="C845" s="11"/>
      <c r="D845" s="21" t="str">
        <f t="shared" si="1"/>
        <v>0</v>
      </c>
      <c r="E845" s="21" t="str">
        <f t="shared" si="8"/>
        <v>0</v>
      </c>
      <c r="F845" s="22" t="str">
        <f t="shared" si="6"/>
        <v>0</v>
      </c>
      <c r="G845" s="23" t="str">
        <f t="shared" si="7"/>
        <v>0</v>
      </c>
      <c r="H845" s="24">
        <v>6553461.0</v>
      </c>
      <c r="I845" s="11"/>
      <c r="J845" s="11"/>
      <c r="K845" s="11"/>
      <c r="M845" s="11"/>
      <c r="N845" s="11"/>
      <c r="O845" s="11"/>
      <c r="P845" s="11"/>
      <c r="Q845" s="11"/>
      <c r="R845" s="11"/>
      <c r="S845" s="11"/>
      <c r="T845" s="11"/>
      <c r="U845" s="11"/>
      <c r="V845" s="11"/>
      <c r="W845" s="11"/>
      <c r="X845" s="11"/>
      <c r="Y845" s="11"/>
      <c r="Z845" s="11"/>
      <c r="AA845" s="11"/>
      <c r="AB845" s="11"/>
      <c r="AC845" s="11"/>
      <c r="AD845" s="11"/>
    </row>
    <row r="846">
      <c r="A846" s="10" t="s">
        <v>36</v>
      </c>
      <c r="B846" s="24" t="s">
        <v>901</v>
      </c>
      <c r="C846" s="11"/>
      <c r="D846" s="21" t="str">
        <f t="shared" si="1"/>
        <v>0</v>
      </c>
      <c r="E846" s="21" t="str">
        <f t="shared" si="8"/>
        <v>0</v>
      </c>
      <c r="F846" s="22" t="str">
        <f t="shared" si="6"/>
        <v>0</v>
      </c>
      <c r="G846" s="23" t="str">
        <f t="shared" si="7"/>
        <v>0</v>
      </c>
      <c r="H846" s="24">
        <v>321371.0</v>
      </c>
      <c r="I846" s="11"/>
      <c r="J846" s="11"/>
      <c r="K846" s="11"/>
      <c r="M846" s="11"/>
      <c r="N846" s="11"/>
      <c r="O846" s="11"/>
      <c r="P846" s="11"/>
      <c r="Q846" s="11"/>
      <c r="R846" s="11"/>
      <c r="S846" s="11"/>
      <c r="T846" s="11"/>
      <c r="U846" s="11"/>
      <c r="V846" s="11"/>
      <c r="W846" s="11"/>
      <c r="X846" s="11"/>
      <c r="Y846" s="11"/>
      <c r="Z846" s="11"/>
      <c r="AA846" s="11"/>
      <c r="AB846" s="11"/>
      <c r="AC846" s="11"/>
      <c r="AD846" s="11"/>
    </row>
    <row r="847">
      <c r="A847" s="10" t="s">
        <v>36</v>
      </c>
      <c r="B847" s="10" t="s">
        <v>902</v>
      </c>
      <c r="C847" s="11"/>
      <c r="D847" s="21" t="str">
        <f t="shared" si="1"/>
        <v>0</v>
      </c>
      <c r="E847" s="21" t="str">
        <f t="shared" si="8"/>
        <v>0</v>
      </c>
      <c r="F847" s="22" t="str">
        <f t="shared" si="6"/>
        <v>0</v>
      </c>
      <c r="G847" s="23" t="str">
        <f t="shared" si="7"/>
        <v>0</v>
      </c>
      <c r="H847" s="24">
        <v>2036936.0</v>
      </c>
      <c r="I847" s="11"/>
      <c r="J847" s="11"/>
      <c r="K847" s="11"/>
      <c r="M847" s="11"/>
      <c r="N847" s="11"/>
      <c r="O847" s="11"/>
      <c r="P847" s="11"/>
      <c r="Q847" s="11"/>
      <c r="R847" s="11"/>
      <c r="S847" s="11"/>
      <c r="T847" s="11"/>
      <c r="U847" s="11"/>
      <c r="V847" s="11"/>
      <c r="W847" s="11"/>
      <c r="X847" s="11"/>
      <c r="Y847" s="11"/>
      <c r="Z847" s="11"/>
      <c r="AA847" s="11"/>
      <c r="AB847" s="11"/>
      <c r="AC847" s="11"/>
      <c r="AD847" s="11"/>
    </row>
    <row r="848">
      <c r="A848" s="10" t="s">
        <v>36</v>
      </c>
      <c r="B848" s="24" t="s">
        <v>903</v>
      </c>
      <c r="C848" s="11"/>
      <c r="D848" s="21" t="str">
        <f t="shared" si="1"/>
        <v>0</v>
      </c>
      <c r="E848" s="21" t="str">
        <f t="shared" si="8"/>
        <v>0</v>
      </c>
      <c r="F848" s="22" t="str">
        <f t="shared" si="6"/>
        <v>0</v>
      </c>
      <c r="G848" s="23" t="str">
        <f t="shared" si="7"/>
        <v>0</v>
      </c>
      <c r="H848" s="24">
        <v>536150.0</v>
      </c>
      <c r="I848" s="11"/>
      <c r="J848" s="11"/>
      <c r="K848" s="11"/>
      <c r="M848" s="11"/>
      <c r="N848" s="11"/>
      <c r="O848" s="11"/>
      <c r="P848" s="11"/>
      <c r="Q848" s="11"/>
      <c r="R848" s="11"/>
      <c r="S848" s="11"/>
      <c r="T848" s="11"/>
      <c r="U848" s="11"/>
      <c r="V848" s="11"/>
      <c r="W848" s="11"/>
      <c r="X848" s="11"/>
      <c r="Y848" s="11"/>
      <c r="Z848" s="11"/>
      <c r="AA848" s="11"/>
      <c r="AB848" s="11"/>
      <c r="AC848" s="11"/>
      <c r="AD848" s="11"/>
    </row>
    <row r="849">
      <c r="A849" s="10" t="s">
        <v>36</v>
      </c>
      <c r="B849" s="10" t="s">
        <v>904</v>
      </c>
      <c r="C849" s="11"/>
      <c r="D849" s="21" t="str">
        <f t="shared" si="1"/>
        <v>0</v>
      </c>
      <c r="E849" s="21" t="str">
        <f t="shared" si="8"/>
        <v>0</v>
      </c>
      <c r="F849" s="22" t="str">
        <f t="shared" si="6"/>
        <v>0</v>
      </c>
      <c r="G849" s="23" t="str">
        <f t="shared" si="7"/>
        <v>0</v>
      </c>
      <c r="H849" s="24">
        <v>3580818.0</v>
      </c>
      <c r="I849" s="11"/>
      <c r="J849" s="11"/>
      <c r="K849" s="11"/>
      <c r="M849" s="11"/>
      <c r="N849" s="11"/>
      <c r="O849" s="11"/>
      <c r="P849" s="11"/>
      <c r="Q849" s="11"/>
      <c r="R849" s="11"/>
      <c r="S849" s="11"/>
      <c r="T849" s="11"/>
      <c r="U849" s="11"/>
      <c r="V849" s="11"/>
      <c r="W849" s="11"/>
      <c r="X849" s="11"/>
      <c r="Y849" s="11"/>
      <c r="Z849" s="11"/>
      <c r="AA849" s="11"/>
      <c r="AB849" s="11"/>
      <c r="AC849" s="11"/>
      <c r="AD849" s="11"/>
    </row>
    <row r="850">
      <c r="A850" s="10" t="s">
        <v>36</v>
      </c>
      <c r="B850" s="24" t="s">
        <v>905</v>
      </c>
      <c r="C850" s="11"/>
      <c r="D850" s="21" t="str">
        <f t="shared" si="1"/>
        <v>0</v>
      </c>
      <c r="E850" s="21" t="str">
        <f t="shared" si="8"/>
        <v>0</v>
      </c>
      <c r="F850" s="22" t="str">
        <f t="shared" si="6"/>
        <v>0</v>
      </c>
      <c r="G850" s="23" t="str">
        <f t="shared" si="7"/>
        <v>0</v>
      </c>
      <c r="H850" s="24">
        <v>129869.0</v>
      </c>
      <c r="I850" s="11"/>
      <c r="J850" s="11"/>
      <c r="K850" s="11"/>
      <c r="M850" s="11"/>
      <c r="N850" s="11"/>
      <c r="O850" s="11"/>
      <c r="P850" s="11"/>
      <c r="Q850" s="11"/>
      <c r="R850" s="11"/>
      <c r="S850" s="11"/>
      <c r="T850" s="11"/>
      <c r="U850" s="11"/>
      <c r="V850" s="11"/>
      <c r="W850" s="11"/>
      <c r="X850" s="11"/>
      <c r="Y850" s="11"/>
      <c r="Z850" s="11"/>
      <c r="AA850" s="11"/>
      <c r="AB850" s="11"/>
      <c r="AC850" s="11"/>
      <c r="AD850" s="11"/>
    </row>
    <row r="851">
      <c r="A851" s="10" t="s">
        <v>36</v>
      </c>
      <c r="B851" s="10" t="s">
        <v>906</v>
      </c>
      <c r="C851" s="11"/>
      <c r="D851" s="21" t="str">
        <f t="shared" si="1"/>
        <v>0</v>
      </c>
      <c r="E851" s="21" t="str">
        <f t="shared" si="8"/>
        <v>0</v>
      </c>
      <c r="F851" s="22" t="str">
        <f t="shared" si="6"/>
        <v>0</v>
      </c>
      <c r="G851" s="23" t="str">
        <f t="shared" si="7"/>
        <v>0</v>
      </c>
      <c r="H851" s="24">
        <v>2035611.0</v>
      </c>
      <c r="I851" s="11"/>
      <c r="J851" s="11"/>
      <c r="K851" s="11"/>
      <c r="M851" s="11"/>
      <c r="N851" s="11"/>
      <c r="O851" s="11"/>
      <c r="P851" s="11"/>
      <c r="Q851" s="11"/>
      <c r="R851" s="11"/>
      <c r="S851" s="11"/>
      <c r="T851" s="11"/>
      <c r="U851" s="11"/>
      <c r="V851" s="11"/>
      <c r="W851" s="11"/>
      <c r="X851" s="11"/>
      <c r="Y851" s="11"/>
      <c r="Z851" s="11"/>
      <c r="AA851" s="11"/>
      <c r="AB851" s="11"/>
      <c r="AC851" s="11"/>
      <c r="AD851" s="11"/>
    </row>
    <row r="852">
      <c r="A852" s="10" t="s">
        <v>36</v>
      </c>
      <c r="B852" s="24" t="s">
        <v>907</v>
      </c>
      <c r="C852" s="11"/>
      <c r="D852" s="21" t="str">
        <f t="shared" si="1"/>
        <v>0</v>
      </c>
      <c r="E852" s="21" t="str">
        <f t="shared" si="8"/>
        <v>0</v>
      </c>
      <c r="F852" s="22" t="str">
        <f t="shared" si="6"/>
        <v>0</v>
      </c>
      <c r="G852" s="23" t="str">
        <f t="shared" si="7"/>
        <v>0</v>
      </c>
      <c r="H852" s="24">
        <v>4.3496782E7</v>
      </c>
      <c r="I852" s="11"/>
      <c r="J852" s="11"/>
      <c r="K852" s="11"/>
      <c r="M852" s="11"/>
      <c r="N852" s="11"/>
      <c r="O852" s="11"/>
      <c r="P852" s="11"/>
      <c r="Q852" s="11"/>
      <c r="R852" s="11"/>
      <c r="S852" s="11"/>
      <c r="T852" s="11"/>
      <c r="U852" s="11"/>
      <c r="V852" s="11"/>
      <c r="W852" s="11"/>
      <c r="X852" s="11"/>
      <c r="Y852" s="11"/>
      <c r="Z852" s="11"/>
      <c r="AA852" s="11"/>
      <c r="AB852" s="11"/>
      <c r="AC852" s="11"/>
      <c r="AD852" s="11"/>
    </row>
    <row r="853">
      <c r="A853" s="10" t="s">
        <v>36</v>
      </c>
      <c r="B853" s="10" t="s">
        <v>908</v>
      </c>
      <c r="C853" s="11"/>
      <c r="D853" s="21" t="str">
        <f t="shared" si="1"/>
        <v>0</v>
      </c>
      <c r="E853" s="21" t="str">
        <f t="shared" si="8"/>
        <v>0</v>
      </c>
      <c r="F853" s="22" t="str">
        <f t="shared" si="6"/>
        <v>0</v>
      </c>
      <c r="G853" s="23" t="str">
        <f t="shared" si="7"/>
        <v>0</v>
      </c>
      <c r="H853" s="24">
        <v>22774.0</v>
      </c>
      <c r="I853" s="11"/>
      <c r="J853" s="11"/>
      <c r="K853" s="11"/>
      <c r="M853" s="11"/>
      <c r="N853" s="11"/>
      <c r="O853" s="11"/>
      <c r="P853" s="11"/>
      <c r="Q853" s="11"/>
      <c r="R853" s="11"/>
      <c r="S853" s="11"/>
      <c r="T853" s="11"/>
      <c r="U853" s="11"/>
      <c r="V853" s="11"/>
      <c r="W853" s="11"/>
      <c r="X853" s="11"/>
      <c r="Y853" s="11"/>
      <c r="Z853" s="11"/>
      <c r="AA853" s="11"/>
      <c r="AB853" s="11"/>
      <c r="AC853" s="11"/>
      <c r="AD853" s="11"/>
    </row>
    <row r="854">
      <c r="A854" s="10" t="s">
        <v>36</v>
      </c>
      <c r="B854" s="24" t="s">
        <v>909</v>
      </c>
      <c r="C854" s="11"/>
      <c r="D854" s="21" t="str">
        <f t="shared" si="1"/>
        <v>0</v>
      </c>
      <c r="E854" s="21" t="str">
        <f t="shared" si="8"/>
        <v>0</v>
      </c>
      <c r="F854" s="22" t="str">
        <f t="shared" si="6"/>
        <v>0</v>
      </c>
      <c r="G854" s="23" t="str">
        <f t="shared" si="7"/>
        <v>0</v>
      </c>
      <c r="H854" s="24">
        <v>27440.0</v>
      </c>
      <c r="I854" s="11"/>
      <c r="J854" s="11"/>
      <c r="K854" s="11"/>
      <c r="M854" s="11"/>
      <c r="N854" s="11"/>
      <c r="O854" s="11"/>
      <c r="P854" s="11"/>
      <c r="Q854" s="11"/>
      <c r="R854" s="11"/>
      <c r="S854" s="11"/>
      <c r="T854" s="11"/>
      <c r="U854" s="11"/>
      <c r="V854" s="11"/>
      <c r="W854" s="11"/>
      <c r="X854" s="11"/>
      <c r="Y854" s="11"/>
      <c r="Z854" s="11"/>
      <c r="AA854" s="11"/>
      <c r="AB854" s="11"/>
      <c r="AC854" s="11"/>
      <c r="AD854" s="11"/>
    </row>
    <row r="855">
      <c r="A855" s="10" t="s">
        <v>36</v>
      </c>
      <c r="B855" s="10" t="s">
        <v>910</v>
      </c>
      <c r="C855" s="11"/>
      <c r="D855" s="21" t="str">
        <f t="shared" si="1"/>
        <v>0</v>
      </c>
      <c r="E855" s="21" t="str">
        <f t="shared" si="8"/>
        <v>0</v>
      </c>
      <c r="F855" s="22" t="str">
        <f t="shared" si="6"/>
        <v>0</v>
      </c>
      <c r="G855" s="23" t="str">
        <f t="shared" si="7"/>
        <v>0</v>
      </c>
      <c r="H855" s="24">
        <v>1.496743E7</v>
      </c>
      <c r="I855" s="11"/>
      <c r="J855" s="11"/>
      <c r="K855" s="11"/>
      <c r="M855" s="11"/>
      <c r="N855" s="11"/>
      <c r="O855" s="11"/>
      <c r="P855" s="11"/>
      <c r="Q855" s="11"/>
      <c r="R855" s="11"/>
      <c r="S855" s="11"/>
      <c r="T855" s="11"/>
      <c r="U855" s="11"/>
      <c r="V855" s="11"/>
      <c r="W855" s="11"/>
      <c r="X855" s="11"/>
      <c r="Y855" s="11"/>
      <c r="Z855" s="11"/>
      <c r="AA855" s="11"/>
      <c r="AB855" s="11"/>
      <c r="AC855" s="11"/>
      <c r="AD855" s="11"/>
    </row>
    <row r="856">
      <c r="A856" s="10" t="s">
        <v>36</v>
      </c>
      <c r="B856" s="24" t="s">
        <v>911</v>
      </c>
      <c r="C856" s="11"/>
      <c r="D856" s="21" t="str">
        <f t="shared" si="1"/>
        <v>0</v>
      </c>
      <c r="E856" s="21" t="str">
        <f t="shared" si="8"/>
        <v>0</v>
      </c>
      <c r="F856" s="22" t="str">
        <f t="shared" si="6"/>
        <v>0</v>
      </c>
      <c r="G856" s="23" t="str">
        <f t="shared" si="7"/>
        <v>0</v>
      </c>
      <c r="H856" s="24">
        <v>2.4195855E7</v>
      </c>
      <c r="I856" s="11"/>
      <c r="J856" s="11"/>
      <c r="K856" s="11"/>
      <c r="M856" s="11"/>
      <c r="N856" s="11"/>
      <c r="O856" s="11"/>
      <c r="P856" s="11"/>
      <c r="Q856" s="11"/>
      <c r="R856" s="11"/>
      <c r="S856" s="11"/>
      <c r="T856" s="11"/>
      <c r="U856" s="11"/>
      <c r="V856" s="11"/>
      <c r="W856" s="11"/>
      <c r="X856" s="11"/>
      <c r="Y856" s="11"/>
      <c r="Z856" s="11"/>
      <c r="AA856" s="11"/>
      <c r="AB856" s="11"/>
      <c r="AC856" s="11"/>
      <c r="AD856" s="11"/>
    </row>
    <row r="857">
      <c r="A857" s="10" t="s">
        <v>36</v>
      </c>
      <c r="B857" s="10" t="s">
        <v>912</v>
      </c>
      <c r="C857" s="11"/>
      <c r="D857" s="21" t="str">
        <f t="shared" si="1"/>
        <v>Repsol</v>
      </c>
      <c r="E857" s="21" t="str">
        <f t="shared" si="8"/>
        <v>0</v>
      </c>
      <c r="F857" s="22" t="str">
        <f t="shared" si="6"/>
        <v>REPSOL INTL FINANCE 4.375% 20/2/18</v>
      </c>
      <c r="G857" s="23">
        <f t="shared" si="7"/>
        <v>457836</v>
      </c>
      <c r="H857" s="24">
        <v>457836.0</v>
      </c>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0" t="s">
        <v>36</v>
      </c>
      <c r="B858" s="24" t="s">
        <v>913</v>
      </c>
      <c r="C858" s="11"/>
      <c r="D858" s="21" t="str">
        <f t="shared" si="1"/>
        <v>0</v>
      </c>
      <c r="E858" s="21" t="str">
        <f t="shared" si="8"/>
        <v>0</v>
      </c>
      <c r="F858" s="22" t="str">
        <f t="shared" si="6"/>
        <v>0</v>
      </c>
      <c r="G858" s="23" t="str">
        <f t="shared" si="7"/>
        <v>0</v>
      </c>
      <c r="H858" s="24">
        <v>318640.0</v>
      </c>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0" t="s">
        <v>36</v>
      </c>
      <c r="B859" s="10" t="s">
        <v>914</v>
      </c>
      <c r="C859" s="11"/>
      <c r="D859" s="21" t="str">
        <f t="shared" si="1"/>
        <v>0</v>
      </c>
      <c r="E859" s="21" t="str">
        <f t="shared" si="8"/>
        <v>Rio Tinto</v>
      </c>
      <c r="F859" s="22" t="str">
        <f t="shared" si="6"/>
        <v>RIO TINTO</v>
      </c>
      <c r="G859" s="23">
        <f t="shared" si="7"/>
        <v>168131905</v>
      </c>
      <c r="H859" s="24">
        <v>1.68131905E8</v>
      </c>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0" t="s">
        <v>36</v>
      </c>
      <c r="B860" s="24" t="s">
        <v>915</v>
      </c>
      <c r="C860" s="11"/>
      <c r="D860" s="21" t="str">
        <f t="shared" si="1"/>
        <v>0</v>
      </c>
      <c r="E860" s="21" t="str">
        <f t="shared" si="8"/>
        <v>Rio Tinto</v>
      </c>
      <c r="F860" s="26" t="str">
        <f t="shared" si="6"/>
        <v>RIO TINTO 2.875% 21/8/22</v>
      </c>
      <c r="G860" s="23">
        <f t="shared" si="7"/>
        <v>96790</v>
      </c>
      <c r="H860" s="24">
        <v>96790.0</v>
      </c>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0" t="s">
        <v>36</v>
      </c>
      <c r="B861" s="10" t="s">
        <v>916</v>
      </c>
      <c r="C861" s="11"/>
      <c r="D861" s="21" t="str">
        <f t="shared" si="1"/>
        <v>0</v>
      </c>
      <c r="E861" s="21" t="str">
        <f t="shared" si="8"/>
        <v>Rio Tinto</v>
      </c>
      <c r="F861" s="22" t="str">
        <f t="shared" si="6"/>
        <v>RIO TINTO FIN 4% 11/12/29</v>
      </c>
      <c r="G861" s="23">
        <f t="shared" si="7"/>
        <v>2311196</v>
      </c>
      <c r="H861" s="24">
        <v>2311196.0</v>
      </c>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0" t="s">
        <v>36</v>
      </c>
      <c r="B862" s="24" t="s">
        <v>917</v>
      </c>
      <c r="C862" s="11"/>
      <c r="D862" s="21" t="str">
        <f t="shared" si="1"/>
        <v>0</v>
      </c>
      <c r="E862" s="21" t="str">
        <f t="shared" si="8"/>
        <v>0</v>
      </c>
      <c r="F862" s="22" t="str">
        <f t="shared" si="6"/>
        <v>0</v>
      </c>
      <c r="G862" s="23" t="str">
        <f t="shared" si="7"/>
        <v>0</v>
      </c>
      <c r="H862" s="24">
        <v>7.2858054E7</v>
      </c>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0" t="s">
        <v>36</v>
      </c>
      <c r="B863" s="10" t="s">
        <v>918</v>
      </c>
      <c r="C863" s="11"/>
      <c r="D863" s="21" t="str">
        <f t="shared" si="1"/>
        <v>0</v>
      </c>
      <c r="E863" s="21" t="str">
        <f t="shared" si="8"/>
        <v>0</v>
      </c>
      <c r="F863" s="22" t="str">
        <f t="shared" si="6"/>
        <v>0</v>
      </c>
      <c r="G863" s="23" t="str">
        <f t="shared" si="7"/>
        <v>0</v>
      </c>
      <c r="H863" s="24">
        <v>13582.0</v>
      </c>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0" t="s">
        <v>36</v>
      </c>
      <c r="B864" s="24" t="s">
        <v>919</v>
      </c>
      <c r="C864" s="11"/>
      <c r="D864" s="21" t="str">
        <f t="shared" si="1"/>
        <v>0</v>
      </c>
      <c r="E864" s="21" t="str">
        <f t="shared" si="8"/>
        <v>0</v>
      </c>
      <c r="F864" s="22" t="str">
        <f t="shared" si="6"/>
        <v>0</v>
      </c>
      <c r="G864" s="23" t="str">
        <f t="shared" si="7"/>
        <v>0</v>
      </c>
      <c r="H864" s="24">
        <v>96417.0</v>
      </c>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0" t="s">
        <v>36</v>
      </c>
      <c r="B865" s="10" t="s">
        <v>920</v>
      </c>
      <c r="C865" s="11"/>
      <c r="D865" s="21" t="str">
        <f t="shared" si="1"/>
        <v>0</v>
      </c>
      <c r="E865" s="21" t="str">
        <f t="shared" si="8"/>
        <v>0</v>
      </c>
      <c r="F865" s="22" t="str">
        <f t="shared" si="6"/>
        <v>0</v>
      </c>
      <c r="G865" s="23" t="str">
        <f t="shared" si="7"/>
        <v>0</v>
      </c>
      <c r="H865" s="24">
        <v>140753.0</v>
      </c>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0" t="s">
        <v>36</v>
      </c>
      <c r="B866" s="24" t="s">
        <v>921</v>
      </c>
      <c r="C866" s="11"/>
      <c r="D866" s="21" t="str">
        <f t="shared" si="1"/>
        <v>0</v>
      </c>
      <c r="E866" s="21" t="str">
        <f t="shared" si="8"/>
        <v>0</v>
      </c>
      <c r="F866" s="22" t="str">
        <f t="shared" si="6"/>
        <v>0</v>
      </c>
      <c r="G866" s="23" t="str">
        <f t="shared" si="7"/>
        <v>0</v>
      </c>
      <c r="H866" s="24">
        <v>1421161.0</v>
      </c>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0" t="s">
        <v>36</v>
      </c>
      <c r="B867" s="10" t="s">
        <v>922</v>
      </c>
      <c r="C867" s="11"/>
      <c r="D867" s="21" t="str">
        <f t="shared" si="1"/>
        <v>0</v>
      </c>
      <c r="E867" s="21" t="str">
        <f t="shared" si="8"/>
        <v>0</v>
      </c>
      <c r="F867" s="22" t="str">
        <f t="shared" si="6"/>
        <v>0</v>
      </c>
      <c r="G867" s="23" t="str">
        <f t="shared" si="7"/>
        <v>0</v>
      </c>
      <c r="H867" s="24">
        <v>95051.0</v>
      </c>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0" t="s">
        <v>36</v>
      </c>
      <c r="B868" s="24" t="s">
        <v>923</v>
      </c>
      <c r="C868" s="11"/>
      <c r="D868" s="21" t="str">
        <f t="shared" si="1"/>
        <v>0</v>
      </c>
      <c r="E868" s="21" t="str">
        <f t="shared" si="8"/>
        <v>0</v>
      </c>
      <c r="F868" s="22" t="str">
        <f t="shared" si="6"/>
        <v>0</v>
      </c>
      <c r="G868" s="23" t="str">
        <f t="shared" si="7"/>
        <v>0</v>
      </c>
      <c r="H868" s="24">
        <v>116793.0</v>
      </c>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0" t="s">
        <v>36</v>
      </c>
      <c r="B869" s="10" t="s">
        <v>924</v>
      </c>
      <c r="C869" s="11"/>
      <c r="D869" s="21" t="str">
        <f t="shared" si="1"/>
        <v>0</v>
      </c>
      <c r="E869" s="21" t="str">
        <f t="shared" si="8"/>
        <v>0</v>
      </c>
      <c r="F869" s="22" t="str">
        <f t="shared" si="6"/>
        <v>0</v>
      </c>
      <c r="G869" s="23" t="str">
        <f t="shared" si="7"/>
        <v>0</v>
      </c>
      <c r="H869" s="24">
        <v>243900.0</v>
      </c>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0" t="s">
        <v>36</v>
      </c>
      <c r="B870" s="24" t="s">
        <v>925</v>
      </c>
      <c r="C870" s="11"/>
      <c r="D870" s="21" t="str">
        <f t="shared" si="1"/>
        <v>0</v>
      </c>
      <c r="E870" s="21" t="str">
        <f t="shared" si="8"/>
        <v>0</v>
      </c>
      <c r="F870" s="22" t="str">
        <f t="shared" si="6"/>
        <v>0</v>
      </c>
      <c r="G870" s="23" t="str">
        <f t="shared" si="7"/>
        <v>0</v>
      </c>
      <c r="H870" s="24">
        <v>33887.0</v>
      </c>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0" t="s">
        <v>36</v>
      </c>
      <c r="B871" s="10" t="s">
        <v>926</v>
      </c>
      <c r="C871" s="11"/>
      <c r="D871" s="21" t="str">
        <f t="shared" si="1"/>
        <v>0</v>
      </c>
      <c r="E871" s="21" t="str">
        <f t="shared" si="8"/>
        <v>0</v>
      </c>
      <c r="F871" s="22" t="str">
        <f t="shared" si="6"/>
        <v>0</v>
      </c>
      <c r="G871" s="23" t="str">
        <f t="shared" si="7"/>
        <v>0</v>
      </c>
      <c r="H871" s="24">
        <v>1607511.0</v>
      </c>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0" t="s">
        <v>36</v>
      </c>
      <c r="B872" s="10" t="s">
        <v>927</v>
      </c>
      <c r="C872" s="11"/>
      <c r="D872" s="21" t="str">
        <f t="shared" si="1"/>
        <v>0</v>
      </c>
      <c r="E872" s="21" t="str">
        <f t="shared" si="8"/>
        <v>0</v>
      </c>
      <c r="F872" s="22" t="str">
        <f t="shared" si="6"/>
        <v>0</v>
      </c>
      <c r="G872" s="23" t="str">
        <f t="shared" si="7"/>
        <v>0</v>
      </c>
      <c r="H872" s="24">
        <v>1700304.0</v>
      </c>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0" t="s">
        <v>36</v>
      </c>
      <c r="B873" s="10" t="s">
        <v>928</v>
      </c>
      <c r="C873" s="11"/>
      <c r="D873" s="21" t="str">
        <f t="shared" si="1"/>
        <v>0</v>
      </c>
      <c r="E873" s="21" t="str">
        <f t="shared" si="8"/>
        <v>0</v>
      </c>
      <c r="F873" s="22" t="str">
        <f t="shared" si="6"/>
        <v>0</v>
      </c>
      <c r="G873" s="23" t="str">
        <f t="shared" si="7"/>
        <v>0</v>
      </c>
      <c r="H873" s="24">
        <v>113210.0</v>
      </c>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0" t="s">
        <v>36</v>
      </c>
      <c r="B874" s="24" t="s">
        <v>929</v>
      </c>
      <c r="C874" s="11"/>
      <c r="D874" s="21" t="str">
        <f t="shared" si="1"/>
        <v>0</v>
      </c>
      <c r="E874" s="21" t="str">
        <f t="shared" si="8"/>
        <v>0</v>
      </c>
      <c r="F874" s="22" t="str">
        <f t="shared" si="6"/>
        <v>0</v>
      </c>
      <c r="G874" s="23" t="str">
        <f t="shared" si="7"/>
        <v>0</v>
      </c>
      <c r="H874" s="24">
        <v>996417.0</v>
      </c>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0" t="s">
        <v>36</v>
      </c>
      <c r="B875" s="10" t="s">
        <v>930</v>
      </c>
      <c r="C875" s="11"/>
      <c r="D875" s="21" t="str">
        <f t="shared" si="1"/>
        <v>0</v>
      </c>
      <c r="E875" s="21" t="str">
        <f t="shared" si="8"/>
        <v>0</v>
      </c>
      <c r="F875" s="22" t="str">
        <f t="shared" si="6"/>
        <v>0</v>
      </c>
      <c r="G875" s="23" t="str">
        <f t="shared" si="7"/>
        <v>0</v>
      </c>
      <c r="H875" s="24">
        <v>8186672.0</v>
      </c>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0" t="s">
        <v>36</v>
      </c>
      <c r="B876" s="24" t="s">
        <v>931</v>
      </c>
      <c r="C876" s="11"/>
      <c r="D876" s="21" t="str">
        <f t="shared" si="1"/>
        <v>Shell</v>
      </c>
      <c r="E876" s="21" t="str">
        <f t="shared" si="8"/>
        <v>0</v>
      </c>
      <c r="F876" s="26" t="str">
        <f t="shared" si="6"/>
        <v>ROYAL DUTCH SHELL 'B'</v>
      </c>
      <c r="G876" s="23">
        <f t="shared" si="7"/>
        <v>261216207</v>
      </c>
      <c r="H876" s="24">
        <v>2.61216207E8</v>
      </c>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0" t="s">
        <v>36</v>
      </c>
      <c r="B877" s="10" t="s">
        <v>932</v>
      </c>
      <c r="C877" s="11"/>
      <c r="D877" s="21" t="str">
        <f t="shared" si="1"/>
        <v>0</v>
      </c>
      <c r="E877" s="21" t="str">
        <f t="shared" si="8"/>
        <v>0</v>
      </c>
      <c r="F877" s="22" t="str">
        <f t="shared" si="6"/>
        <v>0</v>
      </c>
      <c r="G877" s="23" t="str">
        <f t="shared" si="7"/>
        <v>0</v>
      </c>
      <c r="H877" s="24">
        <v>7161690.0</v>
      </c>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0" t="s">
        <v>36</v>
      </c>
      <c r="B878" s="24" t="s">
        <v>933</v>
      </c>
      <c r="C878" s="11"/>
      <c r="D878" s="21" t="str">
        <f t="shared" si="1"/>
        <v>0</v>
      </c>
      <c r="E878" s="21" t="str">
        <f t="shared" si="8"/>
        <v>0</v>
      </c>
      <c r="F878" s="22" t="str">
        <f t="shared" si="6"/>
        <v>0</v>
      </c>
      <c r="G878" s="23" t="str">
        <f t="shared" si="7"/>
        <v>0</v>
      </c>
      <c r="H878" s="24">
        <v>1.8116089E7</v>
      </c>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0" t="s">
        <v>36</v>
      </c>
      <c r="B879" s="10" t="s">
        <v>934</v>
      </c>
      <c r="C879" s="11"/>
      <c r="D879" s="21" t="str">
        <f t="shared" si="1"/>
        <v>0</v>
      </c>
      <c r="E879" s="21" t="str">
        <f t="shared" si="8"/>
        <v>0</v>
      </c>
      <c r="F879" s="22" t="str">
        <f t="shared" si="6"/>
        <v>0</v>
      </c>
      <c r="G879" s="23" t="str">
        <f t="shared" si="7"/>
        <v>0</v>
      </c>
      <c r="H879" s="24">
        <v>1820000.0</v>
      </c>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0" t="s">
        <v>36</v>
      </c>
      <c r="B880" s="24" t="s">
        <v>935</v>
      </c>
      <c r="C880" s="11"/>
      <c r="D880" s="21" t="str">
        <f t="shared" si="1"/>
        <v>0</v>
      </c>
      <c r="E880" s="21" t="str">
        <f t="shared" si="8"/>
        <v>0</v>
      </c>
      <c r="F880" s="22" t="str">
        <f t="shared" si="6"/>
        <v>0</v>
      </c>
      <c r="G880" s="23" t="str">
        <f t="shared" si="7"/>
        <v>0</v>
      </c>
      <c r="H880" s="24">
        <v>8177351.0</v>
      </c>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0" t="s">
        <v>36</v>
      </c>
      <c r="B881" s="10" t="s">
        <v>936</v>
      </c>
      <c r="C881" s="11"/>
      <c r="D881" s="21" t="str">
        <f t="shared" si="1"/>
        <v>0</v>
      </c>
      <c r="E881" s="21" t="str">
        <f t="shared" si="8"/>
        <v>0</v>
      </c>
      <c r="F881" s="22" t="str">
        <f t="shared" si="6"/>
        <v>0</v>
      </c>
      <c r="G881" s="23" t="str">
        <f t="shared" si="7"/>
        <v>0</v>
      </c>
      <c r="H881" s="24">
        <v>1044427.0</v>
      </c>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0" t="s">
        <v>36</v>
      </c>
      <c r="B882" s="24" t="s">
        <v>937</v>
      </c>
      <c r="C882" s="11"/>
      <c r="D882" s="21" t="str">
        <f t="shared" si="1"/>
        <v>0</v>
      </c>
      <c r="E882" s="21" t="str">
        <f t="shared" si="8"/>
        <v>0</v>
      </c>
      <c r="F882" s="22" t="str">
        <f t="shared" si="6"/>
        <v>0</v>
      </c>
      <c r="G882" s="23" t="str">
        <f t="shared" si="7"/>
        <v>0</v>
      </c>
      <c r="H882" s="24">
        <v>2305564.0</v>
      </c>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0" t="s">
        <v>36</v>
      </c>
      <c r="B883" s="10" t="s">
        <v>938</v>
      </c>
      <c r="C883" s="11"/>
      <c r="D883" s="21" t="str">
        <f t="shared" si="1"/>
        <v>RWE </v>
      </c>
      <c r="E883" s="21" t="str">
        <f t="shared" si="8"/>
        <v>RWE</v>
      </c>
      <c r="F883" s="22" t="str">
        <f t="shared" si="6"/>
        <v>RWE AG 7% VRN PERP 29/3/49</v>
      </c>
      <c r="G883" s="23">
        <f t="shared" si="7"/>
        <v>1291125</v>
      </c>
      <c r="H883" s="24">
        <v>1291125.0</v>
      </c>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0" t="s">
        <v>36</v>
      </c>
      <c r="B884" s="24" t="s">
        <v>939</v>
      </c>
      <c r="C884" s="11"/>
      <c r="D884" s="21" t="str">
        <f t="shared" si="1"/>
        <v>RWE </v>
      </c>
      <c r="E884" s="21" t="str">
        <f t="shared" si="8"/>
        <v>RWE</v>
      </c>
      <c r="F884" s="26" t="str">
        <f t="shared" si="6"/>
        <v>RWE FINANCE 5% 10/02/15</v>
      </c>
      <c r="G884" s="23">
        <f t="shared" si="7"/>
        <v>471969</v>
      </c>
      <c r="H884" s="24">
        <v>471969.0</v>
      </c>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0" t="s">
        <v>36</v>
      </c>
      <c r="B885" s="10" t="s">
        <v>940</v>
      </c>
      <c r="C885" s="11"/>
      <c r="D885" s="21" t="str">
        <f t="shared" si="1"/>
        <v>RWE </v>
      </c>
      <c r="E885" s="21" t="str">
        <f t="shared" si="8"/>
        <v>RWE</v>
      </c>
      <c r="F885" s="22" t="str">
        <f t="shared" si="6"/>
        <v>RWE FINANCE 5.5% 06/07/2022</v>
      </c>
      <c r="G885" s="23">
        <f t="shared" si="7"/>
        <v>3435047</v>
      </c>
      <c r="H885" s="24">
        <v>3435047.0</v>
      </c>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0" t="s">
        <v>36</v>
      </c>
      <c r="B886" s="24" t="s">
        <v>941</v>
      </c>
      <c r="C886" s="11"/>
      <c r="D886" s="21" t="str">
        <f t="shared" si="1"/>
        <v>RWE </v>
      </c>
      <c r="E886" s="21" t="str">
        <f t="shared" si="8"/>
        <v>RWE</v>
      </c>
      <c r="F886" s="26" t="str">
        <f t="shared" si="6"/>
        <v>RWE FINANCE 6.125% 06/07/2039</v>
      </c>
      <c r="G886" s="23">
        <f t="shared" si="7"/>
        <v>2435672</v>
      </c>
      <c r="H886" s="24">
        <v>2435672.0</v>
      </c>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0" t="s">
        <v>36</v>
      </c>
      <c r="B887" s="10" t="s">
        <v>942</v>
      </c>
      <c r="C887" s="11"/>
      <c r="D887" s="21" t="str">
        <f t="shared" si="1"/>
        <v>RWE </v>
      </c>
      <c r="E887" s="21" t="str">
        <f t="shared" si="8"/>
        <v>RWE</v>
      </c>
      <c r="F887" s="22" t="str">
        <f t="shared" si="6"/>
        <v>RWE FINANCE 6.5% 20/04/21</v>
      </c>
      <c r="G887" s="23">
        <f t="shared" si="7"/>
        <v>2132028</v>
      </c>
      <c r="H887" s="24">
        <v>2132028.0</v>
      </c>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0" t="s">
        <v>36</v>
      </c>
      <c r="B888" s="24" t="s">
        <v>943</v>
      </c>
      <c r="C888" s="11"/>
      <c r="D888" s="21" t="str">
        <f t="shared" si="1"/>
        <v>0</v>
      </c>
      <c r="E888" s="21" t="str">
        <f t="shared" si="8"/>
        <v>0</v>
      </c>
      <c r="F888" s="22" t="str">
        <f t="shared" si="6"/>
        <v>0</v>
      </c>
      <c r="G888" s="23" t="str">
        <f t="shared" si="7"/>
        <v>0</v>
      </c>
      <c r="H888" s="24">
        <v>3053379.0</v>
      </c>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0" t="s">
        <v>36</v>
      </c>
      <c r="B889" s="10" t="s">
        <v>944</v>
      </c>
      <c r="C889" s="11"/>
      <c r="D889" s="21" t="str">
        <f t="shared" si="1"/>
        <v>0</v>
      </c>
      <c r="E889" s="21" t="str">
        <f t="shared" si="8"/>
        <v>0</v>
      </c>
      <c r="F889" s="22" t="str">
        <f t="shared" si="6"/>
        <v>0</v>
      </c>
      <c r="G889" s="23" t="str">
        <f t="shared" si="7"/>
        <v>0</v>
      </c>
      <c r="H889" s="24">
        <v>1.2190033E7</v>
      </c>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0" t="s">
        <v>36</v>
      </c>
      <c r="B890" s="24" t="s">
        <v>945</v>
      </c>
      <c r="C890" s="11"/>
      <c r="D890" s="21" t="str">
        <f t="shared" si="1"/>
        <v>0</v>
      </c>
      <c r="E890" s="21" t="str">
        <f t="shared" si="8"/>
        <v>0</v>
      </c>
      <c r="F890" s="22" t="str">
        <f t="shared" si="6"/>
        <v>0</v>
      </c>
      <c r="G890" s="23" t="str">
        <f t="shared" si="7"/>
        <v>0</v>
      </c>
      <c r="H890" s="24">
        <v>4.0007689E7</v>
      </c>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0" t="s">
        <v>36</v>
      </c>
      <c r="B891" s="10" t="s">
        <v>946</v>
      </c>
      <c r="C891" s="11"/>
      <c r="D891" s="21" t="str">
        <f t="shared" si="1"/>
        <v>0</v>
      </c>
      <c r="E891" s="21" t="str">
        <f t="shared" si="8"/>
        <v>0</v>
      </c>
      <c r="F891" s="22" t="str">
        <f t="shared" si="6"/>
        <v>0</v>
      </c>
      <c r="G891" s="23" t="str">
        <f t="shared" si="7"/>
        <v>0</v>
      </c>
      <c r="H891" s="24">
        <v>208694.0</v>
      </c>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0" t="s">
        <v>36</v>
      </c>
      <c r="B892" s="24" t="s">
        <v>947</v>
      </c>
      <c r="C892" s="11"/>
      <c r="D892" s="21" t="str">
        <f t="shared" si="1"/>
        <v>0</v>
      </c>
      <c r="E892" s="21" t="str">
        <f t="shared" si="8"/>
        <v>0</v>
      </c>
      <c r="F892" s="22" t="str">
        <f t="shared" si="6"/>
        <v>0</v>
      </c>
      <c r="G892" s="23" t="str">
        <f t="shared" si="7"/>
        <v>0</v>
      </c>
      <c r="H892" s="24">
        <v>2043277.0</v>
      </c>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0" t="s">
        <v>36</v>
      </c>
      <c r="B893" s="10" t="s">
        <v>948</v>
      </c>
      <c r="C893" s="11"/>
      <c r="D893" s="21" t="str">
        <f t="shared" si="1"/>
        <v>0</v>
      </c>
      <c r="E893" s="21" t="str">
        <f t="shared" si="8"/>
        <v>0</v>
      </c>
      <c r="F893" s="22" t="str">
        <f t="shared" si="6"/>
        <v>0</v>
      </c>
      <c r="G893" s="23" t="str">
        <f t="shared" si="7"/>
        <v>0</v>
      </c>
      <c r="H893" s="24">
        <v>1.8742347E7</v>
      </c>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0" t="s">
        <v>36</v>
      </c>
      <c r="B894" s="24" t="s">
        <v>949</v>
      </c>
      <c r="C894" s="11"/>
      <c r="D894" s="21" t="str">
        <f t="shared" si="1"/>
        <v>0</v>
      </c>
      <c r="E894" s="21" t="str">
        <f t="shared" si="8"/>
        <v>0</v>
      </c>
      <c r="F894" s="22" t="str">
        <f t="shared" si="6"/>
        <v>0</v>
      </c>
      <c r="G894" s="23" t="str">
        <f t="shared" si="7"/>
        <v>0</v>
      </c>
      <c r="H894" s="24">
        <v>858099.0</v>
      </c>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0" t="s">
        <v>36</v>
      </c>
      <c r="B895" s="10" t="s">
        <v>950</v>
      </c>
      <c r="C895" s="11"/>
      <c r="D895" s="21" t="str">
        <f t="shared" si="1"/>
        <v>0</v>
      </c>
      <c r="E895" s="21" t="str">
        <f t="shared" si="8"/>
        <v>0</v>
      </c>
      <c r="F895" s="22" t="str">
        <f t="shared" si="6"/>
        <v>0</v>
      </c>
      <c r="G895" s="23" t="str">
        <f t="shared" si="7"/>
        <v>0</v>
      </c>
      <c r="H895" s="24">
        <v>2213244.0</v>
      </c>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0" t="s">
        <v>36</v>
      </c>
      <c r="B896" s="24" t="s">
        <v>951</v>
      </c>
      <c r="C896" s="11"/>
      <c r="D896" s="21" t="str">
        <f t="shared" si="1"/>
        <v>0</v>
      </c>
      <c r="E896" s="21" t="str">
        <f t="shared" si="8"/>
        <v>0</v>
      </c>
      <c r="F896" s="22" t="str">
        <f t="shared" si="6"/>
        <v>0</v>
      </c>
      <c r="G896" s="23" t="str">
        <f t="shared" si="7"/>
        <v>0</v>
      </c>
      <c r="H896" s="24">
        <v>1339448.0</v>
      </c>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0" t="s">
        <v>36</v>
      </c>
      <c r="B897" s="10" t="s">
        <v>952</v>
      </c>
      <c r="C897" s="11"/>
      <c r="D897" s="21" t="str">
        <f t="shared" si="1"/>
        <v>0</v>
      </c>
      <c r="E897" s="21" t="str">
        <f t="shared" si="8"/>
        <v>0</v>
      </c>
      <c r="F897" s="22" t="str">
        <f t="shared" si="6"/>
        <v>0</v>
      </c>
      <c r="G897" s="23" t="str">
        <f t="shared" si="7"/>
        <v>0</v>
      </c>
      <c r="H897" s="24">
        <v>2329467.0</v>
      </c>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0" t="s">
        <v>36</v>
      </c>
      <c r="B898" s="24" t="s">
        <v>953</v>
      </c>
      <c r="C898" s="11"/>
      <c r="D898" s="21" t="str">
        <f t="shared" si="1"/>
        <v>0</v>
      </c>
      <c r="E898" s="21" t="str">
        <f t="shared" si="8"/>
        <v>0</v>
      </c>
      <c r="F898" s="22" t="str">
        <f t="shared" si="6"/>
        <v>0</v>
      </c>
      <c r="G898" s="23" t="str">
        <f t="shared" si="7"/>
        <v>0</v>
      </c>
      <c r="H898" s="24">
        <v>4940359.0</v>
      </c>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0" t="s">
        <v>36</v>
      </c>
      <c r="B899" s="10" t="s">
        <v>954</v>
      </c>
      <c r="C899" s="11"/>
      <c r="D899" s="21" t="str">
        <f t="shared" si="1"/>
        <v>0</v>
      </c>
      <c r="E899" s="21" t="str">
        <f t="shared" si="8"/>
        <v>0</v>
      </c>
      <c r="F899" s="22" t="str">
        <f t="shared" si="6"/>
        <v>0</v>
      </c>
      <c r="G899" s="23" t="str">
        <f t="shared" si="7"/>
        <v>0</v>
      </c>
      <c r="H899" s="24">
        <v>660839.0</v>
      </c>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0" t="s">
        <v>36</v>
      </c>
      <c r="B900" s="24" t="s">
        <v>955</v>
      </c>
      <c r="C900" s="11"/>
      <c r="D900" s="21" t="str">
        <f t="shared" si="1"/>
        <v>0</v>
      </c>
      <c r="E900" s="21" t="str">
        <f t="shared" si="8"/>
        <v>0</v>
      </c>
      <c r="F900" s="22" t="str">
        <f t="shared" si="6"/>
        <v>0</v>
      </c>
      <c r="G900" s="23" t="str">
        <f t="shared" si="7"/>
        <v>0</v>
      </c>
      <c r="H900" s="24">
        <v>2042200.0</v>
      </c>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0" t="s">
        <v>36</v>
      </c>
      <c r="B901" s="10" t="s">
        <v>956</v>
      </c>
      <c r="C901" s="11"/>
      <c r="D901" s="21" t="str">
        <f t="shared" si="1"/>
        <v>0</v>
      </c>
      <c r="E901" s="21" t="str">
        <f t="shared" si="8"/>
        <v>0</v>
      </c>
      <c r="F901" s="22" t="str">
        <f t="shared" si="6"/>
        <v>0</v>
      </c>
      <c r="G901" s="23" t="str">
        <f t="shared" si="7"/>
        <v>0</v>
      </c>
      <c r="H901" s="24">
        <v>1939875.0</v>
      </c>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0" t="s">
        <v>36</v>
      </c>
      <c r="B902" s="24" t="s">
        <v>957</v>
      </c>
      <c r="C902" s="11"/>
      <c r="D902" s="21" t="str">
        <f t="shared" si="1"/>
        <v>Santos</v>
      </c>
      <c r="E902" s="21" t="str">
        <f t="shared" si="8"/>
        <v>0</v>
      </c>
      <c r="F902" s="26" t="str">
        <f t="shared" si="6"/>
        <v>SANTOS</v>
      </c>
      <c r="G902" s="23">
        <f t="shared" si="7"/>
        <v>1792344</v>
      </c>
      <c r="H902" s="24">
        <v>1792344.0</v>
      </c>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0" t="s">
        <v>36</v>
      </c>
      <c r="B903" s="10" t="s">
        <v>958</v>
      </c>
      <c r="C903" s="11"/>
      <c r="D903" s="21" t="str">
        <f t="shared" si="1"/>
        <v>Santos</v>
      </c>
      <c r="E903" s="21" t="str">
        <f t="shared" si="8"/>
        <v>0</v>
      </c>
      <c r="F903" s="22" t="str">
        <f t="shared" si="6"/>
        <v>SANTOS FIN 8.25% 22/09/70</v>
      </c>
      <c r="G903" s="23">
        <f t="shared" si="7"/>
        <v>186890</v>
      </c>
      <c r="H903" s="24">
        <v>186890.0</v>
      </c>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0" t="s">
        <v>36</v>
      </c>
      <c r="B904" s="24" t="s">
        <v>959</v>
      </c>
      <c r="C904" s="11"/>
      <c r="D904" s="21" t="str">
        <f t="shared" si="1"/>
        <v>0</v>
      </c>
      <c r="E904" s="21" t="str">
        <f t="shared" si="8"/>
        <v>0</v>
      </c>
      <c r="F904" s="22" t="str">
        <f t="shared" si="6"/>
        <v>0</v>
      </c>
      <c r="G904" s="23" t="str">
        <f t="shared" si="7"/>
        <v>0</v>
      </c>
      <c r="H904" s="24">
        <v>3.7296018E7</v>
      </c>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0" t="s">
        <v>36</v>
      </c>
      <c r="B905" s="10" t="s">
        <v>960</v>
      </c>
      <c r="C905" s="11"/>
      <c r="D905" s="21" t="str">
        <f t="shared" si="1"/>
        <v>0</v>
      </c>
      <c r="E905" s="21" t="str">
        <f t="shared" si="8"/>
        <v>0</v>
      </c>
      <c r="F905" s="22" t="str">
        <f t="shared" si="6"/>
        <v>0</v>
      </c>
      <c r="G905" s="23" t="str">
        <f t="shared" si="7"/>
        <v>0</v>
      </c>
      <c r="H905" s="24">
        <v>2376.0</v>
      </c>
      <c r="I905" s="11"/>
      <c r="J905" s="11"/>
      <c r="K905" s="11"/>
      <c r="L905" s="11"/>
      <c r="M905" s="11"/>
      <c r="N905" s="11"/>
      <c r="O905" s="11"/>
      <c r="Q905" s="11"/>
      <c r="R905" s="11"/>
      <c r="S905" s="11"/>
      <c r="T905" s="11"/>
      <c r="U905" s="11"/>
      <c r="V905" s="11"/>
      <c r="W905" s="11"/>
      <c r="X905" s="11"/>
      <c r="Y905" s="11"/>
      <c r="Z905" s="11"/>
      <c r="AA905" s="11"/>
      <c r="AB905" s="11"/>
      <c r="AC905" s="11"/>
      <c r="AD905" s="11"/>
    </row>
    <row r="906">
      <c r="A906" s="10" t="s">
        <v>36</v>
      </c>
      <c r="B906" s="24" t="s">
        <v>961</v>
      </c>
      <c r="C906" s="11"/>
      <c r="D906" s="21" t="str">
        <f t="shared" si="1"/>
        <v>0</v>
      </c>
      <c r="E906" s="21" t="str">
        <f t="shared" si="8"/>
        <v>0</v>
      </c>
      <c r="F906" s="22" t="str">
        <f t="shared" si="6"/>
        <v>0</v>
      </c>
      <c r="G906" s="23" t="str">
        <f t="shared" si="7"/>
        <v>0</v>
      </c>
      <c r="H906" s="24">
        <v>3147469.0</v>
      </c>
      <c r="I906" s="11"/>
      <c r="J906" s="11"/>
      <c r="K906" s="11"/>
      <c r="L906" s="11"/>
      <c r="M906" s="11"/>
      <c r="N906" s="11"/>
      <c r="O906" s="11"/>
      <c r="Q906" s="11"/>
      <c r="R906" s="11"/>
      <c r="S906" s="11"/>
      <c r="T906" s="11"/>
      <c r="U906" s="11"/>
      <c r="V906" s="11"/>
      <c r="W906" s="11"/>
      <c r="X906" s="11"/>
      <c r="Y906" s="11"/>
      <c r="Z906" s="11"/>
      <c r="AA906" s="11"/>
      <c r="AB906" s="11"/>
      <c r="AC906" s="11"/>
      <c r="AD906" s="11"/>
    </row>
    <row r="907">
      <c r="A907" s="10" t="s">
        <v>36</v>
      </c>
      <c r="B907" s="10" t="s">
        <v>962</v>
      </c>
      <c r="C907" s="11"/>
      <c r="D907" s="21" t="str">
        <f t="shared" si="1"/>
        <v>0</v>
      </c>
      <c r="E907" s="21" t="str">
        <f t="shared" si="8"/>
        <v>0</v>
      </c>
      <c r="F907" s="22" t="str">
        <f t="shared" si="6"/>
        <v>0</v>
      </c>
      <c r="G907" s="23" t="str">
        <f t="shared" si="7"/>
        <v>0</v>
      </c>
      <c r="H907" s="24">
        <v>5044066.0</v>
      </c>
      <c r="I907" s="11"/>
      <c r="J907" s="11"/>
      <c r="K907" s="11"/>
      <c r="L907" s="11"/>
      <c r="M907" s="11"/>
      <c r="N907" s="11"/>
      <c r="O907" s="11"/>
      <c r="Q907" s="11"/>
      <c r="R907" s="11"/>
      <c r="S907" s="11"/>
      <c r="T907" s="11"/>
      <c r="U907" s="11"/>
      <c r="V907" s="11"/>
      <c r="W907" s="11"/>
      <c r="X907" s="11"/>
      <c r="Y907" s="11"/>
      <c r="Z907" s="11"/>
      <c r="AA907" s="11"/>
      <c r="AB907" s="11"/>
      <c r="AC907" s="11"/>
      <c r="AD907" s="11"/>
    </row>
    <row r="908">
      <c r="A908" s="10" t="s">
        <v>36</v>
      </c>
      <c r="B908" s="24" t="s">
        <v>963</v>
      </c>
      <c r="C908" s="11"/>
      <c r="D908" s="21" t="str">
        <f t="shared" si="1"/>
        <v>0</v>
      </c>
      <c r="E908" s="21" t="str">
        <f t="shared" si="8"/>
        <v>0</v>
      </c>
      <c r="F908" s="22" t="str">
        <f t="shared" si="6"/>
        <v>0</v>
      </c>
      <c r="G908" s="23" t="str">
        <f t="shared" si="7"/>
        <v>0</v>
      </c>
      <c r="H908" s="24">
        <v>8375630.0</v>
      </c>
      <c r="I908" s="11"/>
      <c r="J908" s="11"/>
      <c r="K908" s="11"/>
      <c r="L908" s="11"/>
      <c r="M908" s="11"/>
      <c r="N908" s="11"/>
      <c r="O908" s="11"/>
      <c r="Q908" s="11"/>
      <c r="R908" s="11"/>
      <c r="S908" s="11"/>
      <c r="T908" s="11"/>
      <c r="U908" s="11"/>
      <c r="V908" s="11"/>
      <c r="W908" s="11"/>
      <c r="X908" s="11"/>
      <c r="Y908" s="11"/>
      <c r="Z908" s="11"/>
      <c r="AA908" s="11"/>
      <c r="AB908" s="11"/>
      <c r="AC908" s="11"/>
      <c r="AD908" s="11"/>
    </row>
    <row r="909">
      <c r="A909" s="10" t="s">
        <v>36</v>
      </c>
      <c r="B909" s="10" t="s">
        <v>964</v>
      </c>
      <c r="C909" s="11"/>
      <c r="D909" s="21" t="str">
        <f t="shared" si="1"/>
        <v>0</v>
      </c>
      <c r="E909" s="21" t="str">
        <f t="shared" si="8"/>
        <v>0</v>
      </c>
      <c r="F909" s="22" t="str">
        <f t="shared" si="6"/>
        <v>0</v>
      </c>
      <c r="G909" s="23" t="str">
        <f t="shared" si="7"/>
        <v>0</v>
      </c>
      <c r="H909" s="24">
        <v>207984.0</v>
      </c>
      <c r="I909" s="11"/>
      <c r="J909" s="11"/>
      <c r="K909" s="11"/>
      <c r="L909" s="11"/>
      <c r="M909" s="11"/>
      <c r="N909" s="11"/>
      <c r="O909" s="11"/>
      <c r="Q909" s="11"/>
      <c r="R909" s="11"/>
      <c r="S909" s="11"/>
      <c r="T909" s="11"/>
      <c r="U909" s="11"/>
      <c r="V909" s="11"/>
      <c r="W909" s="11"/>
      <c r="X909" s="11"/>
      <c r="Y909" s="11"/>
      <c r="Z909" s="11"/>
      <c r="AA909" s="11"/>
      <c r="AB909" s="11"/>
      <c r="AC909" s="11"/>
      <c r="AD909" s="11"/>
    </row>
    <row r="910">
      <c r="A910" s="10" t="s">
        <v>36</v>
      </c>
      <c r="B910" s="24" t="s">
        <v>965</v>
      </c>
      <c r="C910" s="11"/>
      <c r="D910" s="21" t="str">
        <f t="shared" si="1"/>
        <v>0</v>
      </c>
      <c r="E910" s="21" t="str">
        <f t="shared" si="8"/>
        <v>0</v>
      </c>
      <c r="F910" s="22" t="str">
        <f t="shared" si="6"/>
        <v>0</v>
      </c>
      <c r="G910" s="23" t="str">
        <f t="shared" si="7"/>
        <v>0</v>
      </c>
      <c r="H910" s="24">
        <v>1.6328251E7</v>
      </c>
      <c r="I910" s="11"/>
      <c r="J910" s="11"/>
      <c r="K910" s="11"/>
      <c r="L910" s="11"/>
      <c r="M910" s="11"/>
      <c r="N910" s="11"/>
      <c r="O910" s="11"/>
      <c r="Q910" s="11"/>
      <c r="R910" s="11"/>
      <c r="S910" s="11"/>
      <c r="T910" s="11"/>
      <c r="U910" s="11"/>
      <c r="V910" s="11"/>
      <c r="W910" s="11"/>
      <c r="X910" s="11"/>
      <c r="Y910" s="11"/>
      <c r="Z910" s="11"/>
      <c r="AA910" s="11"/>
      <c r="AB910" s="11"/>
      <c r="AC910" s="11"/>
      <c r="AD910" s="11"/>
    </row>
    <row r="911">
      <c r="A911" s="10" t="s">
        <v>36</v>
      </c>
      <c r="B911" s="10" t="s">
        <v>966</v>
      </c>
      <c r="C911" s="11"/>
      <c r="D911" s="21" t="str">
        <f t="shared" si="1"/>
        <v>0</v>
      </c>
      <c r="E911" s="21" t="str">
        <f t="shared" si="8"/>
        <v>0</v>
      </c>
      <c r="F911" s="22" t="str">
        <f t="shared" si="6"/>
        <v>0</v>
      </c>
      <c r="G911" s="23" t="str">
        <f t="shared" si="7"/>
        <v>0</v>
      </c>
      <c r="H911" s="24">
        <v>267501.0</v>
      </c>
      <c r="I911" s="11"/>
      <c r="J911" s="11"/>
      <c r="K911" s="11"/>
      <c r="L911" s="11"/>
      <c r="M911" s="11"/>
      <c r="N911" s="11"/>
      <c r="O911" s="11"/>
      <c r="Q911" s="11"/>
      <c r="R911" s="11"/>
      <c r="S911" s="11"/>
      <c r="T911" s="11"/>
      <c r="U911" s="11"/>
      <c r="V911" s="11"/>
      <c r="W911" s="11"/>
      <c r="X911" s="11"/>
      <c r="Y911" s="11"/>
      <c r="Z911" s="11"/>
      <c r="AA911" s="11"/>
      <c r="AB911" s="11"/>
      <c r="AC911" s="11"/>
      <c r="AD911" s="11"/>
    </row>
    <row r="912">
      <c r="A912" s="10" t="s">
        <v>36</v>
      </c>
      <c r="B912" s="24" t="s">
        <v>967</v>
      </c>
      <c r="C912" s="11"/>
      <c r="D912" s="21" t="str">
        <f t="shared" si="1"/>
        <v>0</v>
      </c>
      <c r="E912" s="21" t="str">
        <f t="shared" si="8"/>
        <v>0</v>
      </c>
      <c r="F912" s="22" t="str">
        <f t="shared" si="6"/>
        <v>0</v>
      </c>
      <c r="G912" s="23" t="str">
        <f t="shared" si="7"/>
        <v>0</v>
      </c>
      <c r="H912" s="24">
        <v>349577.0</v>
      </c>
      <c r="I912" s="11"/>
      <c r="J912" s="11"/>
      <c r="K912" s="11"/>
      <c r="L912" s="11"/>
      <c r="M912" s="11"/>
      <c r="N912" s="11"/>
      <c r="O912" s="11"/>
      <c r="Q912" s="11"/>
      <c r="R912" s="11"/>
      <c r="S912" s="11"/>
      <c r="T912" s="11"/>
      <c r="U912" s="11"/>
      <c r="V912" s="11"/>
      <c r="W912" s="11"/>
      <c r="X912" s="11"/>
      <c r="Y912" s="11"/>
      <c r="Z912" s="11"/>
      <c r="AA912" s="11"/>
      <c r="AB912" s="11"/>
      <c r="AC912" s="11"/>
      <c r="AD912" s="11"/>
    </row>
    <row r="913">
      <c r="A913" s="10" t="s">
        <v>36</v>
      </c>
      <c r="B913" s="10" t="s">
        <v>968</v>
      </c>
      <c r="C913" s="11"/>
      <c r="D913" s="21" t="str">
        <f t="shared" si="1"/>
        <v>0</v>
      </c>
      <c r="E913" s="21" t="str">
        <f t="shared" si="8"/>
        <v>0</v>
      </c>
      <c r="F913" s="22" t="str">
        <f t="shared" si="6"/>
        <v>0</v>
      </c>
      <c r="G913" s="23" t="str">
        <f t="shared" si="7"/>
        <v>0</v>
      </c>
      <c r="H913" s="24">
        <v>5233239.0</v>
      </c>
      <c r="I913" s="11"/>
      <c r="J913" s="11"/>
      <c r="K913" s="11"/>
      <c r="L913" s="11"/>
      <c r="M913" s="11"/>
      <c r="N913" s="11"/>
      <c r="O913" s="11"/>
      <c r="Q913" s="11"/>
      <c r="R913" s="11"/>
      <c r="S913" s="11"/>
      <c r="T913" s="11"/>
      <c r="U913" s="11"/>
      <c r="V913" s="11"/>
      <c r="W913" s="11"/>
      <c r="X913" s="11"/>
      <c r="Y913" s="11"/>
      <c r="Z913" s="11"/>
      <c r="AA913" s="11"/>
      <c r="AB913" s="11"/>
      <c r="AC913" s="11"/>
      <c r="AD913" s="11"/>
    </row>
    <row r="914">
      <c r="A914" s="10" t="s">
        <v>36</v>
      </c>
      <c r="B914" s="24" t="s">
        <v>969</v>
      </c>
      <c r="C914" s="11"/>
      <c r="D914" s="21" t="str">
        <f t="shared" si="1"/>
        <v>0</v>
      </c>
      <c r="E914" s="21" t="str">
        <f t="shared" si="8"/>
        <v>0</v>
      </c>
      <c r="F914" s="22" t="str">
        <f t="shared" si="6"/>
        <v>0</v>
      </c>
      <c r="G914" s="23" t="str">
        <f t="shared" si="7"/>
        <v>0</v>
      </c>
      <c r="H914" s="24">
        <v>1288125.0</v>
      </c>
      <c r="I914" s="11"/>
      <c r="J914" s="11"/>
      <c r="K914" s="11"/>
      <c r="L914" s="11"/>
      <c r="M914" s="11"/>
      <c r="N914" s="11"/>
      <c r="O914" s="11"/>
      <c r="Q914" s="11"/>
      <c r="R914" s="11"/>
      <c r="S914" s="11"/>
      <c r="T914" s="11"/>
      <c r="U914" s="11"/>
      <c r="V914" s="11"/>
      <c r="W914" s="11"/>
      <c r="X914" s="11"/>
      <c r="Y914" s="11"/>
      <c r="Z914" s="11"/>
      <c r="AA914" s="11"/>
      <c r="AB914" s="11"/>
      <c r="AC914" s="11"/>
      <c r="AD914" s="11"/>
    </row>
    <row r="915">
      <c r="A915" s="10" t="s">
        <v>36</v>
      </c>
      <c r="B915" s="10" t="s">
        <v>970</v>
      </c>
      <c r="C915" s="11"/>
      <c r="D915" s="21" t="str">
        <f t="shared" si="1"/>
        <v>0</v>
      </c>
      <c r="E915" s="21" t="str">
        <f t="shared" si="8"/>
        <v>0</v>
      </c>
      <c r="F915" s="22" t="str">
        <f t="shared" si="6"/>
        <v>0</v>
      </c>
      <c r="G915" s="23" t="str">
        <f t="shared" si="7"/>
        <v>0</v>
      </c>
      <c r="H915" s="24">
        <v>143700.0</v>
      </c>
      <c r="I915" s="11"/>
      <c r="J915" s="11"/>
      <c r="K915" s="11"/>
      <c r="L915" s="11"/>
      <c r="M915" s="11"/>
      <c r="N915" s="11"/>
      <c r="O915" s="11"/>
      <c r="Q915" s="11"/>
      <c r="R915" s="11"/>
      <c r="S915" s="11"/>
      <c r="T915" s="11"/>
      <c r="U915" s="11"/>
      <c r="V915" s="11"/>
      <c r="W915" s="11"/>
      <c r="X915" s="11"/>
      <c r="Y915" s="11"/>
      <c r="Z915" s="11"/>
      <c r="AA915" s="11"/>
      <c r="AB915" s="11"/>
      <c r="AC915" s="11"/>
      <c r="AD915" s="11"/>
    </row>
    <row r="916">
      <c r="A916" s="10" t="s">
        <v>36</v>
      </c>
      <c r="B916" s="24" t="s">
        <v>971</v>
      </c>
      <c r="C916" s="11"/>
      <c r="D916" s="21" t="str">
        <f t="shared" si="1"/>
        <v>0</v>
      </c>
      <c r="E916" s="21" t="str">
        <f t="shared" si="8"/>
        <v>0</v>
      </c>
      <c r="F916" s="22" t="str">
        <f t="shared" si="6"/>
        <v>0</v>
      </c>
      <c r="G916" s="23" t="str">
        <f t="shared" si="7"/>
        <v>0</v>
      </c>
      <c r="H916" s="24">
        <v>4407843.0</v>
      </c>
      <c r="I916" s="11"/>
      <c r="J916" s="11"/>
      <c r="K916" s="11"/>
      <c r="L916" s="11"/>
      <c r="M916" s="11"/>
      <c r="N916" s="11"/>
      <c r="O916" s="11"/>
      <c r="Q916" s="11"/>
      <c r="R916" s="11"/>
      <c r="S916" s="11"/>
      <c r="T916" s="11"/>
      <c r="U916" s="11"/>
      <c r="V916" s="11"/>
      <c r="W916" s="11"/>
      <c r="X916" s="11"/>
      <c r="Y916" s="11"/>
      <c r="Z916" s="11"/>
      <c r="AA916" s="11"/>
      <c r="AB916" s="11"/>
      <c r="AC916" s="11"/>
      <c r="AD916" s="11"/>
    </row>
    <row r="917">
      <c r="A917" s="10" t="s">
        <v>36</v>
      </c>
      <c r="B917" s="10" t="s">
        <v>972</v>
      </c>
      <c r="C917" s="11"/>
      <c r="D917" s="21" t="str">
        <f t="shared" si="1"/>
        <v>0</v>
      </c>
      <c r="E917" s="21" t="str">
        <f t="shared" si="8"/>
        <v>0</v>
      </c>
      <c r="F917" s="22" t="str">
        <f t="shared" si="6"/>
        <v>0</v>
      </c>
      <c r="G917" s="23" t="str">
        <f t="shared" si="7"/>
        <v>0</v>
      </c>
      <c r="H917" s="24">
        <v>5402001.0</v>
      </c>
      <c r="I917" s="11"/>
      <c r="J917" s="11"/>
      <c r="K917" s="11"/>
      <c r="L917" s="11"/>
      <c r="M917" s="11"/>
      <c r="N917" s="11"/>
      <c r="O917" s="11"/>
      <c r="Q917" s="11"/>
      <c r="R917" s="11"/>
      <c r="S917" s="11"/>
      <c r="T917" s="11"/>
      <c r="U917" s="11"/>
      <c r="V917" s="11"/>
      <c r="W917" s="11"/>
      <c r="X917" s="11"/>
      <c r="Y917" s="11"/>
      <c r="Z917" s="11"/>
      <c r="AA917" s="11"/>
      <c r="AB917" s="11"/>
      <c r="AC917" s="11"/>
      <c r="AD917" s="11"/>
    </row>
    <row r="918">
      <c r="A918" s="10" t="s">
        <v>36</v>
      </c>
      <c r="B918" s="24" t="s">
        <v>973</v>
      </c>
      <c r="C918" s="11"/>
      <c r="D918" s="21" t="str">
        <f t="shared" si="1"/>
        <v>0</v>
      </c>
      <c r="E918" s="21" t="str">
        <f t="shared" si="8"/>
        <v>0</v>
      </c>
      <c r="F918" s="22" t="str">
        <f t="shared" si="6"/>
        <v>0</v>
      </c>
      <c r="G918" s="23" t="str">
        <f t="shared" si="7"/>
        <v>0</v>
      </c>
      <c r="H918" s="24">
        <v>5176854.0</v>
      </c>
      <c r="I918" s="11"/>
      <c r="J918" s="11"/>
      <c r="K918" s="11"/>
      <c r="L918" s="11"/>
      <c r="M918" s="11"/>
      <c r="N918" s="11"/>
      <c r="O918" s="11"/>
      <c r="Q918" s="11"/>
      <c r="R918" s="11"/>
      <c r="S918" s="11"/>
      <c r="T918" s="11"/>
      <c r="U918" s="11"/>
      <c r="V918" s="11"/>
      <c r="W918" s="11"/>
      <c r="X918" s="11"/>
      <c r="Y918" s="11"/>
      <c r="Z918" s="11"/>
      <c r="AA918" s="11"/>
      <c r="AB918" s="11"/>
      <c r="AC918" s="11"/>
      <c r="AD918" s="11"/>
    </row>
    <row r="919">
      <c r="A919" s="10" t="s">
        <v>36</v>
      </c>
      <c r="B919" s="10" t="s">
        <v>974</v>
      </c>
      <c r="C919" s="11"/>
      <c r="D919" s="21" t="str">
        <f t="shared" si="1"/>
        <v>0</v>
      </c>
      <c r="E919" s="21" t="str">
        <f t="shared" si="8"/>
        <v>0</v>
      </c>
      <c r="F919" s="22" t="str">
        <f t="shared" si="6"/>
        <v>0</v>
      </c>
      <c r="G919" s="23" t="str">
        <f t="shared" si="7"/>
        <v>0</v>
      </c>
      <c r="H919" s="24">
        <v>1.8979912E7</v>
      </c>
      <c r="I919" s="11"/>
      <c r="J919" s="11"/>
      <c r="K919" s="11"/>
      <c r="L919" s="11"/>
      <c r="M919" s="11"/>
      <c r="N919" s="11"/>
      <c r="O919" s="11"/>
      <c r="Q919" s="11"/>
      <c r="R919" s="11"/>
      <c r="S919" s="11"/>
      <c r="T919" s="11"/>
      <c r="U919" s="11"/>
      <c r="V919" s="11"/>
      <c r="W919" s="11"/>
      <c r="X919" s="11"/>
      <c r="Y919" s="11"/>
      <c r="Z919" s="11"/>
      <c r="AA919" s="11"/>
      <c r="AB919" s="11"/>
      <c r="AC919" s="11"/>
      <c r="AD919" s="11"/>
    </row>
    <row r="920">
      <c r="A920" s="10" t="s">
        <v>36</v>
      </c>
      <c r="B920" s="24" t="s">
        <v>975</v>
      </c>
      <c r="C920" s="11"/>
      <c r="D920" s="21" t="str">
        <f t="shared" si="1"/>
        <v>0</v>
      </c>
      <c r="E920" s="21" t="str">
        <f t="shared" si="8"/>
        <v>0</v>
      </c>
      <c r="F920" s="22" t="str">
        <f t="shared" si="6"/>
        <v>0</v>
      </c>
      <c r="G920" s="23" t="str">
        <f t="shared" si="7"/>
        <v>0</v>
      </c>
      <c r="H920" s="24">
        <v>1102381.0</v>
      </c>
      <c r="I920" s="11"/>
      <c r="J920" s="11"/>
      <c r="K920" s="11"/>
      <c r="L920" s="11"/>
      <c r="M920" s="11"/>
      <c r="N920" s="11"/>
      <c r="O920" s="11"/>
      <c r="Q920" s="11"/>
      <c r="R920" s="11"/>
      <c r="S920" s="11"/>
      <c r="T920" s="11"/>
      <c r="U920" s="11"/>
      <c r="V920" s="11"/>
      <c r="W920" s="11"/>
      <c r="X920" s="11"/>
      <c r="Y920" s="11"/>
      <c r="Z920" s="11"/>
      <c r="AA920" s="11"/>
      <c r="AB920" s="11"/>
      <c r="AC920" s="11"/>
      <c r="AD920" s="11"/>
    </row>
    <row r="921">
      <c r="A921" s="10" t="s">
        <v>36</v>
      </c>
      <c r="B921" s="10" t="s">
        <v>976</v>
      </c>
      <c r="C921" s="11"/>
      <c r="D921" s="21" t="str">
        <f t="shared" si="1"/>
        <v>0</v>
      </c>
      <c r="E921" s="21" t="str">
        <f t="shared" si="8"/>
        <v>0</v>
      </c>
      <c r="F921" s="22" t="str">
        <f t="shared" si="6"/>
        <v>0</v>
      </c>
      <c r="G921" s="23" t="str">
        <f t="shared" si="7"/>
        <v>0</v>
      </c>
      <c r="H921" s="24">
        <v>422215.0</v>
      </c>
      <c r="I921" s="11"/>
      <c r="J921" s="11"/>
      <c r="K921" s="11"/>
      <c r="L921" s="11"/>
      <c r="M921" s="11"/>
      <c r="N921" s="11"/>
      <c r="O921" s="11"/>
      <c r="Q921" s="11"/>
      <c r="R921" s="11"/>
      <c r="S921" s="11"/>
      <c r="T921" s="11"/>
      <c r="U921" s="11"/>
      <c r="V921" s="11"/>
      <c r="W921" s="11"/>
      <c r="X921" s="11"/>
      <c r="Y921" s="11"/>
      <c r="Z921" s="11"/>
      <c r="AA921" s="11"/>
      <c r="AB921" s="11"/>
      <c r="AC921" s="11"/>
      <c r="AD921" s="11"/>
    </row>
    <row r="922">
      <c r="A922" s="10" t="s">
        <v>36</v>
      </c>
      <c r="B922" s="24" t="s">
        <v>977</v>
      </c>
      <c r="C922" s="11"/>
      <c r="D922" s="21" t="str">
        <f t="shared" si="1"/>
        <v>0</v>
      </c>
      <c r="E922" s="21" t="str">
        <f t="shared" si="8"/>
        <v>0</v>
      </c>
      <c r="F922" s="22" t="str">
        <f t="shared" si="6"/>
        <v>0</v>
      </c>
      <c r="G922" s="23" t="str">
        <f t="shared" si="7"/>
        <v>0</v>
      </c>
      <c r="H922" s="24">
        <v>3849033.0</v>
      </c>
      <c r="I922" s="11"/>
      <c r="J922" s="11"/>
      <c r="K922" s="11"/>
      <c r="L922" s="11"/>
      <c r="M922" s="11"/>
      <c r="N922" s="11"/>
      <c r="O922" s="11"/>
      <c r="Q922" s="11"/>
      <c r="R922" s="11"/>
      <c r="S922" s="11"/>
      <c r="T922" s="11"/>
      <c r="U922" s="11"/>
      <c r="V922" s="11"/>
      <c r="W922" s="11"/>
      <c r="X922" s="11"/>
      <c r="Y922" s="11"/>
      <c r="Z922" s="11"/>
      <c r="AA922" s="11"/>
      <c r="AB922" s="11"/>
      <c r="AC922" s="11"/>
      <c r="AD922" s="11"/>
    </row>
    <row r="923">
      <c r="A923" s="10" t="s">
        <v>36</v>
      </c>
      <c r="B923" s="10" t="s">
        <v>978</v>
      </c>
      <c r="C923" s="11"/>
      <c r="D923" s="21" t="str">
        <f t="shared" si="1"/>
        <v>0</v>
      </c>
      <c r="E923" s="21" t="str">
        <f t="shared" si="8"/>
        <v>0</v>
      </c>
      <c r="F923" s="22" t="str">
        <f t="shared" si="6"/>
        <v>0</v>
      </c>
      <c r="G923" s="23" t="str">
        <f t="shared" si="7"/>
        <v>0</v>
      </c>
      <c r="H923" s="24">
        <v>1.8133759E7</v>
      </c>
      <c r="I923" s="11"/>
      <c r="J923" s="11"/>
      <c r="K923" s="11"/>
      <c r="L923" s="11"/>
      <c r="M923" s="11"/>
      <c r="N923" s="11"/>
      <c r="O923" s="11"/>
      <c r="Q923" s="11"/>
      <c r="R923" s="11"/>
      <c r="S923" s="11"/>
      <c r="T923" s="11"/>
      <c r="U923" s="11"/>
      <c r="V923" s="11"/>
      <c r="W923" s="11"/>
      <c r="X923" s="11"/>
      <c r="Y923" s="11"/>
      <c r="Z923" s="11"/>
      <c r="AA923" s="11"/>
      <c r="AB923" s="11"/>
      <c r="AC923" s="11"/>
      <c r="AD923" s="11"/>
    </row>
    <row r="924">
      <c r="A924" s="10" t="s">
        <v>36</v>
      </c>
      <c r="B924" s="24" t="s">
        <v>979</v>
      </c>
      <c r="C924" s="11"/>
      <c r="D924" s="21" t="str">
        <f t="shared" si="1"/>
        <v>0</v>
      </c>
      <c r="E924" s="21" t="str">
        <f t="shared" si="8"/>
        <v>0</v>
      </c>
      <c r="F924" s="22" t="str">
        <f t="shared" si="6"/>
        <v>0</v>
      </c>
      <c r="G924" s="23" t="str">
        <f t="shared" si="7"/>
        <v>0</v>
      </c>
      <c r="H924" s="24">
        <v>7725296.0</v>
      </c>
      <c r="I924" s="11"/>
      <c r="J924" s="11"/>
      <c r="K924" s="11"/>
      <c r="L924" s="11"/>
      <c r="M924" s="11"/>
      <c r="N924" s="11"/>
      <c r="O924" s="11"/>
      <c r="Q924" s="11"/>
      <c r="R924" s="11"/>
      <c r="S924" s="11"/>
      <c r="T924" s="11"/>
      <c r="U924" s="11"/>
      <c r="V924" s="11"/>
      <c r="W924" s="11"/>
      <c r="X924" s="11"/>
      <c r="Y924" s="11"/>
      <c r="Z924" s="11"/>
      <c r="AA924" s="11"/>
      <c r="AB924" s="11"/>
      <c r="AC924" s="11"/>
      <c r="AD924" s="11"/>
    </row>
    <row r="925">
      <c r="A925" s="10" t="s">
        <v>36</v>
      </c>
      <c r="B925" s="10" t="s">
        <v>980</v>
      </c>
      <c r="C925" s="11"/>
      <c r="D925" s="21" t="str">
        <f t="shared" si="1"/>
        <v>0</v>
      </c>
      <c r="E925" s="21" t="str">
        <f t="shared" si="8"/>
        <v>0</v>
      </c>
      <c r="F925" s="22" t="str">
        <f t="shared" si="6"/>
        <v>0</v>
      </c>
      <c r="G925" s="23" t="str">
        <f t="shared" si="7"/>
        <v>0</v>
      </c>
      <c r="H925" s="24">
        <v>954317.0</v>
      </c>
      <c r="I925" s="11"/>
      <c r="J925" s="11"/>
      <c r="K925" s="11"/>
      <c r="L925" s="11"/>
      <c r="M925" s="11"/>
      <c r="N925" s="11"/>
      <c r="O925" s="11"/>
      <c r="Q925" s="11"/>
      <c r="R925" s="11"/>
      <c r="S925" s="11"/>
      <c r="T925" s="11"/>
      <c r="U925" s="11"/>
      <c r="V925" s="11"/>
      <c r="W925" s="11"/>
      <c r="X925" s="11"/>
      <c r="Y925" s="11"/>
      <c r="Z925" s="11"/>
      <c r="AA925" s="11"/>
      <c r="AB925" s="11"/>
      <c r="AC925" s="11"/>
      <c r="AD925" s="11"/>
    </row>
    <row r="926">
      <c r="A926" s="10" t="s">
        <v>36</v>
      </c>
      <c r="B926" s="24" t="s">
        <v>981</v>
      </c>
      <c r="C926" s="11"/>
      <c r="D926" s="21" t="str">
        <f t="shared" si="1"/>
        <v>0</v>
      </c>
      <c r="E926" s="21" t="str">
        <f t="shared" si="8"/>
        <v>0</v>
      </c>
      <c r="F926" s="22" t="str">
        <f t="shared" si="6"/>
        <v>0</v>
      </c>
      <c r="G926" s="23" t="str">
        <f t="shared" si="7"/>
        <v>0</v>
      </c>
      <c r="H926" s="24">
        <v>1.1448006E7</v>
      </c>
      <c r="I926" s="11"/>
      <c r="J926" s="11"/>
      <c r="K926" s="11"/>
      <c r="L926" s="11"/>
      <c r="M926" s="11"/>
      <c r="N926" s="11"/>
      <c r="O926" s="11"/>
      <c r="Q926" s="11"/>
      <c r="R926" s="11"/>
      <c r="S926" s="11"/>
      <c r="T926" s="11"/>
      <c r="U926" s="11"/>
      <c r="V926" s="11"/>
      <c r="W926" s="11"/>
      <c r="X926" s="11"/>
      <c r="Y926" s="11"/>
      <c r="Z926" s="11"/>
      <c r="AA926" s="11"/>
      <c r="AB926" s="11"/>
      <c r="AC926" s="11"/>
      <c r="AD926" s="11"/>
    </row>
    <row r="927">
      <c r="A927" s="10" t="s">
        <v>36</v>
      </c>
      <c r="B927" s="10" t="s">
        <v>982</v>
      </c>
      <c r="C927" s="11"/>
      <c r="D927" s="21" t="str">
        <f t="shared" si="1"/>
        <v>0</v>
      </c>
      <c r="E927" s="21" t="str">
        <f t="shared" si="8"/>
        <v>0</v>
      </c>
      <c r="F927" s="22" t="str">
        <f t="shared" si="6"/>
        <v>0</v>
      </c>
      <c r="G927" s="23" t="str">
        <f t="shared" si="7"/>
        <v>0</v>
      </c>
      <c r="H927" s="24">
        <v>1.3883074E7</v>
      </c>
      <c r="I927" s="11"/>
      <c r="J927" s="11"/>
      <c r="K927" s="11"/>
      <c r="L927" s="11"/>
      <c r="M927" s="11"/>
      <c r="N927" s="11"/>
      <c r="O927" s="11"/>
      <c r="Q927" s="11"/>
      <c r="R927" s="11"/>
      <c r="S927" s="11"/>
      <c r="T927" s="11"/>
      <c r="U927" s="11"/>
      <c r="V927" s="11"/>
      <c r="W927" s="11"/>
      <c r="X927" s="11"/>
      <c r="Y927" s="11"/>
      <c r="Z927" s="11"/>
      <c r="AA927" s="11"/>
      <c r="AB927" s="11"/>
      <c r="AC927" s="11"/>
      <c r="AD927" s="11"/>
    </row>
    <row r="928">
      <c r="A928" s="10" t="s">
        <v>36</v>
      </c>
      <c r="B928" s="24" t="s">
        <v>983</v>
      </c>
      <c r="C928" s="11"/>
      <c r="D928" s="21" t="str">
        <f t="shared" si="1"/>
        <v>0</v>
      </c>
      <c r="E928" s="21" t="str">
        <f t="shared" si="8"/>
        <v>0</v>
      </c>
      <c r="F928" s="22" t="str">
        <f t="shared" si="6"/>
        <v>0</v>
      </c>
      <c r="G928" s="23" t="str">
        <f t="shared" si="7"/>
        <v>0</v>
      </c>
      <c r="H928" s="24">
        <v>7535221.0</v>
      </c>
      <c r="I928" s="11"/>
      <c r="J928" s="11"/>
      <c r="K928" s="11"/>
      <c r="L928" s="11"/>
      <c r="M928" s="11"/>
      <c r="N928" s="11"/>
      <c r="O928" s="11"/>
      <c r="Q928" s="11"/>
      <c r="R928" s="11"/>
      <c r="S928" s="11"/>
      <c r="T928" s="11"/>
      <c r="U928" s="11"/>
      <c r="V928" s="11"/>
      <c r="W928" s="11"/>
      <c r="X928" s="11"/>
      <c r="Y928" s="11"/>
      <c r="Z928" s="11"/>
      <c r="AA928" s="11"/>
      <c r="AB928" s="11"/>
      <c r="AC928" s="11"/>
      <c r="AD928" s="11"/>
    </row>
    <row r="929">
      <c r="A929" s="10" t="s">
        <v>36</v>
      </c>
      <c r="B929" s="10" t="s">
        <v>984</v>
      </c>
      <c r="C929" s="11"/>
      <c r="D929" s="21" t="str">
        <f t="shared" si="1"/>
        <v>0</v>
      </c>
      <c r="E929" s="21" t="str">
        <f t="shared" si="8"/>
        <v>0</v>
      </c>
      <c r="F929" s="22" t="str">
        <f t="shared" si="6"/>
        <v>0</v>
      </c>
      <c r="G929" s="23" t="str">
        <f t="shared" si="7"/>
        <v>0</v>
      </c>
      <c r="H929" s="24">
        <v>5272575.0</v>
      </c>
      <c r="I929" s="11"/>
      <c r="J929" s="11"/>
      <c r="K929" s="11"/>
      <c r="L929" s="11"/>
      <c r="M929" s="11"/>
      <c r="N929" s="11"/>
      <c r="O929" s="11"/>
      <c r="Q929" s="11"/>
      <c r="R929" s="11"/>
      <c r="S929" s="11"/>
      <c r="T929" s="11"/>
      <c r="U929" s="11"/>
      <c r="V929" s="11"/>
      <c r="W929" s="11"/>
      <c r="X929" s="11"/>
      <c r="Y929" s="11"/>
      <c r="Z929" s="11"/>
      <c r="AA929" s="11"/>
      <c r="AB929" s="11"/>
      <c r="AC929" s="11"/>
      <c r="AD929" s="11"/>
    </row>
    <row r="930">
      <c r="A930" s="10" t="s">
        <v>36</v>
      </c>
      <c r="B930" s="24" t="s">
        <v>985</v>
      </c>
      <c r="C930" s="11"/>
      <c r="D930" s="21" t="str">
        <f t="shared" si="1"/>
        <v>0</v>
      </c>
      <c r="E930" s="21" t="str">
        <f t="shared" si="8"/>
        <v>0</v>
      </c>
      <c r="F930" s="22" t="str">
        <f t="shared" si="6"/>
        <v>0</v>
      </c>
      <c r="G930" s="23" t="str">
        <f t="shared" si="7"/>
        <v>0</v>
      </c>
      <c r="H930" s="24">
        <v>627692.0</v>
      </c>
      <c r="I930" s="11"/>
      <c r="J930" s="11"/>
      <c r="K930" s="11"/>
      <c r="L930" s="11"/>
      <c r="M930" s="11"/>
      <c r="N930" s="11"/>
      <c r="O930" s="11"/>
      <c r="Q930" s="11"/>
      <c r="R930" s="11"/>
      <c r="S930" s="11"/>
      <c r="T930" s="11"/>
      <c r="U930" s="11"/>
      <c r="V930" s="11"/>
      <c r="W930" s="11"/>
      <c r="X930" s="11"/>
      <c r="Y930" s="11"/>
      <c r="Z930" s="11"/>
      <c r="AA930" s="11"/>
      <c r="AB930" s="11"/>
      <c r="AC930" s="11"/>
      <c r="AD930" s="11"/>
    </row>
    <row r="931">
      <c r="A931" s="10" t="s">
        <v>36</v>
      </c>
      <c r="B931" s="10" t="s">
        <v>986</v>
      </c>
      <c r="C931" s="11"/>
      <c r="D931" s="21" t="str">
        <f t="shared" si="1"/>
        <v>0</v>
      </c>
      <c r="E931" s="21" t="str">
        <f t="shared" si="8"/>
        <v>0</v>
      </c>
      <c r="F931" s="22" t="str">
        <f t="shared" si="6"/>
        <v>0</v>
      </c>
      <c r="G931" s="23" t="str">
        <f t="shared" si="7"/>
        <v>0</v>
      </c>
      <c r="H931" s="24">
        <v>584183.0</v>
      </c>
      <c r="I931" s="11"/>
      <c r="J931" s="11"/>
      <c r="K931" s="11"/>
      <c r="L931" s="11"/>
      <c r="M931" s="11"/>
      <c r="N931" s="11"/>
      <c r="O931" s="11"/>
      <c r="Q931" s="11"/>
      <c r="R931" s="11"/>
      <c r="S931" s="11"/>
      <c r="T931" s="11"/>
      <c r="U931" s="11"/>
      <c r="V931" s="11"/>
      <c r="W931" s="11"/>
      <c r="X931" s="11"/>
      <c r="Y931" s="11"/>
      <c r="Z931" s="11"/>
      <c r="AA931" s="11"/>
      <c r="AB931" s="11"/>
      <c r="AC931" s="11"/>
      <c r="AD931" s="11"/>
    </row>
    <row r="932">
      <c r="A932" s="10" t="s">
        <v>36</v>
      </c>
      <c r="B932" s="24" t="s">
        <v>987</v>
      </c>
      <c r="C932" s="11"/>
      <c r="D932" s="21" t="str">
        <f t="shared" si="1"/>
        <v>0</v>
      </c>
      <c r="E932" s="21" t="str">
        <f t="shared" si="8"/>
        <v>0</v>
      </c>
      <c r="F932" s="22" t="str">
        <f t="shared" si="6"/>
        <v>0</v>
      </c>
      <c r="G932" s="23" t="str">
        <f t="shared" si="7"/>
        <v>0</v>
      </c>
      <c r="H932" s="24">
        <v>2.6996547E7</v>
      </c>
      <c r="I932" s="11"/>
      <c r="J932" s="11"/>
      <c r="K932" s="11"/>
      <c r="L932" s="11"/>
      <c r="M932" s="11"/>
      <c r="N932" s="11"/>
      <c r="O932" s="11"/>
      <c r="Q932" s="11"/>
      <c r="R932" s="11"/>
      <c r="S932" s="11"/>
      <c r="T932" s="11"/>
      <c r="U932" s="11"/>
      <c r="V932" s="11"/>
      <c r="W932" s="11"/>
      <c r="X932" s="11"/>
      <c r="Y932" s="11"/>
      <c r="Z932" s="11"/>
      <c r="AA932" s="11"/>
      <c r="AB932" s="11"/>
      <c r="AC932" s="11"/>
      <c r="AD932" s="11"/>
    </row>
    <row r="933">
      <c r="A933" s="10" t="s">
        <v>36</v>
      </c>
      <c r="B933" s="10" t="s">
        <v>988</v>
      </c>
      <c r="C933" s="11"/>
      <c r="D933" s="21" t="str">
        <f t="shared" si="1"/>
        <v>0</v>
      </c>
      <c r="E933" s="21" t="str">
        <f t="shared" si="8"/>
        <v>0</v>
      </c>
      <c r="F933" s="22" t="str">
        <f t="shared" si="6"/>
        <v>0</v>
      </c>
      <c r="G933" s="23" t="str">
        <f t="shared" si="7"/>
        <v>0</v>
      </c>
      <c r="H933" s="24">
        <v>1.1943025E7</v>
      </c>
      <c r="I933" s="11"/>
      <c r="J933" s="11"/>
      <c r="K933" s="11"/>
      <c r="L933" s="11"/>
      <c r="M933" s="11"/>
      <c r="N933" s="11"/>
      <c r="O933" s="11"/>
      <c r="Q933" s="11"/>
      <c r="R933" s="11"/>
      <c r="S933" s="11"/>
      <c r="T933" s="11"/>
      <c r="U933" s="11"/>
      <c r="V933" s="11"/>
      <c r="W933" s="11"/>
      <c r="X933" s="11"/>
      <c r="Y933" s="11"/>
      <c r="Z933" s="11"/>
      <c r="AA933" s="11"/>
      <c r="AB933" s="11"/>
      <c r="AC933" s="11"/>
      <c r="AD933" s="11"/>
    </row>
    <row r="934">
      <c r="A934" s="10" t="s">
        <v>36</v>
      </c>
      <c r="B934" s="24" t="s">
        <v>989</v>
      </c>
      <c r="C934" s="11"/>
      <c r="D934" s="21" t="str">
        <f t="shared" si="1"/>
        <v>0</v>
      </c>
      <c r="E934" s="21" t="str">
        <f t="shared" si="8"/>
        <v>0</v>
      </c>
      <c r="F934" s="22" t="str">
        <f t="shared" si="6"/>
        <v>0</v>
      </c>
      <c r="G934" s="23" t="str">
        <f t="shared" si="7"/>
        <v>0</v>
      </c>
      <c r="H934" s="24">
        <v>2.2351931E7</v>
      </c>
      <c r="I934" s="11"/>
      <c r="J934" s="11"/>
      <c r="K934" s="11"/>
      <c r="L934" s="11"/>
      <c r="M934" s="11"/>
      <c r="N934" s="11"/>
      <c r="O934" s="11"/>
      <c r="Q934" s="11"/>
      <c r="R934" s="11"/>
      <c r="S934" s="11"/>
      <c r="T934" s="11"/>
      <c r="U934" s="11"/>
      <c r="V934" s="11"/>
      <c r="W934" s="11"/>
      <c r="X934" s="11"/>
      <c r="Y934" s="11"/>
      <c r="Z934" s="11"/>
      <c r="AA934" s="11"/>
      <c r="AB934" s="11"/>
      <c r="AC934" s="11"/>
      <c r="AD934" s="11"/>
    </row>
    <row r="935">
      <c r="A935" s="10" t="s">
        <v>36</v>
      </c>
      <c r="B935" s="10" t="s">
        <v>990</v>
      </c>
      <c r="C935" s="11"/>
      <c r="D935" s="21" t="str">
        <f t="shared" si="1"/>
        <v>Sinopec</v>
      </c>
      <c r="E935" s="21" t="str">
        <f t="shared" si="8"/>
        <v>0</v>
      </c>
      <c r="F935" s="22" t="str">
        <f t="shared" si="6"/>
        <v>SINOPEC CAPITAL 1.875% 24/04/18</v>
      </c>
      <c r="G935" s="23">
        <f t="shared" si="7"/>
        <v>157350</v>
      </c>
      <c r="H935" s="24">
        <v>157350.0</v>
      </c>
      <c r="I935" s="11"/>
      <c r="J935" s="11"/>
      <c r="K935" s="11"/>
      <c r="L935" s="11"/>
      <c r="M935" s="11"/>
      <c r="N935" s="11"/>
      <c r="O935" s="11"/>
      <c r="Q935" s="11"/>
      <c r="R935" s="11"/>
      <c r="S935" s="11"/>
      <c r="T935" s="11"/>
      <c r="U935" s="11"/>
      <c r="V935" s="11"/>
      <c r="W935" s="11"/>
      <c r="X935" s="11"/>
      <c r="Y935" s="11"/>
      <c r="Z935" s="11"/>
      <c r="AA935" s="11"/>
      <c r="AB935" s="11"/>
      <c r="AC935" s="11"/>
      <c r="AD935" s="11"/>
    </row>
    <row r="936">
      <c r="A936" s="10" t="s">
        <v>36</v>
      </c>
      <c r="B936" s="24" t="s">
        <v>991</v>
      </c>
      <c r="C936" s="11"/>
      <c r="D936" s="21" t="str">
        <f t="shared" si="1"/>
        <v>0</v>
      </c>
      <c r="E936" s="21" t="str">
        <f t="shared" si="8"/>
        <v>0</v>
      </c>
      <c r="F936" s="22" t="str">
        <f t="shared" si="6"/>
        <v>0</v>
      </c>
      <c r="G936" s="23" t="str">
        <f t="shared" si="7"/>
        <v>0</v>
      </c>
      <c r="H936" s="24">
        <v>2012292.0</v>
      </c>
      <c r="I936" s="11"/>
      <c r="J936" s="11"/>
      <c r="K936" s="11"/>
      <c r="L936" s="11"/>
      <c r="M936" s="11"/>
      <c r="N936" s="11"/>
      <c r="O936" s="11"/>
      <c r="Q936" s="11"/>
      <c r="R936" s="11"/>
      <c r="S936" s="11"/>
      <c r="T936" s="11"/>
      <c r="U936" s="11"/>
      <c r="V936" s="11"/>
      <c r="W936" s="11"/>
      <c r="X936" s="11"/>
      <c r="Y936" s="11"/>
      <c r="Z936" s="11"/>
      <c r="AA936" s="11"/>
      <c r="AB936" s="11"/>
      <c r="AC936" s="11"/>
      <c r="AD936" s="11"/>
    </row>
    <row r="937">
      <c r="A937" s="10" t="s">
        <v>36</v>
      </c>
      <c r="B937" s="10" t="s">
        <v>992</v>
      </c>
      <c r="C937" s="11"/>
      <c r="D937" s="21" t="str">
        <f t="shared" si="1"/>
        <v>0</v>
      </c>
      <c r="E937" s="21" t="str">
        <f t="shared" si="8"/>
        <v>0</v>
      </c>
      <c r="F937" s="22" t="str">
        <f t="shared" si="6"/>
        <v>0</v>
      </c>
      <c r="G937" s="23" t="str">
        <f t="shared" si="7"/>
        <v>0</v>
      </c>
      <c r="H937" s="24">
        <v>4804604.0</v>
      </c>
      <c r="I937" s="11"/>
      <c r="J937" s="11"/>
      <c r="K937" s="11"/>
      <c r="L937" s="11"/>
      <c r="M937" s="11"/>
      <c r="N937" s="11"/>
      <c r="O937" s="11"/>
      <c r="Q937" s="11"/>
      <c r="R937" s="11"/>
      <c r="S937" s="11"/>
      <c r="T937" s="11"/>
      <c r="U937" s="11"/>
      <c r="V937" s="11"/>
      <c r="W937" s="11"/>
      <c r="X937" s="11"/>
      <c r="Y937" s="11"/>
      <c r="Z937" s="11"/>
      <c r="AA937" s="11"/>
      <c r="AB937" s="11"/>
      <c r="AC937" s="11"/>
      <c r="AD937" s="11"/>
    </row>
    <row r="938">
      <c r="A938" s="10" t="s">
        <v>36</v>
      </c>
      <c r="B938" s="24" t="s">
        <v>993</v>
      </c>
      <c r="C938" s="11"/>
      <c r="D938" s="21" t="str">
        <f t="shared" si="1"/>
        <v>0</v>
      </c>
      <c r="E938" s="21" t="str">
        <f t="shared" si="8"/>
        <v>0</v>
      </c>
      <c r="F938" s="22" t="str">
        <f t="shared" si="6"/>
        <v>0</v>
      </c>
      <c r="G938" s="23" t="str">
        <f t="shared" si="7"/>
        <v>0</v>
      </c>
      <c r="H938" s="24">
        <v>264242.0</v>
      </c>
      <c r="I938" s="11"/>
      <c r="J938" s="11"/>
      <c r="K938" s="11"/>
      <c r="L938" s="11"/>
      <c r="M938" s="11"/>
      <c r="N938" s="11"/>
      <c r="O938" s="11"/>
      <c r="Q938" s="11"/>
      <c r="R938" s="11"/>
      <c r="S938" s="11"/>
      <c r="T938" s="11"/>
      <c r="U938" s="11"/>
      <c r="V938" s="11"/>
      <c r="W938" s="11"/>
      <c r="X938" s="11"/>
      <c r="Y938" s="11"/>
      <c r="Z938" s="11"/>
      <c r="AA938" s="11"/>
      <c r="AB938" s="11"/>
      <c r="AC938" s="11"/>
      <c r="AD938" s="11"/>
    </row>
    <row r="939">
      <c r="A939" s="10" t="s">
        <v>36</v>
      </c>
      <c r="B939" s="10" t="s">
        <v>994</v>
      </c>
      <c r="C939" s="11"/>
      <c r="D939" s="21" t="str">
        <f t="shared" si="1"/>
        <v>0</v>
      </c>
      <c r="E939" s="21" t="str">
        <f t="shared" si="8"/>
        <v>0</v>
      </c>
      <c r="F939" s="22" t="str">
        <f t="shared" si="6"/>
        <v>0</v>
      </c>
      <c r="G939" s="23" t="str">
        <f t="shared" si="7"/>
        <v>0</v>
      </c>
      <c r="H939" s="24">
        <v>983923.0</v>
      </c>
      <c r="I939" s="11"/>
      <c r="J939" s="11"/>
      <c r="K939" s="11"/>
      <c r="L939" s="11"/>
      <c r="M939" s="11"/>
      <c r="N939" s="11"/>
      <c r="O939" s="11"/>
      <c r="Q939" s="11"/>
      <c r="R939" s="11"/>
      <c r="S939" s="11"/>
      <c r="T939" s="11"/>
      <c r="U939" s="11"/>
      <c r="V939" s="11"/>
      <c r="W939" s="11"/>
      <c r="X939" s="11"/>
      <c r="Y939" s="11"/>
      <c r="Z939" s="11"/>
      <c r="AA939" s="11"/>
      <c r="AB939" s="11"/>
      <c r="AC939" s="11"/>
      <c r="AD939" s="11"/>
    </row>
    <row r="940">
      <c r="A940" s="10" t="s">
        <v>36</v>
      </c>
      <c r="B940" s="24" t="s">
        <v>995</v>
      </c>
      <c r="C940" s="11"/>
      <c r="D940" s="21" t="str">
        <f t="shared" si="1"/>
        <v>0</v>
      </c>
      <c r="E940" s="21" t="str">
        <f t="shared" si="8"/>
        <v>0</v>
      </c>
      <c r="F940" s="22" t="str">
        <f t="shared" si="6"/>
        <v>0</v>
      </c>
      <c r="G940" s="23" t="str">
        <f t="shared" si="7"/>
        <v>0</v>
      </c>
      <c r="H940" s="24">
        <v>238248.0</v>
      </c>
      <c r="I940" s="11"/>
      <c r="J940" s="11"/>
      <c r="K940" s="11"/>
      <c r="L940" s="11"/>
      <c r="M940" s="11"/>
      <c r="N940" s="11"/>
      <c r="O940" s="11"/>
      <c r="Q940" s="11"/>
      <c r="R940" s="11"/>
      <c r="S940" s="11"/>
      <c r="T940" s="11"/>
      <c r="U940" s="11"/>
      <c r="V940" s="11"/>
      <c r="W940" s="11"/>
      <c r="X940" s="11"/>
      <c r="Y940" s="11"/>
      <c r="Z940" s="11"/>
      <c r="AA940" s="11"/>
      <c r="AB940" s="11"/>
      <c r="AC940" s="11"/>
      <c r="AD940" s="11"/>
    </row>
    <row r="941">
      <c r="A941" s="10" t="s">
        <v>36</v>
      </c>
      <c r="B941" s="10" t="s">
        <v>996</v>
      </c>
      <c r="C941" s="11"/>
      <c r="D941" s="21" t="str">
        <f t="shared" si="1"/>
        <v>0</v>
      </c>
      <c r="E941" s="21" t="str">
        <f t="shared" si="8"/>
        <v>0</v>
      </c>
      <c r="F941" s="22" t="str">
        <f t="shared" si="6"/>
        <v>0</v>
      </c>
      <c r="G941" s="23" t="str">
        <f t="shared" si="7"/>
        <v>0</v>
      </c>
      <c r="H941" s="24">
        <v>80317.0</v>
      </c>
      <c r="I941" s="11"/>
      <c r="J941" s="11"/>
      <c r="K941" s="11"/>
      <c r="L941" s="11"/>
      <c r="M941" s="11"/>
      <c r="N941" s="11"/>
      <c r="O941" s="11"/>
      <c r="Q941" s="11"/>
      <c r="R941" s="11"/>
      <c r="S941" s="11"/>
      <c r="T941" s="11"/>
      <c r="U941" s="11"/>
      <c r="V941" s="11"/>
      <c r="W941" s="11"/>
      <c r="X941" s="11"/>
      <c r="Y941" s="11"/>
      <c r="Z941" s="11"/>
      <c r="AA941" s="11"/>
      <c r="AB941" s="11"/>
      <c r="AC941" s="11"/>
      <c r="AD941" s="11"/>
    </row>
    <row r="942">
      <c r="A942" s="10" t="s">
        <v>36</v>
      </c>
      <c r="B942" s="24" t="s">
        <v>997</v>
      </c>
      <c r="C942" s="11"/>
      <c r="D942" s="21" t="str">
        <f t="shared" si="1"/>
        <v>0</v>
      </c>
      <c r="E942" s="21" t="str">
        <f t="shared" si="8"/>
        <v>0</v>
      </c>
      <c r="F942" s="22" t="str">
        <f t="shared" si="6"/>
        <v>0</v>
      </c>
      <c r="G942" s="23" t="str">
        <f t="shared" si="7"/>
        <v>0</v>
      </c>
      <c r="H942" s="24">
        <v>161023.0</v>
      </c>
      <c r="I942" s="11"/>
      <c r="J942" s="11"/>
      <c r="K942" s="11"/>
      <c r="L942" s="11"/>
      <c r="M942" s="11"/>
      <c r="N942" s="11"/>
      <c r="O942" s="11"/>
      <c r="Q942" s="11"/>
      <c r="R942" s="11"/>
      <c r="S942" s="11"/>
      <c r="T942" s="11"/>
      <c r="U942" s="11"/>
      <c r="V942" s="11"/>
      <c r="W942" s="11"/>
      <c r="X942" s="11"/>
      <c r="Y942" s="11"/>
      <c r="Z942" s="11"/>
      <c r="AA942" s="11"/>
      <c r="AB942" s="11"/>
      <c r="AC942" s="11"/>
      <c r="AD942" s="11"/>
    </row>
    <row r="943">
      <c r="A943" s="10" t="s">
        <v>36</v>
      </c>
      <c r="B943" s="10" t="s">
        <v>998</v>
      </c>
      <c r="C943" s="11"/>
      <c r="D943" s="21" t="str">
        <f t="shared" si="1"/>
        <v>0</v>
      </c>
      <c r="E943" s="21" t="str">
        <f t="shared" si="8"/>
        <v>0</v>
      </c>
      <c r="F943" s="22" t="str">
        <f t="shared" si="6"/>
        <v>0</v>
      </c>
      <c r="G943" s="23" t="str">
        <f t="shared" si="7"/>
        <v>0</v>
      </c>
      <c r="H943" s="24">
        <v>925692.0</v>
      </c>
      <c r="I943" s="11"/>
      <c r="J943" s="11"/>
      <c r="K943" s="11"/>
      <c r="L943" s="11"/>
      <c r="M943" s="11"/>
      <c r="N943" s="11"/>
      <c r="O943" s="11"/>
      <c r="Q943" s="11"/>
      <c r="R943" s="11"/>
      <c r="S943" s="11"/>
      <c r="T943" s="11"/>
      <c r="U943" s="11"/>
      <c r="V943" s="11"/>
      <c r="W943" s="11"/>
      <c r="X943" s="11"/>
      <c r="Y943" s="11"/>
      <c r="Z943" s="11"/>
      <c r="AA943" s="11"/>
      <c r="AB943" s="11"/>
      <c r="AC943" s="11"/>
      <c r="AD943" s="11"/>
    </row>
    <row r="944">
      <c r="A944" s="10" t="s">
        <v>36</v>
      </c>
      <c r="B944" s="24" t="s">
        <v>999</v>
      </c>
      <c r="C944" s="11"/>
      <c r="D944" s="21" t="str">
        <f t="shared" si="1"/>
        <v>0</v>
      </c>
      <c r="E944" s="21" t="str">
        <f t="shared" si="8"/>
        <v>0</v>
      </c>
      <c r="F944" s="22" t="str">
        <f t="shared" si="6"/>
        <v>0</v>
      </c>
      <c r="G944" s="23" t="str">
        <f t="shared" si="7"/>
        <v>0</v>
      </c>
      <c r="H944" s="24">
        <v>2.0994582E7</v>
      </c>
      <c r="I944" s="11"/>
      <c r="J944" s="11"/>
      <c r="K944" s="11"/>
      <c r="L944" s="11"/>
      <c r="M944" s="11"/>
      <c r="N944" s="11"/>
      <c r="O944" s="11"/>
      <c r="Q944" s="11"/>
      <c r="R944" s="11"/>
      <c r="S944" s="11"/>
      <c r="T944" s="11"/>
      <c r="U944" s="11"/>
      <c r="V944" s="11"/>
      <c r="W944" s="11"/>
      <c r="X944" s="11"/>
      <c r="Y944" s="11"/>
      <c r="Z944" s="11"/>
      <c r="AA944" s="11"/>
      <c r="AB944" s="11"/>
      <c r="AC944" s="11"/>
      <c r="AD944" s="11"/>
    </row>
    <row r="945">
      <c r="A945" s="10" t="s">
        <v>36</v>
      </c>
      <c r="B945" s="10" t="s">
        <v>1000</v>
      </c>
      <c r="C945" s="11"/>
      <c r="D945" s="21" t="str">
        <f t="shared" si="1"/>
        <v>0</v>
      </c>
      <c r="E945" s="21" t="str">
        <f t="shared" si="8"/>
        <v>0</v>
      </c>
      <c r="F945" s="22" t="str">
        <f t="shared" si="6"/>
        <v>0</v>
      </c>
      <c r="G945" s="23" t="str">
        <f t="shared" si="7"/>
        <v>0</v>
      </c>
      <c r="H945" s="24">
        <v>270181.0</v>
      </c>
      <c r="I945" s="11"/>
      <c r="J945" s="11"/>
      <c r="K945" s="11"/>
      <c r="L945" s="11"/>
      <c r="M945" s="11"/>
      <c r="N945" s="11"/>
      <c r="O945" s="11"/>
      <c r="Q945" s="11"/>
      <c r="R945" s="11"/>
      <c r="S945" s="11"/>
      <c r="T945" s="11"/>
      <c r="U945" s="11"/>
      <c r="V945" s="11"/>
      <c r="W945" s="11"/>
      <c r="X945" s="11"/>
      <c r="Y945" s="11"/>
      <c r="Z945" s="11"/>
      <c r="AA945" s="11"/>
      <c r="AB945" s="11"/>
      <c r="AC945" s="11"/>
      <c r="AD945" s="11"/>
    </row>
    <row r="946">
      <c r="A946" s="10" t="s">
        <v>36</v>
      </c>
      <c r="B946" s="24" t="s">
        <v>1001</v>
      </c>
      <c r="C946" s="11"/>
      <c r="D946" s="21" t="str">
        <f t="shared" si="1"/>
        <v>0</v>
      </c>
      <c r="E946" s="21" t="str">
        <f t="shared" si="8"/>
        <v>0</v>
      </c>
      <c r="F946" s="22" t="str">
        <f t="shared" si="6"/>
        <v>0</v>
      </c>
      <c r="G946" s="23" t="str">
        <f t="shared" si="7"/>
        <v>0</v>
      </c>
      <c r="H946" s="24">
        <v>253231.0</v>
      </c>
      <c r="I946" s="11"/>
      <c r="J946" s="11"/>
      <c r="K946" s="11"/>
      <c r="L946" s="11"/>
      <c r="M946" s="11"/>
      <c r="N946" s="11"/>
      <c r="O946" s="11"/>
      <c r="Q946" s="11"/>
      <c r="R946" s="11"/>
      <c r="S946" s="11"/>
      <c r="T946" s="11"/>
      <c r="U946" s="11"/>
      <c r="V946" s="11"/>
      <c r="W946" s="11"/>
      <c r="X946" s="11"/>
      <c r="Y946" s="11"/>
      <c r="Z946" s="11"/>
      <c r="AA946" s="11"/>
      <c r="AB946" s="11"/>
      <c r="AC946" s="11"/>
      <c r="AD946" s="11"/>
    </row>
    <row r="947">
      <c r="A947" s="10" t="s">
        <v>36</v>
      </c>
      <c r="B947" s="10" t="s">
        <v>1002</v>
      </c>
      <c r="C947" s="11"/>
      <c r="D947" s="21" t="str">
        <f t="shared" si="1"/>
        <v>0</v>
      </c>
      <c r="E947" s="21" t="str">
        <f t="shared" si="8"/>
        <v>0</v>
      </c>
      <c r="F947" s="22" t="str">
        <f t="shared" si="6"/>
        <v>0</v>
      </c>
      <c r="G947" s="23" t="str">
        <f t="shared" si="7"/>
        <v>0</v>
      </c>
      <c r="H947" s="24">
        <v>3.0416418E7</v>
      </c>
      <c r="I947" s="11"/>
      <c r="J947" s="11"/>
      <c r="K947" s="11"/>
      <c r="L947" s="11"/>
      <c r="M947" s="11"/>
      <c r="N947" s="11"/>
      <c r="O947" s="11"/>
      <c r="Q947" s="11"/>
      <c r="R947" s="11"/>
      <c r="S947" s="11"/>
      <c r="T947" s="11"/>
      <c r="U947" s="11"/>
      <c r="V947" s="11"/>
      <c r="W947" s="11"/>
      <c r="X947" s="11"/>
      <c r="Y947" s="11"/>
      <c r="Z947" s="11"/>
      <c r="AA947" s="11"/>
      <c r="AB947" s="11"/>
      <c r="AC947" s="11"/>
      <c r="AD947" s="11"/>
    </row>
    <row r="948">
      <c r="A948" s="10" t="s">
        <v>36</v>
      </c>
      <c r="B948" s="24" t="s">
        <v>1003</v>
      </c>
      <c r="C948" s="11"/>
      <c r="D948" s="21" t="str">
        <f t="shared" si="1"/>
        <v>0</v>
      </c>
      <c r="E948" s="21" t="str">
        <f t="shared" si="8"/>
        <v>0</v>
      </c>
      <c r="F948" s="22" t="str">
        <f t="shared" si="6"/>
        <v>0</v>
      </c>
      <c r="G948" s="23" t="str">
        <f t="shared" si="7"/>
        <v>0</v>
      </c>
      <c r="H948" s="24">
        <v>312763.0</v>
      </c>
      <c r="I948" s="11"/>
      <c r="J948" s="11"/>
      <c r="K948" s="11"/>
      <c r="L948" s="11"/>
      <c r="M948" s="11"/>
      <c r="N948" s="11"/>
      <c r="O948" s="11"/>
      <c r="Q948" s="11"/>
      <c r="R948" s="11"/>
      <c r="S948" s="11"/>
      <c r="T948" s="11"/>
      <c r="U948" s="11"/>
      <c r="V948" s="11"/>
      <c r="W948" s="11"/>
      <c r="X948" s="11"/>
      <c r="Y948" s="11"/>
      <c r="Z948" s="11"/>
      <c r="AA948" s="11"/>
      <c r="AB948" s="11"/>
      <c r="AC948" s="11"/>
      <c r="AD948" s="11"/>
    </row>
    <row r="949">
      <c r="A949" s="10" t="s">
        <v>36</v>
      </c>
      <c r="B949" s="10" t="s">
        <v>1004</v>
      </c>
      <c r="C949" s="11"/>
      <c r="D949" s="21" t="str">
        <f t="shared" si="1"/>
        <v>0</v>
      </c>
      <c r="E949" s="21" t="str">
        <f t="shared" si="8"/>
        <v>0</v>
      </c>
      <c r="F949" s="22" t="str">
        <f t="shared" si="6"/>
        <v>0</v>
      </c>
      <c r="G949" s="23" t="str">
        <f t="shared" si="7"/>
        <v>0</v>
      </c>
      <c r="H949" s="24">
        <v>2804750.0</v>
      </c>
      <c r="I949" s="11"/>
      <c r="J949" s="11"/>
      <c r="K949" s="11"/>
      <c r="L949" s="11"/>
      <c r="M949" s="11"/>
      <c r="N949" s="11"/>
      <c r="O949" s="11"/>
      <c r="Q949" s="11"/>
      <c r="R949" s="11"/>
      <c r="S949" s="11"/>
      <c r="T949" s="11"/>
      <c r="U949" s="11"/>
      <c r="V949" s="11"/>
      <c r="W949" s="11"/>
      <c r="X949" s="11"/>
      <c r="Y949" s="11"/>
      <c r="Z949" s="11"/>
      <c r="AA949" s="11"/>
      <c r="AB949" s="11"/>
      <c r="AC949" s="11"/>
      <c r="AD949" s="11"/>
    </row>
    <row r="950">
      <c r="A950" s="10" t="s">
        <v>36</v>
      </c>
      <c r="B950" s="24" t="s">
        <v>1005</v>
      </c>
      <c r="C950" s="11"/>
      <c r="D950" s="21" t="str">
        <f t="shared" si="1"/>
        <v>0</v>
      </c>
      <c r="E950" s="21" t="str">
        <f t="shared" si="8"/>
        <v>0</v>
      </c>
      <c r="F950" s="22" t="str">
        <f t="shared" si="6"/>
        <v>0</v>
      </c>
      <c r="G950" s="23" t="str">
        <f t="shared" si="7"/>
        <v>0</v>
      </c>
      <c r="H950" s="24">
        <v>2.3975908E7</v>
      </c>
      <c r="I950" s="11"/>
      <c r="J950" s="11"/>
      <c r="K950" s="11"/>
      <c r="L950" s="11"/>
      <c r="M950" s="11"/>
      <c r="N950" s="11"/>
      <c r="O950" s="11"/>
      <c r="Q950" s="11"/>
      <c r="R950" s="11"/>
      <c r="S950" s="11"/>
      <c r="T950" s="11"/>
      <c r="U950" s="11"/>
      <c r="V950" s="11"/>
      <c r="W950" s="11"/>
      <c r="X950" s="11"/>
      <c r="Y950" s="11"/>
      <c r="Z950" s="11"/>
      <c r="AA950" s="11"/>
      <c r="AB950" s="11"/>
      <c r="AC950" s="11"/>
      <c r="AD950" s="11"/>
    </row>
    <row r="951">
      <c r="A951" s="10" t="s">
        <v>36</v>
      </c>
      <c r="B951" s="10" t="s">
        <v>1006</v>
      </c>
      <c r="C951" s="11"/>
      <c r="D951" s="21" t="str">
        <f t="shared" si="1"/>
        <v>0</v>
      </c>
      <c r="E951" s="21" t="str">
        <f t="shared" si="8"/>
        <v>0</v>
      </c>
      <c r="F951" s="22" t="str">
        <f t="shared" si="6"/>
        <v>0</v>
      </c>
      <c r="G951" s="23" t="str">
        <f t="shared" si="7"/>
        <v>0</v>
      </c>
      <c r="H951" s="24">
        <v>5868018.0</v>
      </c>
      <c r="I951" s="11"/>
      <c r="J951" s="11"/>
      <c r="K951" s="11"/>
      <c r="L951" s="11"/>
      <c r="M951" s="11"/>
      <c r="N951" s="11"/>
      <c r="O951" s="11"/>
      <c r="Q951" s="11"/>
      <c r="R951" s="11"/>
      <c r="S951" s="11"/>
      <c r="T951" s="11"/>
      <c r="U951" s="11"/>
      <c r="V951" s="11"/>
      <c r="W951" s="11"/>
      <c r="X951" s="11"/>
      <c r="Y951" s="11"/>
      <c r="Z951" s="11"/>
      <c r="AA951" s="11"/>
      <c r="AB951" s="11"/>
      <c r="AC951" s="11"/>
      <c r="AD951" s="11"/>
    </row>
    <row r="952">
      <c r="A952" s="10" t="s">
        <v>36</v>
      </c>
      <c r="B952" s="24" t="s">
        <v>1007</v>
      </c>
      <c r="C952" s="11"/>
      <c r="D952" s="21" t="str">
        <f t="shared" si="1"/>
        <v>0</v>
      </c>
      <c r="E952" s="21" t="str">
        <f t="shared" si="8"/>
        <v>0</v>
      </c>
      <c r="F952" s="22" t="str">
        <f t="shared" si="6"/>
        <v>0</v>
      </c>
      <c r="G952" s="23" t="str">
        <f t="shared" si="7"/>
        <v>0</v>
      </c>
      <c r="H952" s="24">
        <v>250102.0</v>
      </c>
      <c r="I952" s="11"/>
      <c r="J952" s="11"/>
      <c r="K952" s="11"/>
      <c r="L952" s="11"/>
      <c r="M952" s="11"/>
      <c r="N952" s="11"/>
      <c r="O952" s="11"/>
      <c r="Q952" s="11"/>
      <c r="R952" s="11"/>
      <c r="S952" s="11"/>
      <c r="T952" s="11"/>
      <c r="U952" s="11"/>
      <c r="V952" s="11"/>
      <c r="W952" s="11"/>
      <c r="X952" s="11"/>
      <c r="Y952" s="11"/>
      <c r="Z952" s="11"/>
      <c r="AA952" s="11"/>
      <c r="AB952" s="11"/>
      <c r="AC952" s="11"/>
      <c r="AD952" s="11"/>
    </row>
    <row r="953">
      <c r="A953" s="10" t="s">
        <v>36</v>
      </c>
      <c r="B953" s="10" t="s">
        <v>1008</v>
      </c>
      <c r="C953" s="11"/>
      <c r="D953" s="21" t="str">
        <f t="shared" si="1"/>
        <v>0</v>
      </c>
      <c r="E953" s="21" t="str">
        <f t="shared" si="8"/>
        <v>0</v>
      </c>
      <c r="F953" s="22" t="str">
        <f t="shared" si="6"/>
        <v>0</v>
      </c>
      <c r="G953" s="23" t="str">
        <f t="shared" si="7"/>
        <v>0</v>
      </c>
      <c r="H953" s="24">
        <v>100523.0</v>
      </c>
      <c r="I953" s="11"/>
      <c r="J953" s="11"/>
      <c r="K953" s="11"/>
      <c r="L953" s="11"/>
      <c r="N953" s="11"/>
      <c r="O953" s="11"/>
      <c r="P953" s="11"/>
      <c r="Q953" s="11"/>
      <c r="R953" s="11"/>
      <c r="S953" s="11"/>
      <c r="T953" s="11"/>
      <c r="U953" s="11"/>
      <c r="V953" s="11"/>
      <c r="W953" s="11"/>
      <c r="X953" s="11"/>
      <c r="Y953" s="11"/>
      <c r="Z953" s="11"/>
      <c r="AA953" s="11"/>
      <c r="AB953" s="11"/>
      <c r="AC953" s="11"/>
      <c r="AD953" s="11"/>
    </row>
    <row r="954">
      <c r="A954" s="10" t="s">
        <v>36</v>
      </c>
      <c r="B954" s="24" t="s">
        <v>1009</v>
      </c>
      <c r="C954" s="11"/>
      <c r="D954" s="21" t="str">
        <f t="shared" si="1"/>
        <v>0</v>
      </c>
      <c r="E954" s="21" t="str">
        <f t="shared" si="8"/>
        <v>0</v>
      </c>
      <c r="F954" s="22" t="str">
        <f t="shared" si="6"/>
        <v>0</v>
      </c>
      <c r="G954" s="23" t="str">
        <f t="shared" si="7"/>
        <v>0</v>
      </c>
      <c r="H954" s="24">
        <v>4630313.0</v>
      </c>
      <c r="I954" s="11"/>
      <c r="J954" s="11"/>
      <c r="K954" s="11"/>
      <c r="L954" s="11"/>
      <c r="N954" s="11"/>
      <c r="O954" s="11"/>
      <c r="P954" s="11"/>
      <c r="Q954" s="11"/>
      <c r="R954" s="11"/>
      <c r="S954" s="11"/>
      <c r="T954" s="11"/>
      <c r="U954" s="11"/>
      <c r="V954" s="11"/>
      <c r="W954" s="11"/>
      <c r="X954" s="11"/>
      <c r="Y954" s="11"/>
      <c r="Z954" s="11"/>
      <c r="AA954" s="11"/>
      <c r="AB954" s="11"/>
      <c r="AC954" s="11"/>
      <c r="AD954" s="11"/>
    </row>
    <row r="955">
      <c r="A955" s="10" t="s">
        <v>36</v>
      </c>
      <c r="B955" s="10" t="s">
        <v>1010</v>
      </c>
      <c r="C955" s="11"/>
      <c r="D955" s="21" t="str">
        <f t="shared" si="1"/>
        <v>0</v>
      </c>
      <c r="E955" s="21" t="str">
        <f t="shared" si="8"/>
        <v>0</v>
      </c>
      <c r="F955" s="22" t="str">
        <f t="shared" si="6"/>
        <v>0</v>
      </c>
      <c r="G955" s="23" t="str">
        <f t="shared" si="7"/>
        <v>0</v>
      </c>
      <c r="H955" s="24">
        <v>1080457.0</v>
      </c>
      <c r="I955" s="11"/>
      <c r="J955" s="11"/>
      <c r="K955" s="11"/>
      <c r="L955" s="11"/>
      <c r="N955" s="11"/>
      <c r="O955" s="11"/>
      <c r="P955" s="11"/>
      <c r="Q955" s="11"/>
      <c r="R955" s="11"/>
      <c r="S955" s="11"/>
      <c r="T955" s="11"/>
      <c r="U955" s="11"/>
      <c r="V955" s="11"/>
      <c r="W955" s="11"/>
      <c r="X955" s="11"/>
      <c r="Y955" s="11"/>
      <c r="Z955" s="11"/>
      <c r="AA955" s="11"/>
      <c r="AB955" s="11"/>
      <c r="AC955" s="11"/>
      <c r="AD955" s="11"/>
    </row>
    <row r="956">
      <c r="A956" s="10" t="s">
        <v>36</v>
      </c>
      <c r="B956" s="24" t="s">
        <v>1011</v>
      </c>
      <c r="C956" s="11"/>
      <c r="D956" s="21" t="str">
        <f t="shared" si="1"/>
        <v>0</v>
      </c>
      <c r="E956" s="21" t="str">
        <f t="shared" si="8"/>
        <v>0</v>
      </c>
      <c r="F956" s="22" t="str">
        <f t="shared" si="6"/>
        <v>0</v>
      </c>
      <c r="G956" s="23" t="str">
        <f t="shared" si="7"/>
        <v>0</v>
      </c>
      <c r="H956" s="24">
        <v>1365671.0</v>
      </c>
      <c r="I956" s="11"/>
      <c r="J956" s="11"/>
      <c r="K956" s="11"/>
      <c r="L956" s="11"/>
      <c r="N956" s="11"/>
      <c r="O956" s="11"/>
      <c r="P956" s="11"/>
      <c r="Q956" s="11"/>
      <c r="R956" s="11"/>
      <c r="S956" s="11"/>
      <c r="T956" s="11"/>
      <c r="U956" s="11"/>
      <c r="V956" s="11"/>
      <c r="W956" s="11"/>
      <c r="X956" s="11"/>
      <c r="Y956" s="11"/>
      <c r="Z956" s="11"/>
      <c r="AA956" s="11"/>
      <c r="AB956" s="11"/>
      <c r="AC956" s="11"/>
      <c r="AD956" s="11"/>
    </row>
    <row r="957">
      <c r="A957" s="10" t="s">
        <v>36</v>
      </c>
      <c r="B957" s="10" t="s">
        <v>1012</v>
      </c>
      <c r="C957" s="11"/>
      <c r="D957" s="21" t="str">
        <f t="shared" si="1"/>
        <v>0</v>
      </c>
      <c r="E957" s="21" t="str">
        <f t="shared" si="8"/>
        <v>0</v>
      </c>
      <c r="F957" s="22" t="str">
        <f t="shared" si="6"/>
        <v>0</v>
      </c>
      <c r="G957" s="23" t="str">
        <f t="shared" si="7"/>
        <v>0</v>
      </c>
      <c r="H957" s="24">
        <v>2541686.0</v>
      </c>
      <c r="I957" s="11"/>
      <c r="J957" s="11"/>
      <c r="K957" s="11"/>
      <c r="L957" s="11"/>
      <c r="N957" s="11"/>
      <c r="O957" s="11"/>
      <c r="P957" s="11"/>
      <c r="Q957" s="11"/>
      <c r="R957" s="11"/>
      <c r="S957" s="11"/>
      <c r="T957" s="11"/>
      <c r="U957" s="11"/>
      <c r="V957" s="11"/>
      <c r="W957" s="11"/>
      <c r="X957" s="11"/>
      <c r="Y957" s="11"/>
      <c r="Z957" s="11"/>
      <c r="AA957" s="11"/>
      <c r="AB957" s="11"/>
      <c r="AC957" s="11"/>
      <c r="AD957" s="11"/>
    </row>
    <row r="958">
      <c r="A958" s="10" t="s">
        <v>36</v>
      </c>
      <c r="B958" s="24" t="s">
        <v>1013</v>
      </c>
      <c r="C958" s="11"/>
      <c r="D958" s="21" t="str">
        <f t="shared" si="1"/>
        <v>0</v>
      </c>
      <c r="E958" s="21" t="str">
        <f t="shared" si="8"/>
        <v>0</v>
      </c>
      <c r="F958" s="22" t="str">
        <f t="shared" si="6"/>
        <v>0</v>
      </c>
      <c r="G958" s="23" t="str">
        <f t="shared" si="7"/>
        <v>0</v>
      </c>
      <c r="H958" s="24">
        <v>398402.0</v>
      </c>
      <c r="I958" s="11"/>
      <c r="J958" s="11"/>
      <c r="K958" s="11"/>
      <c r="L958" s="11"/>
      <c r="N958" s="11"/>
      <c r="O958" s="11"/>
      <c r="P958" s="11"/>
      <c r="Q958" s="11"/>
      <c r="R958" s="11"/>
      <c r="S958" s="11"/>
      <c r="T958" s="11"/>
      <c r="U958" s="11"/>
      <c r="V958" s="11"/>
      <c r="W958" s="11"/>
      <c r="X958" s="11"/>
      <c r="Y958" s="11"/>
      <c r="Z958" s="11"/>
      <c r="AA958" s="11"/>
      <c r="AB958" s="11"/>
      <c r="AC958" s="11"/>
      <c r="AD958" s="11"/>
    </row>
    <row r="959">
      <c r="A959" s="10" t="s">
        <v>36</v>
      </c>
      <c r="B959" s="10" t="s">
        <v>1014</v>
      </c>
      <c r="C959" s="11"/>
      <c r="D959" s="21" t="str">
        <f t="shared" si="1"/>
        <v>0</v>
      </c>
      <c r="E959" s="21" t="str">
        <f t="shared" si="8"/>
        <v>0</v>
      </c>
      <c r="F959" s="22" t="str">
        <f t="shared" si="6"/>
        <v>0</v>
      </c>
      <c r="G959" s="23" t="str">
        <f t="shared" si="7"/>
        <v>0</v>
      </c>
      <c r="H959" s="24">
        <v>836242.0</v>
      </c>
      <c r="I959" s="11"/>
      <c r="J959" s="11"/>
      <c r="K959" s="11"/>
      <c r="L959" s="11"/>
      <c r="N959" s="11"/>
      <c r="O959" s="11"/>
      <c r="P959" s="11"/>
      <c r="Q959" s="11"/>
      <c r="R959" s="11"/>
      <c r="S959" s="11"/>
      <c r="T959" s="11"/>
      <c r="U959" s="11"/>
      <c r="V959" s="11"/>
      <c r="W959" s="11"/>
      <c r="X959" s="11"/>
      <c r="Y959" s="11"/>
      <c r="Z959" s="11"/>
      <c r="AA959" s="11"/>
      <c r="AB959" s="11"/>
      <c r="AC959" s="11"/>
      <c r="AD959" s="11"/>
    </row>
    <row r="960">
      <c r="A960" s="10" t="s">
        <v>36</v>
      </c>
      <c r="B960" s="24" t="s">
        <v>1015</v>
      </c>
      <c r="C960" s="11"/>
      <c r="D960" s="21" t="str">
        <f t="shared" si="1"/>
        <v>0</v>
      </c>
      <c r="E960" s="21" t="str">
        <f t="shared" si="8"/>
        <v>0</v>
      </c>
      <c r="F960" s="22" t="str">
        <f t="shared" si="6"/>
        <v>0</v>
      </c>
      <c r="G960" s="23" t="str">
        <f t="shared" si="7"/>
        <v>0</v>
      </c>
      <c r="H960" s="24">
        <v>4.2906625E7</v>
      </c>
      <c r="I960" s="11"/>
      <c r="J960" s="11"/>
      <c r="K960" s="11"/>
      <c r="L960" s="11"/>
      <c r="N960" s="11"/>
      <c r="O960" s="11"/>
      <c r="P960" s="11"/>
      <c r="Q960" s="11"/>
      <c r="R960" s="11"/>
      <c r="S960" s="11"/>
      <c r="T960" s="11"/>
      <c r="U960" s="11"/>
      <c r="V960" s="11"/>
      <c r="W960" s="11"/>
      <c r="X960" s="11"/>
      <c r="Y960" s="11"/>
      <c r="Z960" s="11"/>
      <c r="AA960" s="11"/>
      <c r="AB960" s="11"/>
      <c r="AC960" s="11"/>
      <c r="AD960" s="11"/>
    </row>
    <row r="961">
      <c r="A961" s="10" t="s">
        <v>36</v>
      </c>
      <c r="B961" s="10" t="s">
        <v>1016</v>
      </c>
      <c r="C961" s="11"/>
      <c r="D961" s="21" t="str">
        <f t="shared" si="1"/>
        <v>0</v>
      </c>
      <c r="E961" s="21" t="str">
        <f t="shared" si="8"/>
        <v>0</v>
      </c>
      <c r="F961" s="22" t="str">
        <f t="shared" si="6"/>
        <v>0</v>
      </c>
      <c r="G961" s="23" t="str">
        <f t="shared" si="7"/>
        <v>0</v>
      </c>
      <c r="H961" s="24">
        <v>91839.0</v>
      </c>
      <c r="I961" s="11"/>
      <c r="J961" s="11"/>
      <c r="K961" s="11"/>
      <c r="L961" s="11"/>
      <c r="N961" s="11"/>
      <c r="O961" s="11"/>
      <c r="P961" s="11"/>
      <c r="Q961" s="11"/>
      <c r="R961" s="11"/>
      <c r="S961" s="11"/>
      <c r="T961" s="11"/>
      <c r="U961" s="11"/>
      <c r="V961" s="11"/>
      <c r="W961" s="11"/>
      <c r="X961" s="11"/>
      <c r="Y961" s="11"/>
      <c r="Z961" s="11"/>
      <c r="AA961" s="11"/>
      <c r="AB961" s="11"/>
      <c r="AC961" s="11"/>
      <c r="AD961" s="11"/>
    </row>
    <row r="962">
      <c r="A962" s="10" t="s">
        <v>36</v>
      </c>
      <c r="B962" s="24" t="s">
        <v>1017</v>
      </c>
      <c r="C962" s="11"/>
      <c r="D962" s="21" t="str">
        <f t="shared" si="1"/>
        <v>0</v>
      </c>
      <c r="E962" s="21" t="str">
        <f t="shared" si="8"/>
        <v>0</v>
      </c>
      <c r="F962" s="22" t="str">
        <f t="shared" si="6"/>
        <v>0</v>
      </c>
      <c r="G962" s="23" t="str">
        <f t="shared" si="7"/>
        <v>0</v>
      </c>
      <c r="H962" s="24">
        <v>1111908.0</v>
      </c>
      <c r="I962" s="11"/>
      <c r="J962" s="11"/>
      <c r="K962" s="11"/>
      <c r="L962" s="11"/>
      <c r="N962" s="11"/>
      <c r="O962" s="11"/>
      <c r="P962" s="11"/>
      <c r="Q962" s="11"/>
      <c r="R962" s="11"/>
      <c r="S962" s="11"/>
      <c r="T962" s="11"/>
      <c r="U962" s="11"/>
      <c r="V962" s="11"/>
      <c r="W962" s="11"/>
      <c r="X962" s="11"/>
      <c r="Y962" s="11"/>
      <c r="Z962" s="11"/>
      <c r="AA962" s="11"/>
      <c r="AB962" s="11"/>
      <c r="AC962" s="11"/>
      <c r="AD962" s="11"/>
    </row>
    <row r="963">
      <c r="A963" s="10" t="s">
        <v>36</v>
      </c>
      <c r="B963" s="10" t="s">
        <v>1018</v>
      </c>
      <c r="C963" s="11"/>
      <c r="D963" s="21" t="str">
        <f t="shared" si="1"/>
        <v>0</v>
      </c>
      <c r="E963" s="21" t="str">
        <f t="shared" si="8"/>
        <v>0</v>
      </c>
      <c r="F963" s="22" t="str">
        <f t="shared" si="6"/>
        <v>0</v>
      </c>
      <c r="G963" s="23" t="str">
        <f t="shared" si="7"/>
        <v>0</v>
      </c>
      <c r="H963" s="24">
        <v>3.8947185E7</v>
      </c>
      <c r="I963" s="11"/>
      <c r="J963" s="11"/>
      <c r="K963" s="11"/>
      <c r="L963" s="11"/>
      <c r="N963" s="11"/>
      <c r="O963" s="11"/>
      <c r="P963" s="11"/>
      <c r="Q963" s="11"/>
      <c r="R963" s="11"/>
      <c r="S963" s="11"/>
      <c r="T963" s="11"/>
      <c r="U963" s="11"/>
      <c r="V963" s="11"/>
      <c r="W963" s="11"/>
      <c r="X963" s="11"/>
      <c r="Y963" s="11"/>
      <c r="Z963" s="11"/>
      <c r="AA963" s="11"/>
      <c r="AB963" s="11"/>
      <c r="AC963" s="11"/>
      <c r="AD963" s="11"/>
    </row>
    <row r="964">
      <c r="A964" s="10" t="s">
        <v>36</v>
      </c>
      <c r="B964" s="24" t="s">
        <v>1019</v>
      </c>
      <c r="C964" s="11"/>
      <c r="D964" s="21" t="str">
        <f t="shared" si="1"/>
        <v>0</v>
      </c>
      <c r="E964" s="21" t="str">
        <f t="shared" si="8"/>
        <v>0</v>
      </c>
      <c r="F964" s="22" t="str">
        <f t="shared" si="6"/>
        <v>0</v>
      </c>
      <c r="G964" s="23" t="str">
        <f t="shared" si="7"/>
        <v>0</v>
      </c>
      <c r="H964" s="24">
        <v>275104.0</v>
      </c>
      <c r="I964" s="11"/>
      <c r="J964" s="11"/>
      <c r="K964" s="11"/>
      <c r="L964" s="11"/>
      <c r="N964" s="11"/>
      <c r="O964" s="11"/>
      <c r="P964" s="11"/>
      <c r="Q964" s="11"/>
      <c r="R964" s="11"/>
      <c r="S964" s="11"/>
      <c r="T964" s="11"/>
      <c r="U964" s="11"/>
      <c r="V964" s="11"/>
      <c r="W964" s="11"/>
      <c r="X964" s="11"/>
      <c r="Y964" s="11"/>
      <c r="Z964" s="11"/>
      <c r="AA964" s="11"/>
      <c r="AB964" s="11"/>
      <c r="AC964" s="11"/>
      <c r="AD964" s="11"/>
    </row>
    <row r="965">
      <c r="A965" s="10" t="s">
        <v>36</v>
      </c>
      <c r="B965" s="10" t="s">
        <v>1020</v>
      </c>
      <c r="C965" s="11"/>
      <c r="D965" s="21" t="str">
        <f t="shared" si="1"/>
        <v>0</v>
      </c>
      <c r="E965" s="21" t="str">
        <f t="shared" si="8"/>
        <v>0</v>
      </c>
      <c r="F965" s="22" t="str">
        <f t="shared" si="6"/>
        <v>0</v>
      </c>
      <c r="G965" s="23" t="str">
        <f t="shared" si="7"/>
        <v>0</v>
      </c>
      <c r="H965" s="24">
        <v>2057124.0</v>
      </c>
      <c r="I965" s="11"/>
      <c r="J965" s="11"/>
      <c r="K965" s="11"/>
      <c r="L965" s="11"/>
      <c r="N965" s="11"/>
      <c r="O965" s="11"/>
      <c r="P965" s="11"/>
      <c r="Q965" s="11"/>
      <c r="R965" s="11"/>
      <c r="S965" s="11"/>
      <c r="T965" s="11"/>
      <c r="U965" s="11"/>
      <c r="V965" s="11"/>
      <c r="W965" s="11"/>
      <c r="X965" s="11"/>
      <c r="Y965" s="11"/>
      <c r="Z965" s="11"/>
      <c r="AA965" s="11"/>
      <c r="AB965" s="11"/>
      <c r="AC965" s="11"/>
      <c r="AD965" s="11"/>
    </row>
    <row r="966">
      <c r="A966" s="10" t="s">
        <v>36</v>
      </c>
      <c r="B966" s="24" t="s">
        <v>1021</v>
      </c>
      <c r="C966" s="11"/>
      <c r="D966" s="21" t="str">
        <f t="shared" si="1"/>
        <v>0</v>
      </c>
      <c r="E966" s="21" t="str">
        <f t="shared" si="8"/>
        <v>0</v>
      </c>
      <c r="F966" s="22" t="str">
        <f t="shared" si="6"/>
        <v>0</v>
      </c>
      <c r="G966" s="23" t="str">
        <f t="shared" si="7"/>
        <v>0</v>
      </c>
      <c r="H966" s="24">
        <v>646942.0</v>
      </c>
      <c r="I966" s="11"/>
      <c r="J966" s="11"/>
      <c r="K966" s="11"/>
      <c r="L966" s="11"/>
      <c r="N966" s="11"/>
      <c r="O966" s="11"/>
      <c r="P966" s="11"/>
      <c r="Q966" s="11"/>
      <c r="R966" s="11"/>
      <c r="S966" s="11"/>
      <c r="T966" s="11"/>
      <c r="U966" s="11"/>
      <c r="V966" s="11"/>
      <c r="W966" s="11"/>
      <c r="X966" s="11"/>
      <c r="Y966" s="11"/>
      <c r="Z966" s="11"/>
      <c r="AA966" s="11"/>
      <c r="AB966" s="11"/>
      <c r="AC966" s="11"/>
      <c r="AD966" s="11"/>
    </row>
    <row r="967">
      <c r="A967" s="10" t="s">
        <v>36</v>
      </c>
      <c r="B967" s="10" t="s">
        <v>1022</v>
      </c>
      <c r="C967" s="11"/>
      <c r="D967" s="21" t="str">
        <f t="shared" si="1"/>
        <v>0</v>
      </c>
      <c r="E967" s="21" t="str">
        <f t="shared" si="8"/>
        <v>0</v>
      </c>
      <c r="F967" s="22" t="str">
        <f t="shared" si="6"/>
        <v>0</v>
      </c>
      <c r="G967" s="23" t="str">
        <f t="shared" si="7"/>
        <v>0</v>
      </c>
      <c r="H967" s="24">
        <v>327604.0</v>
      </c>
      <c r="I967" s="11"/>
      <c r="J967" s="11"/>
      <c r="K967" s="11"/>
      <c r="L967" s="11"/>
      <c r="N967" s="11"/>
      <c r="O967" s="11"/>
      <c r="P967" s="11"/>
      <c r="Q967" s="11"/>
      <c r="R967" s="11"/>
      <c r="S967" s="11"/>
      <c r="T967" s="11"/>
      <c r="U967" s="11"/>
      <c r="V967" s="11"/>
      <c r="W967" s="11"/>
      <c r="X967" s="11"/>
      <c r="Y967" s="11"/>
      <c r="Z967" s="11"/>
      <c r="AA967" s="11"/>
      <c r="AB967" s="11"/>
      <c r="AC967" s="11"/>
      <c r="AD967" s="11"/>
    </row>
    <row r="968">
      <c r="A968" s="10" t="s">
        <v>36</v>
      </c>
      <c r="B968" s="24" t="s">
        <v>1023</v>
      </c>
      <c r="C968" s="11"/>
      <c r="D968" s="21" t="str">
        <f t="shared" si="1"/>
        <v>0</v>
      </c>
      <c r="E968" s="21" t="str">
        <f t="shared" si="8"/>
        <v>0</v>
      </c>
      <c r="F968" s="22" t="str">
        <f t="shared" si="6"/>
        <v>0</v>
      </c>
      <c r="G968" s="23" t="str">
        <f t="shared" si="7"/>
        <v>0</v>
      </c>
      <c r="H968" s="24">
        <v>2376743.0</v>
      </c>
      <c r="I968" s="11"/>
      <c r="J968" s="11"/>
      <c r="K968" s="11"/>
      <c r="L968" s="11"/>
      <c r="N968" s="11"/>
      <c r="O968" s="11"/>
      <c r="P968" s="11"/>
      <c r="Q968" s="11"/>
      <c r="R968" s="11"/>
      <c r="S968" s="11"/>
      <c r="T968" s="11"/>
      <c r="U968" s="11"/>
      <c r="V968" s="11"/>
      <c r="W968" s="11"/>
      <c r="X968" s="11"/>
      <c r="Y968" s="11"/>
      <c r="Z968" s="11"/>
      <c r="AA968" s="11"/>
      <c r="AB968" s="11"/>
      <c r="AC968" s="11"/>
      <c r="AD968" s="11"/>
    </row>
    <row r="969">
      <c r="A969" s="10" t="s">
        <v>36</v>
      </c>
      <c r="B969" s="10" t="s">
        <v>1024</v>
      </c>
      <c r="C969" s="11"/>
      <c r="D969" s="21" t="str">
        <f t="shared" si="1"/>
        <v>0</v>
      </c>
      <c r="E969" s="21" t="str">
        <f t="shared" si="8"/>
        <v>0</v>
      </c>
      <c r="F969" s="22" t="str">
        <f t="shared" si="6"/>
        <v>0</v>
      </c>
      <c r="G969" s="23" t="str">
        <f t="shared" si="7"/>
        <v>0</v>
      </c>
      <c r="H969" s="24">
        <v>5730003.0</v>
      </c>
      <c r="I969" s="11"/>
      <c r="J969" s="11"/>
      <c r="K969" s="11"/>
      <c r="L969" s="11"/>
      <c r="N969" s="11"/>
      <c r="O969" s="11"/>
      <c r="P969" s="11"/>
      <c r="Q969" s="11"/>
      <c r="R969" s="11"/>
      <c r="S969" s="11"/>
      <c r="T969" s="11"/>
      <c r="U969" s="11"/>
      <c r="V969" s="11"/>
      <c r="W969" s="11"/>
      <c r="X969" s="11"/>
      <c r="Y969" s="11"/>
      <c r="Z969" s="11"/>
      <c r="AA969" s="11"/>
      <c r="AB969" s="11"/>
      <c r="AC969" s="11"/>
      <c r="AD969" s="11"/>
    </row>
    <row r="970">
      <c r="A970" s="10" t="s">
        <v>36</v>
      </c>
      <c r="B970" s="10" t="s">
        <v>1025</v>
      </c>
      <c r="C970" s="11"/>
      <c r="D970" s="21" t="str">
        <f t="shared" si="1"/>
        <v>Statoil </v>
      </c>
      <c r="E970" s="21" t="str">
        <f t="shared" si="8"/>
        <v>0</v>
      </c>
      <c r="F970" s="22" t="str">
        <f t="shared" si="6"/>
        <v>STATOIL ASA 2.45% 17/01/23</v>
      </c>
      <c r="G970" s="23">
        <f t="shared" si="7"/>
        <v>252769</v>
      </c>
      <c r="H970" s="24">
        <v>252769.0</v>
      </c>
      <c r="I970" s="11"/>
      <c r="J970" s="11"/>
      <c r="K970" s="11"/>
      <c r="L970" s="11"/>
      <c r="N970" s="11"/>
      <c r="O970" s="11"/>
      <c r="P970" s="11"/>
      <c r="Q970" s="11"/>
      <c r="R970" s="11"/>
      <c r="S970" s="11"/>
      <c r="T970" s="11"/>
      <c r="U970" s="11"/>
      <c r="V970" s="11"/>
      <c r="W970" s="11"/>
      <c r="X970" s="11"/>
      <c r="Y970" s="11"/>
      <c r="Z970" s="11"/>
      <c r="AA970" s="11"/>
      <c r="AB970" s="11"/>
      <c r="AC970" s="11"/>
      <c r="AD970" s="11"/>
    </row>
    <row r="971">
      <c r="A971" s="10" t="s">
        <v>36</v>
      </c>
      <c r="B971" s="10" t="s">
        <v>1026</v>
      </c>
      <c r="C971" s="11"/>
      <c r="D971" s="21" t="str">
        <f t="shared" si="1"/>
        <v>Statoil </v>
      </c>
      <c r="E971" s="21" t="str">
        <f t="shared" si="8"/>
        <v>0</v>
      </c>
      <c r="F971" s="22" t="str">
        <f t="shared" si="6"/>
        <v>STATOIL ASA 1.95% 8/11/18</v>
      </c>
      <c r="G971" s="23">
        <f t="shared" si="7"/>
        <v>149877</v>
      </c>
      <c r="H971" s="24">
        <v>149877.0</v>
      </c>
      <c r="I971" s="11"/>
      <c r="J971" s="11"/>
      <c r="K971" s="11"/>
      <c r="L971" s="11"/>
      <c r="N971" s="11"/>
      <c r="O971" s="11"/>
      <c r="P971" s="11"/>
      <c r="Q971" s="11"/>
      <c r="R971" s="11"/>
      <c r="S971" s="11"/>
      <c r="T971" s="11"/>
      <c r="U971" s="11"/>
      <c r="V971" s="11"/>
      <c r="W971" s="11"/>
      <c r="X971" s="11"/>
      <c r="Y971" s="11"/>
      <c r="Z971" s="11"/>
      <c r="AA971" s="11"/>
      <c r="AB971" s="11"/>
      <c r="AC971" s="11"/>
      <c r="AD971" s="11"/>
    </row>
    <row r="972">
      <c r="A972" s="10" t="s">
        <v>36</v>
      </c>
      <c r="B972" s="10" t="s">
        <v>1027</v>
      </c>
      <c r="C972" s="11"/>
      <c r="D972" s="21" t="str">
        <f t="shared" si="1"/>
        <v>Statoil </v>
      </c>
      <c r="E972" s="21" t="str">
        <f t="shared" si="8"/>
        <v>0</v>
      </c>
      <c r="F972" s="22" t="str">
        <f t="shared" si="6"/>
        <v>STATOIL HYD 6.875% 11/03/31</v>
      </c>
      <c r="G972" s="23">
        <f t="shared" si="7"/>
        <v>802198</v>
      </c>
      <c r="H972" s="24">
        <v>802198.0</v>
      </c>
      <c r="I972" s="11"/>
      <c r="J972" s="11"/>
      <c r="K972" s="11"/>
      <c r="L972" s="11"/>
      <c r="N972" s="11"/>
      <c r="O972" s="11"/>
      <c r="P972" s="11"/>
      <c r="Q972" s="11"/>
      <c r="R972" s="11"/>
      <c r="S972" s="11"/>
      <c r="T972" s="11"/>
      <c r="U972" s="11"/>
      <c r="V972" s="11"/>
      <c r="W972" s="11"/>
      <c r="X972" s="11"/>
      <c r="Y972" s="11"/>
      <c r="Z972" s="11"/>
      <c r="AA972" s="11"/>
      <c r="AB972" s="11"/>
      <c r="AC972" s="11"/>
      <c r="AD972" s="11"/>
    </row>
    <row r="973">
      <c r="A973" s="10" t="s">
        <v>36</v>
      </c>
      <c r="B973" s="10" t="s">
        <v>1028</v>
      </c>
      <c r="C973" s="11"/>
      <c r="D973" s="21" t="str">
        <f t="shared" si="1"/>
        <v>0</v>
      </c>
      <c r="E973" s="21" t="str">
        <f t="shared" si="8"/>
        <v>0</v>
      </c>
      <c r="F973" s="22" t="str">
        <f t="shared" si="6"/>
        <v>0</v>
      </c>
      <c r="G973" s="23" t="str">
        <f t="shared" si="7"/>
        <v>0</v>
      </c>
      <c r="H973" s="24">
        <v>6365836.0</v>
      </c>
      <c r="I973" s="11"/>
      <c r="J973" s="11"/>
      <c r="K973" s="11"/>
      <c r="L973" s="11"/>
      <c r="N973" s="11"/>
      <c r="O973" s="11"/>
      <c r="P973" s="11"/>
      <c r="Q973" s="11"/>
      <c r="R973" s="11"/>
      <c r="S973" s="11"/>
      <c r="T973" s="11"/>
      <c r="U973" s="11"/>
      <c r="V973" s="11"/>
      <c r="W973" s="11"/>
      <c r="X973" s="11"/>
      <c r="Y973" s="11"/>
      <c r="Z973" s="11"/>
      <c r="AA973" s="11"/>
      <c r="AB973" s="11"/>
      <c r="AC973" s="11"/>
      <c r="AD973" s="11"/>
    </row>
    <row r="974">
      <c r="A974" s="10" t="s">
        <v>36</v>
      </c>
      <c r="B974" s="10" t="s">
        <v>1029</v>
      </c>
      <c r="C974" s="11"/>
      <c r="D974" s="21" t="str">
        <f t="shared" si="1"/>
        <v>0</v>
      </c>
      <c r="E974" s="21" t="str">
        <f t="shared" si="8"/>
        <v>0</v>
      </c>
      <c r="F974" s="22" t="str">
        <f t="shared" si="6"/>
        <v>0</v>
      </c>
      <c r="G974" s="23" t="str">
        <f t="shared" si="7"/>
        <v>0</v>
      </c>
      <c r="H974" s="24">
        <v>1.1120879E7</v>
      </c>
      <c r="I974" s="11"/>
      <c r="J974" s="11"/>
      <c r="K974" s="11"/>
      <c r="L974" s="11"/>
      <c r="N974" s="11"/>
      <c r="O974" s="11"/>
      <c r="P974" s="11"/>
      <c r="Q974" s="11"/>
      <c r="R974" s="11"/>
      <c r="S974" s="11"/>
      <c r="T974" s="11"/>
      <c r="U974" s="11"/>
      <c r="V974" s="11"/>
      <c r="W974" s="11"/>
      <c r="X974" s="11"/>
      <c r="Y974" s="11"/>
      <c r="Z974" s="11"/>
      <c r="AA974" s="11"/>
      <c r="AB974" s="11"/>
      <c r="AC974" s="11"/>
      <c r="AD974" s="11"/>
    </row>
    <row r="975">
      <c r="A975" s="10" t="s">
        <v>36</v>
      </c>
      <c r="B975" s="10" t="s">
        <v>1030</v>
      </c>
      <c r="C975" s="11"/>
      <c r="D975" s="21" t="str">
        <f t="shared" si="1"/>
        <v>0</v>
      </c>
      <c r="E975" s="21" t="str">
        <f t="shared" si="8"/>
        <v>0</v>
      </c>
      <c r="F975" s="22" t="str">
        <f t="shared" si="6"/>
        <v>0</v>
      </c>
      <c r="G975" s="23" t="str">
        <f t="shared" si="7"/>
        <v>0</v>
      </c>
      <c r="H975" s="24">
        <v>1.1950955E7</v>
      </c>
      <c r="I975" s="11"/>
      <c r="J975" s="11"/>
      <c r="K975" s="11"/>
      <c r="L975" s="11"/>
      <c r="N975" s="11"/>
      <c r="O975" s="11"/>
      <c r="P975" s="11"/>
      <c r="Q975" s="11"/>
      <c r="R975" s="11"/>
      <c r="S975" s="11"/>
      <c r="T975" s="11"/>
      <c r="U975" s="11"/>
      <c r="V975" s="11"/>
      <c r="W975" s="11"/>
      <c r="X975" s="11"/>
      <c r="Y975" s="11"/>
      <c r="Z975" s="11"/>
      <c r="AA975" s="11"/>
      <c r="AB975" s="11"/>
      <c r="AC975" s="11"/>
      <c r="AD975" s="11"/>
    </row>
    <row r="976">
      <c r="A976" s="10" t="s">
        <v>36</v>
      </c>
      <c r="B976" s="10" t="s">
        <v>1031</v>
      </c>
      <c r="C976" s="11"/>
      <c r="D976" s="21" t="str">
        <f t="shared" si="1"/>
        <v>0</v>
      </c>
      <c r="E976" s="21" t="str">
        <f t="shared" si="8"/>
        <v>0</v>
      </c>
      <c r="F976" s="22" t="str">
        <f t="shared" si="6"/>
        <v>0</v>
      </c>
      <c r="G976" s="23" t="str">
        <f t="shared" si="7"/>
        <v>0</v>
      </c>
      <c r="H976" s="24">
        <v>6691763.0</v>
      </c>
      <c r="I976" s="11"/>
      <c r="J976" s="11"/>
      <c r="K976" s="11"/>
      <c r="L976" s="11"/>
      <c r="N976" s="11"/>
      <c r="O976" s="11"/>
      <c r="P976" s="11"/>
      <c r="Q976" s="11"/>
      <c r="R976" s="11"/>
      <c r="S976" s="11"/>
      <c r="T976" s="11"/>
      <c r="U976" s="11"/>
      <c r="V976" s="11"/>
      <c r="W976" s="11"/>
      <c r="X976" s="11"/>
      <c r="Y976" s="11"/>
      <c r="Z976" s="11"/>
      <c r="AA976" s="11"/>
      <c r="AB976" s="11"/>
      <c r="AC976" s="11"/>
      <c r="AD976" s="11"/>
    </row>
    <row r="977">
      <c r="A977" s="10" t="s">
        <v>36</v>
      </c>
      <c r="B977" s="10" t="s">
        <v>1032</v>
      </c>
      <c r="C977" s="11"/>
      <c r="D977" s="21" t="str">
        <f t="shared" si="1"/>
        <v>0</v>
      </c>
      <c r="E977" s="21" t="str">
        <f t="shared" si="8"/>
        <v>0</v>
      </c>
      <c r="F977" s="22" t="str">
        <f t="shared" si="6"/>
        <v>0</v>
      </c>
      <c r="G977" s="23" t="str">
        <f t="shared" si="7"/>
        <v>0</v>
      </c>
      <c r="H977" s="24">
        <v>6237757.0</v>
      </c>
      <c r="I977" s="11"/>
      <c r="J977" s="11"/>
      <c r="K977" s="11"/>
      <c r="L977" s="11"/>
      <c r="N977" s="11"/>
      <c r="O977" s="11"/>
      <c r="P977" s="11"/>
      <c r="Q977" s="11"/>
      <c r="R977" s="11"/>
      <c r="S977" s="11"/>
      <c r="T977" s="11"/>
      <c r="U977" s="11"/>
      <c r="V977" s="11"/>
      <c r="W977" s="11"/>
      <c r="X977" s="11"/>
      <c r="Y977" s="11"/>
      <c r="Z977" s="11"/>
      <c r="AA977" s="11"/>
      <c r="AB977" s="11"/>
      <c r="AC977" s="11"/>
      <c r="AD977" s="11"/>
    </row>
    <row r="978">
      <c r="A978" s="10" t="s">
        <v>36</v>
      </c>
      <c r="B978" s="10" t="s">
        <v>1033</v>
      </c>
      <c r="C978" s="11"/>
      <c r="D978" s="21" t="str">
        <f t="shared" si="1"/>
        <v>0</v>
      </c>
      <c r="E978" s="21" t="str">
        <f t="shared" si="8"/>
        <v>0</v>
      </c>
      <c r="F978" s="22" t="str">
        <f t="shared" si="6"/>
        <v>0</v>
      </c>
      <c r="G978" s="23" t="str">
        <f t="shared" si="7"/>
        <v>0</v>
      </c>
      <c r="H978" s="24">
        <v>4.7127129E7</v>
      </c>
      <c r="I978" s="11"/>
      <c r="J978" s="11"/>
      <c r="K978" s="11"/>
      <c r="L978" s="11"/>
      <c r="N978" s="11"/>
      <c r="O978" s="11"/>
      <c r="P978" s="11"/>
      <c r="Q978" s="11"/>
      <c r="R978" s="11"/>
      <c r="S978" s="11"/>
      <c r="T978" s="11"/>
      <c r="U978" s="11"/>
      <c r="V978" s="11"/>
      <c r="W978" s="11"/>
      <c r="X978" s="11"/>
      <c r="Y978" s="11"/>
      <c r="Z978" s="11"/>
      <c r="AA978" s="11"/>
      <c r="AB978" s="11"/>
      <c r="AC978" s="11"/>
      <c r="AD978" s="11"/>
    </row>
    <row r="979">
      <c r="A979" s="10" t="s">
        <v>36</v>
      </c>
      <c r="B979" s="10" t="s">
        <v>1034</v>
      </c>
      <c r="C979" s="11"/>
      <c r="D979" s="21" t="str">
        <f t="shared" si="1"/>
        <v>0</v>
      </c>
      <c r="E979" s="21" t="str">
        <f t="shared" si="8"/>
        <v>0</v>
      </c>
      <c r="F979" s="22" t="str">
        <f t="shared" si="6"/>
        <v>0</v>
      </c>
      <c r="G979" s="23" t="str">
        <f t="shared" si="7"/>
        <v>0</v>
      </c>
      <c r="H979" s="24">
        <v>1.4510348E7</v>
      </c>
      <c r="I979" s="11"/>
      <c r="J979" s="11"/>
      <c r="K979" s="11"/>
      <c r="L979" s="11"/>
      <c r="N979" s="11"/>
      <c r="O979" s="11"/>
      <c r="P979" s="11"/>
      <c r="Q979" s="11"/>
      <c r="R979" s="11"/>
      <c r="S979" s="11"/>
      <c r="T979" s="11"/>
      <c r="U979" s="11"/>
      <c r="V979" s="11"/>
      <c r="W979" s="11"/>
      <c r="X979" s="11"/>
      <c r="Y979" s="11"/>
      <c r="Z979" s="11"/>
      <c r="AA979" s="11"/>
      <c r="AB979" s="11"/>
      <c r="AC979" s="11"/>
      <c r="AD979" s="11"/>
    </row>
    <row r="980">
      <c r="A980" s="10" t="s">
        <v>36</v>
      </c>
      <c r="B980" s="10" t="s">
        <v>1035</v>
      </c>
      <c r="C980" s="11"/>
      <c r="D980" s="21" t="str">
        <f t="shared" si="1"/>
        <v>0</v>
      </c>
      <c r="E980" s="21" t="str">
        <f t="shared" si="8"/>
        <v>0</v>
      </c>
      <c r="F980" s="22" t="str">
        <f t="shared" si="6"/>
        <v>0</v>
      </c>
      <c r="G980" s="23" t="str">
        <f t="shared" si="7"/>
        <v>0</v>
      </c>
      <c r="H980" s="24">
        <v>2566960.0</v>
      </c>
      <c r="I980" s="11"/>
      <c r="J980" s="11"/>
      <c r="K980" s="11"/>
      <c r="L980" s="11"/>
      <c r="N980" s="11"/>
      <c r="O980" s="11"/>
      <c r="P980" s="11"/>
      <c r="Q980" s="11"/>
      <c r="R980" s="11"/>
      <c r="S980" s="11"/>
      <c r="T980" s="11"/>
      <c r="U980" s="11"/>
      <c r="V980" s="11"/>
      <c r="W980" s="11"/>
      <c r="X980" s="11"/>
      <c r="Y980" s="11"/>
      <c r="Z980" s="11"/>
      <c r="AA980" s="11"/>
      <c r="AB980" s="11"/>
      <c r="AC980" s="11"/>
      <c r="AD980" s="11"/>
    </row>
    <row r="981">
      <c r="A981" s="10" t="s">
        <v>36</v>
      </c>
      <c r="B981" s="10" t="s">
        <v>1036</v>
      </c>
      <c r="C981" s="11"/>
      <c r="D981" s="21" t="str">
        <f t="shared" si="1"/>
        <v>Suncor Energy </v>
      </c>
      <c r="E981" s="21" t="str">
        <f t="shared" si="8"/>
        <v>0</v>
      </c>
      <c r="F981" s="22" t="str">
        <f t="shared" si="6"/>
        <v>SUNCOR ENERGY 6.1% 1/06/18</v>
      </c>
      <c r="G981" s="23">
        <f t="shared" si="7"/>
        <v>173213</v>
      </c>
      <c r="H981" s="24">
        <v>173213.0</v>
      </c>
      <c r="I981" s="11"/>
      <c r="J981" s="11"/>
      <c r="K981" s="11"/>
      <c r="L981" s="11"/>
      <c r="N981" s="11"/>
      <c r="O981" s="11"/>
      <c r="P981" s="11"/>
      <c r="Q981" s="11"/>
      <c r="R981" s="11"/>
      <c r="S981" s="11"/>
      <c r="T981" s="11"/>
      <c r="U981" s="11"/>
      <c r="V981" s="11"/>
      <c r="W981" s="11"/>
      <c r="X981" s="11"/>
      <c r="Y981" s="11"/>
      <c r="Z981" s="11"/>
      <c r="AA981" s="11"/>
      <c r="AB981" s="11"/>
      <c r="AC981" s="11"/>
      <c r="AD981" s="11"/>
    </row>
    <row r="982">
      <c r="A982" s="10" t="s">
        <v>36</v>
      </c>
      <c r="B982" s="10" t="s">
        <v>1037</v>
      </c>
      <c r="C982" s="11"/>
      <c r="D982" s="21" t="str">
        <f t="shared" si="1"/>
        <v>Suncor Energy </v>
      </c>
      <c r="E982" s="21" t="str">
        <f t="shared" si="8"/>
        <v>0</v>
      </c>
      <c r="F982" s="22" t="str">
        <f t="shared" si="6"/>
        <v>SUNCOR ENERGY NPV</v>
      </c>
      <c r="G982" s="23">
        <f t="shared" si="7"/>
        <v>3361730</v>
      </c>
      <c r="H982" s="24">
        <v>3361730.0</v>
      </c>
      <c r="I982" s="11"/>
      <c r="J982" s="11"/>
      <c r="K982" s="11"/>
      <c r="L982" s="11"/>
      <c r="N982" s="11"/>
      <c r="O982" s="11"/>
      <c r="P982" s="11"/>
      <c r="Q982" s="11"/>
      <c r="R982" s="11"/>
      <c r="S982" s="11"/>
      <c r="T982" s="11"/>
      <c r="U982" s="11"/>
      <c r="V982" s="11"/>
      <c r="W982" s="11"/>
      <c r="X982" s="11"/>
      <c r="Y982" s="11"/>
      <c r="Z982" s="11"/>
      <c r="AA982" s="11"/>
      <c r="AB982" s="11"/>
      <c r="AC982" s="11"/>
      <c r="AD982" s="11"/>
    </row>
    <row r="983">
      <c r="A983" s="10" t="s">
        <v>36</v>
      </c>
      <c r="B983" s="10" t="s">
        <v>1038</v>
      </c>
      <c r="C983" s="11"/>
      <c r="D983" s="21" t="str">
        <f t="shared" si="1"/>
        <v>0</v>
      </c>
      <c r="E983" s="21" t="str">
        <f t="shared" si="8"/>
        <v>0</v>
      </c>
      <c r="F983" s="22" t="str">
        <f t="shared" si="6"/>
        <v>0</v>
      </c>
      <c r="G983" s="23" t="str">
        <f t="shared" si="7"/>
        <v>0</v>
      </c>
      <c r="H983" s="24">
        <v>4021351.0</v>
      </c>
      <c r="I983" s="11"/>
      <c r="J983" s="11"/>
      <c r="K983" s="11"/>
      <c r="L983" s="11"/>
      <c r="N983" s="11"/>
      <c r="O983" s="11"/>
      <c r="P983" s="11"/>
      <c r="Q983" s="11"/>
      <c r="R983" s="11"/>
      <c r="S983" s="11"/>
      <c r="T983" s="11"/>
      <c r="U983" s="11"/>
      <c r="V983" s="11"/>
      <c r="W983" s="11"/>
      <c r="X983" s="11"/>
      <c r="Y983" s="11"/>
      <c r="Z983" s="11"/>
      <c r="AA983" s="11"/>
      <c r="AB983" s="11"/>
      <c r="AC983" s="11"/>
      <c r="AD983" s="11"/>
    </row>
    <row r="984">
      <c r="A984" s="10" t="s">
        <v>36</v>
      </c>
      <c r="B984" s="10" t="s">
        <v>1039</v>
      </c>
      <c r="C984" s="11"/>
      <c r="D984" s="21" t="str">
        <f t="shared" si="1"/>
        <v>0</v>
      </c>
      <c r="E984" s="21" t="str">
        <f t="shared" si="8"/>
        <v>0</v>
      </c>
      <c r="F984" s="22" t="str">
        <f t="shared" si="6"/>
        <v>0</v>
      </c>
      <c r="G984" s="23" t="str">
        <f t="shared" si="7"/>
        <v>0</v>
      </c>
      <c r="H984" s="24">
        <v>299912.0</v>
      </c>
      <c r="I984" s="11"/>
      <c r="J984" s="11"/>
      <c r="K984" s="11"/>
      <c r="L984" s="11"/>
      <c r="N984" s="11"/>
      <c r="O984" s="11"/>
      <c r="P984" s="11"/>
      <c r="Q984" s="11"/>
      <c r="R984" s="11"/>
      <c r="S984" s="11"/>
      <c r="T984" s="11"/>
      <c r="U984" s="11"/>
      <c r="V984" s="11"/>
      <c r="W984" s="11"/>
      <c r="X984" s="11"/>
      <c r="Y984" s="11"/>
      <c r="Z984" s="11"/>
      <c r="AA984" s="11"/>
      <c r="AB984" s="11"/>
      <c r="AC984" s="11"/>
      <c r="AD984" s="11"/>
    </row>
    <row r="985">
      <c r="A985" s="10" t="s">
        <v>36</v>
      </c>
      <c r="B985" s="10" t="s">
        <v>1040</v>
      </c>
      <c r="C985" s="11"/>
      <c r="D985" s="21" t="str">
        <f t="shared" si="1"/>
        <v>0</v>
      </c>
      <c r="E985" s="21" t="str">
        <f t="shared" si="8"/>
        <v>0</v>
      </c>
      <c r="F985" s="22" t="str">
        <f t="shared" si="6"/>
        <v>0</v>
      </c>
      <c r="G985" s="23" t="str">
        <f t="shared" si="7"/>
        <v>0</v>
      </c>
      <c r="H985" s="24">
        <v>120001.0</v>
      </c>
      <c r="I985" s="11"/>
      <c r="J985" s="11"/>
      <c r="K985" s="11"/>
      <c r="L985" s="11"/>
      <c r="N985" s="11"/>
      <c r="O985" s="11"/>
      <c r="P985" s="11"/>
      <c r="Q985" s="11"/>
      <c r="R985" s="11"/>
      <c r="S985" s="11"/>
      <c r="T985" s="11"/>
      <c r="U985" s="11"/>
      <c r="V985" s="11"/>
      <c r="W985" s="11"/>
      <c r="X985" s="11"/>
      <c r="Y985" s="11"/>
      <c r="Z985" s="11"/>
      <c r="AA985" s="11"/>
      <c r="AB985" s="11"/>
      <c r="AC985" s="11"/>
      <c r="AD985" s="11"/>
    </row>
    <row r="986">
      <c r="A986" s="10" t="s">
        <v>36</v>
      </c>
      <c r="B986" s="10" t="s">
        <v>1041</v>
      </c>
      <c r="C986" s="11"/>
      <c r="D986" s="21" t="str">
        <f t="shared" si="1"/>
        <v>0</v>
      </c>
      <c r="E986" s="21" t="str">
        <f t="shared" si="8"/>
        <v>0</v>
      </c>
      <c r="F986" s="22" t="str">
        <f t="shared" si="6"/>
        <v>0</v>
      </c>
      <c r="G986" s="23" t="str">
        <f t="shared" si="7"/>
        <v>0</v>
      </c>
      <c r="H986" s="24">
        <v>1.0640577E7</v>
      </c>
      <c r="I986" s="11"/>
      <c r="J986" s="11"/>
      <c r="K986" s="11"/>
      <c r="L986" s="11"/>
      <c r="N986" s="11"/>
      <c r="O986" s="11"/>
      <c r="P986" s="11"/>
      <c r="Q986" s="11"/>
      <c r="R986" s="11"/>
      <c r="S986" s="11"/>
      <c r="T986" s="11"/>
      <c r="U986" s="11"/>
      <c r="V986" s="11"/>
      <c r="W986" s="11"/>
      <c r="X986" s="11"/>
      <c r="Y986" s="11"/>
      <c r="Z986" s="11"/>
      <c r="AA986" s="11"/>
      <c r="AB986" s="11"/>
      <c r="AC986" s="11"/>
      <c r="AD986" s="11"/>
    </row>
    <row r="987">
      <c r="A987" s="10" t="s">
        <v>36</v>
      </c>
      <c r="B987" s="10" t="s">
        <v>1042</v>
      </c>
      <c r="C987" s="11"/>
      <c r="D987" s="21" t="str">
        <f t="shared" si="1"/>
        <v>0</v>
      </c>
      <c r="E987" s="21" t="str">
        <f t="shared" si="8"/>
        <v>0</v>
      </c>
      <c r="F987" s="22" t="str">
        <f t="shared" si="6"/>
        <v>0</v>
      </c>
      <c r="G987" s="23" t="str">
        <f t="shared" si="7"/>
        <v>0</v>
      </c>
      <c r="H987" s="24">
        <v>523730.0</v>
      </c>
      <c r="I987" s="11"/>
      <c r="J987" s="11"/>
      <c r="K987" s="11"/>
      <c r="L987" s="11"/>
      <c r="N987" s="11"/>
      <c r="O987" s="11"/>
      <c r="P987" s="11"/>
      <c r="Q987" s="11"/>
      <c r="R987" s="11"/>
      <c r="S987" s="11"/>
      <c r="T987" s="11"/>
      <c r="U987" s="11"/>
      <c r="V987" s="11"/>
      <c r="W987" s="11"/>
      <c r="X987" s="11"/>
      <c r="Y987" s="11"/>
      <c r="Z987" s="11"/>
      <c r="AA987" s="11"/>
      <c r="AB987" s="11"/>
      <c r="AC987" s="11"/>
      <c r="AD987" s="11"/>
    </row>
    <row r="988">
      <c r="A988" s="10" t="s">
        <v>36</v>
      </c>
      <c r="B988" s="10" t="s">
        <v>1043</v>
      </c>
      <c r="C988" s="11"/>
      <c r="D988" s="21" t="str">
        <f t="shared" si="1"/>
        <v>0</v>
      </c>
      <c r="E988" s="21" t="str">
        <f t="shared" si="8"/>
        <v>0</v>
      </c>
      <c r="F988" s="22" t="str">
        <f t="shared" si="6"/>
        <v>0</v>
      </c>
      <c r="G988" s="23" t="str">
        <f t="shared" si="7"/>
        <v>0</v>
      </c>
      <c r="H988" s="24">
        <v>2009530.0</v>
      </c>
      <c r="I988" s="11"/>
      <c r="J988" s="11"/>
      <c r="K988" s="11"/>
      <c r="L988" s="11"/>
      <c r="N988" s="11"/>
      <c r="O988" s="11"/>
      <c r="P988" s="11"/>
      <c r="Q988" s="11"/>
      <c r="R988" s="11"/>
      <c r="S988" s="11"/>
      <c r="T988" s="11"/>
      <c r="U988" s="11"/>
      <c r="V988" s="11"/>
      <c r="W988" s="11"/>
      <c r="X988" s="11"/>
      <c r="Y988" s="11"/>
      <c r="Z988" s="11"/>
      <c r="AA988" s="11"/>
      <c r="AB988" s="11"/>
      <c r="AC988" s="11"/>
      <c r="AD988" s="11"/>
    </row>
    <row r="989">
      <c r="A989" s="10" t="s">
        <v>36</v>
      </c>
      <c r="B989" s="10" t="s">
        <v>1044</v>
      </c>
      <c r="C989" s="11"/>
      <c r="D989" s="21" t="str">
        <f t="shared" si="1"/>
        <v>0</v>
      </c>
      <c r="E989" s="21" t="str">
        <f t="shared" si="8"/>
        <v>0</v>
      </c>
      <c r="F989" s="22" t="str">
        <f t="shared" si="6"/>
        <v>0</v>
      </c>
      <c r="G989" s="23" t="str">
        <f t="shared" si="7"/>
        <v>0</v>
      </c>
      <c r="H989" s="24">
        <v>3985920.0</v>
      </c>
      <c r="I989" s="11"/>
      <c r="J989" s="11"/>
      <c r="K989" s="11"/>
      <c r="L989" s="11"/>
      <c r="N989" s="11"/>
      <c r="O989" s="11"/>
      <c r="P989" s="11"/>
      <c r="Q989" s="11"/>
      <c r="R989" s="11"/>
      <c r="S989" s="11"/>
      <c r="T989" s="11"/>
      <c r="U989" s="11"/>
      <c r="V989" s="11"/>
      <c r="W989" s="11"/>
      <c r="X989" s="11"/>
      <c r="Y989" s="11"/>
      <c r="Z989" s="11"/>
      <c r="AA989" s="11"/>
      <c r="AB989" s="11"/>
      <c r="AC989" s="11"/>
      <c r="AD989" s="11"/>
    </row>
    <row r="990">
      <c r="A990" s="10" t="s">
        <v>36</v>
      </c>
      <c r="B990" s="10" t="s">
        <v>1045</v>
      </c>
      <c r="C990" s="11"/>
      <c r="D990" s="21" t="str">
        <f t="shared" si="1"/>
        <v>0</v>
      </c>
      <c r="E990" s="21" t="str">
        <f t="shared" si="8"/>
        <v>0</v>
      </c>
      <c r="F990" s="22" t="str">
        <f t="shared" si="6"/>
        <v>0</v>
      </c>
      <c r="G990" s="23" t="str">
        <f t="shared" si="7"/>
        <v>0</v>
      </c>
      <c r="H990" s="24">
        <v>148908.0</v>
      </c>
      <c r="I990" s="11"/>
      <c r="J990" s="11"/>
      <c r="K990" s="11"/>
      <c r="L990" s="11"/>
      <c r="N990" s="11"/>
      <c r="O990" s="11"/>
      <c r="P990" s="11"/>
      <c r="Q990" s="11"/>
      <c r="R990" s="11"/>
      <c r="S990" s="11"/>
      <c r="T990" s="11"/>
      <c r="U990" s="11"/>
      <c r="V990" s="11"/>
      <c r="W990" s="11"/>
      <c r="X990" s="11"/>
      <c r="Y990" s="11"/>
      <c r="Z990" s="11"/>
      <c r="AA990" s="11"/>
      <c r="AB990" s="11"/>
      <c r="AC990" s="11"/>
      <c r="AD990" s="11"/>
    </row>
    <row r="991">
      <c r="A991" s="10" t="s">
        <v>36</v>
      </c>
      <c r="B991" s="10" t="s">
        <v>1046</v>
      </c>
      <c r="C991" s="11"/>
      <c r="D991" s="21" t="str">
        <f t="shared" si="1"/>
        <v>0</v>
      </c>
      <c r="E991" s="21" t="str">
        <f t="shared" si="8"/>
        <v>0</v>
      </c>
      <c r="F991" s="22" t="str">
        <f t="shared" si="6"/>
        <v>0</v>
      </c>
      <c r="G991" s="23" t="str">
        <f t="shared" si="7"/>
        <v>0</v>
      </c>
      <c r="H991" s="24">
        <v>1.3712441E7</v>
      </c>
      <c r="I991" s="11"/>
      <c r="J991" s="11"/>
      <c r="K991" s="11"/>
      <c r="L991" s="11"/>
      <c r="N991" s="11"/>
      <c r="O991" s="11"/>
      <c r="P991" s="11"/>
      <c r="Q991" s="11"/>
      <c r="R991" s="11"/>
      <c r="S991" s="11"/>
      <c r="T991" s="11"/>
      <c r="U991" s="11"/>
      <c r="V991" s="11"/>
      <c r="W991" s="11"/>
      <c r="X991" s="11"/>
      <c r="Y991" s="11"/>
      <c r="Z991" s="11"/>
      <c r="AA991" s="11"/>
      <c r="AB991" s="11"/>
      <c r="AC991" s="11"/>
      <c r="AD991" s="11"/>
    </row>
    <row r="992">
      <c r="A992" s="10" t="s">
        <v>36</v>
      </c>
      <c r="B992" s="10" t="s">
        <v>1047</v>
      </c>
      <c r="C992" s="11"/>
      <c r="D992" s="21" t="str">
        <f t="shared" si="1"/>
        <v>0</v>
      </c>
      <c r="E992" s="21" t="str">
        <f t="shared" si="8"/>
        <v>0</v>
      </c>
      <c r="F992" s="22" t="str">
        <f t="shared" si="6"/>
        <v>0</v>
      </c>
      <c r="G992" s="23" t="str">
        <f t="shared" si="7"/>
        <v>0</v>
      </c>
      <c r="H992" s="24">
        <v>300348.0</v>
      </c>
      <c r="I992" s="11"/>
      <c r="J992" s="11"/>
      <c r="K992" s="11"/>
      <c r="L992" s="11"/>
      <c r="N992" s="11"/>
      <c r="O992" s="11"/>
      <c r="P992" s="11"/>
      <c r="Q992" s="11"/>
      <c r="R992" s="11"/>
      <c r="S992" s="11"/>
      <c r="T992" s="11"/>
      <c r="U992" s="11"/>
      <c r="V992" s="11"/>
      <c r="W992" s="11"/>
      <c r="X992" s="11"/>
      <c r="Y992" s="11"/>
      <c r="Z992" s="11"/>
      <c r="AA992" s="11"/>
      <c r="AB992" s="11"/>
      <c r="AC992" s="11"/>
      <c r="AD992" s="11"/>
    </row>
    <row r="993">
      <c r="A993" s="10" t="s">
        <v>36</v>
      </c>
      <c r="B993" s="10" t="s">
        <v>1048</v>
      </c>
      <c r="C993" s="11"/>
      <c r="D993" s="21" t="str">
        <f t="shared" si="1"/>
        <v>0</v>
      </c>
      <c r="E993" s="21" t="str">
        <f t="shared" si="8"/>
        <v>0</v>
      </c>
      <c r="F993" s="22" t="str">
        <f t="shared" si="6"/>
        <v>0</v>
      </c>
      <c r="G993" s="23" t="str">
        <f t="shared" si="7"/>
        <v>0</v>
      </c>
      <c r="H993" s="24">
        <v>609569.0</v>
      </c>
      <c r="I993" s="11"/>
      <c r="J993" s="11"/>
      <c r="K993" s="11"/>
      <c r="L993" s="11"/>
      <c r="N993" s="11"/>
      <c r="O993" s="11"/>
      <c r="P993" s="11"/>
      <c r="Q993" s="11"/>
      <c r="R993" s="11"/>
      <c r="S993" s="11"/>
      <c r="T993" s="11"/>
      <c r="U993" s="11"/>
      <c r="V993" s="11"/>
      <c r="W993" s="11"/>
      <c r="X993" s="11"/>
      <c r="Y993" s="11"/>
      <c r="Z993" s="11"/>
      <c r="AA993" s="11"/>
      <c r="AB993" s="11"/>
      <c r="AC993" s="11"/>
      <c r="AD993" s="11"/>
    </row>
    <row r="994">
      <c r="A994" s="10" t="s">
        <v>36</v>
      </c>
      <c r="B994" s="10" t="s">
        <v>1049</v>
      </c>
      <c r="C994" s="11"/>
      <c r="D994" s="21" t="str">
        <f t="shared" si="1"/>
        <v>0</v>
      </c>
      <c r="E994" s="21" t="str">
        <f t="shared" si="8"/>
        <v>0</v>
      </c>
      <c r="F994" s="22" t="str">
        <f t="shared" si="6"/>
        <v>0</v>
      </c>
      <c r="G994" s="23" t="str">
        <f t="shared" si="7"/>
        <v>0</v>
      </c>
      <c r="H994" s="24">
        <v>483690.0</v>
      </c>
      <c r="I994" s="11"/>
      <c r="J994" s="11"/>
      <c r="K994" s="11"/>
      <c r="L994" s="11"/>
      <c r="N994" s="11"/>
      <c r="O994" s="11"/>
      <c r="P994" s="11"/>
      <c r="Q994" s="11"/>
      <c r="R994" s="11"/>
      <c r="S994" s="11"/>
      <c r="T994" s="11"/>
      <c r="U994" s="11"/>
      <c r="V994" s="11"/>
      <c r="W994" s="11"/>
      <c r="X994" s="11"/>
      <c r="Y994" s="11"/>
      <c r="Z994" s="11"/>
      <c r="AA994" s="11"/>
      <c r="AB994" s="11"/>
      <c r="AC994" s="11"/>
      <c r="AD994" s="11"/>
    </row>
    <row r="995">
      <c r="A995" s="10" t="s">
        <v>36</v>
      </c>
      <c r="B995" s="10" t="s">
        <v>1050</v>
      </c>
      <c r="C995" s="11"/>
      <c r="D995" s="21" t="str">
        <f t="shared" si="1"/>
        <v>0</v>
      </c>
      <c r="E995" s="21" t="str">
        <f t="shared" si="8"/>
        <v>0</v>
      </c>
      <c r="F995" s="22" t="str">
        <f t="shared" si="6"/>
        <v>0</v>
      </c>
      <c r="G995" s="23" t="str">
        <f t="shared" si="7"/>
        <v>0</v>
      </c>
      <c r="H995" s="24">
        <v>579251.0</v>
      </c>
      <c r="I995" s="11"/>
      <c r="J995" s="11"/>
      <c r="K995" s="11"/>
      <c r="L995" s="11"/>
      <c r="N995" s="11"/>
      <c r="O995" s="11"/>
      <c r="P995" s="11"/>
      <c r="Q995" s="11"/>
      <c r="R995" s="11"/>
      <c r="S995" s="11"/>
      <c r="T995" s="11"/>
      <c r="U995" s="11"/>
      <c r="V995" s="11"/>
      <c r="W995" s="11"/>
      <c r="X995" s="11"/>
      <c r="Y995" s="11"/>
      <c r="Z995" s="11"/>
      <c r="AA995" s="11"/>
      <c r="AB995" s="11"/>
      <c r="AC995" s="11"/>
      <c r="AD995" s="11"/>
    </row>
    <row r="996">
      <c r="A996" s="10" t="s">
        <v>36</v>
      </c>
      <c r="B996" s="10" t="s">
        <v>1051</v>
      </c>
      <c r="C996" s="11"/>
      <c r="D996" s="21" t="str">
        <f t="shared" si="1"/>
        <v>0</v>
      </c>
      <c r="E996" s="21" t="str">
        <f t="shared" si="8"/>
        <v>0</v>
      </c>
      <c r="F996" s="22" t="str">
        <f t="shared" si="6"/>
        <v>0</v>
      </c>
      <c r="G996" s="23" t="str">
        <f t="shared" si="7"/>
        <v>0</v>
      </c>
      <c r="H996" s="24">
        <v>5160848.0</v>
      </c>
      <c r="I996" s="11"/>
      <c r="J996" s="11"/>
      <c r="K996" s="11"/>
      <c r="L996" s="11"/>
      <c r="N996" s="11"/>
      <c r="O996" s="11"/>
      <c r="P996" s="11"/>
      <c r="Q996" s="11"/>
      <c r="R996" s="11"/>
      <c r="S996" s="11"/>
      <c r="T996" s="11"/>
      <c r="U996" s="11"/>
      <c r="V996" s="11"/>
      <c r="W996" s="11"/>
      <c r="X996" s="11"/>
      <c r="Y996" s="11"/>
      <c r="Z996" s="11"/>
      <c r="AA996" s="11"/>
      <c r="AB996" s="11"/>
      <c r="AC996" s="11"/>
      <c r="AD996" s="11"/>
    </row>
    <row r="997">
      <c r="A997" s="10" t="s">
        <v>36</v>
      </c>
      <c r="B997" s="10" t="s">
        <v>1052</v>
      </c>
      <c r="C997" s="11"/>
      <c r="D997" s="21" t="str">
        <f t="shared" si="1"/>
        <v>0</v>
      </c>
      <c r="E997" s="21" t="str">
        <f t="shared" si="8"/>
        <v>0</v>
      </c>
      <c r="F997" s="22" t="str">
        <f t="shared" si="6"/>
        <v>0</v>
      </c>
      <c r="G997" s="23" t="str">
        <f t="shared" si="7"/>
        <v>0</v>
      </c>
      <c r="H997" s="24">
        <v>2452031.0</v>
      </c>
      <c r="I997" s="11"/>
      <c r="J997" s="11"/>
      <c r="K997" s="11"/>
      <c r="L997" s="11"/>
      <c r="N997" s="11"/>
      <c r="O997" s="11"/>
      <c r="P997" s="11"/>
      <c r="Q997" s="11"/>
      <c r="R997" s="11"/>
      <c r="S997" s="11"/>
      <c r="T997" s="11"/>
      <c r="U997" s="11"/>
      <c r="V997" s="11"/>
      <c r="W997" s="11"/>
      <c r="X997" s="11"/>
      <c r="Y997" s="11"/>
      <c r="Z997" s="11"/>
      <c r="AA997" s="11"/>
      <c r="AB997" s="11"/>
      <c r="AC997" s="11"/>
      <c r="AD997" s="11"/>
    </row>
    <row r="998">
      <c r="A998" s="10" t="s">
        <v>36</v>
      </c>
      <c r="B998" s="10" t="s">
        <v>1053</v>
      </c>
      <c r="C998" s="11"/>
      <c r="D998" s="21" t="str">
        <f t="shared" si="1"/>
        <v>0</v>
      </c>
      <c r="E998" s="21" t="str">
        <f t="shared" si="8"/>
        <v>0</v>
      </c>
      <c r="F998" s="22" t="str">
        <f t="shared" si="6"/>
        <v>0</v>
      </c>
      <c r="G998" s="23" t="str">
        <f t="shared" si="7"/>
        <v>0</v>
      </c>
      <c r="H998" s="24">
        <v>5997903.0</v>
      </c>
      <c r="I998" s="11"/>
      <c r="J998" s="11"/>
      <c r="K998" s="11"/>
      <c r="L998" s="11"/>
      <c r="N998" s="11"/>
      <c r="O998" s="11"/>
      <c r="P998" s="11"/>
      <c r="Q998" s="11"/>
      <c r="R998" s="11"/>
      <c r="S998" s="11"/>
      <c r="T998" s="11"/>
      <c r="U998" s="11"/>
      <c r="V998" s="11"/>
      <c r="W998" s="11"/>
      <c r="X998" s="11"/>
      <c r="Y998" s="11"/>
      <c r="Z998" s="11"/>
      <c r="AA998" s="11"/>
      <c r="AB998" s="11"/>
      <c r="AC998" s="11"/>
      <c r="AD998" s="11"/>
    </row>
    <row r="999">
      <c r="A999" s="10" t="s">
        <v>36</v>
      </c>
      <c r="B999" s="10" t="s">
        <v>1054</v>
      </c>
      <c r="C999" s="11"/>
      <c r="D999" s="21" t="str">
        <f t="shared" si="1"/>
        <v>0</v>
      </c>
      <c r="E999" s="21" t="str">
        <f t="shared" si="8"/>
        <v>0</v>
      </c>
      <c r="F999" s="22" t="str">
        <f t="shared" si="6"/>
        <v>0</v>
      </c>
      <c r="G999" s="23" t="str">
        <f t="shared" si="7"/>
        <v>0</v>
      </c>
      <c r="H999" s="24">
        <v>3545066.0</v>
      </c>
      <c r="I999" s="11"/>
      <c r="J999" s="11"/>
      <c r="K999" s="11"/>
      <c r="L999" s="11"/>
      <c r="N999" s="11"/>
      <c r="O999" s="11"/>
      <c r="P999" s="11"/>
      <c r="Q999" s="11"/>
      <c r="R999" s="11"/>
      <c r="S999" s="11"/>
      <c r="T999" s="11"/>
      <c r="U999" s="11"/>
      <c r="V999" s="11"/>
      <c r="W999" s="11"/>
      <c r="X999" s="11"/>
      <c r="Y999" s="11"/>
      <c r="Z999" s="11"/>
      <c r="AA999" s="11"/>
      <c r="AB999" s="11"/>
      <c r="AC999" s="11"/>
      <c r="AD999" s="11"/>
    </row>
    <row r="1000">
      <c r="A1000" s="10" t="s">
        <v>36</v>
      </c>
      <c r="B1000" s="10" t="s">
        <v>1055</v>
      </c>
      <c r="C1000" s="11"/>
      <c r="D1000" s="21" t="str">
        <f t="shared" si="1"/>
        <v>0</v>
      </c>
      <c r="E1000" s="21" t="str">
        <f t="shared" si="8"/>
        <v>0</v>
      </c>
      <c r="F1000" s="22" t="str">
        <f t="shared" si="6"/>
        <v>0</v>
      </c>
      <c r="G1000" s="23" t="str">
        <f t="shared" si="7"/>
        <v>0</v>
      </c>
      <c r="H1000" s="24">
        <v>5582650.0</v>
      </c>
      <c r="I1000" s="11"/>
      <c r="J1000" s="11"/>
      <c r="K1000" s="11"/>
      <c r="L1000" s="11"/>
      <c r="N1000" s="11"/>
      <c r="O1000" s="11"/>
      <c r="P1000" s="11"/>
      <c r="Q1000" s="11"/>
      <c r="R1000" s="11"/>
      <c r="S1000" s="11"/>
      <c r="T1000" s="11"/>
      <c r="U1000" s="11"/>
      <c r="V1000" s="11"/>
      <c r="W1000" s="11"/>
      <c r="X1000" s="11"/>
      <c r="Y1000" s="11"/>
      <c r="Z1000" s="11"/>
      <c r="AA1000" s="11"/>
      <c r="AB1000" s="11"/>
      <c r="AC1000" s="11"/>
      <c r="AD1000" s="11"/>
    </row>
    <row r="1001">
      <c r="A1001" s="10" t="s">
        <v>36</v>
      </c>
      <c r="B1001" s="10" t="s">
        <v>1056</v>
      </c>
      <c r="C1001" s="11"/>
      <c r="D1001" s="21" t="str">
        <f t="shared" si="1"/>
        <v>0</v>
      </c>
      <c r="E1001" s="21" t="str">
        <f t="shared" si="8"/>
        <v>0</v>
      </c>
      <c r="F1001" s="22" t="str">
        <f t="shared" si="6"/>
        <v>0</v>
      </c>
      <c r="G1001" s="23" t="str">
        <f t="shared" si="7"/>
        <v>0</v>
      </c>
      <c r="H1001" s="24">
        <v>3.8016878E7</v>
      </c>
      <c r="I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c r="A1002" s="10" t="s">
        <v>36</v>
      </c>
      <c r="B1002" s="10" t="s">
        <v>1057</v>
      </c>
      <c r="C1002" s="11"/>
      <c r="D1002" s="21" t="str">
        <f t="shared" si="1"/>
        <v>0</v>
      </c>
      <c r="E1002" s="21" t="str">
        <f t="shared" si="8"/>
        <v>0</v>
      </c>
      <c r="F1002" s="22" t="str">
        <f t="shared" si="6"/>
        <v>0</v>
      </c>
      <c r="G1002" s="23" t="str">
        <f t="shared" si="7"/>
        <v>0</v>
      </c>
      <c r="H1002" s="24">
        <v>5530235.0</v>
      </c>
      <c r="I1002" s="11"/>
      <c r="K1002" s="11"/>
      <c r="L1002" s="11"/>
      <c r="M1002" s="11"/>
      <c r="N1002" s="11"/>
      <c r="O1002" s="11"/>
      <c r="P1002" s="11"/>
      <c r="Q1002" s="11"/>
      <c r="R1002" s="11"/>
      <c r="S1002" s="11"/>
      <c r="T1002" s="11"/>
      <c r="U1002" s="11"/>
      <c r="V1002" s="11"/>
      <c r="W1002" s="11"/>
      <c r="X1002" s="11"/>
      <c r="Y1002" s="11"/>
      <c r="Z1002" s="11"/>
      <c r="AA1002" s="11"/>
      <c r="AB1002" s="11"/>
      <c r="AC1002" s="11"/>
      <c r="AD1002" s="11"/>
    </row>
    <row r="1003">
      <c r="A1003" s="10" t="s">
        <v>36</v>
      </c>
      <c r="B1003" s="10" t="s">
        <v>1058</v>
      </c>
      <c r="C1003" s="11"/>
      <c r="D1003" s="21" t="str">
        <f t="shared" si="1"/>
        <v>0</v>
      </c>
      <c r="E1003" s="21" t="str">
        <f t="shared" si="8"/>
        <v>0</v>
      </c>
      <c r="F1003" s="22" t="str">
        <f t="shared" si="6"/>
        <v>0</v>
      </c>
      <c r="G1003" s="23" t="str">
        <f t="shared" si="7"/>
        <v>0</v>
      </c>
      <c r="H1003" s="24">
        <v>2750704.0</v>
      </c>
      <c r="I1003" s="11"/>
      <c r="K1003" s="11"/>
      <c r="L1003" s="11"/>
      <c r="M1003" s="11"/>
      <c r="N1003" s="11"/>
      <c r="O1003" s="11"/>
      <c r="P1003" s="11"/>
      <c r="Q1003" s="11"/>
      <c r="R1003" s="11"/>
      <c r="S1003" s="11"/>
      <c r="T1003" s="11"/>
      <c r="U1003" s="11"/>
      <c r="V1003" s="11"/>
      <c r="W1003" s="11"/>
      <c r="X1003" s="11"/>
      <c r="Y1003" s="11"/>
      <c r="Z1003" s="11"/>
      <c r="AA1003" s="11"/>
      <c r="AB1003" s="11"/>
      <c r="AC1003" s="11"/>
      <c r="AD1003" s="11"/>
    </row>
    <row r="1004">
      <c r="A1004" s="10" t="s">
        <v>36</v>
      </c>
      <c r="B1004" s="10" t="s">
        <v>1059</v>
      </c>
      <c r="C1004" s="11"/>
      <c r="D1004" s="21" t="str">
        <f t="shared" si="1"/>
        <v>0</v>
      </c>
      <c r="E1004" s="21" t="str">
        <f t="shared" si="8"/>
        <v>0</v>
      </c>
      <c r="F1004" s="22" t="str">
        <f t="shared" si="6"/>
        <v>0</v>
      </c>
      <c r="G1004" s="23" t="str">
        <f t="shared" si="7"/>
        <v>0</v>
      </c>
      <c r="H1004" s="24">
        <v>3892417.0</v>
      </c>
      <c r="I1004" s="11"/>
      <c r="K1004" s="11"/>
      <c r="L1004" s="11"/>
      <c r="M1004" s="11"/>
      <c r="N1004" s="11"/>
      <c r="O1004" s="11"/>
      <c r="P1004" s="11"/>
      <c r="Q1004" s="11"/>
      <c r="R1004" s="11"/>
      <c r="S1004" s="11"/>
      <c r="T1004" s="11"/>
      <c r="U1004" s="11"/>
      <c r="V1004" s="11"/>
      <c r="W1004" s="11"/>
      <c r="X1004" s="11"/>
      <c r="Y1004" s="11"/>
      <c r="Z1004" s="11"/>
      <c r="AA1004" s="11"/>
      <c r="AB1004" s="11"/>
      <c r="AC1004" s="11"/>
      <c r="AD1004" s="11"/>
    </row>
    <row r="1005">
      <c r="A1005" s="10" t="s">
        <v>36</v>
      </c>
      <c r="B1005" s="10" t="s">
        <v>1060</v>
      </c>
      <c r="C1005" s="11"/>
      <c r="D1005" s="21" t="str">
        <f t="shared" si="1"/>
        <v>0</v>
      </c>
      <c r="E1005" s="21" t="str">
        <f t="shared" si="8"/>
        <v>0</v>
      </c>
      <c r="F1005" s="22" t="str">
        <f t="shared" si="6"/>
        <v>0</v>
      </c>
      <c r="G1005" s="23" t="str">
        <f t="shared" si="7"/>
        <v>0</v>
      </c>
      <c r="H1005" s="24">
        <v>3072856.0</v>
      </c>
      <c r="I1005" s="11"/>
      <c r="K1005" s="11"/>
      <c r="L1005" s="11"/>
      <c r="M1005" s="11"/>
      <c r="N1005" s="11"/>
      <c r="O1005" s="11"/>
      <c r="P1005" s="11"/>
      <c r="Q1005" s="11"/>
      <c r="R1005" s="11"/>
      <c r="S1005" s="11"/>
      <c r="T1005" s="11"/>
      <c r="U1005" s="11"/>
      <c r="V1005" s="11"/>
      <c r="W1005" s="11"/>
      <c r="X1005" s="11"/>
      <c r="Y1005" s="11"/>
      <c r="Z1005" s="11"/>
      <c r="AA1005" s="11"/>
      <c r="AB1005" s="11"/>
      <c r="AC1005" s="11"/>
      <c r="AD1005" s="11"/>
    </row>
    <row r="1006">
      <c r="A1006" s="10" t="s">
        <v>36</v>
      </c>
      <c r="B1006" s="10" t="s">
        <v>1061</v>
      </c>
      <c r="C1006" s="11"/>
      <c r="D1006" s="21" t="str">
        <f t="shared" si="1"/>
        <v>0</v>
      </c>
      <c r="E1006" s="21" t="str">
        <f t="shared" si="8"/>
        <v>0</v>
      </c>
      <c r="F1006" s="22" t="str">
        <f t="shared" si="6"/>
        <v>0</v>
      </c>
      <c r="G1006" s="23" t="str">
        <f t="shared" si="7"/>
        <v>0</v>
      </c>
      <c r="H1006" s="24">
        <v>1.493301E7</v>
      </c>
      <c r="I1006" s="11"/>
      <c r="K1006" s="11"/>
      <c r="L1006" s="11"/>
      <c r="M1006" s="11"/>
      <c r="N1006" s="11"/>
      <c r="O1006" s="11"/>
      <c r="P1006" s="11"/>
      <c r="Q1006" s="11"/>
      <c r="R1006" s="11"/>
      <c r="S1006" s="11"/>
      <c r="T1006" s="11"/>
      <c r="U1006" s="11"/>
      <c r="V1006" s="11"/>
      <c r="W1006" s="11"/>
      <c r="X1006" s="11"/>
      <c r="Y1006" s="11"/>
      <c r="Z1006" s="11"/>
      <c r="AA1006" s="11"/>
      <c r="AB1006" s="11"/>
      <c r="AC1006" s="11"/>
      <c r="AD1006" s="11"/>
    </row>
    <row r="1007">
      <c r="A1007" s="10" t="s">
        <v>36</v>
      </c>
      <c r="B1007" s="10" t="s">
        <v>1062</v>
      </c>
      <c r="C1007" s="11"/>
      <c r="D1007" s="21" t="str">
        <f t="shared" si="1"/>
        <v>0</v>
      </c>
      <c r="E1007" s="21" t="str">
        <f t="shared" si="8"/>
        <v>0</v>
      </c>
      <c r="F1007" s="22" t="str">
        <f t="shared" si="6"/>
        <v>0</v>
      </c>
      <c r="G1007" s="23" t="str">
        <f t="shared" si="7"/>
        <v>0</v>
      </c>
      <c r="H1007" s="24">
        <v>9743250.0</v>
      </c>
      <c r="I1007" s="11"/>
      <c r="K1007" s="11"/>
      <c r="L1007" s="11"/>
      <c r="M1007" s="11"/>
      <c r="N1007" s="11"/>
      <c r="O1007" s="11"/>
      <c r="P1007" s="11"/>
      <c r="Q1007" s="11"/>
      <c r="R1007" s="11"/>
      <c r="S1007" s="11"/>
      <c r="T1007" s="11"/>
      <c r="U1007" s="11"/>
      <c r="V1007" s="11"/>
      <c r="W1007" s="11"/>
      <c r="X1007" s="11"/>
      <c r="Y1007" s="11"/>
      <c r="Z1007" s="11"/>
      <c r="AA1007" s="11"/>
      <c r="AB1007" s="11"/>
      <c r="AC1007" s="11"/>
      <c r="AD1007" s="11"/>
    </row>
    <row r="1008">
      <c r="A1008" s="10" t="s">
        <v>36</v>
      </c>
      <c r="B1008" s="10" t="s">
        <v>1063</v>
      </c>
      <c r="C1008" s="11"/>
      <c r="D1008" s="21" t="str">
        <f t="shared" si="1"/>
        <v>0</v>
      </c>
      <c r="E1008" s="21" t="str">
        <f t="shared" si="8"/>
        <v>0</v>
      </c>
      <c r="F1008" s="22" t="str">
        <f t="shared" si="6"/>
        <v>0</v>
      </c>
      <c r="G1008" s="23" t="str">
        <f t="shared" si="7"/>
        <v>0</v>
      </c>
      <c r="H1008" s="24">
        <v>1069973.0</v>
      </c>
      <c r="I1008" s="11"/>
      <c r="K1008" s="11"/>
      <c r="L1008" s="11"/>
      <c r="M1008" s="11"/>
      <c r="N1008" s="11"/>
      <c r="O1008" s="11"/>
      <c r="P1008" s="11"/>
      <c r="Q1008" s="11"/>
      <c r="R1008" s="11"/>
      <c r="S1008" s="11"/>
      <c r="T1008" s="11"/>
      <c r="U1008" s="11"/>
      <c r="V1008" s="11"/>
      <c r="W1008" s="11"/>
      <c r="X1008" s="11"/>
      <c r="Y1008" s="11"/>
      <c r="Z1008" s="11"/>
      <c r="AA1008" s="11"/>
      <c r="AB1008" s="11"/>
      <c r="AC1008" s="11"/>
      <c r="AD1008" s="11"/>
    </row>
    <row r="1009">
      <c r="A1009" s="10" t="s">
        <v>36</v>
      </c>
      <c r="B1009" s="10" t="s">
        <v>1064</v>
      </c>
      <c r="C1009" s="11"/>
      <c r="D1009" s="21" t="str">
        <f t="shared" si="1"/>
        <v>0</v>
      </c>
      <c r="E1009" s="21" t="str">
        <f t="shared" si="8"/>
        <v>Teck</v>
      </c>
      <c r="F1009" s="22" t="str">
        <f t="shared" si="6"/>
        <v>TECK RESOURCE 2.5% 1/2/18</v>
      </c>
      <c r="G1009" s="23">
        <f t="shared" si="7"/>
        <v>288943</v>
      </c>
      <c r="H1009" s="24">
        <v>288943.0</v>
      </c>
      <c r="I1009" s="11"/>
      <c r="K1009" s="11"/>
      <c r="L1009" s="11"/>
      <c r="M1009" s="11"/>
      <c r="N1009" s="11"/>
      <c r="O1009" s="11"/>
      <c r="P1009" s="11"/>
      <c r="Q1009" s="11"/>
      <c r="R1009" s="11"/>
      <c r="S1009" s="11"/>
      <c r="T1009" s="11"/>
      <c r="U1009" s="11"/>
      <c r="V1009" s="11"/>
      <c r="W1009" s="11"/>
      <c r="X1009" s="11"/>
      <c r="Y1009" s="11"/>
      <c r="Z1009" s="11"/>
      <c r="AA1009" s="11"/>
      <c r="AB1009" s="11"/>
      <c r="AC1009" s="11"/>
      <c r="AD1009" s="11"/>
    </row>
    <row r="1010">
      <c r="A1010" s="10" t="s">
        <v>36</v>
      </c>
      <c r="B1010" s="10" t="s">
        <v>1065</v>
      </c>
      <c r="C1010" s="11"/>
      <c r="D1010" s="21" t="str">
        <f t="shared" si="1"/>
        <v>0</v>
      </c>
      <c r="E1010" s="21" t="str">
        <f t="shared" si="8"/>
        <v>0</v>
      </c>
      <c r="F1010" s="22" t="str">
        <f t="shared" si="6"/>
        <v>0</v>
      </c>
      <c r="G1010" s="23" t="str">
        <f t="shared" si="7"/>
        <v>0</v>
      </c>
      <c r="H1010" s="24">
        <v>290643.0</v>
      </c>
      <c r="I1010" s="11"/>
      <c r="K1010" s="11"/>
      <c r="L1010" s="11"/>
      <c r="M1010" s="11"/>
      <c r="N1010" s="11"/>
      <c r="O1010" s="11"/>
      <c r="P1010" s="11"/>
      <c r="Q1010" s="11"/>
      <c r="R1010" s="11"/>
      <c r="S1010" s="11"/>
      <c r="T1010" s="11"/>
      <c r="U1010" s="11"/>
      <c r="V1010" s="11"/>
      <c r="W1010" s="11"/>
      <c r="X1010" s="11"/>
      <c r="Y1010" s="11"/>
      <c r="Z1010" s="11"/>
      <c r="AA1010" s="11"/>
      <c r="AB1010" s="11"/>
      <c r="AC1010" s="11"/>
      <c r="AD1010" s="11"/>
    </row>
    <row r="1011">
      <c r="A1011" s="10" t="s">
        <v>36</v>
      </c>
      <c r="B1011" s="10" t="s">
        <v>1066</v>
      </c>
      <c r="C1011" s="11"/>
      <c r="D1011" s="21" t="str">
        <f t="shared" si="1"/>
        <v>0</v>
      </c>
      <c r="E1011" s="21" t="str">
        <f t="shared" si="8"/>
        <v>0</v>
      </c>
      <c r="F1011" s="22" t="str">
        <f t="shared" si="6"/>
        <v>0</v>
      </c>
      <c r="G1011" s="23" t="str">
        <f t="shared" si="7"/>
        <v>0</v>
      </c>
      <c r="H1011" s="24">
        <v>87094.0</v>
      </c>
      <c r="I1011" s="11"/>
      <c r="K1011" s="11"/>
      <c r="L1011" s="11"/>
      <c r="M1011" s="11"/>
      <c r="N1011" s="11"/>
      <c r="O1011" s="11"/>
      <c r="P1011" s="11"/>
      <c r="Q1011" s="11"/>
      <c r="R1011" s="11"/>
      <c r="S1011" s="11"/>
      <c r="T1011" s="11"/>
      <c r="U1011" s="11"/>
      <c r="V1011" s="11"/>
      <c r="W1011" s="11"/>
      <c r="X1011" s="11"/>
      <c r="Y1011" s="11"/>
      <c r="Z1011" s="11"/>
      <c r="AA1011" s="11"/>
      <c r="AB1011" s="11"/>
      <c r="AC1011" s="11"/>
      <c r="AD1011" s="11"/>
    </row>
    <row r="1012">
      <c r="A1012" s="10" t="s">
        <v>36</v>
      </c>
      <c r="B1012" s="10" t="s">
        <v>1067</v>
      </c>
      <c r="C1012" s="11"/>
      <c r="D1012" s="21" t="str">
        <f t="shared" si="1"/>
        <v>0</v>
      </c>
      <c r="E1012" s="21" t="str">
        <f t="shared" si="8"/>
        <v>0</v>
      </c>
      <c r="F1012" s="22" t="str">
        <f t="shared" si="6"/>
        <v>0</v>
      </c>
      <c r="G1012" s="23" t="str">
        <f t="shared" si="7"/>
        <v>0</v>
      </c>
      <c r="H1012" s="24">
        <v>790275.0</v>
      </c>
      <c r="I1012" s="11"/>
      <c r="K1012" s="11"/>
      <c r="L1012" s="11"/>
      <c r="M1012" s="11"/>
      <c r="N1012" s="11"/>
      <c r="O1012" s="11"/>
      <c r="P1012" s="11"/>
      <c r="Q1012" s="11"/>
      <c r="R1012" s="11"/>
      <c r="S1012" s="11"/>
      <c r="T1012" s="11"/>
      <c r="U1012" s="11"/>
      <c r="V1012" s="11"/>
      <c r="W1012" s="11"/>
      <c r="X1012" s="11"/>
      <c r="Y1012" s="11"/>
      <c r="Z1012" s="11"/>
      <c r="AA1012" s="11"/>
      <c r="AB1012" s="11"/>
      <c r="AC1012" s="11"/>
      <c r="AD1012" s="11"/>
    </row>
    <row r="1013">
      <c r="A1013" s="10" t="s">
        <v>36</v>
      </c>
      <c r="B1013" s="10" t="s">
        <v>1068</v>
      </c>
      <c r="C1013" s="11"/>
      <c r="D1013" s="21" t="str">
        <f t="shared" si="1"/>
        <v>0</v>
      </c>
      <c r="E1013" s="21" t="str">
        <f t="shared" si="8"/>
        <v>0</v>
      </c>
      <c r="F1013" s="22" t="str">
        <f t="shared" si="6"/>
        <v>0</v>
      </c>
      <c r="G1013" s="23" t="str">
        <f t="shared" si="7"/>
        <v>0</v>
      </c>
      <c r="H1013" s="24">
        <v>1290120.0</v>
      </c>
      <c r="I1013" s="11"/>
      <c r="K1013" s="11"/>
      <c r="L1013" s="11"/>
      <c r="M1013" s="11"/>
      <c r="N1013" s="11"/>
      <c r="O1013" s="11"/>
      <c r="P1013" s="11"/>
      <c r="Q1013" s="11"/>
      <c r="R1013" s="11"/>
      <c r="S1013" s="11"/>
      <c r="T1013" s="11"/>
      <c r="U1013" s="11"/>
      <c r="V1013" s="11"/>
      <c r="W1013" s="11"/>
      <c r="X1013" s="11"/>
      <c r="Y1013" s="11"/>
      <c r="Z1013" s="11"/>
      <c r="AA1013" s="11"/>
      <c r="AB1013" s="11"/>
      <c r="AC1013" s="11"/>
      <c r="AD1013" s="11"/>
    </row>
    <row r="1014">
      <c r="A1014" s="10" t="s">
        <v>36</v>
      </c>
      <c r="B1014" s="10" t="s">
        <v>1069</v>
      </c>
      <c r="C1014" s="11"/>
      <c r="D1014" s="21" t="str">
        <f t="shared" si="1"/>
        <v>0</v>
      </c>
      <c r="E1014" s="21" t="str">
        <f t="shared" si="8"/>
        <v>0</v>
      </c>
      <c r="F1014" s="22" t="str">
        <f t="shared" si="6"/>
        <v>0</v>
      </c>
      <c r="G1014" s="23" t="str">
        <f t="shared" si="7"/>
        <v>0</v>
      </c>
      <c r="H1014" s="24">
        <v>491787.0</v>
      </c>
      <c r="I1014" s="11"/>
      <c r="K1014" s="11"/>
      <c r="L1014" s="11"/>
      <c r="M1014" s="11"/>
      <c r="N1014" s="11"/>
      <c r="O1014" s="11"/>
      <c r="P1014" s="11"/>
      <c r="Q1014" s="11"/>
      <c r="R1014" s="11"/>
      <c r="S1014" s="11"/>
      <c r="T1014" s="11"/>
      <c r="U1014" s="11"/>
      <c r="V1014" s="11"/>
      <c r="W1014" s="11"/>
      <c r="X1014" s="11"/>
      <c r="Y1014" s="11"/>
      <c r="Z1014" s="11"/>
      <c r="AA1014" s="11"/>
      <c r="AB1014" s="11"/>
      <c r="AC1014" s="11"/>
      <c r="AD1014" s="11"/>
    </row>
    <row r="1015">
      <c r="A1015" s="10" t="s">
        <v>36</v>
      </c>
      <c r="B1015" s="10" t="s">
        <v>1070</v>
      </c>
      <c r="C1015" s="11"/>
      <c r="D1015" s="21" t="str">
        <f t="shared" si="1"/>
        <v>0</v>
      </c>
      <c r="E1015" s="21" t="str">
        <f t="shared" si="8"/>
        <v>0</v>
      </c>
      <c r="F1015" s="22" t="str">
        <f t="shared" si="6"/>
        <v>0</v>
      </c>
      <c r="G1015" s="23" t="str">
        <f t="shared" si="7"/>
        <v>0</v>
      </c>
      <c r="H1015" s="24">
        <v>1226732.0</v>
      </c>
      <c r="I1015" s="11"/>
      <c r="K1015" s="11"/>
      <c r="L1015" s="11"/>
      <c r="M1015" s="11"/>
      <c r="N1015" s="11"/>
      <c r="O1015" s="11"/>
      <c r="P1015" s="11"/>
      <c r="Q1015" s="11"/>
      <c r="R1015" s="11"/>
      <c r="S1015" s="11"/>
      <c r="T1015" s="11"/>
      <c r="U1015" s="11"/>
      <c r="V1015" s="11"/>
      <c r="W1015" s="11"/>
      <c r="X1015" s="11"/>
      <c r="Y1015" s="11"/>
      <c r="Z1015" s="11"/>
      <c r="AA1015" s="11"/>
      <c r="AB1015" s="11"/>
      <c r="AC1015" s="11"/>
      <c r="AD1015" s="11"/>
    </row>
    <row r="1016">
      <c r="A1016" s="10" t="s">
        <v>36</v>
      </c>
      <c r="B1016" s="10" t="s">
        <v>1071</v>
      </c>
      <c r="C1016" s="11"/>
      <c r="D1016" s="21" t="str">
        <f t="shared" si="1"/>
        <v>0</v>
      </c>
      <c r="E1016" s="21" t="str">
        <f t="shared" si="8"/>
        <v>0</v>
      </c>
      <c r="F1016" s="22" t="str">
        <f t="shared" si="6"/>
        <v>0</v>
      </c>
      <c r="G1016" s="23" t="str">
        <f t="shared" si="7"/>
        <v>0</v>
      </c>
      <c r="H1016" s="24">
        <v>473279.0</v>
      </c>
      <c r="I1016" s="11"/>
      <c r="K1016" s="11"/>
      <c r="L1016" s="11"/>
      <c r="M1016" s="11"/>
      <c r="N1016" s="11"/>
      <c r="O1016" s="11"/>
      <c r="P1016" s="11"/>
      <c r="Q1016" s="11"/>
      <c r="R1016" s="11"/>
      <c r="S1016" s="11"/>
      <c r="T1016" s="11"/>
      <c r="U1016" s="11"/>
      <c r="V1016" s="11"/>
      <c r="W1016" s="11"/>
      <c r="X1016" s="11"/>
      <c r="Y1016" s="11"/>
      <c r="Z1016" s="11"/>
      <c r="AA1016" s="11"/>
      <c r="AB1016" s="11"/>
      <c r="AC1016" s="11"/>
      <c r="AD1016" s="11"/>
    </row>
    <row r="1017">
      <c r="A1017" s="10" t="s">
        <v>36</v>
      </c>
      <c r="B1017" s="10" t="s">
        <v>1072</v>
      </c>
      <c r="C1017" s="11"/>
      <c r="D1017" s="21" t="str">
        <f t="shared" si="1"/>
        <v>0</v>
      </c>
      <c r="E1017" s="21" t="str">
        <f t="shared" si="8"/>
        <v>0</v>
      </c>
      <c r="F1017" s="22" t="str">
        <f t="shared" si="6"/>
        <v>0</v>
      </c>
      <c r="G1017" s="23" t="str">
        <f t="shared" si="7"/>
        <v>0</v>
      </c>
      <c r="H1017" s="24">
        <v>4939929.0</v>
      </c>
      <c r="I1017" s="11"/>
      <c r="K1017" s="11"/>
      <c r="L1017" s="11"/>
      <c r="M1017" s="11"/>
      <c r="N1017" s="11"/>
      <c r="O1017" s="11"/>
      <c r="P1017" s="11"/>
      <c r="Q1017" s="11"/>
      <c r="R1017" s="11"/>
      <c r="S1017" s="11"/>
      <c r="T1017" s="11"/>
      <c r="U1017" s="11"/>
      <c r="V1017" s="11"/>
      <c r="W1017" s="11"/>
      <c r="X1017" s="11"/>
      <c r="Y1017" s="11"/>
      <c r="Z1017" s="11"/>
      <c r="AA1017" s="11"/>
      <c r="AB1017" s="11"/>
      <c r="AC1017" s="11"/>
      <c r="AD1017" s="11"/>
    </row>
    <row r="1018">
      <c r="A1018" s="10" t="s">
        <v>36</v>
      </c>
      <c r="B1018" s="10" t="s">
        <v>1073</v>
      </c>
      <c r="C1018" s="11"/>
      <c r="D1018" s="21" t="str">
        <f t="shared" si="1"/>
        <v>0</v>
      </c>
      <c r="E1018" s="21" t="str">
        <f t="shared" si="8"/>
        <v>0</v>
      </c>
      <c r="F1018" s="22" t="str">
        <f t="shared" si="6"/>
        <v>0</v>
      </c>
      <c r="G1018" s="23" t="str">
        <f t="shared" si="7"/>
        <v>0</v>
      </c>
      <c r="H1018" s="24">
        <v>77741.0</v>
      </c>
      <c r="I1018" s="11"/>
      <c r="K1018" s="11"/>
      <c r="L1018" s="11"/>
      <c r="M1018" s="11"/>
      <c r="N1018" s="11"/>
      <c r="O1018" s="11"/>
      <c r="P1018" s="11"/>
      <c r="Q1018" s="11"/>
      <c r="R1018" s="11"/>
      <c r="S1018" s="11"/>
      <c r="T1018" s="11"/>
      <c r="U1018" s="11"/>
      <c r="V1018" s="11"/>
      <c r="W1018" s="11"/>
      <c r="X1018" s="11"/>
      <c r="Y1018" s="11"/>
      <c r="Z1018" s="11"/>
      <c r="AA1018" s="11"/>
      <c r="AB1018" s="11"/>
      <c r="AC1018" s="11"/>
      <c r="AD1018" s="11"/>
    </row>
    <row r="1019">
      <c r="A1019" s="10" t="s">
        <v>36</v>
      </c>
      <c r="B1019" s="10" t="s">
        <v>1074</v>
      </c>
      <c r="C1019" s="11"/>
      <c r="D1019" s="21" t="str">
        <f t="shared" si="1"/>
        <v>0</v>
      </c>
      <c r="E1019" s="21" t="str">
        <f t="shared" si="8"/>
        <v>0</v>
      </c>
      <c r="F1019" s="22" t="str">
        <f t="shared" si="6"/>
        <v>0</v>
      </c>
      <c r="G1019" s="23" t="str">
        <f t="shared" si="7"/>
        <v>0</v>
      </c>
      <c r="H1019" s="24">
        <v>3.1030308E7</v>
      </c>
      <c r="I1019" s="11"/>
      <c r="K1019" s="11"/>
      <c r="L1019" s="11"/>
      <c r="M1019" s="11"/>
      <c r="N1019" s="11"/>
      <c r="O1019" s="11"/>
      <c r="P1019" s="11"/>
      <c r="Q1019" s="11"/>
      <c r="R1019" s="11"/>
      <c r="S1019" s="11"/>
      <c r="T1019" s="11"/>
      <c r="U1019" s="11"/>
      <c r="V1019" s="11"/>
      <c r="W1019" s="11"/>
      <c r="X1019" s="11"/>
      <c r="Y1019" s="11"/>
      <c r="Z1019" s="11"/>
      <c r="AA1019" s="11"/>
      <c r="AB1019" s="11"/>
      <c r="AC1019" s="11"/>
      <c r="AD1019" s="11"/>
    </row>
    <row r="1020">
      <c r="A1020" s="10" t="s">
        <v>36</v>
      </c>
      <c r="B1020" s="10" t="s">
        <v>1075</v>
      </c>
      <c r="C1020" s="11"/>
      <c r="D1020" s="21" t="str">
        <f t="shared" si="1"/>
        <v>0</v>
      </c>
      <c r="E1020" s="21" t="str">
        <f t="shared" si="8"/>
        <v>0</v>
      </c>
      <c r="F1020" s="22" t="str">
        <f t="shared" si="6"/>
        <v>0</v>
      </c>
      <c r="G1020" s="23" t="str">
        <f t="shared" si="7"/>
        <v>0</v>
      </c>
      <c r="H1020" s="24">
        <v>3740795.0</v>
      </c>
      <c r="I1020" s="11"/>
      <c r="K1020" s="11"/>
      <c r="L1020" s="11"/>
      <c r="M1020" s="11"/>
      <c r="N1020" s="11"/>
      <c r="O1020" s="11"/>
      <c r="P1020" s="11"/>
      <c r="Q1020" s="11"/>
      <c r="R1020" s="11"/>
      <c r="S1020" s="11"/>
      <c r="T1020" s="11"/>
      <c r="U1020" s="11"/>
      <c r="V1020" s="11"/>
      <c r="W1020" s="11"/>
      <c r="X1020" s="11"/>
      <c r="Y1020" s="11"/>
      <c r="Z1020" s="11"/>
      <c r="AA1020" s="11"/>
      <c r="AB1020" s="11"/>
      <c r="AC1020" s="11"/>
      <c r="AD1020" s="11"/>
    </row>
    <row r="1021">
      <c r="A1021" s="10" t="s">
        <v>36</v>
      </c>
      <c r="B1021" s="10" t="s">
        <v>1076</v>
      </c>
      <c r="C1021" s="11"/>
      <c r="D1021" s="21" t="str">
        <f t="shared" si="1"/>
        <v>0</v>
      </c>
      <c r="E1021" s="21" t="str">
        <f t="shared" si="8"/>
        <v>0</v>
      </c>
      <c r="F1021" s="22" t="str">
        <f t="shared" si="6"/>
        <v>0</v>
      </c>
      <c r="G1021" s="23" t="str">
        <f t="shared" si="7"/>
        <v>0</v>
      </c>
      <c r="H1021" s="24">
        <v>2374545.0</v>
      </c>
      <c r="I1021" s="11"/>
      <c r="K1021" s="11"/>
      <c r="L1021" s="11"/>
      <c r="M1021" s="11"/>
      <c r="N1021" s="11"/>
      <c r="O1021" s="11"/>
      <c r="P1021" s="11"/>
      <c r="Q1021" s="11"/>
      <c r="R1021" s="11"/>
      <c r="S1021" s="11"/>
      <c r="T1021" s="11"/>
      <c r="U1021" s="11"/>
      <c r="V1021" s="11"/>
      <c r="W1021" s="11"/>
      <c r="X1021" s="11"/>
      <c r="Y1021" s="11"/>
      <c r="Z1021" s="11"/>
      <c r="AA1021" s="11"/>
      <c r="AB1021" s="11"/>
      <c r="AC1021" s="11"/>
      <c r="AD1021" s="11"/>
    </row>
    <row r="1022">
      <c r="A1022" s="10" t="s">
        <v>36</v>
      </c>
      <c r="B1022" s="10" t="s">
        <v>1077</v>
      </c>
      <c r="C1022" s="11"/>
      <c r="D1022" s="21" t="str">
        <f t="shared" si="1"/>
        <v>0</v>
      </c>
      <c r="E1022" s="21" t="str">
        <f t="shared" si="8"/>
        <v>0</v>
      </c>
      <c r="F1022" s="22" t="str">
        <f t="shared" si="6"/>
        <v>0</v>
      </c>
      <c r="G1022" s="23" t="str">
        <f t="shared" si="7"/>
        <v>0</v>
      </c>
      <c r="H1022" s="24">
        <v>648775.0</v>
      </c>
      <c r="I1022" s="11"/>
      <c r="K1022" s="11"/>
      <c r="L1022" s="11"/>
      <c r="M1022" s="11"/>
      <c r="N1022" s="11"/>
      <c r="O1022" s="11"/>
      <c r="P1022" s="11"/>
      <c r="Q1022" s="11"/>
      <c r="R1022" s="11"/>
      <c r="S1022" s="11"/>
      <c r="T1022" s="11"/>
      <c r="U1022" s="11"/>
      <c r="V1022" s="11"/>
      <c r="W1022" s="11"/>
      <c r="X1022" s="11"/>
      <c r="Y1022" s="11"/>
      <c r="Z1022" s="11"/>
      <c r="AA1022" s="11"/>
      <c r="AB1022" s="11"/>
      <c r="AC1022" s="11"/>
      <c r="AD1022" s="11"/>
    </row>
    <row r="1023">
      <c r="A1023" s="10" t="s">
        <v>36</v>
      </c>
      <c r="B1023" s="10" t="s">
        <v>1078</v>
      </c>
      <c r="C1023" s="11"/>
      <c r="D1023" s="21" t="str">
        <f t="shared" si="1"/>
        <v>0</v>
      </c>
      <c r="E1023" s="21" t="str">
        <f t="shared" si="8"/>
        <v>0</v>
      </c>
      <c r="F1023" s="22" t="str">
        <f t="shared" si="6"/>
        <v>0</v>
      </c>
      <c r="G1023" s="23" t="str">
        <f t="shared" si="7"/>
        <v>0</v>
      </c>
      <c r="H1023" s="24">
        <v>1625405.0</v>
      </c>
      <c r="I1023" s="11"/>
      <c r="K1023" s="11"/>
      <c r="L1023" s="11"/>
      <c r="M1023" s="11"/>
      <c r="N1023" s="11"/>
      <c r="O1023" s="11"/>
      <c r="P1023" s="11"/>
      <c r="Q1023" s="11"/>
      <c r="R1023" s="11"/>
      <c r="S1023" s="11"/>
      <c r="T1023" s="11"/>
      <c r="U1023" s="11"/>
      <c r="V1023" s="11"/>
      <c r="W1023" s="11"/>
      <c r="X1023" s="11"/>
      <c r="Y1023" s="11"/>
      <c r="Z1023" s="11"/>
      <c r="AA1023" s="11"/>
      <c r="AB1023" s="11"/>
      <c r="AC1023" s="11"/>
      <c r="AD1023" s="11"/>
    </row>
    <row r="1024">
      <c r="A1024" s="10" t="s">
        <v>36</v>
      </c>
      <c r="B1024" s="10" t="s">
        <v>1079</v>
      </c>
      <c r="C1024" s="11"/>
      <c r="D1024" s="21" t="str">
        <f t="shared" si="1"/>
        <v>0</v>
      </c>
      <c r="E1024" s="21" t="str">
        <f t="shared" si="8"/>
        <v>0</v>
      </c>
      <c r="F1024" s="22" t="str">
        <f t="shared" si="6"/>
        <v>0</v>
      </c>
      <c r="G1024" s="23" t="str">
        <f t="shared" si="7"/>
        <v>0</v>
      </c>
      <c r="H1024" s="24">
        <v>462584.0</v>
      </c>
      <c r="I1024" s="11"/>
      <c r="K1024" s="11"/>
      <c r="L1024" s="11"/>
      <c r="M1024" s="11"/>
      <c r="N1024" s="11"/>
      <c r="O1024" s="11"/>
      <c r="P1024" s="11"/>
      <c r="Q1024" s="11"/>
      <c r="R1024" s="11"/>
      <c r="S1024" s="11"/>
      <c r="T1024" s="11"/>
      <c r="U1024" s="11"/>
      <c r="V1024" s="11"/>
      <c r="W1024" s="11"/>
      <c r="X1024" s="11"/>
      <c r="Y1024" s="11"/>
      <c r="Z1024" s="11"/>
      <c r="AA1024" s="11"/>
      <c r="AB1024" s="11"/>
      <c r="AC1024" s="11"/>
      <c r="AD1024" s="11"/>
    </row>
    <row r="1025">
      <c r="A1025" s="10" t="s">
        <v>36</v>
      </c>
      <c r="B1025" s="10" t="s">
        <v>1080</v>
      </c>
      <c r="C1025" s="11"/>
      <c r="D1025" s="21" t="str">
        <f t="shared" si="1"/>
        <v>0</v>
      </c>
      <c r="E1025" s="21" t="str">
        <f t="shared" si="8"/>
        <v>0</v>
      </c>
      <c r="F1025" s="22" t="str">
        <f t="shared" si="6"/>
        <v>0</v>
      </c>
      <c r="G1025" s="23" t="str">
        <f t="shared" si="7"/>
        <v>0</v>
      </c>
      <c r="H1025" s="24">
        <v>4711968.0</v>
      </c>
      <c r="I1025" s="11"/>
      <c r="K1025" s="11"/>
      <c r="L1025" s="11"/>
      <c r="M1025" s="11"/>
      <c r="N1025" s="11"/>
      <c r="O1025" s="11"/>
      <c r="P1025" s="11"/>
      <c r="Q1025" s="11"/>
      <c r="R1025" s="11"/>
      <c r="S1025" s="11"/>
      <c r="T1025" s="11"/>
      <c r="U1025" s="11"/>
      <c r="V1025" s="11"/>
      <c r="W1025" s="11"/>
      <c r="X1025" s="11"/>
      <c r="Y1025" s="11"/>
      <c r="Z1025" s="11"/>
      <c r="AA1025" s="11"/>
      <c r="AB1025" s="11"/>
      <c r="AC1025" s="11"/>
      <c r="AD1025" s="11"/>
    </row>
    <row r="1026">
      <c r="A1026" s="10" t="s">
        <v>36</v>
      </c>
      <c r="B1026" s="10" t="s">
        <v>1081</v>
      </c>
      <c r="C1026" s="11"/>
      <c r="D1026" s="21" t="str">
        <f t="shared" si="1"/>
        <v>0</v>
      </c>
      <c r="E1026" s="21" t="str">
        <f t="shared" si="8"/>
        <v>0</v>
      </c>
      <c r="F1026" s="22" t="str">
        <f t="shared" si="6"/>
        <v>0</v>
      </c>
      <c r="G1026" s="23" t="str">
        <f t="shared" si="7"/>
        <v>0</v>
      </c>
      <c r="H1026" s="24">
        <v>5005650.0</v>
      </c>
      <c r="I1026" s="11"/>
      <c r="K1026" s="11"/>
      <c r="L1026" s="11"/>
      <c r="M1026" s="11"/>
      <c r="N1026" s="11"/>
      <c r="O1026" s="11"/>
      <c r="P1026" s="11"/>
      <c r="Q1026" s="11"/>
      <c r="R1026" s="11"/>
      <c r="S1026" s="11"/>
      <c r="T1026" s="11"/>
      <c r="U1026" s="11"/>
      <c r="V1026" s="11"/>
      <c r="W1026" s="11"/>
      <c r="X1026" s="11"/>
      <c r="Y1026" s="11"/>
      <c r="Z1026" s="11"/>
      <c r="AA1026" s="11"/>
      <c r="AB1026" s="11"/>
      <c r="AC1026" s="11"/>
      <c r="AD1026" s="11"/>
    </row>
    <row r="1027">
      <c r="A1027" s="10" t="s">
        <v>36</v>
      </c>
      <c r="B1027" s="10" t="s">
        <v>1082</v>
      </c>
      <c r="C1027" s="11"/>
      <c r="D1027" s="21" t="str">
        <f t="shared" si="1"/>
        <v>0</v>
      </c>
      <c r="E1027" s="21" t="str">
        <f t="shared" si="8"/>
        <v>0</v>
      </c>
      <c r="F1027" s="22" t="str">
        <f t="shared" si="6"/>
        <v>0</v>
      </c>
      <c r="G1027" s="23" t="str">
        <f t="shared" si="7"/>
        <v>0</v>
      </c>
      <c r="H1027" s="24">
        <v>138877.0</v>
      </c>
      <c r="I1027" s="11"/>
      <c r="K1027" s="11"/>
      <c r="L1027" s="11"/>
      <c r="M1027" s="11"/>
      <c r="N1027" s="11"/>
      <c r="O1027" s="11"/>
      <c r="P1027" s="11"/>
      <c r="Q1027" s="11"/>
      <c r="R1027" s="11"/>
      <c r="S1027" s="11"/>
      <c r="T1027" s="11"/>
      <c r="U1027" s="11"/>
      <c r="V1027" s="11"/>
      <c r="W1027" s="11"/>
      <c r="X1027" s="11"/>
      <c r="Y1027" s="11"/>
      <c r="Z1027" s="11"/>
      <c r="AA1027" s="11"/>
      <c r="AB1027" s="11"/>
      <c r="AC1027" s="11"/>
      <c r="AD1027" s="11"/>
    </row>
    <row r="1028">
      <c r="A1028" s="10" t="s">
        <v>36</v>
      </c>
      <c r="B1028" s="10" t="s">
        <v>1083</v>
      </c>
      <c r="C1028" s="11"/>
      <c r="D1028" s="21" t="str">
        <f t="shared" si="1"/>
        <v>0</v>
      </c>
      <c r="E1028" s="21" t="str">
        <f t="shared" si="8"/>
        <v>0</v>
      </c>
      <c r="F1028" s="22" t="str">
        <f t="shared" si="6"/>
        <v>0</v>
      </c>
      <c r="G1028" s="23" t="str">
        <f t="shared" si="7"/>
        <v>0</v>
      </c>
      <c r="H1028" s="24">
        <v>4.5519701E7</v>
      </c>
      <c r="I1028" s="11"/>
      <c r="K1028" s="11"/>
      <c r="L1028" s="11"/>
      <c r="M1028" s="11"/>
      <c r="N1028" s="11"/>
      <c r="O1028" s="11"/>
      <c r="P1028" s="11"/>
      <c r="Q1028" s="11"/>
      <c r="R1028" s="11"/>
      <c r="S1028" s="11"/>
      <c r="T1028" s="11"/>
      <c r="U1028" s="11"/>
      <c r="V1028" s="11"/>
      <c r="W1028" s="11"/>
      <c r="X1028" s="11"/>
      <c r="Y1028" s="11"/>
      <c r="Z1028" s="11"/>
      <c r="AA1028" s="11"/>
      <c r="AB1028" s="11"/>
      <c r="AC1028" s="11"/>
      <c r="AD1028" s="11"/>
    </row>
    <row r="1029">
      <c r="A1029" s="10" t="s">
        <v>36</v>
      </c>
      <c r="B1029" s="10" t="s">
        <v>1084</v>
      </c>
      <c r="C1029" s="11"/>
      <c r="D1029" s="21" t="str">
        <f t="shared" si="1"/>
        <v>0</v>
      </c>
      <c r="E1029" s="21" t="str">
        <f t="shared" si="8"/>
        <v>0</v>
      </c>
      <c r="F1029" s="22" t="str">
        <f t="shared" si="6"/>
        <v>0</v>
      </c>
      <c r="G1029" s="23" t="str">
        <f t="shared" si="7"/>
        <v>0</v>
      </c>
      <c r="H1029" s="24">
        <v>308659.0</v>
      </c>
      <c r="I1029" s="11"/>
      <c r="K1029" s="11"/>
      <c r="L1029" s="11"/>
      <c r="M1029" s="11"/>
      <c r="N1029" s="11"/>
      <c r="O1029" s="11"/>
      <c r="P1029" s="11"/>
      <c r="Q1029" s="11"/>
      <c r="R1029" s="11"/>
      <c r="S1029" s="11"/>
      <c r="T1029" s="11"/>
      <c r="U1029" s="11"/>
      <c r="V1029" s="11"/>
      <c r="W1029" s="11"/>
      <c r="X1029" s="11"/>
      <c r="Y1029" s="11"/>
      <c r="Z1029" s="11"/>
      <c r="AA1029" s="11"/>
      <c r="AB1029" s="11"/>
      <c r="AC1029" s="11"/>
      <c r="AD1029" s="11"/>
    </row>
    <row r="1030">
      <c r="A1030" s="10" t="s">
        <v>36</v>
      </c>
      <c r="B1030" s="10" t="s">
        <v>1085</v>
      </c>
      <c r="C1030" s="11"/>
      <c r="D1030" s="21" t="str">
        <f t="shared" si="1"/>
        <v>0</v>
      </c>
      <c r="E1030" s="21" t="str">
        <f t="shared" si="8"/>
        <v>0</v>
      </c>
      <c r="F1030" s="22" t="str">
        <f t="shared" si="6"/>
        <v>0</v>
      </c>
      <c r="G1030" s="23" t="str">
        <f t="shared" si="7"/>
        <v>0</v>
      </c>
      <c r="H1030" s="24">
        <v>1416828.0</v>
      </c>
      <c r="I1030" s="11"/>
      <c r="K1030" s="11"/>
      <c r="L1030" s="11"/>
      <c r="M1030" s="11"/>
      <c r="N1030" s="11"/>
      <c r="O1030" s="11"/>
      <c r="P1030" s="11"/>
      <c r="Q1030" s="11"/>
      <c r="R1030" s="11"/>
      <c r="S1030" s="11"/>
      <c r="T1030" s="11"/>
      <c r="U1030" s="11"/>
      <c r="V1030" s="11"/>
      <c r="W1030" s="11"/>
      <c r="X1030" s="11"/>
      <c r="Y1030" s="11"/>
      <c r="Z1030" s="11"/>
      <c r="AA1030" s="11"/>
      <c r="AB1030" s="11"/>
      <c r="AC1030" s="11"/>
      <c r="AD1030" s="11"/>
    </row>
    <row r="1031">
      <c r="A1031" s="10" t="s">
        <v>36</v>
      </c>
      <c r="B1031" s="10" t="s">
        <v>1086</v>
      </c>
      <c r="C1031" s="11"/>
      <c r="D1031" s="21" t="str">
        <f t="shared" si="1"/>
        <v>0</v>
      </c>
      <c r="E1031" s="21" t="str">
        <f t="shared" si="8"/>
        <v>0</v>
      </c>
      <c r="F1031" s="22" t="str">
        <f t="shared" si="6"/>
        <v>0</v>
      </c>
      <c r="G1031" s="23" t="str">
        <f t="shared" si="7"/>
        <v>0</v>
      </c>
      <c r="H1031" s="24">
        <v>1563813.0</v>
      </c>
      <c r="I1031" s="11"/>
      <c r="K1031" s="11"/>
      <c r="L1031" s="11"/>
      <c r="M1031" s="11"/>
      <c r="N1031" s="11"/>
      <c r="O1031" s="11"/>
      <c r="P1031" s="11"/>
      <c r="Q1031" s="11"/>
      <c r="R1031" s="11"/>
      <c r="S1031" s="11"/>
      <c r="T1031" s="11"/>
      <c r="U1031" s="11"/>
      <c r="V1031" s="11"/>
      <c r="W1031" s="11"/>
      <c r="X1031" s="11"/>
      <c r="Y1031" s="11"/>
      <c r="Z1031" s="11"/>
      <c r="AA1031" s="11"/>
      <c r="AB1031" s="11"/>
      <c r="AC1031" s="11"/>
      <c r="AD1031" s="11"/>
    </row>
    <row r="1032">
      <c r="A1032" s="10" t="s">
        <v>36</v>
      </c>
      <c r="B1032" s="10" t="s">
        <v>1087</v>
      </c>
      <c r="C1032" s="11"/>
      <c r="D1032" s="21" t="str">
        <f t="shared" si="1"/>
        <v>0</v>
      </c>
      <c r="E1032" s="21" t="str">
        <f t="shared" si="8"/>
        <v>0</v>
      </c>
      <c r="F1032" s="22" t="str">
        <f t="shared" si="6"/>
        <v>0</v>
      </c>
      <c r="G1032" s="23" t="str">
        <f t="shared" si="7"/>
        <v>0</v>
      </c>
      <c r="H1032" s="24">
        <v>3141294.0</v>
      </c>
      <c r="I1032" s="11"/>
      <c r="K1032" s="11"/>
      <c r="L1032" s="11"/>
      <c r="M1032" s="11"/>
      <c r="N1032" s="11"/>
      <c r="O1032" s="11"/>
      <c r="P1032" s="11"/>
      <c r="Q1032" s="11"/>
      <c r="R1032" s="11"/>
      <c r="S1032" s="11"/>
      <c r="T1032" s="11"/>
      <c r="U1032" s="11"/>
      <c r="V1032" s="11"/>
      <c r="W1032" s="11"/>
      <c r="X1032" s="11"/>
      <c r="Y1032" s="11"/>
      <c r="Z1032" s="11"/>
      <c r="AA1032" s="11"/>
      <c r="AB1032" s="11"/>
      <c r="AC1032" s="11"/>
      <c r="AD1032" s="11"/>
    </row>
    <row r="1033">
      <c r="A1033" s="10" t="s">
        <v>36</v>
      </c>
      <c r="B1033" s="10" t="s">
        <v>1088</v>
      </c>
      <c r="C1033" s="11"/>
      <c r="D1033" s="21" t="str">
        <f t="shared" si="1"/>
        <v>0</v>
      </c>
      <c r="E1033" s="21" t="str">
        <f t="shared" si="8"/>
        <v>0</v>
      </c>
      <c r="F1033" s="22" t="str">
        <f t="shared" si="6"/>
        <v>0</v>
      </c>
      <c r="G1033" s="23" t="str">
        <f t="shared" si="7"/>
        <v>0</v>
      </c>
      <c r="H1033" s="24">
        <v>2747552.0</v>
      </c>
      <c r="I1033" s="11"/>
      <c r="K1033" s="11"/>
      <c r="L1033" s="11"/>
      <c r="M1033" s="11"/>
      <c r="N1033" s="11"/>
      <c r="O1033" s="11"/>
      <c r="P1033" s="11"/>
      <c r="Q1033" s="11"/>
      <c r="R1033" s="11"/>
      <c r="S1033" s="11"/>
      <c r="T1033" s="11"/>
      <c r="U1033" s="11"/>
      <c r="V1033" s="11"/>
      <c r="W1033" s="11"/>
      <c r="X1033" s="11"/>
      <c r="Y1033" s="11"/>
      <c r="Z1033" s="11"/>
      <c r="AA1033" s="11"/>
      <c r="AB1033" s="11"/>
      <c r="AC1033" s="11"/>
      <c r="AD1033" s="11"/>
    </row>
    <row r="1034">
      <c r="A1034" s="10" t="s">
        <v>36</v>
      </c>
      <c r="B1034" s="10" t="s">
        <v>1089</v>
      </c>
      <c r="C1034" s="11"/>
      <c r="D1034" s="21" t="str">
        <f t="shared" si="1"/>
        <v>0</v>
      </c>
      <c r="E1034" s="21" t="str">
        <f t="shared" si="8"/>
        <v>0</v>
      </c>
      <c r="F1034" s="22" t="str">
        <f t="shared" si="6"/>
        <v>0</v>
      </c>
      <c r="G1034" s="23" t="str">
        <f t="shared" si="7"/>
        <v>0</v>
      </c>
      <c r="H1034" s="24">
        <v>4834533.0</v>
      </c>
      <c r="I1034" s="11"/>
      <c r="K1034" s="11"/>
      <c r="L1034" s="11"/>
      <c r="M1034" s="11"/>
      <c r="N1034" s="11"/>
      <c r="O1034" s="11"/>
      <c r="P1034" s="11"/>
      <c r="Q1034" s="11"/>
      <c r="R1034" s="11"/>
      <c r="S1034" s="11"/>
      <c r="T1034" s="11"/>
      <c r="U1034" s="11"/>
      <c r="V1034" s="11"/>
      <c r="W1034" s="11"/>
      <c r="X1034" s="11"/>
      <c r="Y1034" s="11"/>
      <c r="Z1034" s="11"/>
      <c r="AA1034" s="11"/>
      <c r="AB1034" s="11"/>
      <c r="AC1034" s="11"/>
      <c r="AD1034" s="11"/>
    </row>
    <row r="1035">
      <c r="A1035" s="10" t="s">
        <v>36</v>
      </c>
      <c r="B1035" s="10" t="s">
        <v>1090</v>
      </c>
      <c r="C1035" s="11"/>
      <c r="D1035" s="21" t="str">
        <f t="shared" si="1"/>
        <v>0</v>
      </c>
      <c r="E1035" s="21" t="str">
        <f t="shared" si="8"/>
        <v>0</v>
      </c>
      <c r="F1035" s="22" t="str">
        <f t="shared" si="6"/>
        <v>0</v>
      </c>
      <c r="G1035" s="23" t="str">
        <f t="shared" si="7"/>
        <v>0</v>
      </c>
      <c r="H1035" s="24">
        <v>349486.0</v>
      </c>
      <c r="I1035" s="11"/>
      <c r="K1035" s="11"/>
      <c r="L1035" s="11"/>
      <c r="M1035" s="11"/>
      <c r="N1035" s="11"/>
      <c r="O1035" s="11"/>
      <c r="P1035" s="11"/>
      <c r="Q1035" s="11"/>
      <c r="R1035" s="11"/>
      <c r="S1035" s="11"/>
      <c r="T1035" s="11"/>
      <c r="U1035" s="11"/>
      <c r="V1035" s="11"/>
      <c r="W1035" s="11"/>
      <c r="X1035" s="11"/>
      <c r="Y1035" s="11"/>
      <c r="Z1035" s="11"/>
      <c r="AA1035" s="11"/>
      <c r="AB1035" s="11"/>
      <c r="AC1035" s="11"/>
      <c r="AD1035" s="11"/>
    </row>
    <row r="1036">
      <c r="A1036" s="10" t="s">
        <v>36</v>
      </c>
      <c r="B1036" s="10" t="s">
        <v>1091</v>
      </c>
      <c r="C1036" s="11"/>
      <c r="D1036" s="21" t="str">
        <f t="shared" si="1"/>
        <v>0</v>
      </c>
      <c r="E1036" s="21" t="str">
        <f t="shared" si="8"/>
        <v>0</v>
      </c>
      <c r="F1036" s="22" t="str">
        <f t="shared" si="6"/>
        <v>0</v>
      </c>
      <c r="G1036" s="23" t="str">
        <f t="shared" si="7"/>
        <v>0</v>
      </c>
      <c r="H1036" s="24">
        <v>4314521.0</v>
      </c>
      <c r="I1036" s="11"/>
      <c r="K1036" s="11"/>
      <c r="L1036" s="11"/>
      <c r="M1036" s="11"/>
      <c r="N1036" s="11"/>
      <c r="O1036" s="11"/>
      <c r="P1036" s="11"/>
      <c r="Q1036" s="11"/>
      <c r="R1036" s="11"/>
      <c r="S1036" s="11"/>
      <c r="T1036" s="11"/>
      <c r="U1036" s="11"/>
      <c r="V1036" s="11"/>
      <c r="W1036" s="11"/>
      <c r="X1036" s="11"/>
      <c r="Y1036" s="11"/>
      <c r="Z1036" s="11"/>
      <c r="AA1036" s="11"/>
      <c r="AB1036" s="11"/>
      <c r="AC1036" s="11"/>
      <c r="AD1036" s="11"/>
    </row>
    <row r="1037">
      <c r="A1037" s="10" t="s">
        <v>36</v>
      </c>
      <c r="B1037" s="10" t="s">
        <v>1092</v>
      </c>
      <c r="C1037" s="11"/>
      <c r="D1037" s="21" t="str">
        <f t="shared" si="1"/>
        <v>0</v>
      </c>
      <c r="E1037" s="21" t="str">
        <f t="shared" si="8"/>
        <v>0</v>
      </c>
      <c r="F1037" s="22" t="str">
        <f t="shared" si="6"/>
        <v>0</v>
      </c>
      <c r="G1037" s="23" t="str">
        <f t="shared" si="7"/>
        <v>0</v>
      </c>
      <c r="H1037" s="24">
        <v>4115002.0</v>
      </c>
      <c r="I1037" s="11"/>
      <c r="K1037" s="11"/>
      <c r="L1037" s="11"/>
      <c r="M1037" s="11"/>
      <c r="N1037" s="11"/>
      <c r="O1037" s="11"/>
      <c r="P1037" s="11"/>
      <c r="Q1037" s="11"/>
      <c r="R1037" s="11"/>
      <c r="S1037" s="11"/>
      <c r="T1037" s="11"/>
      <c r="U1037" s="11"/>
      <c r="V1037" s="11"/>
      <c r="W1037" s="11"/>
      <c r="X1037" s="11"/>
      <c r="Y1037" s="11"/>
      <c r="Z1037" s="11"/>
      <c r="AA1037" s="11"/>
      <c r="AB1037" s="11"/>
      <c r="AC1037" s="11"/>
      <c r="AD1037" s="11"/>
    </row>
    <row r="1038">
      <c r="A1038" s="10" t="s">
        <v>36</v>
      </c>
      <c r="B1038" s="10" t="s">
        <v>1093</v>
      </c>
      <c r="C1038" s="11"/>
      <c r="D1038" s="21" t="str">
        <f t="shared" si="1"/>
        <v>0</v>
      </c>
      <c r="E1038" s="21" t="str">
        <f t="shared" si="8"/>
        <v>0</v>
      </c>
      <c r="F1038" s="22" t="str">
        <f t="shared" si="6"/>
        <v>0</v>
      </c>
      <c r="G1038" s="23" t="str">
        <f t="shared" si="7"/>
        <v>0</v>
      </c>
      <c r="H1038" s="24">
        <v>5347449.0</v>
      </c>
      <c r="I1038" s="11"/>
      <c r="K1038" s="11"/>
      <c r="L1038" s="11"/>
      <c r="M1038" s="11"/>
      <c r="N1038" s="11"/>
      <c r="O1038" s="11"/>
      <c r="P1038" s="11"/>
      <c r="Q1038" s="11"/>
      <c r="R1038" s="11"/>
      <c r="S1038" s="11"/>
      <c r="T1038" s="11"/>
      <c r="U1038" s="11"/>
      <c r="V1038" s="11"/>
      <c r="W1038" s="11"/>
      <c r="X1038" s="11"/>
      <c r="Y1038" s="11"/>
      <c r="Z1038" s="11"/>
      <c r="AA1038" s="11"/>
      <c r="AB1038" s="11"/>
      <c r="AC1038" s="11"/>
      <c r="AD1038" s="11"/>
    </row>
    <row r="1039">
      <c r="A1039" s="10" t="s">
        <v>36</v>
      </c>
      <c r="B1039" s="10" t="s">
        <v>1094</v>
      </c>
      <c r="C1039" s="11"/>
      <c r="D1039" s="21" t="str">
        <f t="shared" si="1"/>
        <v>0</v>
      </c>
      <c r="E1039" s="21" t="str">
        <f t="shared" si="8"/>
        <v>0</v>
      </c>
      <c r="F1039" s="22" t="str">
        <f t="shared" si="6"/>
        <v>0</v>
      </c>
      <c r="G1039" s="23" t="str">
        <f t="shared" si="7"/>
        <v>0</v>
      </c>
      <c r="H1039" s="24">
        <v>3228368.0</v>
      </c>
      <c r="I1039" s="11"/>
      <c r="K1039" s="11"/>
      <c r="L1039" s="11"/>
      <c r="M1039" s="11"/>
      <c r="N1039" s="11"/>
      <c r="O1039" s="11"/>
      <c r="P1039" s="11"/>
      <c r="Q1039" s="11"/>
      <c r="R1039" s="11"/>
      <c r="S1039" s="11"/>
      <c r="T1039" s="11"/>
      <c r="U1039" s="11"/>
      <c r="V1039" s="11"/>
      <c r="W1039" s="11"/>
      <c r="X1039" s="11"/>
      <c r="Y1039" s="11"/>
      <c r="Z1039" s="11"/>
      <c r="AA1039" s="11"/>
      <c r="AB1039" s="11"/>
      <c r="AC1039" s="11"/>
      <c r="AD1039" s="11"/>
    </row>
    <row r="1040">
      <c r="A1040" s="10" t="s">
        <v>36</v>
      </c>
      <c r="B1040" s="10" t="s">
        <v>1095</v>
      </c>
      <c r="C1040" s="11"/>
      <c r="D1040" s="21" t="str">
        <f t="shared" si="1"/>
        <v>0</v>
      </c>
      <c r="E1040" s="21" t="str">
        <f t="shared" si="8"/>
        <v>0</v>
      </c>
      <c r="F1040" s="22" t="str">
        <f t="shared" si="6"/>
        <v>0</v>
      </c>
      <c r="G1040" s="23" t="str">
        <f t="shared" si="7"/>
        <v>0</v>
      </c>
      <c r="H1040" s="24">
        <v>221531.0</v>
      </c>
      <c r="I1040" s="11"/>
      <c r="K1040" s="11"/>
      <c r="L1040" s="11"/>
      <c r="M1040" s="11"/>
      <c r="N1040" s="11"/>
      <c r="O1040" s="11"/>
      <c r="P1040" s="11"/>
      <c r="Q1040" s="11"/>
      <c r="R1040" s="11"/>
      <c r="S1040" s="11"/>
      <c r="T1040" s="11"/>
      <c r="U1040" s="11"/>
      <c r="V1040" s="11"/>
      <c r="W1040" s="11"/>
      <c r="X1040" s="11"/>
      <c r="Y1040" s="11"/>
      <c r="Z1040" s="11"/>
      <c r="AA1040" s="11"/>
      <c r="AB1040" s="11"/>
      <c r="AC1040" s="11"/>
      <c r="AD1040" s="11"/>
    </row>
    <row r="1041">
      <c r="A1041" s="10" t="s">
        <v>36</v>
      </c>
      <c r="B1041" s="10" t="s">
        <v>1096</v>
      </c>
      <c r="C1041" s="11"/>
      <c r="D1041" s="21" t="str">
        <f t="shared" si="1"/>
        <v>0</v>
      </c>
      <c r="E1041" s="21" t="str">
        <f t="shared" si="8"/>
        <v>0</v>
      </c>
      <c r="F1041" s="22" t="str">
        <f t="shared" si="6"/>
        <v>0</v>
      </c>
      <c r="G1041" s="23" t="str">
        <f t="shared" si="7"/>
        <v>0</v>
      </c>
      <c r="H1041" s="24">
        <v>83217.0</v>
      </c>
      <c r="I1041" s="11"/>
      <c r="K1041" s="11"/>
      <c r="L1041" s="11"/>
      <c r="M1041" s="11"/>
      <c r="N1041" s="11"/>
      <c r="O1041" s="11"/>
      <c r="P1041" s="11"/>
      <c r="Q1041" s="11"/>
      <c r="R1041" s="11"/>
      <c r="S1041" s="11"/>
      <c r="T1041" s="11"/>
      <c r="U1041" s="11"/>
      <c r="V1041" s="11"/>
      <c r="W1041" s="11"/>
      <c r="X1041" s="11"/>
      <c r="Y1041" s="11"/>
      <c r="Z1041" s="11"/>
      <c r="AA1041" s="11"/>
      <c r="AB1041" s="11"/>
      <c r="AC1041" s="11"/>
      <c r="AD1041" s="11"/>
    </row>
    <row r="1042">
      <c r="A1042" s="10" t="s">
        <v>36</v>
      </c>
      <c r="B1042" s="10" t="s">
        <v>1097</v>
      </c>
      <c r="C1042" s="11"/>
      <c r="D1042" s="21" t="str">
        <f t="shared" si="1"/>
        <v>0</v>
      </c>
      <c r="E1042" s="21" t="str">
        <f t="shared" si="8"/>
        <v>0</v>
      </c>
      <c r="F1042" s="22" t="str">
        <f t="shared" si="6"/>
        <v>0</v>
      </c>
      <c r="G1042" s="23" t="str">
        <f t="shared" si="7"/>
        <v>0</v>
      </c>
      <c r="H1042" s="24">
        <v>5419967.0</v>
      </c>
      <c r="I1042" s="11"/>
      <c r="K1042" s="11"/>
      <c r="L1042" s="11"/>
      <c r="M1042" s="11"/>
      <c r="N1042" s="11"/>
      <c r="O1042" s="11"/>
      <c r="P1042" s="11"/>
      <c r="Q1042" s="11"/>
      <c r="R1042" s="11"/>
      <c r="S1042" s="11"/>
      <c r="T1042" s="11"/>
      <c r="U1042" s="11"/>
      <c r="V1042" s="11"/>
      <c r="W1042" s="11"/>
      <c r="X1042" s="11"/>
      <c r="Y1042" s="11"/>
      <c r="Z1042" s="11"/>
      <c r="AA1042" s="11"/>
      <c r="AB1042" s="11"/>
      <c r="AC1042" s="11"/>
      <c r="AD1042" s="11"/>
    </row>
    <row r="1043">
      <c r="A1043" s="10" t="s">
        <v>36</v>
      </c>
      <c r="B1043" s="10" t="s">
        <v>1098</v>
      </c>
      <c r="C1043" s="11"/>
      <c r="D1043" s="21" t="str">
        <f t="shared" si="1"/>
        <v>0</v>
      </c>
      <c r="E1043" s="21" t="str">
        <f t="shared" si="8"/>
        <v>0</v>
      </c>
      <c r="F1043" s="22" t="str">
        <f t="shared" si="6"/>
        <v>0</v>
      </c>
      <c r="G1043" s="23" t="str">
        <f t="shared" si="7"/>
        <v>0</v>
      </c>
      <c r="H1043" s="24">
        <v>6865620.0</v>
      </c>
      <c r="I1043" s="11"/>
      <c r="K1043" s="11"/>
      <c r="L1043" s="11"/>
      <c r="M1043" s="11"/>
      <c r="N1043" s="11"/>
      <c r="O1043" s="11"/>
      <c r="P1043" s="11"/>
      <c r="Q1043" s="11"/>
      <c r="R1043" s="11"/>
      <c r="S1043" s="11"/>
      <c r="T1043" s="11"/>
      <c r="U1043" s="11"/>
      <c r="V1043" s="11"/>
      <c r="W1043" s="11"/>
      <c r="X1043" s="11"/>
      <c r="Y1043" s="11"/>
      <c r="Z1043" s="11"/>
      <c r="AA1043" s="11"/>
      <c r="AB1043" s="11"/>
      <c r="AC1043" s="11"/>
      <c r="AD1043" s="11"/>
    </row>
    <row r="1044">
      <c r="A1044" s="10" t="s">
        <v>36</v>
      </c>
      <c r="B1044" s="10" t="s">
        <v>1099</v>
      </c>
      <c r="C1044" s="11"/>
      <c r="D1044" s="21" t="str">
        <f t="shared" si="1"/>
        <v>0</v>
      </c>
      <c r="E1044" s="21" t="str">
        <f t="shared" si="8"/>
        <v>0</v>
      </c>
      <c r="F1044" s="22" t="str">
        <f t="shared" si="6"/>
        <v>0</v>
      </c>
      <c r="G1044" s="23" t="str">
        <f t="shared" si="7"/>
        <v>0</v>
      </c>
      <c r="H1044" s="24">
        <v>190649.0</v>
      </c>
      <c r="I1044" s="11"/>
      <c r="K1044" s="11"/>
      <c r="L1044" s="11"/>
      <c r="M1044" s="11"/>
      <c r="N1044" s="11"/>
      <c r="O1044" s="11"/>
      <c r="P1044" s="11"/>
      <c r="Q1044" s="11"/>
      <c r="R1044" s="11"/>
      <c r="S1044" s="11"/>
      <c r="T1044" s="11"/>
      <c r="U1044" s="11"/>
      <c r="V1044" s="11"/>
      <c r="W1044" s="11"/>
      <c r="X1044" s="11"/>
      <c r="Y1044" s="11"/>
      <c r="Z1044" s="11"/>
      <c r="AA1044" s="11"/>
      <c r="AB1044" s="11"/>
      <c r="AC1044" s="11"/>
      <c r="AD1044" s="11"/>
    </row>
    <row r="1045">
      <c r="A1045" s="10" t="s">
        <v>36</v>
      </c>
      <c r="B1045" s="10" t="s">
        <v>1100</v>
      </c>
      <c r="C1045" s="11"/>
      <c r="D1045" s="21" t="str">
        <f t="shared" si="1"/>
        <v>0</v>
      </c>
      <c r="E1045" s="21" t="str">
        <f t="shared" si="8"/>
        <v>0</v>
      </c>
      <c r="F1045" s="22" t="str">
        <f t="shared" si="6"/>
        <v>0</v>
      </c>
      <c r="G1045" s="23" t="str">
        <f t="shared" si="7"/>
        <v>0</v>
      </c>
      <c r="H1045" s="24">
        <v>324398.0</v>
      </c>
      <c r="I1045" s="11"/>
      <c r="K1045" s="11"/>
      <c r="L1045" s="11"/>
      <c r="M1045" s="11"/>
      <c r="N1045" s="11"/>
      <c r="O1045" s="11"/>
      <c r="P1045" s="11"/>
      <c r="Q1045" s="11"/>
      <c r="R1045" s="11"/>
      <c r="S1045" s="11"/>
      <c r="T1045" s="11"/>
      <c r="U1045" s="11"/>
      <c r="V1045" s="11"/>
      <c r="W1045" s="11"/>
      <c r="X1045" s="11"/>
      <c r="Y1045" s="11"/>
      <c r="Z1045" s="11"/>
      <c r="AA1045" s="11"/>
      <c r="AB1045" s="11"/>
      <c r="AC1045" s="11"/>
      <c r="AD1045" s="11"/>
    </row>
    <row r="1046">
      <c r="A1046" s="10" t="s">
        <v>36</v>
      </c>
      <c r="B1046" s="10" t="s">
        <v>1101</v>
      </c>
      <c r="C1046" s="11"/>
      <c r="D1046" s="21" t="str">
        <f t="shared" si="1"/>
        <v>0</v>
      </c>
      <c r="E1046" s="21" t="str">
        <f t="shared" si="8"/>
        <v>0</v>
      </c>
      <c r="F1046" s="22" t="str">
        <f t="shared" si="6"/>
        <v>0</v>
      </c>
      <c r="G1046" s="23" t="str">
        <f t="shared" si="7"/>
        <v>0</v>
      </c>
      <c r="H1046" s="24">
        <v>2001164.0</v>
      </c>
      <c r="I1046" s="11"/>
      <c r="K1046" s="11"/>
      <c r="L1046" s="11"/>
      <c r="M1046" s="11"/>
      <c r="N1046" s="11"/>
      <c r="O1046" s="11"/>
      <c r="P1046" s="11"/>
      <c r="Q1046" s="11"/>
      <c r="R1046" s="11"/>
      <c r="S1046" s="11"/>
      <c r="T1046" s="11"/>
      <c r="U1046" s="11"/>
      <c r="V1046" s="11"/>
      <c r="W1046" s="11"/>
      <c r="X1046" s="11"/>
      <c r="Y1046" s="11"/>
      <c r="Z1046" s="11"/>
      <c r="AA1046" s="11"/>
      <c r="AB1046" s="11"/>
      <c r="AC1046" s="11"/>
      <c r="AD1046" s="11"/>
    </row>
    <row r="1047">
      <c r="A1047" s="10" t="s">
        <v>36</v>
      </c>
      <c r="B1047" s="10" t="s">
        <v>1102</v>
      </c>
      <c r="C1047" s="11"/>
      <c r="D1047" s="21" t="str">
        <f t="shared" si="1"/>
        <v>0</v>
      </c>
      <c r="E1047" s="21" t="str">
        <f t="shared" si="8"/>
        <v>0</v>
      </c>
      <c r="F1047" s="22" t="str">
        <f t="shared" si="6"/>
        <v>0</v>
      </c>
      <c r="G1047" s="23" t="str">
        <f t="shared" si="7"/>
        <v>0</v>
      </c>
      <c r="H1047" s="24">
        <v>8825786.0</v>
      </c>
      <c r="I1047" s="11"/>
      <c r="K1047" s="11"/>
      <c r="L1047" s="11"/>
      <c r="M1047" s="11"/>
      <c r="N1047" s="11"/>
      <c r="O1047" s="11"/>
      <c r="P1047" s="11"/>
      <c r="Q1047" s="11"/>
      <c r="R1047" s="11"/>
      <c r="S1047" s="11"/>
      <c r="T1047" s="11"/>
      <c r="U1047" s="11"/>
      <c r="V1047" s="11"/>
      <c r="W1047" s="11"/>
      <c r="X1047" s="11"/>
      <c r="Y1047" s="11"/>
      <c r="Z1047" s="11"/>
      <c r="AA1047" s="11"/>
      <c r="AB1047" s="11"/>
      <c r="AC1047" s="11"/>
      <c r="AD1047" s="11"/>
    </row>
    <row r="1048">
      <c r="A1048" s="10" t="s">
        <v>36</v>
      </c>
      <c r="B1048" s="10" t="s">
        <v>1103</v>
      </c>
      <c r="C1048" s="11"/>
      <c r="D1048" s="21" t="str">
        <f t="shared" si="1"/>
        <v>0</v>
      </c>
      <c r="E1048" s="21" t="str">
        <f t="shared" si="8"/>
        <v>0</v>
      </c>
      <c r="F1048" s="22" t="str">
        <f t="shared" si="6"/>
        <v>0</v>
      </c>
      <c r="G1048" s="23" t="str">
        <f t="shared" si="7"/>
        <v>0</v>
      </c>
      <c r="H1048" s="24">
        <v>8228156.0</v>
      </c>
      <c r="I1048" s="11"/>
      <c r="K1048" s="11"/>
      <c r="L1048" s="11"/>
      <c r="M1048" s="11"/>
      <c r="N1048" s="11"/>
      <c r="O1048" s="11"/>
      <c r="P1048" s="11"/>
      <c r="Q1048" s="11"/>
      <c r="R1048" s="11"/>
      <c r="S1048" s="11"/>
      <c r="T1048" s="11"/>
      <c r="U1048" s="11"/>
      <c r="V1048" s="11"/>
      <c r="W1048" s="11"/>
      <c r="X1048" s="11"/>
      <c r="Y1048" s="11"/>
      <c r="Z1048" s="11"/>
      <c r="AA1048" s="11"/>
      <c r="AB1048" s="11"/>
      <c r="AC1048" s="11"/>
      <c r="AD1048" s="11"/>
    </row>
    <row r="1049">
      <c r="A1049" s="10" t="s">
        <v>36</v>
      </c>
      <c r="B1049" s="10" t="s">
        <v>1104</v>
      </c>
      <c r="C1049" s="11"/>
      <c r="D1049" s="21" t="str">
        <f t="shared" si="1"/>
        <v>0</v>
      </c>
      <c r="E1049" s="21" t="str">
        <f t="shared" si="8"/>
        <v>0</v>
      </c>
      <c r="F1049" s="22" t="str">
        <f t="shared" si="6"/>
        <v>0</v>
      </c>
      <c r="G1049" s="23" t="str">
        <f t="shared" si="7"/>
        <v>0</v>
      </c>
      <c r="H1049" s="24">
        <v>278542.0</v>
      </c>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row>
    <row r="1050">
      <c r="A1050" s="10" t="s">
        <v>36</v>
      </c>
      <c r="B1050" s="10" t="s">
        <v>1105</v>
      </c>
      <c r="C1050" s="11"/>
      <c r="D1050" s="21" t="str">
        <f t="shared" si="1"/>
        <v>Total</v>
      </c>
      <c r="E1050" s="21" t="str">
        <f t="shared" si="8"/>
        <v>0</v>
      </c>
      <c r="F1050" s="22" t="str">
        <f t="shared" si="6"/>
        <v>TOTAL CAPITAL 1.55% 28/06/17</v>
      </c>
      <c r="G1050" s="23">
        <f t="shared" si="7"/>
        <v>386767</v>
      </c>
      <c r="H1050" s="24">
        <v>386767.0</v>
      </c>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row>
    <row r="1051">
      <c r="A1051" s="10" t="s">
        <v>36</v>
      </c>
      <c r="B1051" s="10" t="s">
        <v>1106</v>
      </c>
      <c r="C1051" s="11"/>
      <c r="D1051" s="21" t="str">
        <f t="shared" si="1"/>
        <v>Total</v>
      </c>
      <c r="E1051" s="21" t="str">
        <f t="shared" si="8"/>
        <v>0</v>
      </c>
      <c r="F1051" s="22" t="str">
        <f t="shared" si="6"/>
        <v>TOTAL CAPITAL 1.875% 9/7/20</v>
      </c>
      <c r="G1051" s="23">
        <f t="shared" si="7"/>
        <v>167763</v>
      </c>
      <c r="H1051" s="24">
        <v>167763.0</v>
      </c>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row>
    <row r="1052">
      <c r="A1052" s="10" t="s">
        <v>36</v>
      </c>
      <c r="B1052" s="10" t="s">
        <v>1107</v>
      </c>
      <c r="C1052" s="11"/>
      <c r="D1052" s="21" t="str">
        <f t="shared" si="1"/>
        <v>Total</v>
      </c>
      <c r="E1052" s="21" t="str">
        <f t="shared" si="8"/>
        <v>0</v>
      </c>
      <c r="F1052" s="22" t="str">
        <f t="shared" si="6"/>
        <v>TOTAL CAPITAL 2.875% 17/02/22</v>
      </c>
      <c r="G1052" s="23">
        <f t="shared" si="7"/>
        <v>322514</v>
      </c>
      <c r="H1052" s="24">
        <v>322514.0</v>
      </c>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row>
    <row r="1053">
      <c r="A1053" s="10" t="s">
        <v>36</v>
      </c>
      <c r="B1053" s="10" t="s">
        <v>1108</v>
      </c>
      <c r="C1053" s="11"/>
      <c r="D1053" s="21" t="str">
        <f t="shared" si="1"/>
        <v>Total</v>
      </c>
      <c r="E1053" s="21" t="str">
        <f t="shared" si="8"/>
        <v>0</v>
      </c>
      <c r="F1053" s="22" t="str">
        <f t="shared" si="6"/>
        <v>TOTAL CAPITAL 3.875% 14/12/18</v>
      </c>
      <c r="G1053" s="23">
        <f t="shared" si="7"/>
        <v>2208374</v>
      </c>
      <c r="H1053" s="24">
        <v>2208374.0</v>
      </c>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row>
    <row r="1054">
      <c r="A1054" s="10" t="s">
        <v>36</v>
      </c>
      <c r="B1054" s="10" t="s">
        <v>1109</v>
      </c>
      <c r="C1054" s="11"/>
      <c r="D1054" s="21" t="str">
        <f t="shared" si="1"/>
        <v>Total</v>
      </c>
      <c r="E1054" s="21" t="str">
        <f t="shared" si="8"/>
        <v>0</v>
      </c>
      <c r="F1054" s="22" t="str">
        <f t="shared" si="6"/>
        <v>TOTAL CAPITAL CANADA 2.75% 15/07/23</v>
      </c>
      <c r="G1054" s="23">
        <f t="shared" si="7"/>
        <v>28364</v>
      </c>
      <c r="H1054" s="24">
        <v>28364.0</v>
      </c>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row>
    <row r="1055">
      <c r="A1055" s="10" t="s">
        <v>36</v>
      </c>
      <c r="B1055" s="10" t="s">
        <v>1110</v>
      </c>
      <c r="C1055" s="11"/>
      <c r="D1055" s="21" t="str">
        <f t="shared" si="1"/>
        <v>0</v>
      </c>
      <c r="E1055" s="21" t="str">
        <f t="shared" si="8"/>
        <v>0</v>
      </c>
      <c r="F1055" s="22" t="str">
        <f t="shared" si="6"/>
        <v>0</v>
      </c>
      <c r="G1055" s="23" t="str">
        <f t="shared" si="7"/>
        <v>0</v>
      </c>
      <c r="H1055" s="24">
        <v>7389815.0</v>
      </c>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row>
    <row r="1056">
      <c r="A1056" s="10" t="s">
        <v>36</v>
      </c>
      <c r="B1056" s="10" t="s">
        <v>1111</v>
      </c>
      <c r="C1056" s="11"/>
      <c r="D1056" s="21" t="str">
        <f t="shared" si="1"/>
        <v>0</v>
      </c>
      <c r="E1056" s="21" t="str">
        <f t="shared" si="8"/>
        <v>0</v>
      </c>
      <c r="F1056" s="22" t="str">
        <f t="shared" si="6"/>
        <v>0</v>
      </c>
      <c r="G1056" s="23" t="str">
        <f t="shared" si="7"/>
        <v>0</v>
      </c>
      <c r="H1056" s="24">
        <v>3.4480155E7</v>
      </c>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row>
    <row r="1057">
      <c r="A1057" s="10" t="s">
        <v>36</v>
      </c>
      <c r="B1057" s="10" t="s">
        <v>1112</v>
      </c>
      <c r="C1057" s="11"/>
      <c r="D1057" s="21" t="str">
        <f t="shared" si="1"/>
        <v>0</v>
      </c>
      <c r="E1057" s="21" t="str">
        <f t="shared" si="8"/>
        <v>0</v>
      </c>
      <c r="F1057" s="22" t="str">
        <f t="shared" si="6"/>
        <v>0</v>
      </c>
      <c r="G1057" s="23" t="str">
        <f t="shared" si="7"/>
        <v>0</v>
      </c>
      <c r="H1057" s="24">
        <v>167861.0</v>
      </c>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row>
    <row r="1058">
      <c r="A1058" s="10" t="s">
        <v>36</v>
      </c>
      <c r="B1058" s="10" t="s">
        <v>1113</v>
      </c>
      <c r="C1058" s="11"/>
      <c r="D1058" s="21" t="str">
        <f t="shared" si="1"/>
        <v>0</v>
      </c>
      <c r="E1058" s="21" t="str">
        <f t="shared" si="8"/>
        <v>0</v>
      </c>
      <c r="F1058" s="22" t="str">
        <f t="shared" si="6"/>
        <v>0</v>
      </c>
      <c r="G1058" s="23" t="str">
        <f t="shared" si="7"/>
        <v>0</v>
      </c>
      <c r="H1058" s="24">
        <v>335001.0</v>
      </c>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row>
    <row r="1059">
      <c r="A1059" s="10" t="s">
        <v>36</v>
      </c>
      <c r="B1059" s="10" t="s">
        <v>1114</v>
      </c>
      <c r="C1059" s="11"/>
      <c r="D1059" s="21" t="str">
        <f t="shared" si="1"/>
        <v>0</v>
      </c>
      <c r="E1059" s="21" t="str">
        <f t="shared" si="8"/>
        <v>0</v>
      </c>
      <c r="F1059" s="22" t="str">
        <f t="shared" si="6"/>
        <v>0</v>
      </c>
      <c r="G1059" s="23" t="str">
        <f t="shared" si="7"/>
        <v>0</v>
      </c>
      <c r="H1059" s="24">
        <v>65291.0</v>
      </c>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row>
    <row r="1060">
      <c r="A1060" s="10" t="s">
        <v>36</v>
      </c>
      <c r="B1060" s="10" t="s">
        <v>1115</v>
      </c>
      <c r="C1060" s="11"/>
      <c r="D1060" s="21" t="str">
        <f t="shared" si="1"/>
        <v>0</v>
      </c>
      <c r="E1060" s="21" t="str">
        <f t="shared" si="8"/>
        <v>0</v>
      </c>
      <c r="F1060" s="22" t="str">
        <f t="shared" si="6"/>
        <v>0</v>
      </c>
      <c r="G1060" s="23" t="str">
        <f t="shared" si="7"/>
        <v>0</v>
      </c>
      <c r="H1060" s="24">
        <v>414049.0</v>
      </c>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row>
    <row r="1061">
      <c r="A1061" s="10" t="s">
        <v>36</v>
      </c>
      <c r="B1061" s="10" t="s">
        <v>1116</v>
      </c>
      <c r="C1061" s="11"/>
      <c r="D1061" s="21" t="str">
        <f t="shared" si="1"/>
        <v>0</v>
      </c>
      <c r="E1061" s="21" t="str">
        <f t="shared" si="8"/>
        <v>0</v>
      </c>
      <c r="F1061" s="22" t="str">
        <f t="shared" si="6"/>
        <v>0</v>
      </c>
      <c r="G1061" s="23" t="str">
        <f t="shared" si="7"/>
        <v>0</v>
      </c>
      <c r="H1061" s="24">
        <v>105871.0</v>
      </c>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row>
    <row r="1062">
      <c r="A1062" s="10" t="s">
        <v>36</v>
      </c>
      <c r="B1062" s="10" t="s">
        <v>1117</v>
      </c>
      <c r="C1062" s="11"/>
      <c r="D1062" s="21" t="str">
        <f t="shared" si="1"/>
        <v>0</v>
      </c>
      <c r="E1062" s="21" t="str">
        <f t="shared" si="8"/>
        <v>0</v>
      </c>
      <c r="F1062" s="22" t="str">
        <f t="shared" si="6"/>
        <v>0</v>
      </c>
      <c r="G1062" s="23" t="str">
        <f t="shared" si="7"/>
        <v>0</v>
      </c>
      <c r="H1062" s="24">
        <v>1998622.0</v>
      </c>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row>
    <row r="1063">
      <c r="A1063" s="10" t="s">
        <v>36</v>
      </c>
      <c r="B1063" s="10" t="s">
        <v>1118</v>
      </c>
      <c r="C1063" s="11"/>
      <c r="D1063" s="21" t="str">
        <f t="shared" si="1"/>
        <v>0</v>
      </c>
      <c r="E1063" s="21" t="str">
        <f t="shared" si="8"/>
        <v>0</v>
      </c>
      <c r="F1063" s="22" t="str">
        <f t="shared" si="6"/>
        <v>0</v>
      </c>
      <c r="G1063" s="23" t="str">
        <f t="shared" si="7"/>
        <v>0</v>
      </c>
      <c r="H1063" s="24">
        <v>1168695.0</v>
      </c>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row>
    <row r="1064">
      <c r="A1064" s="10" t="s">
        <v>36</v>
      </c>
      <c r="B1064" s="10" t="s">
        <v>1119</v>
      </c>
      <c r="C1064" s="11"/>
      <c r="D1064" s="21" t="str">
        <f t="shared" si="1"/>
        <v>0</v>
      </c>
      <c r="E1064" s="21" t="str">
        <f t="shared" si="8"/>
        <v>0</v>
      </c>
      <c r="F1064" s="22" t="str">
        <f t="shared" si="6"/>
        <v>0</v>
      </c>
      <c r="G1064" s="23" t="str">
        <f t="shared" si="7"/>
        <v>0</v>
      </c>
      <c r="H1064" s="24">
        <v>7763771.0</v>
      </c>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row>
    <row r="1065">
      <c r="A1065" s="10" t="s">
        <v>36</v>
      </c>
      <c r="B1065" s="10" t="s">
        <v>1120</v>
      </c>
      <c r="C1065" s="11"/>
      <c r="D1065" s="21" t="str">
        <f t="shared" si="1"/>
        <v>0</v>
      </c>
      <c r="E1065" s="21" t="str">
        <f t="shared" si="8"/>
        <v>0</v>
      </c>
      <c r="F1065" s="22" t="str">
        <f t="shared" si="6"/>
        <v>0</v>
      </c>
      <c r="G1065" s="23" t="str">
        <f t="shared" si="7"/>
        <v>0</v>
      </c>
      <c r="H1065" s="24">
        <v>3511895.0</v>
      </c>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row>
    <row r="1066">
      <c r="A1066" s="10" t="s">
        <v>36</v>
      </c>
      <c r="B1066" s="10" t="s">
        <v>1121</v>
      </c>
      <c r="C1066" s="11"/>
      <c r="D1066" s="21" t="str">
        <f t="shared" si="1"/>
        <v>Tullow Oil</v>
      </c>
      <c r="E1066" s="21" t="str">
        <f t="shared" si="8"/>
        <v>0</v>
      </c>
      <c r="F1066" s="22" t="str">
        <f t="shared" si="6"/>
        <v>TULLOW OIL</v>
      </c>
      <c r="G1066" s="23">
        <f t="shared" si="7"/>
        <v>9426699</v>
      </c>
      <c r="H1066" s="24">
        <v>9426699.0</v>
      </c>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row>
    <row r="1067">
      <c r="A1067" s="10" t="s">
        <v>36</v>
      </c>
      <c r="B1067" s="10" t="s">
        <v>1122</v>
      </c>
      <c r="C1067" s="11"/>
      <c r="D1067" s="21" t="str">
        <f t="shared" si="1"/>
        <v>0</v>
      </c>
      <c r="E1067" s="21" t="str">
        <f t="shared" si="8"/>
        <v>0</v>
      </c>
      <c r="F1067" s="22" t="str">
        <f t="shared" si="6"/>
        <v>0</v>
      </c>
      <c r="G1067" s="23" t="str">
        <f t="shared" si="7"/>
        <v>0</v>
      </c>
      <c r="H1067" s="24">
        <v>95490.0</v>
      </c>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row>
    <row r="1068">
      <c r="A1068" s="10" t="s">
        <v>36</v>
      </c>
      <c r="B1068" s="10" t="s">
        <v>1123</v>
      </c>
      <c r="C1068" s="11"/>
      <c r="D1068" s="21" t="str">
        <f t="shared" si="1"/>
        <v>0</v>
      </c>
      <c r="E1068" s="21" t="str">
        <f t="shared" si="8"/>
        <v>0</v>
      </c>
      <c r="F1068" s="22" t="str">
        <f t="shared" si="6"/>
        <v>0</v>
      </c>
      <c r="G1068" s="23" t="str">
        <f t="shared" si="7"/>
        <v>0</v>
      </c>
      <c r="H1068" s="24">
        <v>185536.0</v>
      </c>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row>
    <row r="1069">
      <c r="A1069" s="10" t="s">
        <v>36</v>
      </c>
      <c r="B1069" s="10" t="s">
        <v>1124</v>
      </c>
      <c r="C1069" s="11"/>
      <c r="D1069" s="21" t="str">
        <f t="shared" si="1"/>
        <v>0</v>
      </c>
      <c r="E1069" s="21" t="str">
        <f t="shared" si="8"/>
        <v>0</v>
      </c>
      <c r="F1069" s="22" t="str">
        <f t="shared" si="6"/>
        <v>0</v>
      </c>
      <c r="G1069" s="23" t="str">
        <f t="shared" si="7"/>
        <v>0</v>
      </c>
      <c r="H1069" s="24">
        <v>8683775.0</v>
      </c>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row>
    <row r="1070">
      <c r="A1070" s="10" t="s">
        <v>36</v>
      </c>
      <c r="B1070" s="10" t="s">
        <v>1125</v>
      </c>
      <c r="C1070" s="11"/>
      <c r="D1070" s="21" t="str">
        <f t="shared" si="1"/>
        <v>0</v>
      </c>
      <c r="E1070" s="21" t="str">
        <f t="shared" si="8"/>
        <v>0</v>
      </c>
      <c r="F1070" s="22" t="str">
        <f t="shared" si="6"/>
        <v>0</v>
      </c>
      <c r="G1070" s="23" t="str">
        <f t="shared" si="7"/>
        <v>0</v>
      </c>
      <c r="H1070" s="24">
        <v>84804.0</v>
      </c>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row>
    <row r="1071">
      <c r="A1071" s="10" t="s">
        <v>36</v>
      </c>
      <c r="B1071" s="10" t="s">
        <v>1126</v>
      </c>
      <c r="C1071" s="11"/>
      <c r="D1071" s="21" t="str">
        <f t="shared" si="1"/>
        <v>0</v>
      </c>
      <c r="E1071" s="21" t="str">
        <f t="shared" si="8"/>
        <v>0</v>
      </c>
      <c r="F1071" s="22" t="str">
        <f t="shared" si="6"/>
        <v>0</v>
      </c>
      <c r="G1071" s="23" t="str">
        <f t="shared" si="7"/>
        <v>0</v>
      </c>
      <c r="H1071" s="24">
        <v>2.70055342E8</v>
      </c>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row>
    <row r="1072">
      <c r="A1072" s="10" t="s">
        <v>36</v>
      </c>
      <c r="B1072" s="10" t="s">
        <v>1127</v>
      </c>
      <c r="C1072" s="11"/>
      <c r="D1072" s="21" t="str">
        <f t="shared" si="1"/>
        <v>0</v>
      </c>
      <c r="E1072" s="21" t="str">
        <f t="shared" si="8"/>
        <v>0</v>
      </c>
      <c r="F1072" s="22" t="str">
        <f t="shared" si="6"/>
        <v>0</v>
      </c>
      <c r="G1072" s="23" t="str">
        <f t="shared" si="7"/>
        <v>0</v>
      </c>
      <c r="H1072" s="24">
        <v>2.11229E7</v>
      </c>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row>
    <row r="1073">
      <c r="A1073" s="10" t="s">
        <v>36</v>
      </c>
      <c r="B1073" s="10" t="s">
        <v>1128</v>
      </c>
      <c r="C1073" s="11"/>
      <c r="D1073" s="21" t="str">
        <f t="shared" si="1"/>
        <v>0</v>
      </c>
      <c r="E1073" s="21" t="str">
        <f t="shared" si="8"/>
        <v>0</v>
      </c>
      <c r="F1073" s="22" t="str">
        <f t="shared" si="6"/>
        <v>0</v>
      </c>
      <c r="G1073" s="23" t="str">
        <f t="shared" si="7"/>
        <v>0</v>
      </c>
      <c r="H1073" s="24">
        <v>2470364.0</v>
      </c>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row>
    <row r="1074">
      <c r="A1074" s="10" t="s">
        <v>36</v>
      </c>
      <c r="B1074" s="10" t="s">
        <v>1129</v>
      </c>
      <c r="C1074" s="11"/>
      <c r="D1074" s="21" t="str">
        <f t="shared" si="1"/>
        <v>0</v>
      </c>
      <c r="E1074" s="21" t="str">
        <f t="shared" si="8"/>
        <v>0</v>
      </c>
      <c r="F1074" s="22" t="str">
        <f t="shared" si="6"/>
        <v>0</v>
      </c>
      <c r="G1074" s="23" t="str">
        <f t="shared" si="7"/>
        <v>0</v>
      </c>
      <c r="H1074" s="24">
        <v>4128466.0</v>
      </c>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row>
    <row r="1075">
      <c r="A1075" s="10" t="s">
        <v>36</v>
      </c>
      <c r="B1075" s="10" t="s">
        <v>1130</v>
      </c>
      <c r="C1075" s="11"/>
      <c r="D1075" s="21" t="str">
        <f t="shared" si="1"/>
        <v>0</v>
      </c>
      <c r="E1075" s="21" t="str">
        <f t="shared" si="8"/>
        <v>0</v>
      </c>
      <c r="F1075" s="22" t="str">
        <f t="shared" si="6"/>
        <v>0</v>
      </c>
      <c r="G1075" s="23" t="str">
        <f t="shared" si="7"/>
        <v>0</v>
      </c>
      <c r="H1075" s="24">
        <v>863765.0</v>
      </c>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row>
    <row r="1076">
      <c r="A1076" s="10" t="s">
        <v>36</v>
      </c>
      <c r="B1076" s="10" t="s">
        <v>1131</v>
      </c>
      <c r="C1076" s="11"/>
      <c r="D1076" s="21" t="str">
        <f t="shared" si="1"/>
        <v>0</v>
      </c>
      <c r="E1076" s="21" t="str">
        <f t="shared" si="8"/>
        <v>0</v>
      </c>
      <c r="F1076" s="22" t="str">
        <f t="shared" si="6"/>
        <v>0</v>
      </c>
      <c r="G1076" s="23" t="str">
        <f t="shared" si="7"/>
        <v>0</v>
      </c>
      <c r="H1076" s="24">
        <v>2212618.0</v>
      </c>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row>
    <row r="1077">
      <c r="A1077" s="10" t="s">
        <v>36</v>
      </c>
      <c r="B1077" s="10" t="s">
        <v>1132</v>
      </c>
      <c r="C1077" s="11"/>
      <c r="D1077" s="21" t="str">
        <f t="shared" si="1"/>
        <v>0</v>
      </c>
      <c r="E1077" s="21" t="str">
        <f t="shared" si="8"/>
        <v>0</v>
      </c>
      <c r="F1077" s="22" t="str">
        <f t="shared" si="6"/>
        <v>0</v>
      </c>
      <c r="G1077" s="23" t="str">
        <f t="shared" si="7"/>
        <v>0</v>
      </c>
      <c r="H1077" s="24">
        <v>2313345.0</v>
      </c>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row>
    <row r="1078">
      <c r="A1078" s="10" t="s">
        <v>36</v>
      </c>
      <c r="B1078" s="10" t="s">
        <v>1133</v>
      </c>
      <c r="C1078" s="11"/>
      <c r="D1078" s="21" t="str">
        <f t="shared" si="1"/>
        <v>0</v>
      </c>
      <c r="E1078" s="21" t="str">
        <f t="shared" si="8"/>
        <v>0</v>
      </c>
      <c r="F1078" s="22" t="str">
        <f t="shared" si="6"/>
        <v>0</v>
      </c>
      <c r="G1078" s="23" t="str">
        <f t="shared" si="7"/>
        <v>0</v>
      </c>
      <c r="H1078" s="24">
        <v>890767.0</v>
      </c>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row>
    <row r="1079">
      <c r="A1079" s="10" t="s">
        <v>36</v>
      </c>
      <c r="B1079" s="10" t="s">
        <v>1134</v>
      </c>
      <c r="C1079" s="11"/>
      <c r="D1079" s="21" t="str">
        <f t="shared" si="1"/>
        <v>0</v>
      </c>
      <c r="E1079" s="21" t="str">
        <f t="shared" si="8"/>
        <v>0</v>
      </c>
      <c r="F1079" s="22" t="str">
        <f t="shared" si="6"/>
        <v>0</v>
      </c>
      <c r="G1079" s="23" t="str">
        <f t="shared" si="7"/>
        <v>0</v>
      </c>
      <c r="H1079" s="24">
        <v>614307.0</v>
      </c>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row>
    <row r="1080">
      <c r="A1080" s="10" t="s">
        <v>36</v>
      </c>
      <c r="B1080" s="10" t="s">
        <v>1135</v>
      </c>
      <c r="C1080" s="11"/>
      <c r="D1080" s="21" t="str">
        <f t="shared" si="1"/>
        <v>0</v>
      </c>
      <c r="E1080" s="21" t="str">
        <f t="shared" si="8"/>
        <v>0</v>
      </c>
      <c r="F1080" s="22" t="str">
        <f t="shared" si="6"/>
        <v>0</v>
      </c>
      <c r="G1080" s="23" t="str">
        <f t="shared" si="7"/>
        <v>0</v>
      </c>
      <c r="H1080" s="24">
        <v>1520315.0</v>
      </c>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row>
    <row r="1081">
      <c r="A1081" s="10" t="s">
        <v>36</v>
      </c>
      <c r="B1081" s="10" t="s">
        <v>1136</v>
      </c>
      <c r="C1081" s="11"/>
      <c r="D1081" s="21" t="str">
        <f t="shared" si="1"/>
        <v>0</v>
      </c>
      <c r="E1081" s="21" t="str">
        <f t="shared" si="8"/>
        <v>0</v>
      </c>
      <c r="F1081" s="22" t="str">
        <f t="shared" si="6"/>
        <v>0</v>
      </c>
      <c r="G1081" s="23" t="str">
        <f t="shared" si="7"/>
        <v>0</v>
      </c>
      <c r="H1081" s="24">
        <v>1657306.0</v>
      </c>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row>
    <row r="1082">
      <c r="A1082" s="10" t="s">
        <v>36</v>
      </c>
      <c r="B1082" s="10" t="s">
        <v>1137</v>
      </c>
      <c r="C1082" s="11"/>
      <c r="D1082" s="21" t="str">
        <f t="shared" si="1"/>
        <v>0</v>
      </c>
      <c r="E1082" s="21" t="str">
        <f t="shared" si="8"/>
        <v>0</v>
      </c>
      <c r="F1082" s="22" t="str">
        <f t="shared" si="6"/>
        <v>0</v>
      </c>
      <c r="G1082" s="23" t="str">
        <f t="shared" si="7"/>
        <v>0</v>
      </c>
      <c r="H1082" s="24">
        <v>2587427.0</v>
      </c>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row>
    <row r="1083">
      <c r="A1083" s="10" t="s">
        <v>36</v>
      </c>
      <c r="B1083" s="10" t="s">
        <v>1138</v>
      </c>
      <c r="C1083" s="11"/>
      <c r="D1083" s="21" t="str">
        <f t="shared" si="1"/>
        <v>0</v>
      </c>
      <c r="E1083" s="21" t="str">
        <f t="shared" si="8"/>
        <v>0</v>
      </c>
      <c r="F1083" s="22" t="str">
        <f t="shared" si="6"/>
        <v>0</v>
      </c>
      <c r="G1083" s="23" t="str">
        <f t="shared" si="7"/>
        <v>0</v>
      </c>
      <c r="H1083" s="24">
        <v>2567357.0</v>
      </c>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row>
    <row r="1084">
      <c r="A1084" s="10" t="s">
        <v>36</v>
      </c>
      <c r="B1084" s="10" t="s">
        <v>1139</v>
      </c>
      <c r="C1084" s="11"/>
      <c r="D1084" s="21" t="str">
        <f t="shared" si="1"/>
        <v>0</v>
      </c>
      <c r="E1084" s="21" t="str">
        <f t="shared" si="8"/>
        <v>0</v>
      </c>
      <c r="F1084" s="22" t="str">
        <f t="shared" si="6"/>
        <v>0</v>
      </c>
      <c r="G1084" s="23" t="str">
        <f t="shared" si="7"/>
        <v>0</v>
      </c>
      <c r="H1084" s="24">
        <v>2483999.0</v>
      </c>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row>
    <row r="1085">
      <c r="A1085" s="10" t="s">
        <v>36</v>
      </c>
      <c r="B1085" s="10" t="s">
        <v>1140</v>
      </c>
      <c r="C1085" s="11"/>
      <c r="D1085" s="21" t="str">
        <f t="shared" si="1"/>
        <v>0</v>
      </c>
      <c r="E1085" s="21" t="str">
        <f t="shared" si="8"/>
        <v>0</v>
      </c>
      <c r="F1085" s="22" t="str">
        <f t="shared" si="6"/>
        <v>0</v>
      </c>
      <c r="G1085" s="23" t="str">
        <f t="shared" si="7"/>
        <v>0</v>
      </c>
      <c r="H1085" s="24">
        <v>2487735.0</v>
      </c>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row>
    <row r="1086">
      <c r="A1086" s="10" t="s">
        <v>36</v>
      </c>
      <c r="B1086" s="10" t="s">
        <v>1141</v>
      </c>
      <c r="C1086" s="11"/>
      <c r="D1086" s="21" t="str">
        <f t="shared" si="1"/>
        <v>0</v>
      </c>
      <c r="E1086" s="21" t="str">
        <f t="shared" si="8"/>
        <v>0</v>
      </c>
      <c r="F1086" s="22" t="str">
        <f t="shared" si="6"/>
        <v>0</v>
      </c>
      <c r="G1086" s="23" t="str">
        <f t="shared" si="7"/>
        <v>0</v>
      </c>
      <c r="H1086" s="24">
        <v>2624530.0</v>
      </c>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row>
    <row r="1087">
      <c r="A1087" s="10" t="s">
        <v>36</v>
      </c>
      <c r="B1087" s="10" t="s">
        <v>1142</v>
      </c>
      <c r="C1087" s="11"/>
      <c r="D1087" s="21" t="str">
        <f t="shared" si="1"/>
        <v>0</v>
      </c>
      <c r="E1087" s="21" t="str">
        <f t="shared" si="8"/>
        <v>0</v>
      </c>
      <c r="F1087" s="22" t="str">
        <f t="shared" si="6"/>
        <v>0</v>
      </c>
      <c r="G1087" s="23" t="str">
        <f t="shared" si="7"/>
        <v>0</v>
      </c>
      <c r="H1087" s="24">
        <v>3080575.0</v>
      </c>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row>
    <row r="1088">
      <c r="A1088" s="10" t="s">
        <v>36</v>
      </c>
      <c r="B1088" s="10" t="s">
        <v>1143</v>
      </c>
      <c r="C1088" s="11"/>
      <c r="D1088" s="21" t="str">
        <f t="shared" si="1"/>
        <v>0</v>
      </c>
      <c r="E1088" s="21" t="str">
        <f t="shared" si="8"/>
        <v>0</v>
      </c>
      <c r="F1088" s="22" t="str">
        <f t="shared" si="6"/>
        <v>0</v>
      </c>
      <c r="G1088" s="23" t="str">
        <f t="shared" si="7"/>
        <v>0</v>
      </c>
      <c r="H1088" s="24">
        <v>2640961.0</v>
      </c>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row>
    <row r="1089">
      <c r="A1089" s="10" t="s">
        <v>36</v>
      </c>
      <c r="B1089" s="10" t="s">
        <v>1144</v>
      </c>
      <c r="C1089" s="11"/>
      <c r="D1089" s="21" t="str">
        <f t="shared" si="1"/>
        <v>0</v>
      </c>
      <c r="E1089" s="21" t="str">
        <f t="shared" si="8"/>
        <v>0</v>
      </c>
      <c r="F1089" s="22" t="str">
        <f t="shared" si="6"/>
        <v>0</v>
      </c>
      <c r="G1089" s="23" t="str">
        <f t="shared" si="7"/>
        <v>0</v>
      </c>
      <c r="H1089" s="24">
        <v>2719364.0</v>
      </c>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row>
    <row r="1090">
      <c r="A1090" s="10" t="s">
        <v>36</v>
      </c>
      <c r="B1090" s="10" t="s">
        <v>1145</v>
      </c>
      <c r="C1090" s="11"/>
      <c r="D1090" s="21" t="str">
        <f t="shared" si="1"/>
        <v>0</v>
      </c>
      <c r="E1090" s="21" t="str">
        <f t="shared" si="8"/>
        <v>0</v>
      </c>
      <c r="F1090" s="22" t="str">
        <f t="shared" si="6"/>
        <v>0</v>
      </c>
      <c r="G1090" s="23" t="str">
        <f t="shared" si="7"/>
        <v>0</v>
      </c>
      <c r="H1090" s="24">
        <v>3490979.0</v>
      </c>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row>
    <row r="1091">
      <c r="A1091" s="10" t="s">
        <v>36</v>
      </c>
      <c r="B1091" s="10" t="s">
        <v>1146</v>
      </c>
      <c r="C1091" s="11"/>
      <c r="D1091" s="21" t="str">
        <f t="shared" si="1"/>
        <v>0</v>
      </c>
      <c r="E1091" s="21" t="str">
        <f t="shared" si="8"/>
        <v>0</v>
      </c>
      <c r="F1091" s="22" t="str">
        <f t="shared" si="6"/>
        <v>0</v>
      </c>
      <c r="G1091" s="23" t="str">
        <f t="shared" si="7"/>
        <v>0</v>
      </c>
      <c r="H1091" s="24">
        <v>2934946.0</v>
      </c>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row>
    <row r="1092">
      <c r="A1092" s="10" t="s">
        <v>36</v>
      </c>
      <c r="B1092" s="10" t="s">
        <v>1147</v>
      </c>
      <c r="C1092" s="11"/>
      <c r="D1092" s="21" t="str">
        <f t="shared" si="1"/>
        <v>0</v>
      </c>
      <c r="E1092" s="21" t="str">
        <f t="shared" si="8"/>
        <v>0</v>
      </c>
      <c r="F1092" s="22" t="str">
        <f t="shared" si="6"/>
        <v>0</v>
      </c>
      <c r="G1092" s="23" t="str">
        <f t="shared" si="7"/>
        <v>0</v>
      </c>
      <c r="H1092" s="24">
        <v>3311932.0</v>
      </c>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row>
    <row r="1093">
      <c r="A1093" s="10" t="s">
        <v>36</v>
      </c>
      <c r="B1093" s="10" t="s">
        <v>1148</v>
      </c>
      <c r="C1093" s="11"/>
      <c r="D1093" s="21" t="str">
        <f t="shared" si="1"/>
        <v>0</v>
      </c>
      <c r="E1093" s="21" t="str">
        <f t="shared" si="8"/>
        <v>0</v>
      </c>
      <c r="F1093" s="22" t="str">
        <f t="shared" si="6"/>
        <v>0</v>
      </c>
      <c r="G1093" s="23" t="str">
        <f t="shared" si="7"/>
        <v>0</v>
      </c>
      <c r="H1093" s="24">
        <v>3339993.0</v>
      </c>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row>
    <row r="1094">
      <c r="A1094" s="10" t="s">
        <v>36</v>
      </c>
      <c r="B1094" s="10" t="s">
        <v>1149</v>
      </c>
      <c r="C1094" s="11"/>
      <c r="D1094" s="21" t="str">
        <f t="shared" si="1"/>
        <v>0</v>
      </c>
      <c r="E1094" s="21" t="str">
        <f t="shared" si="8"/>
        <v>0</v>
      </c>
      <c r="F1094" s="22" t="str">
        <f t="shared" si="6"/>
        <v>0</v>
      </c>
      <c r="G1094" s="23" t="str">
        <f t="shared" si="7"/>
        <v>0</v>
      </c>
      <c r="H1094" s="24">
        <v>8898660.0</v>
      </c>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row>
    <row r="1095">
      <c r="A1095" s="10" t="s">
        <v>36</v>
      </c>
      <c r="B1095" s="10" t="s">
        <v>1150</v>
      </c>
      <c r="C1095" s="11"/>
      <c r="D1095" s="21" t="str">
        <f t="shared" si="1"/>
        <v>0</v>
      </c>
      <c r="E1095" s="21" t="str">
        <f t="shared" si="8"/>
        <v>0</v>
      </c>
      <c r="F1095" s="22" t="str">
        <f t="shared" si="6"/>
        <v>0</v>
      </c>
      <c r="G1095" s="23" t="str">
        <f t="shared" si="7"/>
        <v>0</v>
      </c>
      <c r="H1095" s="24">
        <v>3725497.0</v>
      </c>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row>
    <row r="1096">
      <c r="A1096" s="10" t="s">
        <v>36</v>
      </c>
      <c r="B1096" s="10" t="s">
        <v>1151</v>
      </c>
      <c r="C1096" s="11"/>
      <c r="D1096" s="21" t="str">
        <f t="shared" si="1"/>
        <v>0</v>
      </c>
      <c r="E1096" s="21" t="str">
        <f t="shared" si="8"/>
        <v>0</v>
      </c>
      <c r="F1096" s="22" t="str">
        <f t="shared" si="6"/>
        <v>0</v>
      </c>
      <c r="G1096" s="23" t="str">
        <f t="shared" si="7"/>
        <v>0</v>
      </c>
      <c r="H1096" s="24">
        <v>2953999.0</v>
      </c>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row>
    <row r="1097">
      <c r="A1097" s="10" t="s">
        <v>36</v>
      </c>
      <c r="B1097" s="10" t="s">
        <v>1152</v>
      </c>
      <c r="C1097" s="11"/>
      <c r="D1097" s="21" t="str">
        <f t="shared" si="1"/>
        <v>0</v>
      </c>
      <c r="E1097" s="21" t="str">
        <f t="shared" si="8"/>
        <v>0</v>
      </c>
      <c r="F1097" s="22" t="str">
        <f t="shared" si="6"/>
        <v>0</v>
      </c>
      <c r="G1097" s="23" t="str">
        <f t="shared" si="7"/>
        <v>0</v>
      </c>
      <c r="H1097" s="24">
        <v>8822611.0</v>
      </c>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row>
    <row r="1098">
      <c r="A1098" s="10" t="s">
        <v>36</v>
      </c>
      <c r="B1098" s="10" t="s">
        <v>1153</v>
      </c>
      <c r="C1098" s="11"/>
      <c r="D1098" s="21" t="str">
        <f t="shared" si="1"/>
        <v>0</v>
      </c>
      <c r="E1098" s="21" t="str">
        <f t="shared" si="8"/>
        <v>0</v>
      </c>
      <c r="F1098" s="22" t="str">
        <f t="shared" si="6"/>
        <v>0</v>
      </c>
      <c r="G1098" s="23" t="str">
        <f t="shared" si="7"/>
        <v>0</v>
      </c>
      <c r="H1098" s="24">
        <v>9912048.0</v>
      </c>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row>
    <row r="1099">
      <c r="A1099" s="10" t="s">
        <v>36</v>
      </c>
      <c r="B1099" s="10" t="s">
        <v>1154</v>
      </c>
      <c r="C1099" s="11"/>
      <c r="D1099" s="21" t="str">
        <f t="shared" si="1"/>
        <v>0</v>
      </c>
      <c r="E1099" s="21" t="str">
        <f t="shared" si="8"/>
        <v>0</v>
      </c>
      <c r="F1099" s="22" t="str">
        <f t="shared" si="6"/>
        <v>0</v>
      </c>
      <c r="G1099" s="23" t="str">
        <f t="shared" si="7"/>
        <v>0</v>
      </c>
      <c r="H1099" s="24">
        <v>1.27836726E8</v>
      </c>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row>
    <row r="1100">
      <c r="A1100" s="10" t="s">
        <v>36</v>
      </c>
      <c r="B1100" s="10" t="s">
        <v>1155</v>
      </c>
      <c r="C1100" s="11"/>
      <c r="D1100" s="21" t="str">
        <f t="shared" si="1"/>
        <v>0</v>
      </c>
      <c r="E1100" s="21" t="str">
        <f t="shared" si="8"/>
        <v>0</v>
      </c>
      <c r="F1100" s="22" t="str">
        <f t="shared" si="6"/>
        <v>0</v>
      </c>
      <c r="G1100" s="23" t="str">
        <f t="shared" si="7"/>
        <v>0</v>
      </c>
      <c r="H1100" s="24">
        <v>3575802.0</v>
      </c>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row>
    <row r="1101">
      <c r="A1101" s="10" t="s">
        <v>36</v>
      </c>
      <c r="B1101" s="10" t="s">
        <v>1156</v>
      </c>
      <c r="C1101" s="11"/>
      <c r="D1101" s="21" t="str">
        <f t="shared" si="1"/>
        <v>0</v>
      </c>
      <c r="E1101" s="21" t="str">
        <f t="shared" si="8"/>
        <v>0</v>
      </c>
      <c r="F1101" s="22" t="str">
        <f t="shared" si="6"/>
        <v>0</v>
      </c>
      <c r="G1101" s="23" t="str">
        <f t="shared" si="7"/>
        <v>0</v>
      </c>
      <c r="H1101" s="24">
        <v>2.071573E7</v>
      </c>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row>
    <row r="1102">
      <c r="A1102" s="10" t="s">
        <v>36</v>
      </c>
      <c r="B1102" s="10" t="s">
        <v>1157</v>
      </c>
      <c r="C1102" s="11"/>
      <c r="D1102" s="21" t="str">
        <f t="shared" si="1"/>
        <v>0</v>
      </c>
      <c r="E1102" s="21" t="str">
        <f t="shared" si="8"/>
        <v>0</v>
      </c>
      <c r="F1102" s="22" t="str">
        <f t="shared" si="6"/>
        <v>0</v>
      </c>
      <c r="G1102" s="23" t="str">
        <f t="shared" si="7"/>
        <v>0</v>
      </c>
      <c r="H1102" s="24">
        <v>2.0983984E7</v>
      </c>
      <c r="I1102" s="11"/>
      <c r="J1102" s="11"/>
      <c r="K1102" s="11"/>
      <c r="L1102" s="11"/>
      <c r="M1102" s="11"/>
      <c r="N1102" s="11"/>
      <c r="O1102" s="11"/>
      <c r="P1102" s="11"/>
      <c r="Q1102" s="11"/>
      <c r="R1102" s="11"/>
      <c r="S1102" s="11"/>
      <c r="T1102" s="11"/>
      <c r="U1102" s="11"/>
      <c r="V1102" s="11"/>
      <c r="W1102" s="11"/>
      <c r="X1102" s="11"/>
      <c r="Y1102" s="11"/>
      <c r="Z1102" s="11"/>
      <c r="AA1102" s="11"/>
      <c r="AB1102" s="11"/>
      <c r="AC1102" s="11"/>
      <c r="AD1102" s="11"/>
    </row>
    <row r="1103">
      <c r="A1103" s="10" t="s">
        <v>36</v>
      </c>
      <c r="B1103" s="10" t="s">
        <v>1158</v>
      </c>
      <c r="C1103" s="11"/>
      <c r="D1103" s="21" t="str">
        <f t="shared" si="1"/>
        <v>0</v>
      </c>
      <c r="E1103" s="21" t="str">
        <f t="shared" si="8"/>
        <v>0</v>
      </c>
      <c r="F1103" s="22" t="str">
        <f t="shared" si="6"/>
        <v>0</v>
      </c>
      <c r="G1103" s="23" t="str">
        <f t="shared" si="7"/>
        <v>0</v>
      </c>
      <c r="H1103" s="24">
        <v>1.0114551E7</v>
      </c>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row>
    <row r="1104">
      <c r="A1104" s="10" t="s">
        <v>36</v>
      </c>
      <c r="B1104" s="10" t="s">
        <v>1159</v>
      </c>
      <c r="C1104" s="11"/>
      <c r="D1104" s="21" t="str">
        <f t="shared" si="1"/>
        <v>0</v>
      </c>
      <c r="E1104" s="21" t="str">
        <f t="shared" si="8"/>
        <v>0</v>
      </c>
      <c r="F1104" s="22" t="str">
        <f t="shared" si="6"/>
        <v>0</v>
      </c>
      <c r="G1104" s="23" t="str">
        <f t="shared" si="7"/>
        <v>0</v>
      </c>
      <c r="H1104" s="24">
        <v>4825800.0</v>
      </c>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row>
    <row r="1105">
      <c r="A1105" s="10" t="s">
        <v>36</v>
      </c>
      <c r="B1105" s="10" t="s">
        <v>1160</v>
      </c>
      <c r="C1105" s="11"/>
      <c r="D1105" s="21" t="str">
        <f t="shared" si="1"/>
        <v>0</v>
      </c>
      <c r="E1105" s="21" t="str">
        <f t="shared" si="8"/>
        <v>0</v>
      </c>
      <c r="F1105" s="22" t="str">
        <f t="shared" si="6"/>
        <v>0</v>
      </c>
      <c r="G1105" s="23" t="str">
        <f t="shared" si="7"/>
        <v>0</v>
      </c>
      <c r="H1105" s="24">
        <v>4548764.0</v>
      </c>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row>
    <row r="1106">
      <c r="A1106" s="10" t="s">
        <v>36</v>
      </c>
      <c r="B1106" s="10" t="s">
        <v>1161</v>
      </c>
      <c r="C1106" s="11"/>
      <c r="D1106" s="21" t="str">
        <f t="shared" si="1"/>
        <v>0</v>
      </c>
      <c r="E1106" s="21" t="str">
        <f t="shared" si="8"/>
        <v>0</v>
      </c>
      <c r="F1106" s="22" t="str">
        <f t="shared" si="6"/>
        <v>0</v>
      </c>
      <c r="G1106" s="23" t="str">
        <f t="shared" si="7"/>
        <v>0</v>
      </c>
      <c r="H1106" s="24">
        <v>2663905.0</v>
      </c>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row>
    <row r="1107">
      <c r="A1107" s="10" t="s">
        <v>36</v>
      </c>
      <c r="B1107" s="10" t="s">
        <v>1162</v>
      </c>
      <c r="C1107" s="11"/>
      <c r="D1107" s="21" t="str">
        <f t="shared" si="1"/>
        <v>0</v>
      </c>
      <c r="E1107" s="21" t="str">
        <f t="shared" si="8"/>
        <v>0</v>
      </c>
      <c r="F1107" s="22" t="str">
        <f t="shared" si="6"/>
        <v>0</v>
      </c>
      <c r="G1107" s="23" t="str">
        <f t="shared" si="7"/>
        <v>0</v>
      </c>
      <c r="H1107" s="24">
        <v>3599202.0</v>
      </c>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row>
    <row r="1108">
      <c r="A1108" s="10" t="s">
        <v>36</v>
      </c>
      <c r="B1108" s="10" t="s">
        <v>1163</v>
      </c>
      <c r="C1108" s="11"/>
      <c r="D1108" s="21" t="str">
        <f t="shared" si="1"/>
        <v>0</v>
      </c>
      <c r="E1108" s="21" t="str">
        <f t="shared" si="8"/>
        <v>0</v>
      </c>
      <c r="F1108" s="22" t="str">
        <f t="shared" si="6"/>
        <v>0</v>
      </c>
      <c r="G1108" s="23" t="str">
        <f t="shared" si="7"/>
        <v>0</v>
      </c>
      <c r="H1108" s="24">
        <v>3277378.0</v>
      </c>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row>
    <row r="1109">
      <c r="A1109" s="10" t="s">
        <v>36</v>
      </c>
      <c r="B1109" s="10" t="s">
        <v>1164</v>
      </c>
      <c r="C1109" s="11"/>
      <c r="D1109" s="21" t="str">
        <f t="shared" si="1"/>
        <v>0</v>
      </c>
      <c r="E1109" s="21" t="str">
        <f t="shared" si="8"/>
        <v>0</v>
      </c>
      <c r="F1109" s="22" t="str">
        <f t="shared" si="6"/>
        <v>0</v>
      </c>
      <c r="G1109" s="23" t="str">
        <f t="shared" si="7"/>
        <v>0</v>
      </c>
      <c r="H1109" s="24">
        <v>1.0013814E7</v>
      </c>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row>
    <row r="1110">
      <c r="A1110" s="10" t="s">
        <v>36</v>
      </c>
      <c r="B1110" s="10" t="s">
        <v>1165</v>
      </c>
      <c r="C1110" s="11"/>
      <c r="D1110" s="21" t="str">
        <f t="shared" si="1"/>
        <v>0</v>
      </c>
      <c r="E1110" s="21" t="str">
        <f t="shared" si="8"/>
        <v>0</v>
      </c>
      <c r="F1110" s="22" t="str">
        <f t="shared" si="6"/>
        <v>0</v>
      </c>
      <c r="G1110" s="23" t="str">
        <f t="shared" si="7"/>
        <v>0</v>
      </c>
      <c r="H1110" s="24">
        <v>4717723.0</v>
      </c>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row>
    <row r="1111">
      <c r="A1111" s="10" t="s">
        <v>36</v>
      </c>
      <c r="B1111" s="10" t="s">
        <v>1166</v>
      </c>
      <c r="C1111" s="11"/>
      <c r="D1111" s="21" t="str">
        <f t="shared" si="1"/>
        <v>0</v>
      </c>
      <c r="E1111" s="21" t="str">
        <f t="shared" si="8"/>
        <v>0</v>
      </c>
      <c r="F1111" s="22" t="str">
        <f t="shared" si="6"/>
        <v>0</v>
      </c>
      <c r="G1111" s="23" t="str">
        <f t="shared" si="7"/>
        <v>0</v>
      </c>
      <c r="H1111" s="24">
        <v>2404710.0</v>
      </c>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row>
    <row r="1112">
      <c r="A1112" s="10" t="s">
        <v>36</v>
      </c>
      <c r="B1112" s="10" t="s">
        <v>1167</v>
      </c>
      <c r="C1112" s="11"/>
      <c r="D1112" s="21" t="str">
        <f t="shared" si="1"/>
        <v>0</v>
      </c>
      <c r="E1112" s="21" t="str">
        <f t="shared" si="8"/>
        <v>0</v>
      </c>
      <c r="F1112" s="22" t="str">
        <f t="shared" si="6"/>
        <v>0</v>
      </c>
      <c r="G1112" s="23" t="str">
        <f t="shared" si="7"/>
        <v>0</v>
      </c>
      <c r="H1112" s="24">
        <v>2967587.0</v>
      </c>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row>
    <row r="1113">
      <c r="A1113" s="10" t="s">
        <v>36</v>
      </c>
      <c r="B1113" s="10" t="s">
        <v>1168</v>
      </c>
      <c r="C1113" s="11"/>
      <c r="D1113" s="21" t="str">
        <f t="shared" si="1"/>
        <v>0</v>
      </c>
      <c r="E1113" s="21" t="str">
        <f t="shared" si="8"/>
        <v>0</v>
      </c>
      <c r="F1113" s="22" t="str">
        <f t="shared" si="6"/>
        <v>0</v>
      </c>
      <c r="G1113" s="23" t="str">
        <f t="shared" si="7"/>
        <v>0</v>
      </c>
      <c r="H1113" s="24">
        <v>4796874.0</v>
      </c>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row>
    <row r="1114">
      <c r="A1114" s="10" t="s">
        <v>36</v>
      </c>
      <c r="B1114" s="10" t="s">
        <v>1169</v>
      </c>
      <c r="C1114" s="11"/>
      <c r="D1114" s="21" t="str">
        <f t="shared" si="1"/>
        <v>0</v>
      </c>
      <c r="E1114" s="21" t="str">
        <f t="shared" si="8"/>
        <v>0</v>
      </c>
      <c r="F1114" s="22" t="str">
        <f t="shared" si="6"/>
        <v>0</v>
      </c>
      <c r="G1114" s="23" t="str">
        <f t="shared" si="7"/>
        <v>0</v>
      </c>
      <c r="H1114" s="24">
        <v>4799100.0</v>
      </c>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row>
    <row r="1115">
      <c r="A1115" s="10" t="s">
        <v>36</v>
      </c>
      <c r="B1115" s="10" t="s">
        <v>1170</v>
      </c>
      <c r="C1115" s="11"/>
      <c r="D1115" s="21" t="str">
        <f t="shared" si="1"/>
        <v>0</v>
      </c>
      <c r="E1115" s="21" t="str">
        <f t="shared" si="8"/>
        <v>0</v>
      </c>
      <c r="F1115" s="22" t="str">
        <f t="shared" si="6"/>
        <v>0</v>
      </c>
      <c r="G1115" s="23" t="str">
        <f t="shared" si="7"/>
        <v>0</v>
      </c>
      <c r="H1115" s="24">
        <v>5282745.0</v>
      </c>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row>
    <row r="1116">
      <c r="A1116" s="10" t="s">
        <v>36</v>
      </c>
      <c r="B1116" s="10" t="s">
        <v>1171</v>
      </c>
      <c r="C1116" s="11"/>
      <c r="D1116" s="21" t="str">
        <f t="shared" si="1"/>
        <v>0</v>
      </c>
      <c r="E1116" s="21" t="str">
        <f t="shared" si="8"/>
        <v>0</v>
      </c>
      <c r="F1116" s="22" t="str">
        <f t="shared" si="6"/>
        <v>0</v>
      </c>
      <c r="G1116" s="23" t="str">
        <f t="shared" si="7"/>
        <v>0</v>
      </c>
      <c r="H1116" s="24">
        <v>7748225.0</v>
      </c>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row>
    <row r="1117">
      <c r="A1117" s="10" t="s">
        <v>36</v>
      </c>
      <c r="B1117" s="10" t="s">
        <v>1172</v>
      </c>
      <c r="C1117" s="11"/>
      <c r="D1117" s="21" t="str">
        <f t="shared" si="1"/>
        <v>0</v>
      </c>
      <c r="E1117" s="21" t="str">
        <f t="shared" si="8"/>
        <v>0</v>
      </c>
      <c r="F1117" s="22" t="str">
        <f t="shared" si="6"/>
        <v>0</v>
      </c>
      <c r="G1117" s="23" t="str">
        <f t="shared" si="7"/>
        <v>0</v>
      </c>
      <c r="H1117" s="24">
        <v>3430197.0</v>
      </c>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row>
    <row r="1118">
      <c r="A1118" s="10" t="s">
        <v>36</v>
      </c>
      <c r="B1118" s="10" t="s">
        <v>1173</v>
      </c>
      <c r="C1118" s="11"/>
      <c r="D1118" s="21" t="str">
        <f t="shared" si="1"/>
        <v>0</v>
      </c>
      <c r="E1118" s="21" t="str">
        <f t="shared" si="8"/>
        <v>0</v>
      </c>
      <c r="F1118" s="22" t="str">
        <f t="shared" si="6"/>
        <v>0</v>
      </c>
      <c r="G1118" s="23" t="str">
        <f t="shared" si="7"/>
        <v>0</v>
      </c>
      <c r="H1118" s="24">
        <v>4920900.0</v>
      </c>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row>
    <row r="1119">
      <c r="A1119" s="10" t="s">
        <v>36</v>
      </c>
      <c r="B1119" s="10" t="s">
        <v>1174</v>
      </c>
      <c r="C1119" s="11"/>
      <c r="D1119" s="21" t="str">
        <f t="shared" si="1"/>
        <v>0</v>
      </c>
      <c r="E1119" s="21" t="str">
        <f t="shared" si="8"/>
        <v>0</v>
      </c>
      <c r="F1119" s="22" t="str">
        <f t="shared" si="6"/>
        <v>0</v>
      </c>
      <c r="G1119" s="23" t="str">
        <f t="shared" si="7"/>
        <v>0</v>
      </c>
      <c r="H1119" s="24">
        <v>1945331.0</v>
      </c>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row>
    <row r="1120">
      <c r="A1120" s="10" t="s">
        <v>36</v>
      </c>
      <c r="B1120" s="10" t="s">
        <v>1175</v>
      </c>
      <c r="C1120" s="11"/>
      <c r="D1120" s="21" t="str">
        <f t="shared" si="1"/>
        <v>0</v>
      </c>
      <c r="E1120" s="21" t="str">
        <f t="shared" si="8"/>
        <v>0</v>
      </c>
      <c r="F1120" s="22" t="str">
        <f t="shared" si="6"/>
        <v>0</v>
      </c>
      <c r="G1120" s="23" t="str">
        <f t="shared" si="7"/>
        <v>0</v>
      </c>
      <c r="H1120" s="24">
        <v>2258967.0</v>
      </c>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row>
    <row r="1121">
      <c r="A1121" s="10" t="s">
        <v>36</v>
      </c>
      <c r="B1121" s="10" t="s">
        <v>1176</v>
      </c>
      <c r="C1121" s="11"/>
      <c r="D1121" s="21" t="str">
        <f t="shared" si="1"/>
        <v>0</v>
      </c>
      <c r="E1121" s="21" t="str">
        <f t="shared" si="8"/>
        <v>0</v>
      </c>
      <c r="F1121" s="22" t="str">
        <f t="shared" si="6"/>
        <v>0</v>
      </c>
      <c r="G1121" s="23" t="str">
        <f t="shared" si="7"/>
        <v>0</v>
      </c>
      <c r="H1121" s="24">
        <v>1.1518442E7</v>
      </c>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row>
    <row r="1122">
      <c r="A1122" s="10" t="s">
        <v>36</v>
      </c>
      <c r="B1122" s="10" t="s">
        <v>1177</v>
      </c>
      <c r="C1122" s="11"/>
      <c r="D1122" s="21" t="str">
        <f t="shared" si="1"/>
        <v>0</v>
      </c>
      <c r="E1122" s="21" t="str">
        <f t="shared" si="8"/>
        <v>0</v>
      </c>
      <c r="F1122" s="22" t="str">
        <f t="shared" si="6"/>
        <v>0</v>
      </c>
      <c r="G1122" s="23" t="str">
        <f t="shared" si="7"/>
        <v>0</v>
      </c>
      <c r="H1122" s="24">
        <v>9877669.0</v>
      </c>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row>
    <row r="1123">
      <c r="A1123" s="10" t="s">
        <v>36</v>
      </c>
      <c r="B1123" s="10" t="s">
        <v>1178</v>
      </c>
      <c r="C1123" s="11"/>
      <c r="D1123" s="21" t="str">
        <f t="shared" si="1"/>
        <v>0</v>
      </c>
      <c r="E1123" s="21" t="str">
        <f t="shared" si="8"/>
        <v>0</v>
      </c>
      <c r="F1123" s="22" t="str">
        <f t="shared" si="6"/>
        <v>0</v>
      </c>
      <c r="G1123" s="23" t="str">
        <f t="shared" si="7"/>
        <v>0</v>
      </c>
      <c r="H1123" s="24">
        <v>2369516.0</v>
      </c>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row>
    <row r="1124">
      <c r="A1124" s="10" t="s">
        <v>36</v>
      </c>
      <c r="B1124" s="10" t="s">
        <v>1179</v>
      </c>
      <c r="C1124" s="11"/>
      <c r="D1124" s="21" t="str">
        <f t="shared" si="1"/>
        <v>0</v>
      </c>
      <c r="E1124" s="21" t="str">
        <f t="shared" si="8"/>
        <v>0</v>
      </c>
      <c r="F1124" s="22" t="str">
        <f t="shared" si="6"/>
        <v>0</v>
      </c>
      <c r="G1124" s="23" t="str">
        <f t="shared" si="7"/>
        <v>0</v>
      </c>
      <c r="H1124" s="24">
        <v>3556426.0</v>
      </c>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row>
    <row r="1125">
      <c r="A1125" s="10" t="s">
        <v>36</v>
      </c>
      <c r="B1125" s="10" t="s">
        <v>1180</v>
      </c>
      <c r="C1125" s="11"/>
      <c r="D1125" s="21" t="str">
        <f t="shared" si="1"/>
        <v>0</v>
      </c>
      <c r="E1125" s="21" t="str">
        <f t="shared" si="8"/>
        <v>0</v>
      </c>
      <c r="F1125" s="22" t="str">
        <f t="shared" si="6"/>
        <v>0</v>
      </c>
      <c r="G1125" s="23" t="str">
        <f t="shared" si="7"/>
        <v>0</v>
      </c>
      <c r="H1125" s="24">
        <v>8730772.0</v>
      </c>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row>
    <row r="1126">
      <c r="A1126" s="10" t="s">
        <v>36</v>
      </c>
      <c r="B1126" s="10" t="s">
        <v>1181</v>
      </c>
      <c r="C1126" s="11"/>
      <c r="D1126" s="21" t="str">
        <f t="shared" si="1"/>
        <v>0</v>
      </c>
      <c r="E1126" s="21" t="str">
        <f t="shared" si="8"/>
        <v>0</v>
      </c>
      <c r="F1126" s="22" t="str">
        <f t="shared" si="6"/>
        <v>0</v>
      </c>
      <c r="G1126" s="23" t="str">
        <f t="shared" si="7"/>
        <v>0</v>
      </c>
      <c r="H1126" s="24">
        <v>231053.0</v>
      </c>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row>
    <row r="1127">
      <c r="A1127" s="10" t="s">
        <v>36</v>
      </c>
      <c r="B1127" s="10" t="s">
        <v>1182</v>
      </c>
      <c r="C1127" s="11"/>
      <c r="D1127" s="21" t="str">
        <f t="shared" si="1"/>
        <v>0</v>
      </c>
      <c r="E1127" s="21" t="str">
        <f t="shared" si="8"/>
        <v>0</v>
      </c>
      <c r="F1127" s="22" t="str">
        <f t="shared" si="6"/>
        <v>0</v>
      </c>
      <c r="G1127" s="23" t="str">
        <f t="shared" si="7"/>
        <v>0</v>
      </c>
      <c r="H1127" s="24">
        <v>3.0261441E7</v>
      </c>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row>
    <row r="1128">
      <c r="A1128" s="10" t="s">
        <v>36</v>
      </c>
      <c r="B1128" s="10" t="s">
        <v>1183</v>
      </c>
      <c r="C1128" s="11"/>
      <c r="D1128" s="21" t="str">
        <f t="shared" si="1"/>
        <v>0</v>
      </c>
      <c r="E1128" s="21" t="str">
        <f t="shared" si="8"/>
        <v>0</v>
      </c>
      <c r="F1128" s="22" t="str">
        <f t="shared" si="6"/>
        <v>0</v>
      </c>
      <c r="G1128" s="23" t="str">
        <f t="shared" si="7"/>
        <v>0</v>
      </c>
      <c r="H1128" s="24">
        <v>999100.0</v>
      </c>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row>
    <row r="1129">
      <c r="A1129" s="10" t="s">
        <v>36</v>
      </c>
      <c r="B1129" s="10" t="s">
        <v>1184</v>
      </c>
      <c r="C1129" s="11"/>
      <c r="D1129" s="21" t="str">
        <f t="shared" si="1"/>
        <v>0</v>
      </c>
      <c r="E1129" s="21" t="str">
        <f t="shared" si="8"/>
        <v>0</v>
      </c>
      <c r="F1129" s="22" t="str">
        <f t="shared" si="6"/>
        <v>0</v>
      </c>
      <c r="G1129" s="23" t="str">
        <f t="shared" si="7"/>
        <v>0</v>
      </c>
      <c r="H1129" s="24">
        <v>1877994.0</v>
      </c>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row>
    <row r="1130">
      <c r="A1130" s="10" t="s">
        <v>36</v>
      </c>
      <c r="B1130" s="10" t="s">
        <v>1185</v>
      </c>
      <c r="C1130" s="11"/>
      <c r="D1130" s="21" t="str">
        <f t="shared" si="1"/>
        <v>0</v>
      </c>
      <c r="E1130" s="21" t="str">
        <f t="shared" si="8"/>
        <v>0</v>
      </c>
      <c r="F1130" s="22" t="str">
        <f t="shared" si="6"/>
        <v>0</v>
      </c>
      <c r="G1130" s="23" t="str">
        <f t="shared" si="7"/>
        <v>0</v>
      </c>
      <c r="H1130" s="24">
        <v>118802.0</v>
      </c>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row>
    <row r="1131">
      <c r="A1131" s="10" t="s">
        <v>36</v>
      </c>
      <c r="B1131" s="10" t="s">
        <v>1186</v>
      </c>
      <c r="C1131" s="11"/>
      <c r="D1131" s="21" t="str">
        <f t="shared" si="1"/>
        <v>0</v>
      </c>
      <c r="E1131" s="21" t="str">
        <f t="shared" si="8"/>
        <v>0</v>
      </c>
      <c r="F1131" s="22" t="str">
        <f t="shared" si="6"/>
        <v>0</v>
      </c>
      <c r="G1131" s="23" t="str">
        <f t="shared" si="7"/>
        <v>0</v>
      </c>
      <c r="H1131" s="24">
        <v>114537.0</v>
      </c>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row>
    <row r="1132">
      <c r="A1132" s="10" t="s">
        <v>36</v>
      </c>
      <c r="B1132" s="10" t="s">
        <v>1187</v>
      </c>
      <c r="C1132" s="11"/>
      <c r="D1132" s="21" t="str">
        <f t="shared" si="1"/>
        <v>0</v>
      </c>
      <c r="E1132" s="21" t="str">
        <f t="shared" si="8"/>
        <v>0</v>
      </c>
      <c r="F1132" s="22" t="str">
        <f t="shared" si="6"/>
        <v>0</v>
      </c>
      <c r="G1132" s="23" t="str">
        <f t="shared" si="7"/>
        <v>0</v>
      </c>
      <c r="H1132" s="24">
        <v>1827021.0</v>
      </c>
      <c r="I1132" s="11"/>
      <c r="J1132" s="11"/>
      <c r="K1132" s="11"/>
      <c r="L1132" s="11"/>
      <c r="M1132" s="11"/>
      <c r="N1132" s="11"/>
      <c r="O1132" s="11"/>
      <c r="P1132" s="11"/>
      <c r="Q1132" s="11"/>
      <c r="R1132" s="11"/>
      <c r="S1132" s="11"/>
      <c r="T1132" s="11"/>
      <c r="U1132" s="11"/>
      <c r="V1132" s="11"/>
      <c r="W1132" s="11"/>
      <c r="X1132" s="11"/>
      <c r="Y1132" s="11"/>
      <c r="Z1132" s="11"/>
      <c r="AA1132" s="11"/>
      <c r="AB1132" s="11"/>
      <c r="AC1132" s="11"/>
      <c r="AD1132" s="11"/>
    </row>
    <row r="1133">
      <c r="A1133" s="10" t="s">
        <v>36</v>
      </c>
      <c r="B1133" s="10" t="s">
        <v>1188</v>
      </c>
      <c r="C1133" s="11"/>
      <c r="D1133" s="21" t="str">
        <f t="shared" si="1"/>
        <v>0</v>
      </c>
      <c r="E1133" s="21" t="str">
        <f t="shared" si="8"/>
        <v>0</v>
      </c>
      <c r="F1133" s="22" t="str">
        <f t="shared" si="6"/>
        <v>0</v>
      </c>
      <c r="G1133" s="23" t="str">
        <f t="shared" si="7"/>
        <v>0</v>
      </c>
      <c r="H1133" s="24">
        <v>5779842.0</v>
      </c>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row>
    <row r="1134">
      <c r="A1134" s="10" t="s">
        <v>36</v>
      </c>
      <c r="B1134" s="10" t="s">
        <v>1189</v>
      </c>
      <c r="C1134" s="11"/>
      <c r="D1134" s="21" t="str">
        <f t="shared" si="1"/>
        <v>0</v>
      </c>
      <c r="E1134" s="21" t="str">
        <f t="shared" si="8"/>
        <v>0</v>
      </c>
      <c r="F1134" s="22" t="str">
        <f t="shared" si="6"/>
        <v>0</v>
      </c>
      <c r="G1134" s="23" t="str">
        <f t="shared" si="7"/>
        <v>0</v>
      </c>
      <c r="H1134" s="24">
        <v>118970.0</v>
      </c>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row>
    <row r="1135">
      <c r="A1135" s="10" t="s">
        <v>36</v>
      </c>
      <c r="B1135" s="10" t="s">
        <v>1190</v>
      </c>
      <c r="C1135" s="11"/>
      <c r="D1135" s="21" t="str">
        <f t="shared" si="1"/>
        <v>0</v>
      </c>
      <c r="E1135" s="21" t="str">
        <f t="shared" si="8"/>
        <v>0</v>
      </c>
      <c r="F1135" s="22" t="str">
        <f t="shared" si="6"/>
        <v>0</v>
      </c>
      <c r="G1135" s="23" t="str">
        <f t="shared" si="7"/>
        <v>0</v>
      </c>
      <c r="H1135" s="24">
        <v>8150034.0</v>
      </c>
      <c r="I1135" s="11"/>
      <c r="J1135" s="11"/>
      <c r="K1135" s="11"/>
      <c r="L1135" s="11"/>
      <c r="M1135" s="11"/>
      <c r="N1135" s="11"/>
      <c r="O1135" s="11"/>
      <c r="P1135" s="11"/>
      <c r="Q1135" s="11"/>
      <c r="R1135" s="11"/>
      <c r="S1135" s="11"/>
      <c r="T1135" s="11"/>
      <c r="U1135" s="11"/>
      <c r="V1135" s="11"/>
      <c r="W1135" s="11"/>
      <c r="X1135" s="11"/>
      <c r="Y1135" s="11"/>
      <c r="Z1135" s="11"/>
      <c r="AA1135" s="11"/>
      <c r="AB1135" s="11"/>
      <c r="AC1135" s="11"/>
      <c r="AD1135" s="11"/>
    </row>
    <row r="1136">
      <c r="A1136" s="10" t="s">
        <v>36</v>
      </c>
      <c r="B1136" s="10" t="s">
        <v>1191</v>
      </c>
      <c r="C1136" s="11"/>
      <c r="D1136" s="21" t="str">
        <f t="shared" si="1"/>
        <v>0</v>
      </c>
      <c r="E1136" s="21" t="str">
        <f t="shared" si="8"/>
        <v>0</v>
      </c>
      <c r="F1136" s="22" t="str">
        <f t="shared" si="6"/>
        <v>0</v>
      </c>
      <c r="G1136" s="23" t="str">
        <f t="shared" si="7"/>
        <v>0</v>
      </c>
      <c r="H1136" s="24">
        <v>1.7328418E7</v>
      </c>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row>
    <row r="1137">
      <c r="A1137" s="10" t="s">
        <v>36</v>
      </c>
      <c r="B1137" s="10" t="s">
        <v>1192</v>
      </c>
      <c r="C1137" s="11"/>
      <c r="D1137" s="21" t="str">
        <f t="shared" si="1"/>
        <v>0</v>
      </c>
      <c r="E1137" s="21" t="str">
        <f t="shared" si="8"/>
        <v>0</v>
      </c>
      <c r="F1137" s="22" t="str">
        <f t="shared" si="6"/>
        <v>0</v>
      </c>
      <c r="G1137" s="23" t="str">
        <f t="shared" si="7"/>
        <v>0</v>
      </c>
      <c r="H1137" s="24">
        <v>68466.0</v>
      </c>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row>
    <row r="1138">
      <c r="A1138" s="10" t="s">
        <v>36</v>
      </c>
      <c r="B1138" s="10" t="s">
        <v>1193</v>
      </c>
      <c r="C1138" s="11"/>
      <c r="D1138" s="21" t="str">
        <f t="shared" si="1"/>
        <v>0</v>
      </c>
      <c r="E1138" s="21" t="str">
        <f t="shared" si="8"/>
        <v>0</v>
      </c>
      <c r="F1138" s="22" t="str">
        <f t="shared" si="6"/>
        <v>0</v>
      </c>
      <c r="G1138" s="23" t="str">
        <f t="shared" si="7"/>
        <v>0</v>
      </c>
      <c r="H1138" s="24">
        <v>4475356.0</v>
      </c>
      <c r="I1138" s="11"/>
      <c r="J1138" s="11"/>
      <c r="K1138" s="11"/>
      <c r="L1138" s="11"/>
      <c r="M1138" s="11"/>
      <c r="N1138" s="11"/>
      <c r="O1138" s="11"/>
      <c r="P1138" s="11"/>
      <c r="Q1138" s="11"/>
      <c r="R1138" s="11"/>
      <c r="S1138" s="11"/>
      <c r="T1138" s="11"/>
      <c r="U1138" s="11"/>
      <c r="V1138" s="11"/>
      <c r="W1138" s="11"/>
      <c r="X1138" s="11"/>
      <c r="Y1138" s="11"/>
      <c r="Z1138" s="11"/>
      <c r="AA1138" s="11"/>
      <c r="AB1138" s="11"/>
      <c r="AC1138" s="11"/>
      <c r="AD1138" s="11"/>
    </row>
    <row r="1139">
      <c r="A1139" s="10" t="s">
        <v>36</v>
      </c>
      <c r="B1139" s="10" t="s">
        <v>1194</v>
      </c>
      <c r="C1139" s="11"/>
      <c r="D1139" s="21" t="str">
        <f t="shared" si="1"/>
        <v>0</v>
      </c>
      <c r="E1139" s="21" t="str">
        <f t="shared" si="8"/>
        <v>0</v>
      </c>
      <c r="F1139" s="22" t="str">
        <f t="shared" si="6"/>
        <v>0</v>
      </c>
      <c r="G1139" s="23" t="str">
        <f t="shared" si="7"/>
        <v>0</v>
      </c>
      <c r="H1139" s="24">
        <v>87749.0</v>
      </c>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row>
    <row r="1140">
      <c r="A1140" s="10" t="s">
        <v>36</v>
      </c>
      <c r="B1140" s="10" t="s">
        <v>1195</v>
      </c>
      <c r="C1140" s="11"/>
      <c r="D1140" s="21" t="str">
        <f t="shared" si="1"/>
        <v>0</v>
      </c>
      <c r="E1140" s="21" t="str">
        <f t="shared" si="8"/>
        <v>0</v>
      </c>
      <c r="F1140" s="22" t="str">
        <f t="shared" si="6"/>
        <v>0</v>
      </c>
      <c r="G1140" s="23" t="str">
        <f t="shared" si="7"/>
        <v>0</v>
      </c>
      <c r="H1140" s="24">
        <v>400751.0</v>
      </c>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row>
    <row r="1141">
      <c r="A1141" s="10" t="s">
        <v>36</v>
      </c>
      <c r="B1141" s="10" t="s">
        <v>1196</v>
      </c>
      <c r="C1141" s="11"/>
      <c r="D1141" s="21" t="str">
        <f t="shared" si="1"/>
        <v>0</v>
      </c>
      <c r="E1141" s="21" t="str">
        <f t="shared" si="8"/>
        <v>0</v>
      </c>
      <c r="F1141" s="22" t="str">
        <f t="shared" si="6"/>
        <v>0</v>
      </c>
      <c r="G1141" s="23" t="str">
        <f t="shared" si="7"/>
        <v>0</v>
      </c>
      <c r="H1141" s="24">
        <v>7190680.0</v>
      </c>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row>
    <row r="1142">
      <c r="A1142" s="10" t="s">
        <v>36</v>
      </c>
      <c r="B1142" s="10" t="s">
        <v>1197</v>
      </c>
      <c r="C1142" s="11"/>
      <c r="D1142" s="21" t="str">
        <f t="shared" si="1"/>
        <v>0</v>
      </c>
      <c r="E1142" s="21" t="str">
        <f t="shared" si="8"/>
        <v>0</v>
      </c>
      <c r="F1142" s="22" t="str">
        <f t="shared" si="6"/>
        <v>0</v>
      </c>
      <c r="G1142" s="23" t="str">
        <f t="shared" si="7"/>
        <v>0</v>
      </c>
      <c r="H1142" s="24">
        <v>1.8598641E7</v>
      </c>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row>
    <row r="1143">
      <c r="A1143" s="10" t="s">
        <v>36</v>
      </c>
      <c r="B1143" s="10" t="s">
        <v>1198</v>
      </c>
      <c r="C1143" s="11"/>
      <c r="D1143" s="21" t="str">
        <f t="shared" si="1"/>
        <v>0</v>
      </c>
      <c r="E1143" s="21" t="str">
        <f t="shared" si="8"/>
        <v>0</v>
      </c>
      <c r="F1143" s="22" t="str">
        <f t="shared" si="6"/>
        <v>0</v>
      </c>
      <c r="G1143" s="23" t="str">
        <f t="shared" si="7"/>
        <v>0</v>
      </c>
      <c r="H1143" s="24">
        <v>2429008.0</v>
      </c>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row>
    <row r="1144">
      <c r="A1144" s="10" t="s">
        <v>36</v>
      </c>
      <c r="B1144" s="10" t="s">
        <v>1199</v>
      </c>
      <c r="C1144" s="11"/>
      <c r="D1144" s="21" t="str">
        <f t="shared" si="1"/>
        <v>0</v>
      </c>
      <c r="E1144" s="21" t="str">
        <f t="shared" si="8"/>
        <v>0</v>
      </c>
      <c r="F1144" s="22" t="str">
        <f t="shared" si="6"/>
        <v>0</v>
      </c>
      <c r="G1144" s="23" t="str">
        <f t="shared" si="7"/>
        <v>0</v>
      </c>
      <c r="H1144" s="24">
        <v>1420803.0</v>
      </c>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row>
    <row r="1145">
      <c r="A1145" s="10" t="s">
        <v>36</v>
      </c>
      <c r="B1145" s="10" t="s">
        <v>1200</v>
      </c>
      <c r="C1145" s="11"/>
      <c r="D1145" s="21" t="str">
        <f t="shared" si="1"/>
        <v>0</v>
      </c>
      <c r="E1145" s="21" t="str">
        <f t="shared" si="8"/>
        <v>0</v>
      </c>
      <c r="F1145" s="22" t="str">
        <f t="shared" si="6"/>
        <v>0</v>
      </c>
      <c r="G1145" s="23" t="str">
        <f t="shared" si="7"/>
        <v>0</v>
      </c>
      <c r="H1145" s="24">
        <v>5.2118705E7</v>
      </c>
      <c r="I1145" s="11"/>
      <c r="J1145" s="11"/>
      <c r="L1145" s="11"/>
      <c r="M1145" s="11"/>
      <c r="N1145" s="11"/>
      <c r="O1145" s="11"/>
      <c r="P1145" s="11"/>
      <c r="Q1145" s="11"/>
      <c r="R1145" s="11"/>
      <c r="S1145" s="11"/>
      <c r="T1145" s="11"/>
      <c r="U1145" s="11"/>
      <c r="V1145" s="11"/>
      <c r="W1145" s="11"/>
      <c r="X1145" s="11"/>
      <c r="Y1145" s="11"/>
      <c r="Z1145" s="11"/>
      <c r="AA1145" s="11"/>
      <c r="AB1145" s="11"/>
      <c r="AC1145" s="11"/>
      <c r="AD1145" s="11"/>
    </row>
    <row r="1146">
      <c r="A1146" s="10" t="s">
        <v>36</v>
      </c>
      <c r="B1146" s="10" t="s">
        <v>1201</v>
      </c>
      <c r="C1146" s="11"/>
      <c r="D1146" s="21" t="str">
        <f t="shared" si="1"/>
        <v>0</v>
      </c>
      <c r="E1146" s="21" t="str">
        <f t="shared" si="8"/>
        <v>0</v>
      </c>
      <c r="F1146" s="22" t="str">
        <f t="shared" si="6"/>
        <v>0</v>
      </c>
      <c r="G1146" s="23" t="str">
        <f t="shared" si="7"/>
        <v>0</v>
      </c>
      <c r="H1146" s="24">
        <v>3887419.0</v>
      </c>
      <c r="I1146" s="11"/>
      <c r="J1146" s="11"/>
      <c r="L1146" s="11"/>
      <c r="M1146" s="11"/>
      <c r="N1146" s="11"/>
      <c r="O1146" s="11"/>
      <c r="P1146" s="11"/>
      <c r="Q1146" s="11"/>
      <c r="R1146" s="11"/>
      <c r="S1146" s="11"/>
      <c r="T1146" s="11"/>
      <c r="U1146" s="11"/>
      <c r="V1146" s="11"/>
      <c r="W1146" s="11"/>
      <c r="X1146" s="11"/>
      <c r="Y1146" s="11"/>
      <c r="Z1146" s="11"/>
      <c r="AA1146" s="11"/>
      <c r="AB1146" s="11"/>
      <c r="AC1146" s="11"/>
      <c r="AD1146" s="11"/>
    </row>
    <row r="1147">
      <c r="A1147" s="10" t="s">
        <v>36</v>
      </c>
      <c r="B1147" s="10" t="s">
        <v>1202</v>
      </c>
      <c r="C1147" s="11"/>
      <c r="D1147" s="21" t="str">
        <f t="shared" si="1"/>
        <v>0</v>
      </c>
      <c r="E1147" s="21" t="str">
        <f t="shared" si="8"/>
        <v>0</v>
      </c>
      <c r="F1147" s="22" t="str">
        <f t="shared" si="6"/>
        <v>0</v>
      </c>
      <c r="G1147" s="23" t="str">
        <f t="shared" si="7"/>
        <v>0</v>
      </c>
      <c r="H1147" s="24">
        <v>5.7952004E7</v>
      </c>
      <c r="I1147" s="11"/>
      <c r="J1147" s="11"/>
      <c r="L1147" s="11"/>
      <c r="M1147" s="11"/>
      <c r="N1147" s="11"/>
      <c r="O1147" s="11"/>
      <c r="P1147" s="11"/>
      <c r="Q1147" s="11"/>
      <c r="R1147" s="11"/>
      <c r="S1147" s="11"/>
      <c r="T1147" s="11"/>
      <c r="U1147" s="11"/>
      <c r="V1147" s="11"/>
      <c r="W1147" s="11"/>
      <c r="X1147" s="11"/>
      <c r="Y1147" s="11"/>
      <c r="Z1147" s="11"/>
      <c r="AA1147" s="11"/>
      <c r="AB1147" s="11"/>
      <c r="AC1147" s="11"/>
      <c r="AD1147" s="11"/>
    </row>
    <row r="1148">
      <c r="A1148" s="10" t="s">
        <v>36</v>
      </c>
      <c r="B1148" s="10" t="s">
        <v>1203</v>
      </c>
      <c r="C1148" s="11"/>
      <c r="D1148" s="21" t="str">
        <f t="shared" si="1"/>
        <v>0</v>
      </c>
      <c r="E1148" s="21" t="str">
        <f t="shared" si="8"/>
        <v>0</v>
      </c>
      <c r="F1148" s="22" t="str">
        <f t="shared" si="6"/>
        <v>0</v>
      </c>
      <c r="G1148" s="23" t="str">
        <f t="shared" si="7"/>
        <v>0</v>
      </c>
      <c r="H1148" s="24">
        <v>4630857.0</v>
      </c>
      <c r="I1148" s="11"/>
      <c r="J1148" s="11"/>
      <c r="L1148" s="11"/>
      <c r="M1148" s="11"/>
      <c r="N1148" s="11"/>
      <c r="O1148" s="11"/>
      <c r="P1148" s="11"/>
      <c r="Q1148" s="11"/>
      <c r="R1148" s="11"/>
      <c r="S1148" s="11"/>
      <c r="T1148" s="11"/>
      <c r="U1148" s="11"/>
      <c r="V1148" s="11"/>
      <c r="W1148" s="11"/>
      <c r="X1148" s="11"/>
      <c r="Y1148" s="11"/>
      <c r="Z1148" s="11"/>
      <c r="AA1148" s="11"/>
      <c r="AB1148" s="11"/>
      <c r="AC1148" s="11"/>
      <c r="AD1148" s="11"/>
    </row>
    <row r="1149">
      <c r="A1149" s="10" t="s">
        <v>36</v>
      </c>
      <c r="B1149" s="10" t="s">
        <v>1204</v>
      </c>
      <c r="C1149" s="11"/>
      <c r="D1149" s="21" t="str">
        <f t="shared" si="1"/>
        <v>0</v>
      </c>
      <c r="E1149" s="21" t="str">
        <f t="shared" si="8"/>
        <v>0</v>
      </c>
      <c r="F1149" s="22" t="str">
        <f t="shared" si="6"/>
        <v>0</v>
      </c>
      <c r="G1149" s="23" t="str">
        <f t="shared" si="7"/>
        <v>0</v>
      </c>
      <c r="H1149" s="24">
        <v>1.4479842E7</v>
      </c>
      <c r="I1149" s="11"/>
      <c r="J1149" s="11"/>
      <c r="L1149" s="11"/>
      <c r="M1149" s="11"/>
      <c r="N1149" s="11"/>
      <c r="O1149" s="11"/>
      <c r="P1149" s="11"/>
      <c r="Q1149" s="11"/>
      <c r="R1149" s="11"/>
      <c r="S1149" s="11"/>
      <c r="T1149" s="11"/>
      <c r="U1149" s="11"/>
      <c r="V1149" s="11"/>
      <c r="W1149" s="11"/>
      <c r="X1149" s="11"/>
      <c r="Y1149" s="11"/>
      <c r="Z1149" s="11"/>
      <c r="AA1149" s="11"/>
      <c r="AB1149" s="11"/>
      <c r="AC1149" s="11"/>
      <c r="AD1149" s="11"/>
    </row>
    <row r="1150">
      <c r="A1150" s="10" t="s">
        <v>36</v>
      </c>
      <c r="B1150" s="10" t="s">
        <v>1205</v>
      </c>
      <c r="C1150" s="11"/>
      <c r="D1150" s="21" t="str">
        <f t="shared" si="1"/>
        <v>0</v>
      </c>
      <c r="E1150" s="21" t="str">
        <f t="shared" si="8"/>
        <v>0</v>
      </c>
      <c r="F1150" s="22" t="str">
        <f t="shared" si="6"/>
        <v>0</v>
      </c>
      <c r="G1150" s="23" t="str">
        <f t="shared" si="7"/>
        <v>0</v>
      </c>
      <c r="H1150" s="24">
        <v>1.1261499E7</v>
      </c>
      <c r="I1150" s="11"/>
      <c r="J1150" s="11"/>
      <c r="L1150" s="11"/>
      <c r="M1150" s="11"/>
      <c r="N1150" s="11"/>
      <c r="O1150" s="11"/>
      <c r="P1150" s="11"/>
      <c r="Q1150" s="11"/>
      <c r="R1150" s="11"/>
      <c r="S1150" s="11"/>
      <c r="T1150" s="11"/>
      <c r="U1150" s="11"/>
      <c r="V1150" s="11"/>
      <c r="W1150" s="11"/>
      <c r="X1150" s="11"/>
      <c r="Y1150" s="11"/>
      <c r="Z1150" s="11"/>
      <c r="AA1150" s="11"/>
      <c r="AB1150" s="11"/>
      <c r="AC1150" s="11"/>
      <c r="AD1150" s="11"/>
    </row>
    <row r="1151">
      <c r="A1151" s="10" t="s">
        <v>36</v>
      </c>
      <c r="B1151" s="10" t="s">
        <v>1206</v>
      </c>
      <c r="C1151" s="11"/>
      <c r="D1151" s="21" t="str">
        <f t="shared" si="1"/>
        <v>0</v>
      </c>
      <c r="E1151" s="21" t="str">
        <f t="shared" si="8"/>
        <v>0</v>
      </c>
      <c r="F1151" s="22" t="str">
        <f t="shared" si="6"/>
        <v>0</v>
      </c>
      <c r="G1151" s="23" t="str">
        <f t="shared" si="7"/>
        <v>0</v>
      </c>
      <c r="H1151" s="24">
        <v>901002.0</v>
      </c>
      <c r="I1151" s="11"/>
      <c r="J1151" s="11"/>
      <c r="L1151" s="11"/>
      <c r="M1151" s="11"/>
      <c r="N1151" s="11"/>
      <c r="O1151" s="11"/>
      <c r="P1151" s="11"/>
      <c r="Q1151" s="11"/>
      <c r="R1151" s="11"/>
      <c r="S1151" s="11"/>
      <c r="T1151" s="11"/>
      <c r="U1151" s="11"/>
      <c r="V1151" s="11"/>
      <c r="W1151" s="11"/>
      <c r="X1151" s="11"/>
      <c r="Y1151" s="11"/>
      <c r="Z1151" s="11"/>
      <c r="AA1151" s="11"/>
      <c r="AB1151" s="11"/>
      <c r="AC1151" s="11"/>
      <c r="AD1151" s="11"/>
    </row>
    <row r="1152">
      <c r="A1152" s="10" t="s">
        <v>36</v>
      </c>
      <c r="B1152" s="10" t="s">
        <v>1207</v>
      </c>
      <c r="C1152" s="11"/>
      <c r="D1152" s="21" t="str">
        <f t="shared" si="1"/>
        <v>0</v>
      </c>
      <c r="E1152" s="21" t="str">
        <f t="shared" si="8"/>
        <v>0</v>
      </c>
      <c r="F1152" s="22" t="str">
        <f t="shared" si="6"/>
        <v>0</v>
      </c>
      <c r="G1152" s="23" t="str">
        <f t="shared" si="7"/>
        <v>0</v>
      </c>
      <c r="H1152" s="24">
        <v>4936883.0</v>
      </c>
      <c r="I1152" s="11"/>
      <c r="J1152" s="11"/>
      <c r="L1152" s="11"/>
      <c r="M1152" s="11"/>
      <c r="N1152" s="11"/>
      <c r="O1152" s="11"/>
      <c r="P1152" s="11"/>
      <c r="Q1152" s="11"/>
      <c r="R1152" s="11"/>
      <c r="S1152" s="11"/>
      <c r="T1152" s="11"/>
      <c r="U1152" s="11"/>
      <c r="V1152" s="11"/>
      <c r="W1152" s="11"/>
      <c r="X1152" s="11"/>
      <c r="Y1152" s="11"/>
      <c r="Z1152" s="11"/>
      <c r="AA1152" s="11"/>
      <c r="AB1152" s="11"/>
      <c r="AC1152" s="11"/>
      <c r="AD1152" s="11"/>
    </row>
    <row r="1153">
      <c r="A1153" s="10" t="s">
        <v>36</v>
      </c>
      <c r="B1153" s="10" t="s">
        <v>1208</v>
      </c>
      <c r="C1153" s="11"/>
      <c r="D1153" s="21" t="str">
        <f t="shared" si="1"/>
        <v>0</v>
      </c>
      <c r="E1153" s="21" t="str">
        <f t="shared" si="8"/>
        <v>0</v>
      </c>
      <c r="F1153" s="22" t="str">
        <f t="shared" si="6"/>
        <v>0</v>
      </c>
      <c r="G1153" s="23" t="str">
        <f t="shared" si="7"/>
        <v>0</v>
      </c>
      <c r="H1153" s="24">
        <v>425023.0</v>
      </c>
      <c r="I1153" s="11"/>
      <c r="J1153" s="11"/>
      <c r="L1153" s="11"/>
      <c r="M1153" s="11"/>
      <c r="N1153" s="11"/>
      <c r="O1153" s="11"/>
      <c r="P1153" s="11"/>
      <c r="Q1153" s="11"/>
      <c r="R1153" s="11"/>
      <c r="S1153" s="11"/>
      <c r="T1153" s="11"/>
      <c r="U1153" s="11"/>
      <c r="V1153" s="11"/>
      <c r="W1153" s="11"/>
      <c r="X1153" s="11"/>
      <c r="Y1153" s="11"/>
      <c r="Z1153" s="11"/>
      <c r="AA1153" s="11"/>
      <c r="AB1153" s="11"/>
      <c r="AC1153" s="11"/>
      <c r="AD1153" s="11"/>
    </row>
    <row r="1154">
      <c r="A1154" s="10" t="s">
        <v>36</v>
      </c>
      <c r="B1154" s="10" t="s">
        <v>1209</v>
      </c>
      <c r="C1154" s="11"/>
      <c r="D1154" s="21" t="str">
        <f t="shared" si="1"/>
        <v>0</v>
      </c>
      <c r="E1154" s="21" t="str">
        <f t="shared" si="8"/>
        <v>0</v>
      </c>
      <c r="F1154" s="22" t="str">
        <f t="shared" si="6"/>
        <v>0</v>
      </c>
      <c r="G1154" s="23" t="str">
        <f t="shared" si="7"/>
        <v>0</v>
      </c>
      <c r="H1154" s="24">
        <v>754364.0</v>
      </c>
      <c r="I1154" s="11"/>
      <c r="J1154" s="11"/>
      <c r="L1154" s="11"/>
      <c r="M1154" s="11"/>
      <c r="N1154" s="11"/>
      <c r="O1154" s="11"/>
      <c r="P1154" s="11"/>
      <c r="Q1154" s="11"/>
      <c r="R1154" s="11"/>
      <c r="S1154" s="11"/>
      <c r="T1154" s="11"/>
      <c r="U1154" s="11"/>
      <c r="V1154" s="11"/>
      <c r="W1154" s="11"/>
      <c r="X1154" s="11"/>
      <c r="Y1154" s="11"/>
      <c r="Z1154" s="11"/>
      <c r="AA1154" s="11"/>
      <c r="AB1154" s="11"/>
      <c r="AC1154" s="11"/>
      <c r="AD1154" s="11"/>
    </row>
    <row r="1155">
      <c r="A1155" s="10" t="s">
        <v>36</v>
      </c>
      <c r="B1155" s="10" t="s">
        <v>1210</v>
      </c>
      <c r="C1155" s="11"/>
      <c r="D1155" s="21" t="str">
        <f t="shared" si="1"/>
        <v>0</v>
      </c>
      <c r="E1155" s="21" t="str">
        <f t="shared" si="8"/>
        <v>0</v>
      </c>
      <c r="F1155" s="22" t="str">
        <f t="shared" si="6"/>
        <v>0</v>
      </c>
      <c r="G1155" s="23" t="str">
        <f t="shared" si="7"/>
        <v>0</v>
      </c>
      <c r="H1155" s="24">
        <v>2908494.0</v>
      </c>
      <c r="I1155" s="11"/>
      <c r="J1155" s="11"/>
      <c r="L1155" s="11"/>
      <c r="M1155" s="11"/>
      <c r="N1155" s="11"/>
      <c r="O1155" s="11"/>
      <c r="P1155" s="11"/>
      <c r="Q1155" s="11"/>
      <c r="R1155" s="11"/>
      <c r="S1155" s="11"/>
      <c r="T1155" s="11"/>
      <c r="U1155" s="11"/>
      <c r="V1155" s="11"/>
      <c r="W1155" s="11"/>
      <c r="X1155" s="11"/>
      <c r="Y1155" s="11"/>
      <c r="Z1155" s="11"/>
      <c r="AA1155" s="11"/>
      <c r="AB1155" s="11"/>
      <c r="AC1155" s="11"/>
      <c r="AD1155" s="11"/>
    </row>
    <row r="1156">
      <c r="A1156" s="10" t="s">
        <v>36</v>
      </c>
      <c r="B1156" s="10" t="s">
        <v>1211</v>
      </c>
      <c r="C1156" s="11"/>
      <c r="D1156" s="21" t="str">
        <f t="shared" si="1"/>
        <v>0</v>
      </c>
      <c r="E1156" s="21" t="str">
        <f t="shared" si="8"/>
        <v>0</v>
      </c>
      <c r="F1156" s="22" t="str">
        <f t="shared" si="6"/>
        <v>0</v>
      </c>
      <c r="G1156" s="23" t="str">
        <f t="shared" si="7"/>
        <v>0</v>
      </c>
      <c r="H1156" s="24">
        <v>3.0146108E7</v>
      </c>
      <c r="I1156" s="11"/>
      <c r="J1156" s="11"/>
      <c r="L1156" s="11"/>
      <c r="M1156" s="11"/>
      <c r="N1156" s="11"/>
      <c r="O1156" s="11"/>
      <c r="P1156" s="11"/>
      <c r="Q1156" s="11"/>
      <c r="R1156" s="11"/>
      <c r="S1156" s="11"/>
      <c r="T1156" s="11"/>
      <c r="U1156" s="11"/>
      <c r="V1156" s="11"/>
      <c r="W1156" s="11"/>
      <c r="X1156" s="11"/>
      <c r="Y1156" s="11"/>
      <c r="Z1156" s="11"/>
      <c r="AA1156" s="11"/>
      <c r="AB1156" s="11"/>
      <c r="AC1156" s="11"/>
      <c r="AD1156" s="11"/>
    </row>
    <row r="1157">
      <c r="A1157" s="10" t="s">
        <v>36</v>
      </c>
      <c r="B1157" s="10" t="s">
        <v>1212</v>
      </c>
      <c r="C1157" s="11"/>
      <c r="D1157" s="21" t="str">
        <f t="shared" si="1"/>
        <v>0</v>
      </c>
      <c r="E1157" s="21" t="str">
        <f t="shared" si="8"/>
        <v>0</v>
      </c>
      <c r="F1157" s="22" t="str">
        <f t="shared" si="6"/>
        <v>0</v>
      </c>
      <c r="G1157" s="23" t="str">
        <f t="shared" si="7"/>
        <v>0</v>
      </c>
      <c r="H1157" s="24">
        <v>1.9744443E7</v>
      </c>
      <c r="I1157" s="11"/>
      <c r="J1157" s="11"/>
      <c r="L1157" s="11"/>
      <c r="M1157" s="11"/>
      <c r="N1157" s="11"/>
      <c r="O1157" s="11"/>
      <c r="P1157" s="11"/>
      <c r="Q1157" s="11"/>
      <c r="R1157" s="11"/>
      <c r="S1157" s="11"/>
      <c r="T1157" s="11"/>
      <c r="U1157" s="11"/>
      <c r="V1157" s="11"/>
      <c r="W1157" s="11"/>
      <c r="X1157" s="11"/>
      <c r="Y1157" s="11"/>
      <c r="Z1157" s="11"/>
      <c r="AA1157" s="11"/>
      <c r="AB1157" s="11"/>
      <c r="AC1157" s="11"/>
      <c r="AD1157" s="11"/>
    </row>
    <row r="1158">
      <c r="A1158" s="10" t="s">
        <v>36</v>
      </c>
      <c r="B1158" s="10" t="s">
        <v>1213</v>
      </c>
      <c r="C1158" s="11"/>
      <c r="D1158" s="21" t="str">
        <f t="shared" si="1"/>
        <v>0</v>
      </c>
      <c r="E1158" s="21" t="str">
        <f t="shared" si="8"/>
        <v>0</v>
      </c>
      <c r="F1158" s="22" t="str">
        <f t="shared" si="6"/>
        <v>0</v>
      </c>
      <c r="G1158" s="23" t="str">
        <f t="shared" si="7"/>
        <v>0</v>
      </c>
      <c r="H1158" s="24">
        <v>2178758.0</v>
      </c>
      <c r="I1158" s="11"/>
      <c r="J1158" s="11"/>
      <c r="L1158" s="11"/>
      <c r="M1158" s="11"/>
      <c r="N1158" s="11"/>
      <c r="O1158" s="11"/>
      <c r="P1158" s="11"/>
      <c r="Q1158" s="11"/>
      <c r="R1158" s="11"/>
      <c r="S1158" s="11"/>
      <c r="T1158" s="11"/>
      <c r="U1158" s="11"/>
      <c r="V1158" s="11"/>
      <c r="W1158" s="11"/>
      <c r="X1158" s="11"/>
      <c r="Y1158" s="11"/>
      <c r="Z1158" s="11"/>
      <c r="AA1158" s="11"/>
      <c r="AB1158" s="11"/>
      <c r="AC1158" s="11"/>
      <c r="AD1158" s="11"/>
    </row>
    <row r="1159">
      <c r="A1159" s="10" t="s">
        <v>36</v>
      </c>
      <c r="B1159" s="10" t="s">
        <v>1214</v>
      </c>
      <c r="C1159" s="11"/>
      <c r="D1159" s="21" t="str">
        <f t="shared" si="1"/>
        <v>0</v>
      </c>
      <c r="E1159" s="21" t="str">
        <f t="shared" si="8"/>
        <v>0</v>
      </c>
      <c r="F1159" s="22" t="str">
        <f t="shared" si="6"/>
        <v>0</v>
      </c>
      <c r="G1159" s="23" t="str">
        <f t="shared" si="7"/>
        <v>0</v>
      </c>
      <c r="H1159" s="24">
        <v>5000.0</v>
      </c>
      <c r="I1159" s="11"/>
      <c r="J1159" s="11"/>
      <c r="L1159" s="11"/>
      <c r="M1159" s="11"/>
      <c r="N1159" s="11"/>
      <c r="O1159" s="11"/>
      <c r="P1159" s="11"/>
      <c r="Q1159" s="11"/>
      <c r="R1159" s="11"/>
      <c r="S1159" s="11"/>
      <c r="T1159" s="11"/>
      <c r="U1159" s="11"/>
      <c r="V1159" s="11"/>
      <c r="W1159" s="11"/>
      <c r="X1159" s="11"/>
      <c r="Y1159" s="11"/>
      <c r="Z1159" s="11"/>
      <c r="AA1159" s="11"/>
      <c r="AB1159" s="11"/>
      <c r="AC1159" s="11"/>
      <c r="AD1159" s="11"/>
    </row>
    <row r="1160">
      <c r="A1160" s="10" t="s">
        <v>36</v>
      </c>
      <c r="B1160" s="10" t="s">
        <v>1215</v>
      </c>
      <c r="C1160" s="11"/>
      <c r="D1160" s="21" t="str">
        <f t="shared" si="1"/>
        <v>0</v>
      </c>
      <c r="E1160" s="21" t="str">
        <f t="shared" si="8"/>
        <v>0</v>
      </c>
      <c r="F1160" s="22" t="str">
        <f t="shared" si="6"/>
        <v>0</v>
      </c>
      <c r="G1160" s="23" t="str">
        <f t="shared" si="7"/>
        <v>0</v>
      </c>
      <c r="H1160" s="24">
        <v>8.8621768E7</v>
      </c>
      <c r="I1160" s="11"/>
      <c r="J1160" s="11"/>
      <c r="L1160" s="11"/>
      <c r="M1160" s="11"/>
      <c r="N1160" s="11"/>
      <c r="O1160" s="11"/>
      <c r="P1160" s="11"/>
      <c r="Q1160" s="11"/>
      <c r="R1160" s="11"/>
      <c r="S1160" s="11"/>
      <c r="T1160" s="11"/>
      <c r="U1160" s="11"/>
      <c r="V1160" s="11"/>
      <c r="W1160" s="11"/>
      <c r="X1160" s="11"/>
      <c r="Y1160" s="11"/>
      <c r="Z1160" s="11"/>
      <c r="AA1160" s="11"/>
      <c r="AB1160" s="11"/>
      <c r="AC1160" s="11"/>
      <c r="AD1160" s="11"/>
    </row>
    <row r="1161">
      <c r="A1161" s="10" t="s">
        <v>36</v>
      </c>
      <c r="B1161" s="10" t="s">
        <v>1216</v>
      </c>
      <c r="C1161" s="11"/>
      <c r="D1161" s="21" t="str">
        <f t="shared" si="1"/>
        <v>0</v>
      </c>
      <c r="E1161" s="21" t="str">
        <f t="shared" si="8"/>
        <v>0</v>
      </c>
      <c r="F1161" s="22" t="str">
        <f t="shared" si="6"/>
        <v>0</v>
      </c>
      <c r="G1161" s="23" t="str">
        <f t="shared" si="7"/>
        <v>0</v>
      </c>
      <c r="H1161" s="24">
        <v>9.0830384E7</v>
      </c>
      <c r="I1161" s="11"/>
      <c r="J1161" s="11"/>
      <c r="L1161" s="11"/>
      <c r="M1161" s="11"/>
      <c r="N1161" s="11"/>
      <c r="O1161" s="11"/>
      <c r="P1161" s="11"/>
      <c r="Q1161" s="11"/>
      <c r="R1161" s="11"/>
      <c r="S1161" s="11"/>
      <c r="T1161" s="11"/>
      <c r="U1161" s="11"/>
      <c r="V1161" s="11"/>
      <c r="W1161" s="11"/>
      <c r="X1161" s="11"/>
      <c r="Y1161" s="11"/>
      <c r="Z1161" s="11"/>
      <c r="AA1161" s="11"/>
      <c r="AB1161" s="11"/>
      <c r="AC1161" s="11"/>
      <c r="AD1161" s="11"/>
    </row>
    <row r="1162">
      <c r="A1162" s="10" t="s">
        <v>36</v>
      </c>
      <c r="B1162" s="10" t="s">
        <v>1217</v>
      </c>
      <c r="C1162" s="11"/>
      <c r="D1162" s="21" t="str">
        <f t="shared" si="1"/>
        <v>0</v>
      </c>
      <c r="E1162" s="21" t="str">
        <f t="shared" si="8"/>
        <v>0</v>
      </c>
      <c r="F1162" s="22" t="str">
        <f t="shared" si="6"/>
        <v>0</v>
      </c>
      <c r="G1162" s="23" t="str">
        <f t="shared" si="7"/>
        <v>0</v>
      </c>
      <c r="H1162" s="24">
        <v>2232878.0</v>
      </c>
      <c r="I1162" s="11"/>
      <c r="J1162" s="11"/>
      <c r="L1162" s="11"/>
      <c r="M1162" s="11"/>
      <c r="N1162" s="11"/>
      <c r="O1162" s="11"/>
      <c r="P1162" s="11"/>
      <c r="Q1162" s="11"/>
      <c r="R1162" s="11"/>
      <c r="S1162" s="11"/>
      <c r="T1162" s="11"/>
      <c r="U1162" s="11"/>
      <c r="V1162" s="11"/>
      <c r="W1162" s="11"/>
      <c r="X1162" s="11"/>
      <c r="Y1162" s="11"/>
      <c r="Z1162" s="11"/>
      <c r="AA1162" s="11"/>
      <c r="AB1162" s="11"/>
      <c r="AC1162" s="11"/>
      <c r="AD1162" s="11"/>
    </row>
    <row r="1163">
      <c r="A1163" s="10" t="s">
        <v>36</v>
      </c>
      <c r="B1163" s="10" t="s">
        <v>1218</v>
      </c>
      <c r="C1163" s="11"/>
      <c r="D1163" s="21" t="str">
        <f t="shared" si="1"/>
        <v>0</v>
      </c>
      <c r="E1163" s="21" t="str">
        <f t="shared" si="8"/>
        <v>0</v>
      </c>
      <c r="F1163" s="22" t="str">
        <f t="shared" si="6"/>
        <v>0</v>
      </c>
      <c r="G1163" s="23" t="str">
        <f t="shared" si="7"/>
        <v>0</v>
      </c>
      <c r="H1163" s="24">
        <v>3.0668681E7</v>
      </c>
      <c r="I1163" s="11"/>
      <c r="J1163" s="11"/>
      <c r="L1163" s="11"/>
      <c r="M1163" s="11"/>
      <c r="N1163" s="11"/>
      <c r="O1163" s="11"/>
      <c r="P1163" s="11"/>
      <c r="Q1163" s="11"/>
      <c r="R1163" s="11"/>
      <c r="S1163" s="11"/>
      <c r="T1163" s="11"/>
      <c r="U1163" s="11"/>
      <c r="V1163" s="11"/>
      <c r="W1163" s="11"/>
      <c r="X1163" s="11"/>
      <c r="Y1163" s="11"/>
      <c r="Z1163" s="11"/>
      <c r="AA1163" s="11"/>
      <c r="AB1163" s="11"/>
      <c r="AC1163" s="11"/>
      <c r="AD1163" s="11"/>
    </row>
    <row r="1164">
      <c r="A1164" s="10" t="s">
        <v>36</v>
      </c>
      <c r="B1164" s="10" t="s">
        <v>1219</v>
      </c>
      <c r="C1164" s="11"/>
      <c r="D1164" s="21" t="str">
        <f t="shared" si="1"/>
        <v>0</v>
      </c>
      <c r="E1164" s="21" t="str">
        <f t="shared" si="8"/>
        <v>0</v>
      </c>
      <c r="F1164" s="22" t="str">
        <f t="shared" si="6"/>
        <v>0</v>
      </c>
      <c r="G1164" s="23" t="str">
        <f t="shared" si="7"/>
        <v>0</v>
      </c>
      <c r="H1164" s="24">
        <v>4.1470598E7</v>
      </c>
      <c r="I1164" s="11"/>
      <c r="J1164" s="11"/>
      <c r="L1164" s="11"/>
      <c r="M1164" s="11"/>
      <c r="N1164" s="11"/>
      <c r="O1164" s="11"/>
      <c r="P1164" s="11"/>
      <c r="Q1164" s="11"/>
      <c r="R1164" s="11"/>
      <c r="S1164" s="11"/>
      <c r="T1164" s="11"/>
      <c r="U1164" s="11"/>
      <c r="V1164" s="11"/>
      <c r="W1164" s="11"/>
      <c r="X1164" s="11"/>
      <c r="Y1164" s="11"/>
      <c r="Z1164" s="11"/>
      <c r="AA1164" s="11"/>
      <c r="AB1164" s="11"/>
      <c r="AC1164" s="11"/>
      <c r="AD1164" s="11"/>
    </row>
    <row r="1165">
      <c r="A1165" s="10" t="s">
        <v>36</v>
      </c>
      <c r="B1165" s="10" t="s">
        <v>1220</v>
      </c>
      <c r="C1165" s="11"/>
      <c r="D1165" s="21" t="str">
        <f t="shared" si="1"/>
        <v>0</v>
      </c>
      <c r="E1165" s="21" t="str">
        <f t="shared" si="8"/>
        <v>0</v>
      </c>
      <c r="F1165" s="22" t="str">
        <f t="shared" si="6"/>
        <v>0</v>
      </c>
      <c r="G1165" s="23" t="str">
        <f t="shared" si="7"/>
        <v>0</v>
      </c>
      <c r="H1165" s="24">
        <v>876486.0</v>
      </c>
      <c r="I1165" s="11"/>
      <c r="J1165" s="11"/>
      <c r="L1165" s="11"/>
      <c r="M1165" s="11"/>
      <c r="N1165" s="11"/>
      <c r="O1165" s="11"/>
      <c r="P1165" s="11"/>
      <c r="Q1165" s="11"/>
      <c r="R1165" s="11"/>
      <c r="S1165" s="11"/>
      <c r="T1165" s="11"/>
      <c r="U1165" s="11"/>
      <c r="V1165" s="11"/>
      <c r="W1165" s="11"/>
      <c r="X1165" s="11"/>
      <c r="Y1165" s="11"/>
      <c r="Z1165" s="11"/>
      <c r="AA1165" s="11"/>
      <c r="AB1165" s="11"/>
      <c r="AC1165" s="11"/>
      <c r="AD1165" s="11"/>
    </row>
    <row r="1166">
      <c r="A1166" s="10" t="s">
        <v>36</v>
      </c>
      <c r="B1166" s="10" t="s">
        <v>1221</v>
      </c>
      <c r="C1166" s="11"/>
      <c r="D1166" s="21" t="str">
        <f t="shared" si="1"/>
        <v>0</v>
      </c>
      <c r="E1166" s="21" t="str">
        <f t="shared" si="8"/>
        <v>Vale</v>
      </c>
      <c r="F1166" s="22" t="str">
        <f t="shared" si="6"/>
        <v>VALE ON ADR</v>
      </c>
      <c r="G1166" s="23">
        <f t="shared" si="7"/>
        <v>2214094</v>
      </c>
      <c r="H1166" s="24">
        <v>2214094.0</v>
      </c>
      <c r="I1166" s="11"/>
      <c r="J1166" s="11"/>
      <c r="L1166" s="11"/>
      <c r="M1166" s="11"/>
      <c r="N1166" s="11"/>
      <c r="O1166" s="11"/>
      <c r="P1166" s="11"/>
      <c r="Q1166" s="11"/>
      <c r="R1166" s="11"/>
      <c r="S1166" s="11"/>
      <c r="T1166" s="11"/>
      <c r="U1166" s="11"/>
      <c r="V1166" s="11"/>
      <c r="W1166" s="11"/>
      <c r="X1166" s="11"/>
      <c r="Y1166" s="11"/>
      <c r="Z1166" s="11"/>
      <c r="AA1166" s="11"/>
      <c r="AB1166" s="11"/>
      <c r="AC1166" s="11"/>
      <c r="AD1166" s="11"/>
    </row>
    <row r="1167">
      <c r="A1167" s="10" t="s">
        <v>36</v>
      </c>
      <c r="B1167" s="10" t="s">
        <v>1222</v>
      </c>
      <c r="C1167" s="11"/>
      <c r="D1167" s="21" t="str">
        <f t="shared" si="1"/>
        <v>0</v>
      </c>
      <c r="E1167" s="21" t="str">
        <f t="shared" si="8"/>
        <v>0</v>
      </c>
      <c r="F1167" s="22" t="str">
        <f t="shared" si="6"/>
        <v>0</v>
      </c>
      <c r="G1167" s="23" t="str">
        <f t="shared" si="7"/>
        <v>0</v>
      </c>
      <c r="H1167" s="24">
        <v>316291.0</v>
      </c>
      <c r="I1167" s="11"/>
      <c r="J1167" s="11"/>
      <c r="L1167" s="11"/>
      <c r="M1167" s="11"/>
      <c r="N1167" s="11"/>
      <c r="O1167" s="11"/>
      <c r="P1167" s="11"/>
      <c r="Q1167" s="11"/>
      <c r="R1167" s="11"/>
      <c r="S1167" s="11"/>
      <c r="T1167" s="11"/>
      <c r="U1167" s="11"/>
      <c r="V1167" s="11"/>
      <c r="W1167" s="11"/>
      <c r="X1167" s="11"/>
      <c r="Y1167" s="11"/>
      <c r="Z1167" s="11"/>
      <c r="AA1167" s="11"/>
      <c r="AB1167" s="11"/>
      <c r="AC1167" s="11"/>
      <c r="AD1167" s="11"/>
    </row>
    <row r="1168">
      <c r="A1168" s="10" t="s">
        <v>36</v>
      </c>
      <c r="B1168" s="10" t="s">
        <v>1223</v>
      </c>
      <c r="C1168" s="11"/>
      <c r="D1168" s="21" t="str">
        <f t="shared" si="1"/>
        <v>0</v>
      </c>
      <c r="E1168" s="21" t="str">
        <f t="shared" si="8"/>
        <v>0</v>
      </c>
      <c r="F1168" s="22" t="str">
        <f t="shared" si="6"/>
        <v>0</v>
      </c>
      <c r="G1168" s="23" t="str">
        <f t="shared" si="7"/>
        <v>0</v>
      </c>
      <c r="H1168" s="24">
        <v>41530.0</v>
      </c>
      <c r="I1168" s="11"/>
      <c r="J1168" s="11"/>
      <c r="L1168" s="11"/>
      <c r="M1168" s="11"/>
      <c r="N1168" s="11"/>
      <c r="O1168" s="11"/>
      <c r="P1168" s="11"/>
      <c r="Q1168" s="11"/>
      <c r="R1168" s="11"/>
      <c r="S1168" s="11"/>
      <c r="T1168" s="11"/>
      <c r="U1168" s="11"/>
      <c r="V1168" s="11"/>
      <c r="W1168" s="11"/>
      <c r="X1168" s="11"/>
      <c r="Y1168" s="11"/>
      <c r="Z1168" s="11"/>
      <c r="AA1168" s="11"/>
      <c r="AB1168" s="11"/>
      <c r="AC1168" s="11"/>
      <c r="AD1168" s="11"/>
    </row>
    <row r="1169">
      <c r="A1169" s="10" t="s">
        <v>36</v>
      </c>
      <c r="B1169" s="10" t="s">
        <v>1224</v>
      </c>
      <c r="C1169" s="11"/>
      <c r="D1169" s="21" t="str">
        <f t="shared" si="1"/>
        <v>0</v>
      </c>
      <c r="E1169" s="21" t="str">
        <f t="shared" si="8"/>
        <v>0</v>
      </c>
      <c r="F1169" s="22" t="str">
        <f t="shared" si="6"/>
        <v>0</v>
      </c>
      <c r="G1169" s="23" t="str">
        <f t="shared" si="7"/>
        <v>0</v>
      </c>
      <c r="H1169" s="24">
        <v>293093.0</v>
      </c>
      <c r="I1169" s="11"/>
      <c r="J1169" s="11"/>
      <c r="L1169" s="11"/>
      <c r="M1169" s="11"/>
      <c r="N1169" s="11"/>
      <c r="O1169" s="11"/>
      <c r="P1169" s="11"/>
      <c r="Q1169" s="11"/>
      <c r="R1169" s="11"/>
      <c r="S1169" s="11"/>
      <c r="T1169" s="11"/>
      <c r="U1169" s="11"/>
      <c r="V1169" s="11"/>
      <c r="W1169" s="11"/>
      <c r="X1169" s="11"/>
      <c r="Y1169" s="11"/>
      <c r="Z1169" s="11"/>
      <c r="AA1169" s="11"/>
      <c r="AB1169" s="11"/>
      <c r="AC1169" s="11"/>
      <c r="AD1169" s="11"/>
    </row>
    <row r="1170">
      <c r="A1170" s="10" t="s">
        <v>36</v>
      </c>
      <c r="B1170" s="10" t="s">
        <v>1225</v>
      </c>
      <c r="C1170" s="11"/>
      <c r="D1170" s="21" t="str">
        <f t="shared" si="1"/>
        <v>0</v>
      </c>
      <c r="E1170" s="21" t="str">
        <f t="shared" si="8"/>
        <v>0</v>
      </c>
      <c r="F1170" s="22" t="str">
        <f t="shared" si="6"/>
        <v>0</v>
      </c>
      <c r="G1170" s="23" t="str">
        <f t="shared" si="7"/>
        <v>0</v>
      </c>
      <c r="H1170" s="24">
        <v>102569.0</v>
      </c>
      <c r="I1170" s="11"/>
      <c r="J1170" s="11"/>
      <c r="L1170" s="11"/>
      <c r="M1170" s="11"/>
      <c r="N1170" s="11"/>
      <c r="O1170" s="11"/>
      <c r="P1170" s="11"/>
      <c r="Q1170" s="11"/>
      <c r="R1170" s="11"/>
      <c r="S1170" s="11"/>
      <c r="T1170" s="11"/>
      <c r="U1170" s="11"/>
      <c r="V1170" s="11"/>
      <c r="W1170" s="11"/>
      <c r="X1170" s="11"/>
      <c r="Y1170" s="11"/>
      <c r="Z1170" s="11"/>
      <c r="AA1170" s="11"/>
      <c r="AB1170" s="11"/>
      <c r="AC1170" s="11"/>
      <c r="AD1170" s="11"/>
    </row>
    <row r="1171">
      <c r="A1171" s="10" t="s">
        <v>36</v>
      </c>
      <c r="B1171" s="10" t="s">
        <v>1226</v>
      </c>
      <c r="C1171" s="11"/>
      <c r="D1171" s="21" t="str">
        <f t="shared" si="1"/>
        <v>0</v>
      </c>
      <c r="E1171" s="21" t="str">
        <f t="shared" si="8"/>
        <v>0</v>
      </c>
      <c r="F1171" s="22" t="str">
        <f t="shared" si="6"/>
        <v>0</v>
      </c>
      <c r="G1171" s="23" t="str">
        <f t="shared" si="7"/>
        <v>0</v>
      </c>
      <c r="H1171" s="24">
        <v>1.3355781E7</v>
      </c>
      <c r="I1171" s="11"/>
      <c r="J1171" s="11"/>
      <c r="L1171" s="11"/>
      <c r="M1171" s="11"/>
      <c r="N1171" s="11"/>
      <c r="O1171" s="11"/>
      <c r="P1171" s="11"/>
      <c r="Q1171" s="11"/>
      <c r="R1171" s="11"/>
      <c r="S1171" s="11"/>
      <c r="T1171" s="11"/>
      <c r="U1171" s="11"/>
      <c r="V1171" s="11"/>
      <c r="W1171" s="11"/>
      <c r="X1171" s="11"/>
      <c r="Y1171" s="11"/>
      <c r="Z1171" s="11"/>
      <c r="AA1171" s="11"/>
      <c r="AB1171" s="11"/>
      <c r="AC1171" s="11"/>
      <c r="AD1171" s="11"/>
    </row>
    <row r="1172">
      <c r="A1172" s="10" t="s">
        <v>36</v>
      </c>
      <c r="B1172" s="10" t="s">
        <v>1227</v>
      </c>
      <c r="C1172" s="11"/>
      <c r="D1172" s="21" t="str">
        <f t="shared" si="1"/>
        <v>0</v>
      </c>
      <c r="E1172" s="21" t="str">
        <f t="shared" si="8"/>
        <v>0</v>
      </c>
      <c r="F1172" s="22" t="str">
        <f t="shared" si="6"/>
        <v>0</v>
      </c>
      <c r="G1172" s="23" t="str">
        <f t="shared" si="7"/>
        <v>0</v>
      </c>
      <c r="H1172" s="24">
        <v>835665.0</v>
      </c>
      <c r="I1172" s="11"/>
      <c r="J1172" s="11"/>
      <c r="L1172" s="11"/>
      <c r="M1172" s="11"/>
      <c r="N1172" s="11"/>
      <c r="O1172" s="11"/>
      <c r="P1172" s="11"/>
      <c r="Q1172" s="11"/>
      <c r="R1172" s="11"/>
      <c r="S1172" s="11"/>
      <c r="T1172" s="11"/>
      <c r="U1172" s="11"/>
      <c r="V1172" s="11"/>
      <c r="W1172" s="11"/>
      <c r="X1172" s="11"/>
      <c r="Y1172" s="11"/>
      <c r="Z1172" s="11"/>
      <c r="AA1172" s="11"/>
      <c r="AB1172" s="11"/>
      <c r="AC1172" s="11"/>
      <c r="AD1172" s="11"/>
    </row>
    <row r="1173">
      <c r="A1173" s="10" t="s">
        <v>36</v>
      </c>
      <c r="B1173" s="10" t="s">
        <v>1228</v>
      </c>
      <c r="C1173" s="11"/>
      <c r="D1173" s="21" t="str">
        <f t="shared" si="1"/>
        <v>0</v>
      </c>
      <c r="E1173" s="21" t="str">
        <f t="shared" si="8"/>
        <v>0</v>
      </c>
      <c r="F1173" s="22" t="str">
        <f t="shared" si="6"/>
        <v>0</v>
      </c>
      <c r="G1173" s="23" t="str">
        <f t="shared" si="7"/>
        <v>0</v>
      </c>
      <c r="H1173" s="24">
        <v>78414.0</v>
      </c>
      <c r="I1173" s="11"/>
      <c r="J1173" s="11"/>
      <c r="L1173" s="11"/>
      <c r="M1173" s="11"/>
      <c r="N1173" s="11"/>
      <c r="O1173" s="11"/>
      <c r="P1173" s="11"/>
      <c r="Q1173" s="11"/>
      <c r="R1173" s="11"/>
      <c r="S1173" s="11"/>
      <c r="T1173" s="11"/>
      <c r="U1173" s="11"/>
      <c r="V1173" s="11"/>
      <c r="W1173" s="11"/>
      <c r="X1173" s="11"/>
      <c r="Y1173" s="11"/>
      <c r="Z1173" s="11"/>
      <c r="AA1173" s="11"/>
      <c r="AB1173" s="11"/>
      <c r="AC1173" s="11"/>
      <c r="AD1173" s="11"/>
    </row>
    <row r="1174">
      <c r="A1174" s="10" t="s">
        <v>36</v>
      </c>
      <c r="B1174" s="10" t="s">
        <v>1229</v>
      </c>
      <c r="C1174" s="11"/>
      <c r="D1174" s="21" t="str">
        <f t="shared" si="1"/>
        <v>0</v>
      </c>
      <c r="E1174" s="21" t="str">
        <f t="shared" si="8"/>
        <v>0</v>
      </c>
      <c r="F1174" s="22" t="str">
        <f t="shared" si="6"/>
        <v>0</v>
      </c>
      <c r="G1174" s="23" t="str">
        <f t="shared" si="7"/>
        <v>0</v>
      </c>
      <c r="H1174" s="24">
        <v>57445.0</v>
      </c>
      <c r="I1174" s="11"/>
      <c r="J1174" s="11"/>
      <c r="L1174" s="11"/>
      <c r="M1174" s="11"/>
      <c r="N1174" s="11"/>
      <c r="O1174" s="11"/>
      <c r="P1174" s="11"/>
      <c r="Q1174" s="11"/>
      <c r="R1174" s="11"/>
      <c r="S1174" s="11"/>
      <c r="T1174" s="11"/>
      <c r="U1174" s="11"/>
      <c r="V1174" s="11"/>
      <c r="W1174" s="11"/>
      <c r="X1174" s="11"/>
      <c r="Y1174" s="11"/>
      <c r="Z1174" s="11"/>
      <c r="AA1174" s="11"/>
      <c r="AB1174" s="11"/>
      <c r="AC1174" s="11"/>
      <c r="AD1174" s="11"/>
    </row>
    <row r="1175">
      <c r="A1175" s="10" t="s">
        <v>36</v>
      </c>
      <c r="B1175" s="10" t="s">
        <v>1230</v>
      </c>
      <c r="C1175" s="11"/>
      <c r="D1175" s="21" t="str">
        <f t="shared" si="1"/>
        <v>0</v>
      </c>
      <c r="E1175" s="21" t="str">
        <f t="shared" si="8"/>
        <v>0</v>
      </c>
      <c r="F1175" s="22" t="str">
        <f t="shared" si="6"/>
        <v>0</v>
      </c>
      <c r="G1175" s="23" t="str">
        <f t="shared" si="7"/>
        <v>0</v>
      </c>
      <c r="H1175" s="24">
        <v>5466006.0</v>
      </c>
      <c r="I1175" s="11"/>
      <c r="J1175" s="11"/>
      <c r="L1175" s="11"/>
      <c r="M1175" s="11"/>
      <c r="N1175" s="11"/>
      <c r="O1175" s="11"/>
      <c r="P1175" s="11"/>
      <c r="Q1175" s="11"/>
      <c r="R1175" s="11"/>
      <c r="S1175" s="11"/>
      <c r="T1175" s="11"/>
      <c r="U1175" s="11"/>
      <c r="V1175" s="11"/>
      <c r="W1175" s="11"/>
      <c r="X1175" s="11"/>
      <c r="Y1175" s="11"/>
      <c r="Z1175" s="11"/>
      <c r="AA1175" s="11"/>
      <c r="AB1175" s="11"/>
      <c r="AC1175" s="11"/>
      <c r="AD1175" s="11"/>
    </row>
    <row r="1176">
      <c r="A1176" s="10" t="s">
        <v>36</v>
      </c>
      <c r="B1176" s="10" t="s">
        <v>1231</v>
      </c>
      <c r="C1176" s="11"/>
      <c r="D1176" s="21" t="str">
        <f t="shared" si="1"/>
        <v>0</v>
      </c>
      <c r="E1176" s="21" t="str">
        <f t="shared" si="8"/>
        <v>0</v>
      </c>
      <c r="F1176" s="22" t="str">
        <f t="shared" si="6"/>
        <v>0</v>
      </c>
      <c r="G1176" s="23" t="str">
        <f t="shared" si="7"/>
        <v>0</v>
      </c>
      <c r="H1176" s="24">
        <v>380603.0</v>
      </c>
      <c r="I1176" s="11"/>
      <c r="J1176" s="11"/>
      <c r="L1176" s="11"/>
      <c r="M1176" s="11"/>
      <c r="N1176" s="11"/>
      <c r="O1176" s="11"/>
      <c r="P1176" s="11"/>
      <c r="Q1176" s="11"/>
      <c r="R1176" s="11"/>
      <c r="S1176" s="11"/>
      <c r="T1176" s="11"/>
      <c r="U1176" s="11"/>
      <c r="V1176" s="11"/>
      <c r="W1176" s="11"/>
      <c r="X1176" s="11"/>
      <c r="Y1176" s="11"/>
      <c r="Z1176" s="11"/>
      <c r="AA1176" s="11"/>
      <c r="AB1176" s="11"/>
      <c r="AC1176" s="11"/>
      <c r="AD1176" s="11"/>
    </row>
    <row r="1177">
      <c r="A1177" s="10" t="s">
        <v>36</v>
      </c>
      <c r="B1177" s="10" t="s">
        <v>1232</v>
      </c>
      <c r="C1177" s="11"/>
      <c r="D1177" s="21" t="str">
        <f t="shared" si="1"/>
        <v>0</v>
      </c>
      <c r="E1177" s="21" t="str">
        <f t="shared" si="8"/>
        <v>0</v>
      </c>
      <c r="F1177" s="22" t="str">
        <f t="shared" si="6"/>
        <v>0</v>
      </c>
      <c r="G1177" s="23" t="str">
        <f t="shared" si="7"/>
        <v>0</v>
      </c>
      <c r="H1177" s="24">
        <v>168001.0</v>
      </c>
      <c r="I1177" s="11"/>
      <c r="J1177" s="11"/>
      <c r="L1177" s="11"/>
      <c r="M1177" s="11"/>
      <c r="N1177" s="11"/>
      <c r="O1177" s="11"/>
      <c r="P1177" s="11"/>
      <c r="Q1177" s="11"/>
      <c r="R1177" s="11"/>
      <c r="S1177" s="11"/>
      <c r="T1177" s="11"/>
      <c r="U1177" s="11"/>
      <c r="V1177" s="11"/>
      <c r="W1177" s="11"/>
      <c r="X1177" s="11"/>
      <c r="Y1177" s="11"/>
      <c r="Z1177" s="11"/>
      <c r="AA1177" s="11"/>
      <c r="AB1177" s="11"/>
      <c r="AC1177" s="11"/>
      <c r="AD1177" s="11"/>
    </row>
    <row r="1178">
      <c r="A1178" s="10" t="s">
        <v>36</v>
      </c>
      <c r="B1178" s="10" t="s">
        <v>1233</v>
      </c>
      <c r="C1178" s="11"/>
      <c r="D1178" s="21" t="str">
        <f t="shared" si="1"/>
        <v>0</v>
      </c>
      <c r="E1178" s="21" t="str">
        <f t="shared" si="8"/>
        <v>0</v>
      </c>
      <c r="F1178" s="22" t="str">
        <f t="shared" si="6"/>
        <v>0</v>
      </c>
      <c r="G1178" s="23" t="str">
        <f t="shared" si="7"/>
        <v>0</v>
      </c>
      <c r="H1178" s="24">
        <v>48610.0</v>
      </c>
      <c r="I1178" s="11"/>
      <c r="J1178" s="11"/>
      <c r="L1178" s="11"/>
      <c r="M1178" s="11"/>
      <c r="N1178" s="11"/>
      <c r="O1178" s="11"/>
      <c r="P1178" s="11"/>
      <c r="Q1178" s="11"/>
      <c r="R1178" s="11"/>
      <c r="S1178" s="11"/>
      <c r="T1178" s="11"/>
      <c r="U1178" s="11"/>
      <c r="V1178" s="11"/>
      <c r="W1178" s="11"/>
      <c r="X1178" s="11"/>
      <c r="Y1178" s="11"/>
      <c r="Z1178" s="11"/>
      <c r="AA1178" s="11"/>
      <c r="AB1178" s="11"/>
      <c r="AC1178" s="11"/>
      <c r="AD1178" s="11"/>
    </row>
    <row r="1179">
      <c r="A1179" s="10" t="s">
        <v>36</v>
      </c>
      <c r="B1179" s="10" t="s">
        <v>1234</v>
      </c>
      <c r="C1179" s="11"/>
      <c r="D1179" s="21" t="str">
        <f t="shared" si="1"/>
        <v>0</v>
      </c>
      <c r="E1179" s="21" t="str">
        <f t="shared" si="8"/>
        <v>0</v>
      </c>
      <c r="F1179" s="22" t="str">
        <f t="shared" si="6"/>
        <v>0</v>
      </c>
      <c r="G1179" s="23" t="str">
        <f t="shared" si="7"/>
        <v>0</v>
      </c>
      <c r="H1179" s="24">
        <v>3203894.0</v>
      </c>
      <c r="I1179" s="11"/>
      <c r="J1179" s="11"/>
      <c r="L1179" s="11"/>
      <c r="M1179" s="11"/>
      <c r="N1179" s="11"/>
      <c r="O1179" s="11"/>
      <c r="P1179" s="11"/>
      <c r="Q1179" s="11"/>
      <c r="R1179" s="11"/>
      <c r="S1179" s="11"/>
      <c r="T1179" s="11"/>
      <c r="U1179" s="11"/>
      <c r="V1179" s="11"/>
      <c r="W1179" s="11"/>
      <c r="X1179" s="11"/>
      <c r="Y1179" s="11"/>
      <c r="Z1179" s="11"/>
      <c r="AA1179" s="11"/>
      <c r="AB1179" s="11"/>
      <c r="AC1179" s="11"/>
      <c r="AD1179" s="11"/>
    </row>
    <row r="1180">
      <c r="A1180" s="10" t="s">
        <v>36</v>
      </c>
      <c r="B1180" s="10" t="s">
        <v>1235</v>
      </c>
      <c r="C1180" s="11"/>
      <c r="D1180" s="21" t="str">
        <f t="shared" si="1"/>
        <v>0</v>
      </c>
      <c r="E1180" s="21" t="str">
        <f t="shared" si="8"/>
        <v>0</v>
      </c>
      <c r="F1180" s="22" t="str">
        <f t="shared" si="6"/>
        <v>0</v>
      </c>
      <c r="G1180" s="23" t="str">
        <f t="shared" si="7"/>
        <v>0</v>
      </c>
      <c r="H1180" s="24">
        <v>137755.0</v>
      </c>
      <c r="I1180" s="11"/>
      <c r="J1180" s="11"/>
      <c r="L1180" s="11"/>
      <c r="M1180" s="11"/>
      <c r="N1180" s="11"/>
      <c r="O1180" s="11"/>
      <c r="P1180" s="11"/>
      <c r="Q1180" s="11"/>
      <c r="R1180" s="11"/>
      <c r="S1180" s="11"/>
      <c r="T1180" s="11"/>
      <c r="U1180" s="11"/>
      <c r="V1180" s="11"/>
      <c r="W1180" s="11"/>
      <c r="X1180" s="11"/>
      <c r="Y1180" s="11"/>
      <c r="Z1180" s="11"/>
      <c r="AA1180" s="11"/>
      <c r="AB1180" s="11"/>
      <c r="AC1180" s="11"/>
      <c r="AD1180" s="11"/>
    </row>
    <row r="1181">
      <c r="A1181" s="10" t="s">
        <v>36</v>
      </c>
      <c r="B1181" s="10" t="s">
        <v>1236</v>
      </c>
      <c r="C1181" s="11"/>
      <c r="D1181" s="21" t="str">
        <f t="shared" si="1"/>
        <v>0</v>
      </c>
      <c r="E1181" s="21" t="str">
        <f t="shared" si="8"/>
        <v>0</v>
      </c>
      <c r="F1181" s="22" t="str">
        <f t="shared" si="6"/>
        <v>0</v>
      </c>
      <c r="G1181" s="23" t="str">
        <f t="shared" si="7"/>
        <v>0</v>
      </c>
      <c r="H1181" s="24">
        <v>7181060.0</v>
      </c>
      <c r="I1181" s="11"/>
      <c r="J1181" s="11"/>
      <c r="L1181" s="11"/>
      <c r="M1181" s="11"/>
      <c r="N1181" s="11"/>
      <c r="O1181" s="11"/>
      <c r="P1181" s="11"/>
      <c r="Q1181" s="11"/>
      <c r="R1181" s="11"/>
      <c r="S1181" s="11"/>
      <c r="T1181" s="11"/>
      <c r="U1181" s="11"/>
      <c r="V1181" s="11"/>
      <c r="W1181" s="11"/>
      <c r="X1181" s="11"/>
      <c r="Y1181" s="11"/>
      <c r="Z1181" s="11"/>
      <c r="AA1181" s="11"/>
      <c r="AB1181" s="11"/>
      <c r="AC1181" s="11"/>
      <c r="AD1181" s="11"/>
    </row>
    <row r="1182">
      <c r="A1182" s="10" t="s">
        <v>36</v>
      </c>
      <c r="B1182" s="10" t="s">
        <v>1237</v>
      </c>
      <c r="C1182" s="11"/>
      <c r="D1182" s="21" t="str">
        <f t="shared" si="1"/>
        <v>0</v>
      </c>
      <c r="E1182" s="21" t="str">
        <f t="shared" si="8"/>
        <v>0</v>
      </c>
      <c r="F1182" s="22" t="str">
        <f t="shared" si="6"/>
        <v>0</v>
      </c>
      <c r="G1182" s="23" t="str">
        <f t="shared" si="7"/>
        <v>0</v>
      </c>
      <c r="H1182" s="24">
        <v>2.6890951E7</v>
      </c>
      <c r="I1182" s="11"/>
      <c r="J1182" s="11"/>
      <c r="L1182" s="11"/>
      <c r="M1182" s="11"/>
      <c r="N1182" s="11"/>
      <c r="O1182" s="11"/>
      <c r="P1182" s="11"/>
      <c r="Q1182" s="11"/>
      <c r="R1182" s="11"/>
      <c r="S1182" s="11"/>
      <c r="T1182" s="11"/>
      <c r="U1182" s="11"/>
      <c r="V1182" s="11"/>
      <c r="W1182" s="11"/>
      <c r="X1182" s="11"/>
      <c r="Y1182" s="11"/>
      <c r="Z1182" s="11"/>
      <c r="AA1182" s="11"/>
      <c r="AB1182" s="11"/>
      <c r="AC1182" s="11"/>
      <c r="AD1182" s="11"/>
    </row>
    <row r="1183">
      <c r="A1183" s="10" t="s">
        <v>36</v>
      </c>
      <c r="B1183" s="10" t="s">
        <v>1238</v>
      </c>
      <c r="C1183" s="11"/>
      <c r="D1183" s="21" t="str">
        <f t="shared" si="1"/>
        <v>0</v>
      </c>
      <c r="E1183" s="21" t="str">
        <f t="shared" si="8"/>
        <v>0</v>
      </c>
      <c r="F1183" s="22" t="str">
        <f t="shared" si="6"/>
        <v>0</v>
      </c>
      <c r="G1183" s="23" t="str">
        <f t="shared" si="7"/>
        <v>0</v>
      </c>
      <c r="H1183" s="24">
        <v>8.6501582E7</v>
      </c>
      <c r="I1183" s="11"/>
      <c r="J1183" s="11"/>
      <c r="L1183" s="11"/>
      <c r="M1183" s="11"/>
      <c r="N1183" s="11"/>
      <c r="O1183" s="11"/>
      <c r="P1183" s="11"/>
      <c r="Q1183" s="11"/>
      <c r="R1183" s="11"/>
      <c r="S1183" s="11"/>
      <c r="T1183" s="11"/>
      <c r="U1183" s="11"/>
      <c r="V1183" s="11"/>
      <c r="W1183" s="11"/>
      <c r="X1183" s="11"/>
      <c r="Y1183" s="11"/>
      <c r="Z1183" s="11"/>
      <c r="AA1183" s="11"/>
      <c r="AB1183" s="11"/>
      <c r="AC1183" s="11"/>
      <c r="AD1183" s="11"/>
    </row>
    <row r="1184">
      <c r="A1184" s="10" t="s">
        <v>36</v>
      </c>
      <c r="B1184" s="10" t="s">
        <v>1239</v>
      </c>
      <c r="C1184" s="11"/>
      <c r="D1184" s="21" t="str">
        <f t="shared" si="1"/>
        <v>0</v>
      </c>
      <c r="E1184" s="21" t="str">
        <f t="shared" si="8"/>
        <v>0</v>
      </c>
      <c r="F1184" s="22" t="str">
        <f t="shared" si="6"/>
        <v>0</v>
      </c>
      <c r="G1184" s="23" t="str">
        <f t="shared" si="7"/>
        <v>0</v>
      </c>
      <c r="H1184" s="24">
        <v>23554.0</v>
      </c>
      <c r="I1184" s="11"/>
      <c r="J1184" s="11"/>
      <c r="L1184" s="11"/>
      <c r="M1184" s="11"/>
      <c r="N1184" s="11"/>
      <c r="O1184" s="11"/>
      <c r="P1184" s="11"/>
      <c r="Q1184" s="11"/>
      <c r="R1184" s="11"/>
      <c r="S1184" s="11"/>
      <c r="T1184" s="11"/>
      <c r="U1184" s="11"/>
      <c r="V1184" s="11"/>
      <c r="W1184" s="11"/>
      <c r="X1184" s="11"/>
      <c r="Y1184" s="11"/>
      <c r="Z1184" s="11"/>
      <c r="AA1184" s="11"/>
      <c r="AB1184" s="11"/>
      <c r="AC1184" s="11"/>
      <c r="AD1184" s="11"/>
    </row>
    <row r="1185">
      <c r="A1185" s="10" t="s">
        <v>36</v>
      </c>
      <c r="B1185" s="10" t="s">
        <v>1240</v>
      </c>
      <c r="C1185" s="11"/>
      <c r="D1185" s="21" t="str">
        <f t="shared" si="1"/>
        <v>0</v>
      </c>
      <c r="E1185" s="21" t="str">
        <f t="shared" si="8"/>
        <v>0</v>
      </c>
      <c r="F1185" s="22" t="str">
        <f t="shared" si="6"/>
        <v>0</v>
      </c>
      <c r="G1185" s="23" t="str">
        <f t="shared" si="7"/>
        <v>0</v>
      </c>
      <c r="H1185" s="24">
        <v>2003126.0</v>
      </c>
      <c r="I1185" s="11"/>
      <c r="J1185" s="11"/>
      <c r="L1185" s="11"/>
      <c r="M1185" s="11"/>
      <c r="N1185" s="11"/>
      <c r="O1185" s="11"/>
      <c r="P1185" s="11"/>
      <c r="Q1185" s="11"/>
      <c r="R1185" s="11"/>
      <c r="S1185" s="11"/>
      <c r="T1185" s="11"/>
      <c r="U1185" s="11"/>
      <c r="V1185" s="11"/>
      <c r="W1185" s="11"/>
      <c r="X1185" s="11"/>
      <c r="Y1185" s="11"/>
      <c r="Z1185" s="11"/>
      <c r="AA1185" s="11"/>
      <c r="AB1185" s="11"/>
      <c r="AC1185" s="11"/>
      <c r="AD1185" s="11"/>
    </row>
    <row r="1186">
      <c r="A1186" s="10" t="s">
        <v>36</v>
      </c>
      <c r="B1186" s="10" t="s">
        <v>1241</v>
      </c>
      <c r="C1186" s="11"/>
      <c r="D1186" s="21" t="str">
        <f t="shared" si="1"/>
        <v>0</v>
      </c>
      <c r="E1186" s="21" t="str">
        <f t="shared" si="8"/>
        <v>0</v>
      </c>
      <c r="F1186" s="22" t="str">
        <f t="shared" si="6"/>
        <v>0</v>
      </c>
      <c r="G1186" s="23" t="str">
        <f t="shared" si="7"/>
        <v>0</v>
      </c>
      <c r="H1186" s="24">
        <v>994574.0</v>
      </c>
      <c r="I1186" s="11"/>
      <c r="J1186" s="11"/>
      <c r="L1186" s="11"/>
      <c r="M1186" s="11"/>
      <c r="N1186" s="11"/>
      <c r="O1186" s="11"/>
      <c r="P1186" s="11"/>
      <c r="Q1186" s="11"/>
      <c r="R1186" s="11"/>
      <c r="S1186" s="11"/>
      <c r="T1186" s="11"/>
      <c r="U1186" s="11"/>
      <c r="V1186" s="11"/>
      <c r="W1186" s="11"/>
      <c r="X1186" s="11"/>
      <c r="Y1186" s="11"/>
      <c r="Z1186" s="11"/>
      <c r="AA1186" s="11"/>
      <c r="AB1186" s="11"/>
      <c r="AC1186" s="11"/>
      <c r="AD1186" s="11"/>
    </row>
    <row r="1187">
      <c r="A1187" s="10" t="s">
        <v>36</v>
      </c>
      <c r="B1187" s="10" t="s">
        <v>1242</v>
      </c>
      <c r="C1187" s="11"/>
      <c r="D1187" s="21" t="str">
        <f t="shared" si="1"/>
        <v>0</v>
      </c>
      <c r="E1187" s="21" t="str">
        <f t="shared" si="8"/>
        <v>0</v>
      </c>
      <c r="F1187" s="22" t="str">
        <f t="shared" si="6"/>
        <v>0</v>
      </c>
      <c r="G1187" s="23" t="str">
        <f t="shared" si="7"/>
        <v>0</v>
      </c>
      <c r="H1187" s="24">
        <v>544240.0</v>
      </c>
      <c r="I1187" s="11"/>
      <c r="J1187" s="11"/>
      <c r="L1187" s="11"/>
      <c r="M1187" s="11"/>
      <c r="N1187" s="11"/>
      <c r="O1187" s="11"/>
      <c r="P1187" s="11"/>
      <c r="Q1187" s="11"/>
      <c r="R1187" s="11"/>
      <c r="S1187" s="11"/>
      <c r="T1187" s="11"/>
      <c r="U1187" s="11"/>
      <c r="V1187" s="11"/>
      <c r="W1187" s="11"/>
      <c r="X1187" s="11"/>
      <c r="Y1187" s="11"/>
      <c r="Z1187" s="11"/>
      <c r="AA1187" s="11"/>
      <c r="AB1187" s="11"/>
      <c r="AC1187" s="11"/>
      <c r="AD1187" s="11"/>
    </row>
    <row r="1188">
      <c r="A1188" s="10" t="s">
        <v>36</v>
      </c>
      <c r="B1188" s="10" t="s">
        <v>1243</v>
      </c>
      <c r="C1188" s="11"/>
      <c r="D1188" s="21" t="str">
        <f t="shared" si="1"/>
        <v>0</v>
      </c>
      <c r="E1188" s="21" t="str">
        <f t="shared" si="8"/>
        <v>0</v>
      </c>
      <c r="F1188" s="22" t="str">
        <f t="shared" si="6"/>
        <v>0</v>
      </c>
      <c r="G1188" s="23" t="str">
        <f t="shared" si="7"/>
        <v>0</v>
      </c>
      <c r="H1188" s="24">
        <v>606933.0</v>
      </c>
      <c r="I1188" s="11"/>
      <c r="J1188" s="11"/>
      <c r="L1188" s="11"/>
      <c r="M1188" s="11"/>
      <c r="N1188" s="11"/>
      <c r="O1188" s="11"/>
      <c r="P1188" s="11"/>
      <c r="Q1188" s="11"/>
      <c r="R1188" s="11"/>
      <c r="S1188" s="11"/>
      <c r="T1188" s="11"/>
      <c r="U1188" s="11"/>
      <c r="V1188" s="11"/>
      <c r="W1188" s="11"/>
      <c r="X1188" s="11"/>
      <c r="Y1188" s="11"/>
      <c r="Z1188" s="11"/>
      <c r="AA1188" s="11"/>
      <c r="AB1188" s="11"/>
      <c r="AC1188" s="11"/>
      <c r="AD1188" s="11"/>
    </row>
    <row r="1189">
      <c r="A1189" s="10" t="s">
        <v>36</v>
      </c>
      <c r="B1189" s="10" t="s">
        <v>1244</v>
      </c>
      <c r="C1189" s="11"/>
      <c r="D1189" s="21" t="str">
        <f t="shared" si="1"/>
        <v>0</v>
      </c>
      <c r="E1189" s="21" t="str">
        <f t="shared" si="8"/>
        <v>0</v>
      </c>
      <c r="F1189" s="22" t="str">
        <f t="shared" si="6"/>
        <v>0</v>
      </c>
      <c r="G1189" s="23" t="str">
        <f t="shared" si="7"/>
        <v>0</v>
      </c>
      <c r="H1189" s="24">
        <v>991300.0</v>
      </c>
      <c r="I1189" s="11"/>
      <c r="J1189" s="11"/>
      <c r="L1189" s="11"/>
      <c r="M1189" s="11"/>
      <c r="N1189" s="11"/>
      <c r="O1189" s="11"/>
      <c r="P1189" s="11"/>
      <c r="Q1189" s="11"/>
      <c r="R1189" s="11"/>
      <c r="S1189" s="11"/>
      <c r="T1189" s="11"/>
      <c r="U1189" s="11"/>
      <c r="V1189" s="11"/>
      <c r="W1189" s="11"/>
      <c r="X1189" s="11"/>
      <c r="Y1189" s="11"/>
      <c r="Z1189" s="11"/>
      <c r="AA1189" s="11"/>
      <c r="AB1189" s="11"/>
      <c r="AC1189" s="11"/>
      <c r="AD1189" s="11"/>
    </row>
    <row r="1190">
      <c r="A1190" s="10" t="s">
        <v>36</v>
      </c>
      <c r="B1190" s="10" t="s">
        <v>1245</v>
      </c>
      <c r="C1190" s="11"/>
      <c r="D1190" s="21" t="str">
        <f t="shared" si="1"/>
        <v>0</v>
      </c>
      <c r="E1190" s="21" t="str">
        <f t="shared" si="8"/>
        <v>0</v>
      </c>
      <c r="F1190" s="22" t="str">
        <f t="shared" si="6"/>
        <v>0</v>
      </c>
      <c r="G1190" s="23" t="str">
        <f t="shared" si="7"/>
        <v>0</v>
      </c>
      <c r="H1190" s="24">
        <v>111961.0</v>
      </c>
      <c r="I1190" s="11"/>
      <c r="J1190" s="11"/>
      <c r="L1190" s="11"/>
      <c r="M1190" s="11"/>
      <c r="N1190" s="11"/>
      <c r="O1190" s="11"/>
      <c r="P1190" s="11"/>
      <c r="Q1190" s="11"/>
      <c r="R1190" s="11"/>
      <c r="S1190" s="11"/>
      <c r="T1190" s="11"/>
      <c r="U1190" s="11"/>
      <c r="V1190" s="11"/>
      <c r="W1190" s="11"/>
      <c r="X1190" s="11"/>
      <c r="Y1190" s="11"/>
      <c r="Z1190" s="11"/>
      <c r="AA1190" s="11"/>
      <c r="AB1190" s="11"/>
      <c r="AC1190" s="11"/>
      <c r="AD1190" s="11"/>
    </row>
    <row r="1191">
      <c r="A1191" s="10" t="s">
        <v>36</v>
      </c>
      <c r="B1191" s="10" t="s">
        <v>1246</v>
      </c>
      <c r="C1191" s="11"/>
      <c r="D1191" s="21" t="str">
        <f t="shared" si="1"/>
        <v>0</v>
      </c>
      <c r="E1191" s="21" t="str">
        <f t="shared" si="8"/>
        <v>0</v>
      </c>
      <c r="F1191" s="22" t="str">
        <f t="shared" si="6"/>
        <v>0</v>
      </c>
      <c r="G1191" s="23" t="str">
        <f t="shared" si="7"/>
        <v>0</v>
      </c>
      <c r="H1191" s="24">
        <v>3.4342546E7</v>
      </c>
      <c r="I1191" s="11"/>
      <c r="J1191" s="11"/>
      <c r="L1191" s="11"/>
      <c r="M1191" s="11"/>
      <c r="N1191" s="11"/>
      <c r="O1191" s="11"/>
      <c r="P1191" s="11"/>
      <c r="Q1191" s="11"/>
      <c r="R1191" s="11"/>
      <c r="S1191" s="11"/>
      <c r="T1191" s="11"/>
      <c r="U1191" s="11"/>
      <c r="V1191" s="11"/>
      <c r="W1191" s="11"/>
      <c r="X1191" s="11"/>
      <c r="Y1191" s="11"/>
      <c r="Z1191" s="11"/>
      <c r="AA1191" s="11"/>
      <c r="AB1191" s="11"/>
      <c r="AC1191" s="11"/>
      <c r="AD1191" s="11"/>
    </row>
    <row r="1192">
      <c r="A1192" s="10" t="s">
        <v>36</v>
      </c>
      <c r="B1192" s="10" t="s">
        <v>1247</v>
      </c>
      <c r="C1192" s="11"/>
      <c r="D1192" s="21" t="str">
        <f t="shared" si="1"/>
        <v>0</v>
      </c>
      <c r="E1192" s="21" t="str">
        <f t="shared" si="8"/>
        <v>0</v>
      </c>
      <c r="F1192" s="22" t="str">
        <f t="shared" si="6"/>
        <v>0</v>
      </c>
      <c r="G1192" s="23" t="str">
        <f t="shared" si="7"/>
        <v>0</v>
      </c>
      <c r="H1192" s="24">
        <v>2933640.0</v>
      </c>
      <c r="I1192" s="11"/>
      <c r="J1192" s="11"/>
      <c r="L1192" s="11"/>
      <c r="M1192" s="11"/>
      <c r="N1192" s="11"/>
      <c r="O1192" s="11"/>
      <c r="P1192" s="11"/>
      <c r="Q1192" s="11"/>
      <c r="R1192" s="11"/>
      <c r="S1192" s="11"/>
      <c r="T1192" s="11"/>
      <c r="U1192" s="11"/>
      <c r="V1192" s="11"/>
      <c r="W1192" s="11"/>
      <c r="X1192" s="11"/>
      <c r="Y1192" s="11"/>
      <c r="Z1192" s="11"/>
      <c r="AA1192" s="11"/>
      <c r="AB1192" s="11"/>
      <c r="AC1192" s="11"/>
      <c r="AD1192" s="11"/>
    </row>
    <row r="1193">
      <c r="A1193" s="10" t="s">
        <v>36</v>
      </c>
      <c r="B1193" s="10" t="s">
        <v>1248</v>
      </c>
      <c r="C1193" s="11"/>
      <c r="D1193" s="21" t="str">
        <f t="shared" si="1"/>
        <v>0</v>
      </c>
      <c r="E1193" s="21" t="str">
        <f t="shared" si="8"/>
        <v>0</v>
      </c>
      <c r="F1193" s="22" t="str">
        <f t="shared" si="6"/>
        <v>0</v>
      </c>
      <c r="G1193" s="23" t="str">
        <f t="shared" si="7"/>
        <v>0</v>
      </c>
      <c r="H1193" s="24">
        <v>52611.0</v>
      </c>
      <c r="I1193" s="11"/>
      <c r="J1193" s="11"/>
      <c r="L1193" s="11"/>
      <c r="M1193" s="11"/>
      <c r="N1193" s="11"/>
      <c r="O1193" s="11"/>
      <c r="P1193" s="11"/>
      <c r="Q1193" s="11"/>
      <c r="R1193" s="11"/>
      <c r="S1193" s="11"/>
      <c r="T1193" s="11"/>
      <c r="U1193" s="11"/>
      <c r="V1193" s="11"/>
      <c r="W1193" s="11"/>
      <c r="X1193" s="11"/>
      <c r="Y1193" s="11"/>
      <c r="Z1193" s="11"/>
      <c r="AA1193" s="11"/>
      <c r="AB1193" s="11"/>
      <c r="AC1193" s="11"/>
      <c r="AD1193" s="11"/>
    </row>
    <row r="1194">
      <c r="A1194" s="10" t="s">
        <v>36</v>
      </c>
      <c r="B1194" s="10" t="s">
        <v>1249</v>
      </c>
      <c r="C1194" s="11"/>
      <c r="D1194" s="21" t="str">
        <f t="shared" si="1"/>
        <v>0</v>
      </c>
      <c r="E1194" s="21" t="str">
        <f t="shared" si="8"/>
        <v>0</v>
      </c>
      <c r="F1194" s="22" t="str">
        <f t="shared" si="6"/>
        <v>0</v>
      </c>
      <c r="G1194" s="23" t="str">
        <f t="shared" si="7"/>
        <v>0</v>
      </c>
      <c r="H1194" s="24">
        <v>122255.0</v>
      </c>
      <c r="I1194" s="11"/>
      <c r="J1194" s="11"/>
      <c r="L1194" s="11"/>
      <c r="M1194" s="11"/>
      <c r="N1194" s="11"/>
      <c r="O1194" s="11"/>
      <c r="P1194" s="11"/>
      <c r="Q1194" s="11"/>
      <c r="R1194" s="11"/>
      <c r="S1194" s="11"/>
      <c r="T1194" s="11"/>
      <c r="U1194" s="11"/>
      <c r="V1194" s="11"/>
      <c r="W1194" s="11"/>
      <c r="X1194" s="11"/>
      <c r="Y1194" s="11"/>
      <c r="Z1194" s="11"/>
      <c r="AA1194" s="11"/>
      <c r="AB1194" s="11"/>
      <c r="AC1194" s="11"/>
      <c r="AD1194" s="11"/>
    </row>
    <row r="1195">
      <c r="A1195" s="10" t="s">
        <v>36</v>
      </c>
      <c r="B1195" s="10" t="s">
        <v>1250</v>
      </c>
      <c r="C1195" s="11"/>
      <c r="D1195" s="21" t="str">
        <f t="shared" si="1"/>
        <v>0</v>
      </c>
      <c r="E1195" s="21" t="str">
        <f t="shared" si="8"/>
        <v>0</v>
      </c>
      <c r="F1195" s="22" t="str">
        <f t="shared" si="6"/>
        <v>0</v>
      </c>
      <c r="G1195" s="23" t="str">
        <f t="shared" si="7"/>
        <v>0</v>
      </c>
      <c r="H1195" s="24">
        <v>333045.0</v>
      </c>
      <c r="I1195" s="11"/>
      <c r="J1195" s="11"/>
      <c r="L1195" s="11"/>
      <c r="M1195" s="11"/>
      <c r="N1195" s="11"/>
      <c r="O1195" s="11"/>
      <c r="P1195" s="11"/>
      <c r="Q1195" s="11"/>
      <c r="R1195" s="11"/>
      <c r="S1195" s="11"/>
      <c r="T1195" s="11"/>
      <c r="U1195" s="11"/>
      <c r="V1195" s="11"/>
      <c r="W1195" s="11"/>
      <c r="X1195" s="11"/>
      <c r="Y1195" s="11"/>
      <c r="Z1195" s="11"/>
      <c r="AA1195" s="11"/>
      <c r="AB1195" s="11"/>
      <c r="AC1195" s="11"/>
      <c r="AD1195" s="11"/>
    </row>
    <row r="1196">
      <c r="A1196" s="10" t="s">
        <v>36</v>
      </c>
      <c r="B1196" s="10" t="s">
        <v>1251</v>
      </c>
      <c r="C1196" s="11"/>
      <c r="D1196" s="21" t="str">
        <f t="shared" si="1"/>
        <v>0</v>
      </c>
      <c r="E1196" s="21" t="str">
        <f t="shared" si="8"/>
        <v>0</v>
      </c>
      <c r="F1196" s="22" t="str">
        <f t="shared" si="6"/>
        <v>0</v>
      </c>
      <c r="G1196" s="23" t="str">
        <f t="shared" si="7"/>
        <v>0</v>
      </c>
      <c r="H1196" s="24">
        <v>3468676.0</v>
      </c>
      <c r="I1196" s="11"/>
      <c r="J1196" s="11"/>
      <c r="L1196" s="11"/>
      <c r="M1196" s="11"/>
      <c r="N1196" s="11"/>
      <c r="O1196" s="11"/>
      <c r="P1196" s="11"/>
      <c r="Q1196" s="11"/>
      <c r="R1196" s="11"/>
      <c r="S1196" s="11"/>
      <c r="T1196" s="11"/>
      <c r="U1196" s="11"/>
      <c r="V1196" s="11"/>
      <c r="W1196" s="11"/>
      <c r="X1196" s="11"/>
      <c r="Y1196" s="11"/>
      <c r="Z1196" s="11"/>
      <c r="AA1196" s="11"/>
      <c r="AB1196" s="11"/>
      <c r="AC1196" s="11"/>
      <c r="AD1196" s="11"/>
    </row>
    <row r="1197">
      <c r="A1197" s="10" t="s">
        <v>36</v>
      </c>
      <c r="B1197" s="10" t="s">
        <v>1252</v>
      </c>
      <c r="C1197" s="11"/>
      <c r="D1197" s="21" t="str">
        <f t="shared" si="1"/>
        <v>0</v>
      </c>
      <c r="E1197" s="21" t="str">
        <f t="shared" si="8"/>
        <v>0</v>
      </c>
      <c r="F1197" s="22" t="str">
        <f t="shared" si="6"/>
        <v>0</v>
      </c>
      <c r="G1197" s="23" t="str">
        <f t="shared" si="7"/>
        <v>0</v>
      </c>
      <c r="H1197" s="24">
        <v>2738507.0</v>
      </c>
      <c r="I1197" s="11"/>
      <c r="J1197" s="11"/>
      <c r="L1197" s="11"/>
      <c r="M1197" s="11"/>
      <c r="N1197" s="11"/>
      <c r="O1197" s="11"/>
      <c r="P1197" s="11"/>
      <c r="Q1197" s="11"/>
      <c r="R1197" s="11"/>
      <c r="S1197" s="11"/>
      <c r="T1197" s="11"/>
      <c r="U1197" s="11"/>
      <c r="V1197" s="11"/>
      <c r="W1197" s="11"/>
      <c r="X1197" s="11"/>
      <c r="Y1197" s="11"/>
      <c r="Z1197" s="11"/>
      <c r="AA1197" s="11"/>
      <c r="AB1197" s="11"/>
      <c r="AC1197" s="11"/>
      <c r="AD1197" s="11"/>
    </row>
    <row r="1198">
      <c r="A1198" s="10" t="s">
        <v>36</v>
      </c>
      <c r="B1198" s="10" t="s">
        <v>1253</v>
      </c>
      <c r="C1198" s="11"/>
      <c r="D1198" s="21" t="str">
        <f t="shared" si="1"/>
        <v>0</v>
      </c>
      <c r="E1198" s="21" t="str">
        <f t="shared" si="8"/>
        <v>0</v>
      </c>
      <c r="F1198" s="22" t="str">
        <f t="shared" si="6"/>
        <v>0</v>
      </c>
      <c r="G1198" s="23" t="str">
        <f t="shared" si="7"/>
        <v>0</v>
      </c>
      <c r="H1198" s="24">
        <v>2282378.0</v>
      </c>
      <c r="I1198" s="11"/>
      <c r="J1198" s="11"/>
      <c r="L1198" s="11"/>
      <c r="M1198" s="11"/>
      <c r="N1198" s="11"/>
      <c r="O1198" s="11"/>
      <c r="P1198" s="11"/>
      <c r="Q1198" s="11"/>
      <c r="R1198" s="11"/>
      <c r="S1198" s="11"/>
      <c r="T1198" s="11"/>
      <c r="U1198" s="11"/>
      <c r="V1198" s="11"/>
      <c r="W1198" s="11"/>
      <c r="X1198" s="11"/>
      <c r="Y1198" s="11"/>
      <c r="Z1198" s="11"/>
      <c r="AA1198" s="11"/>
      <c r="AB1198" s="11"/>
      <c r="AC1198" s="11"/>
      <c r="AD1198" s="11"/>
    </row>
    <row r="1199">
      <c r="A1199" s="10" t="s">
        <v>36</v>
      </c>
      <c r="B1199" s="10" t="s">
        <v>1254</v>
      </c>
      <c r="C1199" s="11"/>
      <c r="D1199" s="21" t="str">
        <f t="shared" si="1"/>
        <v>0</v>
      </c>
      <c r="E1199" s="21" t="str">
        <f t="shared" si="8"/>
        <v>0</v>
      </c>
      <c r="F1199" s="22" t="str">
        <f t="shared" si="6"/>
        <v>0</v>
      </c>
      <c r="G1199" s="23" t="str">
        <f t="shared" si="7"/>
        <v>0</v>
      </c>
      <c r="H1199" s="24">
        <v>3458041.0</v>
      </c>
      <c r="I1199" s="11"/>
      <c r="J1199" s="11"/>
      <c r="L1199" s="11"/>
      <c r="M1199" s="11"/>
      <c r="N1199" s="11"/>
      <c r="O1199" s="11"/>
      <c r="P1199" s="11"/>
      <c r="Q1199" s="11"/>
      <c r="R1199" s="11"/>
      <c r="S1199" s="11"/>
      <c r="T1199" s="11"/>
      <c r="U1199" s="11"/>
      <c r="V1199" s="11"/>
      <c r="W1199" s="11"/>
      <c r="X1199" s="11"/>
      <c r="Y1199" s="11"/>
      <c r="Z1199" s="11"/>
      <c r="AA1199" s="11"/>
      <c r="AB1199" s="11"/>
      <c r="AC1199" s="11"/>
      <c r="AD1199" s="11"/>
    </row>
    <row r="1200">
      <c r="A1200" s="10" t="s">
        <v>36</v>
      </c>
      <c r="B1200" s="10" t="s">
        <v>1255</v>
      </c>
      <c r="C1200" s="11"/>
      <c r="D1200" s="21" t="str">
        <f t="shared" si="1"/>
        <v>0</v>
      </c>
      <c r="E1200" s="21" t="str">
        <f t="shared" si="8"/>
        <v>0</v>
      </c>
      <c r="F1200" s="22" t="str">
        <f t="shared" si="6"/>
        <v>0</v>
      </c>
      <c r="G1200" s="23" t="str">
        <f t="shared" si="7"/>
        <v>0</v>
      </c>
      <c r="H1200" s="24">
        <v>2459579.0</v>
      </c>
      <c r="I1200" s="11"/>
      <c r="J1200" s="11"/>
      <c r="L1200" s="11"/>
      <c r="M1200" s="11"/>
      <c r="N1200" s="11"/>
      <c r="O1200" s="11"/>
      <c r="P1200" s="11"/>
      <c r="Q1200" s="11"/>
      <c r="R1200" s="11"/>
      <c r="S1200" s="11"/>
      <c r="T1200" s="11"/>
      <c r="U1200" s="11"/>
      <c r="V1200" s="11"/>
      <c r="W1200" s="11"/>
      <c r="X1200" s="11"/>
      <c r="Y1200" s="11"/>
      <c r="Z1200" s="11"/>
      <c r="AA1200" s="11"/>
      <c r="AB1200" s="11"/>
      <c r="AC1200" s="11"/>
      <c r="AD1200" s="11"/>
    </row>
    <row r="1201">
      <c r="A1201" s="10" t="s">
        <v>36</v>
      </c>
      <c r="B1201" s="10" t="s">
        <v>1256</v>
      </c>
      <c r="C1201" s="11"/>
      <c r="D1201" s="21" t="str">
        <f t="shared" si="1"/>
        <v>0</v>
      </c>
      <c r="E1201" s="21" t="str">
        <f t="shared" si="8"/>
        <v>0</v>
      </c>
      <c r="F1201" s="22" t="str">
        <f t="shared" si="6"/>
        <v>0</v>
      </c>
      <c r="G1201" s="23" t="str">
        <f t="shared" si="7"/>
        <v>0</v>
      </c>
      <c r="H1201" s="24">
        <v>4757852.0</v>
      </c>
      <c r="I1201" s="11"/>
      <c r="J1201" s="11"/>
      <c r="L1201" s="11"/>
      <c r="M1201" s="11"/>
      <c r="N1201" s="11"/>
      <c r="O1201" s="11"/>
      <c r="P1201" s="11"/>
      <c r="Q1201" s="11"/>
      <c r="R1201" s="11"/>
      <c r="S1201" s="11"/>
      <c r="T1201" s="11"/>
      <c r="U1201" s="11"/>
      <c r="V1201" s="11"/>
      <c r="W1201" s="11"/>
      <c r="X1201" s="11"/>
      <c r="Y1201" s="11"/>
      <c r="Z1201" s="11"/>
      <c r="AA1201" s="11"/>
      <c r="AB1201" s="11"/>
      <c r="AC1201" s="11"/>
      <c r="AD1201" s="11"/>
    </row>
    <row r="1202">
      <c r="A1202" s="10" t="s">
        <v>36</v>
      </c>
      <c r="B1202" s="10" t="s">
        <v>1257</v>
      </c>
      <c r="C1202" s="11"/>
      <c r="D1202" s="21" t="str">
        <f t="shared" si="1"/>
        <v>0</v>
      </c>
      <c r="E1202" s="21" t="str">
        <f t="shared" si="8"/>
        <v>0</v>
      </c>
      <c r="F1202" s="22" t="str">
        <f t="shared" si="6"/>
        <v>0</v>
      </c>
      <c r="G1202" s="23" t="str">
        <f t="shared" si="7"/>
        <v>0</v>
      </c>
      <c r="H1202" s="24">
        <v>1255216.0</v>
      </c>
      <c r="I1202" s="11"/>
      <c r="J1202" s="11"/>
      <c r="L1202" s="11"/>
      <c r="M1202" s="11"/>
      <c r="N1202" s="11"/>
      <c r="O1202" s="11"/>
      <c r="P1202" s="11"/>
      <c r="Q1202" s="11"/>
      <c r="R1202" s="11"/>
      <c r="S1202" s="11"/>
      <c r="T1202" s="11"/>
      <c r="U1202" s="11"/>
      <c r="V1202" s="11"/>
      <c r="W1202" s="11"/>
      <c r="X1202" s="11"/>
      <c r="Y1202" s="11"/>
      <c r="Z1202" s="11"/>
      <c r="AA1202" s="11"/>
      <c r="AB1202" s="11"/>
      <c r="AC1202" s="11"/>
      <c r="AD1202" s="11"/>
    </row>
    <row r="1203">
      <c r="A1203" s="10" t="s">
        <v>36</v>
      </c>
      <c r="B1203" s="10" t="s">
        <v>1258</v>
      </c>
      <c r="C1203" s="11"/>
      <c r="D1203" s="21" t="str">
        <f t="shared" si="1"/>
        <v>0</v>
      </c>
      <c r="E1203" s="21" t="str">
        <f t="shared" si="8"/>
        <v>0</v>
      </c>
      <c r="F1203" s="22" t="str">
        <f t="shared" si="6"/>
        <v>0</v>
      </c>
      <c r="G1203" s="23" t="str">
        <f t="shared" si="7"/>
        <v>0</v>
      </c>
      <c r="H1203" s="24">
        <v>1.046008E7</v>
      </c>
      <c r="I1203" s="11"/>
      <c r="J1203" s="11"/>
      <c r="L1203" s="11"/>
      <c r="M1203" s="11"/>
      <c r="N1203" s="11"/>
      <c r="O1203" s="11"/>
      <c r="P1203" s="11"/>
      <c r="Q1203" s="11"/>
      <c r="R1203" s="11"/>
      <c r="S1203" s="11"/>
      <c r="T1203" s="11"/>
      <c r="U1203" s="11"/>
      <c r="V1203" s="11"/>
      <c r="W1203" s="11"/>
      <c r="X1203" s="11"/>
      <c r="Y1203" s="11"/>
      <c r="Z1203" s="11"/>
      <c r="AA1203" s="11"/>
      <c r="AB1203" s="11"/>
      <c r="AC1203" s="11"/>
      <c r="AD1203" s="11"/>
    </row>
    <row r="1204">
      <c r="A1204" s="10" t="s">
        <v>36</v>
      </c>
      <c r="B1204" s="10" t="s">
        <v>1259</v>
      </c>
      <c r="C1204" s="11"/>
      <c r="D1204" s="21" t="str">
        <f t="shared" si="1"/>
        <v>0</v>
      </c>
      <c r="E1204" s="21" t="str">
        <f t="shared" si="8"/>
        <v>0</v>
      </c>
      <c r="F1204" s="22" t="str">
        <f t="shared" si="6"/>
        <v>0</v>
      </c>
      <c r="G1204" s="23" t="str">
        <f t="shared" si="7"/>
        <v>0</v>
      </c>
      <c r="H1204" s="24">
        <v>182921.0</v>
      </c>
      <c r="I1204" s="11"/>
      <c r="J1204" s="11"/>
      <c r="L1204" s="11"/>
      <c r="M1204" s="11"/>
      <c r="N1204" s="11"/>
      <c r="O1204" s="11"/>
      <c r="P1204" s="11"/>
      <c r="Q1204" s="11"/>
      <c r="R1204" s="11"/>
      <c r="S1204" s="11"/>
      <c r="T1204" s="11"/>
      <c r="U1204" s="11"/>
      <c r="V1204" s="11"/>
      <c r="W1204" s="11"/>
      <c r="X1204" s="11"/>
      <c r="Y1204" s="11"/>
      <c r="Z1204" s="11"/>
      <c r="AA1204" s="11"/>
      <c r="AB1204" s="11"/>
      <c r="AC1204" s="11"/>
      <c r="AD1204" s="11"/>
    </row>
    <row r="1205">
      <c r="A1205" s="10" t="s">
        <v>36</v>
      </c>
      <c r="B1205" s="10" t="s">
        <v>1260</v>
      </c>
      <c r="C1205" s="11"/>
      <c r="D1205" s="21" t="str">
        <f t="shared" si="1"/>
        <v>0</v>
      </c>
      <c r="E1205" s="21" t="str">
        <f t="shared" si="8"/>
        <v>0</v>
      </c>
      <c r="F1205" s="22" t="str">
        <f t="shared" si="6"/>
        <v>0</v>
      </c>
      <c r="G1205" s="23" t="str">
        <f t="shared" si="7"/>
        <v>0</v>
      </c>
      <c r="H1205" s="24">
        <v>1.1088341E7</v>
      </c>
      <c r="I1205" s="11"/>
      <c r="J1205" s="11"/>
      <c r="L1205" s="11"/>
      <c r="M1205" s="11"/>
      <c r="N1205" s="11"/>
      <c r="O1205" s="11"/>
      <c r="P1205" s="11"/>
      <c r="Q1205" s="11"/>
      <c r="R1205" s="11"/>
      <c r="S1205" s="11"/>
      <c r="T1205" s="11"/>
      <c r="U1205" s="11"/>
      <c r="V1205" s="11"/>
      <c r="W1205" s="11"/>
      <c r="X1205" s="11"/>
      <c r="Y1205" s="11"/>
      <c r="Z1205" s="11"/>
      <c r="AA1205" s="11"/>
      <c r="AB1205" s="11"/>
      <c r="AC1205" s="11"/>
      <c r="AD1205" s="11"/>
    </row>
    <row r="1206">
      <c r="A1206" s="10" t="s">
        <v>36</v>
      </c>
      <c r="B1206" s="10" t="s">
        <v>1261</v>
      </c>
      <c r="C1206" s="11"/>
      <c r="D1206" s="21" t="str">
        <f t="shared" si="1"/>
        <v>0</v>
      </c>
      <c r="E1206" s="21" t="str">
        <f t="shared" si="8"/>
        <v>0</v>
      </c>
      <c r="F1206" s="22" t="str">
        <f t="shared" si="6"/>
        <v>0</v>
      </c>
      <c r="G1206" s="23" t="str">
        <f t="shared" si="7"/>
        <v>0</v>
      </c>
      <c r="H1206" s="24">
        <v>33196.0</v>
      </c>
      <c r="I1206" s="11"/>
      <c r="J1206" s="11"/>
      <c r="L1206" s="11"/>
      <c r="M1206" s="11"/>
      <c r="N1206" s="11"/>
      <c r="O1206" s="11"/>
      <c r="P1206" s="11"/>
      <c r="Q1206" s="11"/>
      <c r="R1206" s="11"/>
      <c r="S1206" s="11"/>
      <c r="T1206" s="11"/>
      <c r="U1206" s="11"/>
      <c r="V1206" s="11"/>
      <c r="W1206" s="11"/>
      <c r="X1206" s="11"/>
      <c r="Y1206" s="11"/>
      <c r="Z1206" s="11"/>
      <c r="AA1206" s="11"/>
      <c r="AB1206" s="11"/>
      <c r="AC1206" s="11"/>
      <c r="AD1206" s="11"/>
    </row>
    <row r="1207">
      <c r="A1207" s="10" t="s">
        <v>36</v>
      </c>
      <c r="B1207" s="10" t="s">
        <v>1262</v>
      </c>
      <c r="C1207" s="11"/>
      <c r="D1207" s="21" t="str">
        <f t="shared" si="1"/>
        <v>0</v>
      </c>
      <c r="E1207" s="21" t="str">
        <f t="shared" si="8"/>
        <v>0</v>
      </c>
      <c r="F1207" s="22" t="str">
        <f t="shared" si="6"/>
        <v>0</v>
      </c>
      <c r="G1207" s="23" t="str">
        <f t="shared" si="7"/>
        <v>0</v>
      </c>
      <c r="H1207" s="24">
        <v>39025.0</v>
      </c>
      <c r="I1207" s="11"/>
      <c r="J1207" s="11"/>
      <c r="L1207" s="11"/>
      <c r="M1207" s="11"/>
      <c r="N1207" s="11"/>
      <c r="O1207" s="11"/>
      <c r="P1207" s="11"/>
      <c r="Q1207" s="11"/>
      <c r="R1207" s="11"/>
      <c r="S1207" s="11"/>
      <c r="T1207" s="11"/>
      <c r="U1207" s="11"/>
      <c r="V1207" s="11"/>
      <c r="W1207" s="11"/>
      <c r="X1207" s="11"/>
      <c r="Y1207" s="11"/>
      <c r="Z1207" s="11"/>
      <c r="AA1207" s="11"/>
      <c r="AB1207" s="11"/>
      <c r="AC1207" s="11"/>
      <c r="AD1207" s="11"/>
    </row>
    <row r="1208">
      <c r="A1208" s="10" t="s">
        <v>36</v>
      </c>
      <c r="B1208" s="10" t="s">
        <v>1263</v>
      </c>
      <c r="C1208" s="11"/>
      <c r="D1208" s="21" t="str">
        <f t="shared" si="1"/>
        <v>0</v>
      </c>
      <c r="E1208" s="21" t="str">
        <f t="shared" si="8"/>
        <v>0</v>
      </c>
      <c r="F1208" s="22" t="str">
        <f t="shared" si="6"/>
        <v>0</v>
      </c>
      <c r="G1208" s="23" t="str">
        <f t="shared" si="7"/>
        <v>0</v>
      </c>
      <c r="H1208" s="24">
        <v>370641.0</v>
      </c>
      <c r="I1208" s="11"/>
      <c r="J1208" s="11"/>
      <c r="L1208" s="11"/>
      <c r="M1208" s="11"/>
      <c r="N1208" s="11"/>
      <c r="O1208" s="11"/>
      <c r="P1208" s="11"/>
      <c r="Q1208" s="11"/>
      <c r="R1208" s="11"/>
      <c r="S1208" s="11"/>
      <c r="T1208" s="11"/>
      <c r="U1208" s="11"/>
      <c r="V1208" s="11"/>
      <c r="W1208" s="11"/>
      <c r="X1208" s="11"/>
      <c r="Y1208" s="11"/>
      <c r="Z1208" s="11"/>
      <c r="AA1208" s="11"/>
      <c r="AB1208" s="11"/>
      <c r="AC1208" s="11"/>
      <c r="AD1208" s="11"/>
    </row>
    <row r="1209">
      <c r="A1209" s="10" t="s">
        <v>36</v>
      </c>
      <c r="B1209" s="10" t="s">
        <v>1264</v>
      </c>
      <c r="C1209" s="11"/>
      <c r="D1209" s="21" t="str">
        <f t="shared" si="1"/>
        <v>0</v>
      </c>
      <c r="E1209" s="21" t="str">
        <f t="shared" si="8"/>
        <v>0</v>
      </c>
      <c r="F1209" s="22" t="str">
        <f t="shared" si="6"/>
        <v>0</v>
      </c>
      <c r="G1209" s="23" t="str">
        <f t="shared" si="7"/>
        <v>0</v>
      </c>
      <c r="H1209" s="24">
        <v>8943444.0</v>
      </c>
      <c r="I1209" s="11"/>
      <c r="J1209" s="11"/>
      <c r="L1209" s="11"/>
      <c r="M1209" s="11"/>
      <c r="N1209" s="11"/>
      <c r="O1209" s="11"/>
      <c r="P1209" s="11"/>
      <c r="Q1209" s="11"/>
      <c r="R1209" s="11"/>
      <c r="S1209" s="11"/>
      <c r="T1209" s="11"/>
      <c r="U1209" s="11"/>
      <c r="V1209" s="11"/>
      <c r="W1209" s="11"/>
      <c r="X1209" s="11"/>
      <c r="Y1209" s="11"/>
      <c r="Z1209" s="11"/>
      <c r="AA1209" s="11"/>
      <c r="AB1209" s="11"/>
      <c r="AC1209" s="11"/>
      <c r="AD1209" s="11"/>
    </row>
    <row r="1210">
      <c r="A1210" s="10" t="s">
        <v>36</v>
      </c>
      <c r="B1210" s="10" t="s">
        <v>1265</v>
      </c>
      <c r="C1210" s="11"/>
      <c r="D1210" s="21" t="str">
        <f t="shared" si="1"/>
        <v>0</v>
      </c>
      <c r="E1210" s="21" t="str">
        <f t="shared" si="8"/>
        <v>0</v>
      </c>
      <c r="F1210" s="22" t="str">
        <f t="shared" si="6"/>
        <v>0</v>
      </c>
      <c r="G1210" s="23" t="str">
        <f t="shared" si="7"/>
        <v>0</v>
      </c>
      <c r="H1210" s="24">
        <v>6400588.0</v>
      </c>
      <c r="I1210" s="11"/>
      <c r="J1210" s="11"/>
      <c r="L1210" s="11"/>
      <c r="M1210" s="11"/>
      <c r="N1210" s="11"/>
      <c r="O1210" s="11"/>
      <c r="P1210" s="11"/>
      <c r="Q1210" s="11"/>
      <c r="R1210" s="11"/>
      <c r="S1210" s="11"/>
      <c r="T1210" s="11"/>
      <c r="U1210" s="11"/>
      <c r="V1210" s="11"/>
      <c r="W1210" s="11"/>
      <c r="X1210" s="11"/>
      <c r="Y1210" s="11"/>
      <c r="Z1210" s="11"/>
      <c r="AA1210" s="11"/>
      <c r="AB1210" s="11"/>
      <c r="AC1210" s="11"/>
      <c r="AD1210" s="11"/>
    </row>
    <row r="1211">
      <c r="A1211" s="10" t="s">
        <v>36</v>
      </c>
      <c r="B1211" s="10" t="s">
        <v>1266</v>
      </c>
      <c r="C1211" s="11"/>
      <c r="D1211" s="21" t="str">
        <f t="shared" si="1"/>
        <v>0</v>
      </c>
      <c r="E1211" s="21" t="str">
        <f t="shared" si="8"/>
        <v>Wesfarmers</v>
      </c>
      <c r="F1211" s="22" t="str">
        <f t="shared" si="6"/>
        <v>WESFARMERS</v>
      </c>
      <c r="G1211" s="23">
        <f t="shared" si="7"/>
        <v>5421578</v>
      </c>
      <c r="H1211" s="24">
        <v>5421578.0</v>
      </c>
      <c r="I1211" s="11"/>
      <c r="J1211" s="11"/>
      <c r="L1211" s="11"/>
      <c r="M1211" s="11"/>
      <c r="N1211" s="11"/>
      <c r="O1211" s="11"/>
      <c r="P1211" s="11"/>
      <c r="Q1211" s="11"/>
      <c r="R1211" s="11"/>
      <c r="S1211" s="11"/>
      <c r="T1211" s="11"/>
      <c r="U1211" s="11"/>
      <c r="V1211" s="11"/>
      <c r="W1211" s="11"/>
      <c r="X1211" s="11"/>
      <c r="Y1211" s="11"/>
      <c r="Z1211" s="11"/>
      <c r="AA1211" s="11"/>
      <c r="AB1211" s="11"/>
      <c r="AC1211" s="11"/>
      <c r="AD1211" s="11"/>
    </row>
    <row r="1212">
      <c r="A1212" s="10" t="s">
        <v>36</v>
      </c>
      <c r="B1212" s="10" t="s">
        <v>1267</v>
      </c>
      <c r="C1212" s="11"/>
      <c r="D1212" s="21" t="str">
        <f t="shared" si="1"/>
        <v>0</v>
      </c>
      <c r="E1212" s="21" t="str">
        <f t="shared" si="8"/>
        <v>0</v>
      </c>
      <c r="F1212" s="22" t="str">
        <f t="shared" si="6"/>
        <v>0</v>
      </c>
      <c r="G1212" s="23" t="str">
        <f t="shared" si="7"/>
        <v>0</v>
      </c>
      <c r="H1212" s="24">
        <v>1442568.0</v>
      </c>
      <c r="I1212" s="11"/>
      <c r="J1212" s="11"/>
      <c r="L1212" s="11"/>
      <c r="M1212" s="11"/>
      <c r="N1212" s="11"/>
      <c r="O1212" s="11"/>
      <c r="P1212" s="11"/>
      <c r="Q1212" s="11"/>
      <c r="R1212" s="11"/>
      <c r="S1212" s="11"/>
      <c r="T1212" s="11"/>
      <c r="U1212" s="11"/>
      <c r="V1212" s="11"/>
      <c r="W1212" s="11"/>
      <c r="X1212" s="11"/>
      <c r="Y1212" s="11"/>
      <c r="Z1212" s="11"/>
      <c r="AA1212" s="11"/>
      <c r="AB1212" s="11"/>
      <c r="AC1212" s="11"/>
      <c r="AD1212" s="11"/>
    </row>
    <row r="1213">
      <c r="A1213" s="10" t="s">
        <v>36</v>
      </c>
      <c r="B1213" s="10" t="s">
        <v>1268</v>
      </c>
      <c r="C1213" s="11"/>
      <c r="D1213" s="21" t="str">
        <f t="shared" si="1"/>
        <v>0</v>
      </c>
      <c r="E1213" s="21" t="str">
        <f t="shared" si="8"/>
        <v>0</v>
      </c>
      <c r="F1213" s="22" t="str">
        <f t="shared" si="6"/>
        <v>0</v>
      </c>
      <c r="G1213" s="23" t="str">
        <f t="shared" si="7"/>
        <v>0</v>
      </c>
      <c r="H1213" s="24">
        <v>4595329.0</v>
      </c>
      <c r="I1213" s="11"/>
      <c r="J1213" s="11"/>
      <c r="L1213" s="11"/>
      <c r="M1213" s="11"/>
      <c r="N1213" s="11"/>
      <c r="O1213" s="11"/>
      <c r="P1213" s="11"/>
      <c r="Q1213" s="11"/>
      <c r="R1213" s="11"/>
      <c r="S1213" s="11"/>
      <c r="T1213" s="11"/>
      <c r="U1213" s="11"/>
      <c r="V1213" s="11"/>
      <c r="W1213" s="11"/>
      <c r="X1213" s="11"/>
      <c r="Y1213" s="11"/>
      <c r="Z1213" s="11"/>
      <c r="AA1213" s="11"/>
      <c r="AB1213" s="11"/>
      <c r="AC1213" s="11"/>
      <c r="AD1213" s="11"/>
    </row>
    <row r="1214">
      <c r="A1214" s="10" t="s">
        <v>36</v>
      </c>
      <c r="B1214" s="10" t="s">
        <v>1269</v>
      </c>
      <c r="C1214" s="11"/>
      <c r="D1214" s="21" t="str">
        <f t="shared" si="1"/>
        <v>0</v>
      </c>
      <c r="E1214" s="21" t="str">
        <f t="shared" si="8"/>
        <v>0</v>
      </c>
      <c r="F1214" s="22" t="str">
        <f t="shared" si="6"/>
        <v>0</v>
      </c>
      <c r="G1214" s="23" t="str">
        <f t="shared" si="7"/>
        <v>0</v>
      </c>
      <c r="H1214" s="24">
        <v>3086522.0</v>
      </c>
      <c r="I1214" s="11"/>
      <c r="J1214" s="11"/>
      <c r="L1214" s="11"/>
      <c r="M1214" s="11"/>
      <c r="N1214" s="11"/>
      <c r="O1214" s="11"/>
      <c r="P1214" s="11"/>
      <c r="Q1214" s="11"/>
      <c r="R1214" s="11"/>
      <c r="S1214" s="11"/>
      <c r="T1214" s="11"/>
      <c r="U1214" s="11"/>
      <c r="V1214" s="11"/>
      <c r="W1214" s="11"/>
      <c r="X1214" s="11"/>
      <c r="Y1214" s="11"/>
      <c r="Z1214" s="11"/>
      <c r="AA1214" s="11"/>
      <c r="AB1214" s="11"/>
      <c r="AC1214" s="11"/>
      <c r="AD1214" s="11"/>
    </row>
    <row r="1215">
      <c r="A1215" s="10" t="s">
        <v>36</v>
      </c>
      <c r="B1215" s="10" t="s">
        <v>1270</v>
      </c>
      <c r="C1215" s="11"/>
      <c r="D1215" s="21" t="str">
        <f t="shared" si="1"/>
        <v>0</v>
      </c>
      <c r="E1215" s="21" t="str">
        <f t="shared" si="8"/>
        <v>0</v>
      </c>
      <c r="F1215" s="22" t="str">
        <f t="shared" si="6"/>
        <v>0</v>
      </c>
      <c r="G1215" s="23" t="str">
        <f t="shared" si="7"/>
        <v>0</v>
      </c>
      <c r="H1215" s="24">
        <v>1568974.0</v>
      </c>
      <c r="I1215" s="11"/>
      <c r="J1215" s="11"/>
      <c r="L1215" s="11"/>
      <c r="M1215" s="11"/>
      <c r="N1215" s="11"/>
      <c r="O1215" s="11"/>
      <c r="P1215" s="11"/>
      <c r="Q1215" s="11"/>
      <c r="R1215" s="11"/>
      <c r="S1215" s="11"/>
      <c r="T1215" s="11"/>
      <c r="U1215" s="11"/>
      <c r="V1215" s="11"/>
      <c r="W1215" s="11"/>
      <c r="X1215" s="11"/>
      <c r="Y1215" s="11"/>
      <c r="Z1215" s="11"/>
      <c r="AA1215" s="11"/>
      <c r="AB1215" s="11"/>
      <c r="AC1215" s="11"/>
      <c r="AD1215" s="11"/>
    </row>
    <row r="1216">
      <c r="A1216" s="10" t="s">
        <v>36</v>
      </c>
      <c r="B1216" s="10" t="s">
        <v>1271</v>
      </c>
      <c r="C1216" s="11"/>
      <c r="D1216" s="21" t="str">
        <f t="shared" si="1"/>
        <v>0</v>
      </c>
      <c r="E1216" s="21" t="str">
        <f t="shared" si="8"/>
        <v>0</v>
      </c>
      <c r="F1216" s="22" t="str">
        <f t="shared" si="6"/>
        <v>0</v>
      </c>
      <c r="G1216" s="23" t="str">
        <f t="shared" si="7"/>
        <v>0</v>
      </c>
      <c r="H1216" s="24">
        <v>1.3810899E7</v>
      </c>
      <c r="I1216" s="11"/>
      <c r="J1216" s="11"/>
      <c r="L1216" s="11"/>
      <c r="M1216" s="11"/>
      <c r="N1216" s="11"/>
      <c r="O1216" s="11"/>
      <c r="P1216" s="11"/>
      <c r="Q1216" s="11"/>
      <c r="R1216" s="11"/>
      <c r="S1216" s="11"/>
      <c r="T1216" s="11"/>
      <c r="U1216" s="11"/>
      <c r="V1216" s="11"/>
      <c r="W1216" s="11"/>
      <c r="X1216" s="11"/>
      <c r="Y1216" s="11"/>
      <c r="Z1216" s="11"/>
      <c r="AA1216" s="11"/>
      <c r="AB1216" s="11"/>
      <c r="AC1216" s="11"/>
      <c r="AD1216" s="11"/>
    </row>
    <row r="1217">
      <c r="A1217" s="10" t="s">
        <v>36</v>
      </c>
      <c r="B1217" s="10" t="s">
        <v>1272</v>
      </c>
      <c r="C1217" s="11"/>
      <c r="D1217" s="21" t="str">
        <f t="shared" si="1"/>
        <v>0</v>
      </c>
      <c r="E1217" s="21" t="str">
        <f t="shared" si="8"/>
        <v>0</v>
      </c>
      <c r="F1217" s="22" t="str">
        <f t="shared" si="6"/>
        <v>0</v>
      </c>
      <c r="G1217" s="23" t="str">
        <f t="shared" si="7"/>
        <v>0</v>
      </c>
      <c r="H1217" s="24">
        <v>277415.0</v>
      </c>
      <c r="I1217" s="11"/>
      <c r="J1217" s="11"/>
      <c r="L1217" s="11"/>
      <c r="M1217" s="11"/>
      <c r="N1217" s="11"/>
      <c r="O1217" s="11"/>
      <c r="P1217" s="11"/>
      <c r="Q1217" s="11"/>
      <c r="R1217" s="11"/>
      <c r="S1217" s="11"/>
      <c r="T1217" s="11"/>
      <c r="U1217" s="11"/>
      <c r="V1217" s="11"/>
      <c r="W1217" s="11"/>
      <c r="X1217" s="11"/>
      <c r="Y1217" s="11"/>
      <c r="Z1217" s="11"/>
      <c r="AA1217" s="11"/>
      <c r="AB1217" s="11"/>
      <c r="AC1217" s="11"/>
      <c r="AD1217" s="11"/>
    </row>
    <row r="1218">
      <c r="A1218" s="10" t="s">
        <v>36</v>
      </c>
      <c r="B1218" s="10" t="s">
        <v>1273</v>
      </c>
      <c r="C1218" s="11"/>
      <c r="D1218" s="21" t="str">
        <f t="shared" si="1"/>
        <v>0</v>
      </c>
      <c r="E1218" s="21" t="str">
        <f t="shared" si="8"/>
        <v>0</v>
      </c>
      <c r="F1218" s="22" t="str">
        <f t="shared" si="6"/>
        <v>0</v>
      </c>
      <c r="G1218" s="23" t="str">
        <f t="shared" si="7"/>
        <v>0</v>
      </c>
      <c r="H1218" s="24">
        <v>5948684.0</v>
      </c>
      <c r="I1218" s="11"/>
      <c r="J1218" s="11"/>
      <c r="L1218" s="11"/>
      <c r="M1218" s="11"/>
      <c r="N1218" s="11"/>
      <c r="O1218" s="11"/>
      <c r="P1218" s="11"/>
      <c r="Q1218" s="11"/>
      <c r="R1218" s="11"/>
      <c r="S1218" s="11"/>
      <c r="T1218" s="11"/>
      <c r="U1218" s="11"/>
      <c r="V1218" s="11"/>
      <c r="W1218" s="11"/>
      <c r="X1218" s="11"/>
      <c r="Y1218" s="11"/>
      <c r="Z1218" s="11"/>
      <c r="AA1218" s="11"/>
      <c r="AB1218" s="11"/>
      <c r="AC1218" s="11"/>
      <c r="AD1218" s="11"/>
    </row>
    <row r="1219">
      <c r="A1219" s="10" t="s">
        <v>36</v>
      </c>
      <c r="B1219" s="10" t="s">
        <v>1274</v>
      </c>
      <c r="C1219" s="11"/>
      <c r="D1219" s="21" t="str">
        <f t="shared" si="1"/>
        <v>0</v>
      </c>
      <c r="E1219" s="21" t="str">
        <f t="shared" si="8"/>
        <v>0</v>
      </c>
      <c r="F1219" s="22" t="str">
        <f t="shared" si="6"/>
        <v>0</v>
      </c>
      <c r="G1219" s="23" t="str">
        <f t="shared" si="7"/>
        <v>0</v>
      </c>
      <c r="H1219" s="24">
        <v>3270693.0</v>
      </c>
      <c r="I1219" s="11"/>
      <c r="J1219" s="11"/>
      <c r="L1219" s="11"/>
      <c r="M1219" s="11"/>
      <c r="N1219" s="11"/>
      <c r="O1219" s="11"/>
      <c r="P1219" s="11"/>
      <c r="Q1219" s="11"/>
      <c r="R1219" s="11"/>
      <c r="S1219" s="11"/>
      <c r="T1219" s="11"/>
      <c r="U1219" s="11"/>
      <c r="V1219" s="11"/>
      <c r="W1219" s="11"/>
      <c r="X1219" s="11"/>
      <c r="Y1219" s="11"/>
      <c r="Z1219" s="11"/>
      <c r="AA1219" s="11"/>
      <c r="AB1219" s="11"/>
      <c r="AC1219" s="11"/>
      <c r="AD1219" s="11"/>
    </row>
    <row r="1220">
      <c r="A1220" s="10" t="s">
        <v>36</v>
      </c>
      <c r="B1220" s="10" t="s">
        <v>1275</v>
      </c>
      <c r="C1220" s="11"/>
      <c r="D1220" s="21" t="str">
        <f t="shared" si="1"/>
        <v>0</v>
      </c>
      <c r="E1220" s="21" t="str">
        <f t="shared" si="8"/>
        <v>0</v>
      </c>
      <c r="F1220" s="22" t="str">
        <f t="shared" si="6"/>
        <v>0</v>
      </c>
      <c r="G1220" s="23" t="str">
        <f t="shared" si="7"/>
        <v>0</v>
      </c>
      <c r="H1220" s="24">
        <v>190869.0</v>
      </c>
      <c r="I1220" s="11"/>
      <c r="J1220" s="11"/>
      <c r="L1220" s="11"/>
      <c r="M1220" s="11"/>
      <c r="N1220" s="11"/>
      <c r="O1220" s="11"/>
      <c r="P1220" s="11"/>
      <c r="Q1220" s="11"/>
      <c r="R1220" s="11"/>
      <c r="S1220" s="11"/>
      <c r="T1220" s="11"/>
      <c r="U1220" s="11"/>
      <c r="V1220" s="11"/>
      <c r="W1220" s="11"/>
      <c r="X1220" s="11"/>
      <c r="Y1220" s="11"/>
      <c r="Z1220" s="11"/>
      <c r="AA1220" s="11"/>
      <c r="AB1220" s="11"/>
      <c r="AC1220" s="11"/>
      <c r="AD1220" s="11"/>
    </row>
    <row r="1221">
      <c r="A1221" s="10" t="s">
        <v>36</v>
      </c>
      <c r="B1221" s="10" t="s">
        <v>1276</v>
      </c>
      <c r="C1221" s="11"/>
      <c r="D1221" s="21" t="str">
        <f t="shared" si="1"/>
        <v>0</v>
      </c>
      <c r="E1221" s="21" t="str">
        <f t="shared" si="8"/>
        <v>0</v>
      </c>
      <c r="F1221" s="22" t="str">
        <f t="shared" si="6"/>
        <v>0</v>
      </c>
      <c r="G1221" s="23" t="str">
        <f t="shared" si="7"/>
        <v>0</v>
      </c>
      <c r="H1221" s="24">
        <v>1162736.0</v>
      </c>
      <c r="I1221" s="11"/>
      <c r="J1221" s="11"/>
      <c r="L1221" s="11"/>
      <c r="M1221" s="11"/>
      <c r="N1221" s="11"/>
      <c r="O1221" s="11"/>
      <c r="P1221" s="11"/>
      <c r="Q1221" s="11"/>
      <c r="R1221" s="11"/>
      <c r="S1221" s="11"/>
      <c r="T1221" s="11"/>
      <c r="U1221" s="11"/>
      <c r="V1221" s="11"/>
      <c r="W1221" s="11"/>
      <c r="X1221" s="11"/>
      <c r="Y1221" s="11"/>
      <c r="Z1221" s="11"/>
      <c r="AA1221" s="11"/>
      <c r="AB1221" s="11"/>
      <c r="AC1221" s="11"/>
      <c r="AD1221" s="11"/>
    </row>
    <row r="1222">
      <c r="A1222" s="10" t="s">
        <v>36</v>
      </c>
      <c r="B1222" s="10" t="s">
        <v>1277</v>
      </c>
      <c r="C1222" s="11"/>
      <c r="D1222" s="21" t="str">
        <f t="shared" si="1"/>
        <v>0</v>
      </c>
      <c r="E1222" s="21" t="str">
        <f t="shared" si="8"/>
        <v>0</v>
      </c>
      <c r="F1222" s="22" t="str">
        <f t="shared" si="6"/>
        <v>0</v>
      </c>
      <c r="G1222" s="23" t="str">
        <f t="shared" si="7"/>
        <v>0</v>
      </c>
      <c r="H1222" s="24">
        <v>96318.0</v>
      </c>
      <c r="I1222" s="11"/>
      <c r="J1222" s="11"/>
      <c r="L1222" s="11"/>
      <c r="M1222" s="11"/>
      <c r="N1222" s="11"/>
      <c r="O1222" s="11"/>
      <c r="P1222" s="11"/>
      <c r="Q1222" s="11"/>
      <c r="R1222" s="11"/>
      <c r="S1222" s="11"/>
      <c r="T1222" s="11"/>
      <c r="U1222" s="11"/>
      <c r="V1222" s="11"/>
      <c r="W1222" s="11"/>
      <c r="X1222" s="11"/>
      <c r="Y1222" s="11"/>
      <c r="Z1222" s="11"/>
      <c r="AA1222" s="11"/>
      <c r="AB1222" s="11"/>
      <c r="AC1222" s="11"/>
      <c r="AD1222" s="11"/>
    </row>
    <row r="1223">
      <c r="A1223" s="10" t="s">
        <v>36</v>
      </c>
      <c r="B1223" s="10" t="s">
        <v>1278</v>
      </c>
      <c r="C1223" s="11"/>
      <c r="D1223" s="21" t="str">
        <f t="shared" si="1"/>
        <v>0</v>
      </c>
      <c r="E1223" s="21" t="str">
        <f t="shared" si="8"/>
        <v>0</v>
      </c>
      <c r="F1223" s="22" t="str">
        <f t="shared" si="6"/>
        <v>0</v>
      </c>
      <c r="G1223" s="23" t="str">
        <f t="shared" si="7"/>
        <v>0</v>
      </c>
      <c r="H1223" s="24">
        <v>36873.0</v>
      </c>
      <c r="I1223" s="11"/>
      <c r="J1223" s="11"/>
      <c r="L1223" s="11"/>
      <c r="M1223" s="11"/>
      <c r="N1223" s="11"/>
      <c r="O1223" s="11"/>
      <c r="P1223" s="11"/>
      <c r="Q1223" s="11"/>
      <c r="R1223" s="11"/>
      <c r="S1223" s="11"/>
      <c r="T1223" s="11"/>
      <c r="U1223" s="11"/>
      <c r="V1223" s="11"/>
      <c r="W1223" s="11"/>
      <c r="X1223" s="11"/>
      <c r="Y1223" s="11"/>
      <c r="Z1223" s="11"/>
      <c r="AA1223" s="11"/>
      <c r="AB1223" s="11"/>
      <c r="AC1223" s="11"/>
      <c r="AD1223" s="11"/>
    </row>
    <row r="1224">
      <c r="A1224" s="10" t="s">
        <v>36</v>
      </c>
      <c r="B1224" s="10" t="s">
        <v>1279</v>
      </c>
      <c r="C1224" s="11"/>
      <c r="D1224" s="21" t="str">
        <f t="shared" si="1"/>
        <v>0</v>
      </c>
      <c r="E1224" s="21" t="str">
        <f t="shared" si="8"/>
        <v>0</v>
      </c>
      <c r="F1224" s="22" t="str">
        <f t="shared" si="6"/>
        <v>0</v>
      </c>
      <c r="G1224" s="23" t="str">
        <f t="shared" si="7"/>
        <v>0</v>
      </c>
      <c r="H1224" s="24">
        <v>2726379.0</v>
      </c>
      <c r="I1224" s="11"/>
      <c r="J1224" s="11"/>
      <c r="L1224" s="11"/>
      <c r="M1224" s="11"/>
      <c r="N1224" s="11"/>
      <c r="O1224" s="11"/>
      <c r="P1224" s="11"/>
      <c r="Q1224" s="11"/>
      <c r="R1224" s="11"/>
      <c r="S1224" s="11"/>
      <c r="T1224" s="11"/>
      <c r="U1224" s="11"/>
      <c r="V1224" s="11"/>
      <c r="W1224" s="11"/>
      <c r="X1224" s="11"/>
      <c r="Y1224" s="11"/>
      <c r="Z1224" s="11"/>
      <c r="AA1224" s="11"/>
      <c r="AB1224" s="11"/>
      <c r="AC1224" s="11"/>
      <c r="AD1224" s="11"/>
    </row>
    <row r="1225">
      <c r="A1225" s="10" t="s">
        <v>36</v>
      </c>
      <c r="B1225" s="10" t="s">
        <v>1280</v>
      </c>
      <c r="C1225" s="11"/>
      <c r="D1225" s="21" t="str">
        <f t="shared" si="1"/>
        <v>0</v>
      </c>
      <c r="E1225" s="21" t="str">
        <f t="shared" si="8"/>
        <v>0</v>
      </c>
      <c r="F1225" s="22" t="str">
        <f t="shared" si="6"/>
        <v>0</v>
      </c>
      <c r="G1225" s="23" t="str">
        <f t="shared" si="7"/>
        <v>0</v>
      </c>
      <c r="H1225" s="24">
        <v>57122.0</v>
      </c>
      <c r="I1225" s="11"/>
      <c r="J1225" s="11"/>
      <c r="L1225" s="11"/>
      <c r="M1225" s="11"/>
      <c r="N1225" s="11"/>
      <c r="O1225" s="11"/>
      <c r="P1225" s="11"/>
      <c r="Q1225" s="11"/>
      <c r="R1225" s="11"/>
      <c r="S1225" s="11"/>
      <c r="T1225" s="11"/>
      <c r="U1225" s="11"/>
      <c r="V1225" s="11"/>
      <c r="W1225" s="11"/>
      <c r="X1225" s="11"/>
      <c r="Y1225" s="11"/>
      <c r="Z1225" s="11"/>
      <c r="AA1225" s="11"/>
      <c r="AB1225" s="11"/>
      <c r="AC1225" s="11"/>
      <c r="AD1225" s="11"/>
    </row>
    <row r="1226">
      <c r="A1226" s="10" t="s">
        <v>36</v>
      </c>
      <c r="B1226" s="10" t="s">
        <v>1281</v>
      </c>
      <c r="C1226" s="11"/>
      <c r="D1226" s="21" t="str">
        <f t="shared" si="1"/>
        <v>0</v>
      </c>
      <c r="E1226" s="21" t="str">
        <f t="shared" si="8"/>
        <v>0</v>
      </c>
      <c r="F1226" s="22" t="str">
        <f t="shared" si="6"/>
        <v>0</v>
      </c>
      <c r="G1226" s="23" t="str">
        <f t="shared" si="7"/>
        <v>0</v>
      </c>
      <c r="H1226" s="24">
        <v>5428256.0</v>
      </c>
      <c r="I1226" s="11"/>
      <c r="J1226" s="11"/>
      <c r="L1226" s="11"/>
      <c r="M1226" s="11"/>
      <c r="N1226" s="11"/>
      <c r="O1226" s="11"/>
      <c r="P1226" s="11"/>
      <c r="Q1226" s="11"/>
      <c r="R1226" s="11"/>
      <c r="S1226" s="11"/>
      <c r="T1226" s="11"/>
      <c r="U1226" s="11"/>
      <c r="V1226" s="11"/>
      <c r="W1226" s="11"/>
      <c r="X1226" s="11"/>
      <c r="Y1226" s="11"/>
      <c r="Z1226" s="11"/>
      <c r="AA1226" s="11"/>
      <c r="AB1226" s="11"/>
      <c r="AC1226" s="11"/>
      <c r="AD1226" s="11"/>
    </row>
    <row r="1227">
      <c r="A1227" s="10" t="s">
        <v>36</v>
      </c>
      <c r="B1227" s="10" t="s">
        <v>1282</v>
      </c>
      <c r="C1227" s="11"/>
      <c r="D1227" s="21" t="str">
        <f t="shared" si="1"/>
        <v>0</v>
      </c>
      <c r="E1227" s="21" t="str">
        <f t="shared" si="8"/>
        <v>0</v>
      </c>
      <c r="F1227" s="22" t="str">
        <f t="shared" si="6"/>
        <v>0</v>
      </c>
      <c r="G1227" s="23" t="str">
        <f t="shared" si="7"/>
        <v>0</v>
      </c>
      <c r="H1227" s="24">
        <v>2218569.0</v>
      </c>
      <c r="I1227" s="11"/>
      <c r="J1227" s="11"/>
      <c r="L1227" s="11"/>
      <c r="M1227" s="11"/>
      <c r="N1227" s="11"/>
      <c r="O1227" s="11"/>
      <c r="P1227" s="11"/>
      <c r="Q1227" s="11"/>
      <c r="R1227" s="11"/>
      <c r="S1227" s="11"/>
      <c r="T1227" s="11"/>
      <c r="U1227" s="11"/>
      <c r="V1227" s="11"/>
      <c r="W1227" s="11"/>
      <c r="X1227" s="11"/>
      <c r="Y1227" s="11"/>
      <c r="Z1227" s="11"/>
      <c r="AA1227" s="11"/>
      <c r="AB1227" s="11"/>
      <c r="AC1227" s="11"/>
      <c r="AD1227" s="11"/>
    </row>
    <row r="1228">
      <c r="A1228" s="10" t="s">
        <v>36</v>
      </c>
      <c r="B1228" s="10" t="s">
        <v>1283</v>
      </c>
      <c r="C1228" s="11"/>
      <c r="D1228" s="21" t="str">
        <f t="shared" si="1"/>
        <v>0</v>
      </c>
      <c r="E1228" s="21" t="str">
        <f t="shared" si="8"/>
        <v>0</v>
      </c>
      <c r="F1228" s="22" t="str">
        <f t="shared" si="6"/>
        <v>0</v>
      </c>
      <c r="G1228" s="23" t="str">
        <f t="shared" si="7"/>
        <v>0</v>
      </c>
      <c r="H1228" s="24">
        <v>231014.0</v>
      </c>
      <c r="I1228" s="11"/>
      <c r="J1228" s="11"/>
      <c r="L1228" s="11"/>
      <c r="M1228" s="11"/>
      <c r="N1228" s="11"/>
      <c r="O1228" s="11"/>
      <c r="P1228" s="11"/>
      <c r="Q1228" s="11"/>
      <c r="R1228" s="11"/>
      <c r="S1228" s="11"/>
      <c r="T1228" s="11"/>
      <c r="U1228" s="11"/>
      <c r="V1228" s="11"/>
      <c r="W1228" s="11"/>
      <c r="X1228" s="11"/>
      <c r="Y1228" s="11"/>
      <c r="Z1228" s="11"/>
      <c r="AA1228" s="11"/>
      <c r="AB1228" s="11"/>
      <c r="AC1228" s="11"/>
      <c r="AD1228" s="11"/>
    </row>
    <row r="1229">
      <c r="A1229" s="10" t="s">
        <v>36</v>
      </c>
      <c r="B1229" s="10" t="s">
        <v>1284</v>
      </c>
      <c r="C1229" s="11"/>
      <c r="D1229" s="21" t="str">
        <f t="shared" si="1"/>
        <v>0</v>
      </c>
      <c r="E1229" s="21" t="str">
        <f t="shared" si="8"/>
        <v>0</v>
      </c>
      <c r="F1229" s="22" t="str">
        <f t="shared" si="6"/>
        <v>0</v>
      </c>
      <c r="G1229" s="23" t="str">
        <f t="shared" si="7"/>
        <v>0</v>
      </c>
      <c r="H1229" s="24">
        <v>7337240.0</v>
      </c>
      <c r="I1229" s="11"/>
      <c r="J1229" s="11"/>
      <c r="L1229" s="11"/>
      <c r="M1229" s="11"/>
      <c r="N1229" s="11"/>
      <c r="O1229" s="11"/>
      <c r="P1229" s="11"/>
      <c r="Q1229" s="11"/>
      <c r="R1229" s="11"/>
      <c r="S1229" s="11"/>
      <c r="T1229" s="11"/>
      <c r="U1229" s="11"/>
      <c r="V1229" s="11"/>
      <c r="W1229" s="11"/>
      <c r="X1229" s="11"/>
      <c r="Y1229" s="11"/>
      <c r="Z1229" s="11"/>
      <c r="AA1229" s="11"/>
      <c r="AB1229" s="11"/>
      <c r="AC1229" s="11"/>
      <c r="AD1229" s="11"/>
    </row>
    <row r="1230">
      <c r="A1230" s="10" t="s">
        <v>36</v>
      </c>
      <c r="B1230" s="10" t="s">
        <v>1285</v>
      </c>
      <c r="C1230" s="11"/>
      <c r="D1230" s="21" t="str">
        <f t="shared" si="1"/>
        <v>0</v>
      </c>
      <c r="E1230" s="21" t="str">
        <f t="shared" si="8"/>
        <v>0</v>
      </c>
      <c r="F1230" s="22" t="str">
        <f t="shared" si="6"/>
        <v>0</v>
      </c>
      <c r="G1230" s="23" t="str">
        <f t="shared" si="7"/>
        <v>0</v>
      </c>
      <c r="H1230" s="24">
        <v>212352.0</v>
      </c>
      <c r="I1230" s="11"/>
      <c r="J1230" s="11"/>
      <c r="L1230" s="11"/>
      <c r="M1230" s="11"/>
      <c r="N1230" s="11"/>
      <c r="O1230" s="11"/>
      <c r="P1230" s="11"/>
      <c r="Q1230" s="11"/>
      <c r="R1230" s="11"/>
      <c r="S1230" s="11"/>
      <c r="T1230" s="11"/>
      <c r="U1230" s="11"/>
      <c r="V1230" s="11"/>
      <c r="W1230" s="11"/>
      <c r="X1230" s="11"/>
      <c r="Y1230" s="11"/>
      <c r="Z1230" s="11"/>
      <c r="AA1230" s="11"/>
      <c r="AB1230" s="11"/>
      <c r="AC1230" s="11"/>
      <c r="AD1230" s="11"/>
    </row>
    <row r="1231">
      <c r="A1231" s="10" t="s">
        <v>36</v>
      </c>
      <c r="B1231" s="10" t="s">
        <v>1286</v>
      </c>
      <c r="C1231" s="11"/>
      <c r="D1231" s="21" t="str">
        <f t="shared" si="1"/>
        <v>0</v>
      </c>
      <c r="E1231" s="21" t="str">
        <f t="shared" si="8"/>
        <v>0</v>
      </c>
      <c r="F1231" s="22" t="str">
        <f t="shared" si="6"/>
        <v>0</v>
      </c>
      <c r="G1231" s="23" t="str">
        <f t="shared" si="7"/>
        <v>0</v>
      </c>
      <c r="H1231" s="24">
        <v>145700.0</v>
      </c>
      <c r="I1231" s="11"/>
      <c r="J1231" s="11"/>
      <c r="L1231" s="11"/>
      <c r="M1231" s="11"/>
      <c r="N1231" s="11"/>
      <c r="O1231" s="11"/>
      <c r="P1231" s="11"/>
      <c r="Q1231" s="11"/>
      <c r="R1231" s="11"/>
      <c r="S1231" s="11"/>
      <c r="T1231" s="11"/>
      <c r="U1231" s="11"/>
      <c r="V1231" s="11"/>
      <c r="W1231" s="11"/>
      <c r="X1231" s="11"/>
      <c r="Y1231" s="11"/>
      <c r="Z1231" s="11"/>
      <c r="AA1231" s="11"/>
      <c r="AB1231" s="11"/>
      <c r="AC1231" s="11"/>
      <c r="AD1231" s="11"/>
    </row>
    <row r="1232">
      <c r="A1232" s="10" t="s">
        <v>36</v>
      </c>
      <c r="B1232" s="10" t="s">
        <v>1287</v>
      </c>
      <c r="C1232" s="11"/>
      <c r="D1232" s="21" t="str">
        <f t="shared" si="1"/>
        <v>0</v>
      </c>
      <c r="E1232" s="21" t="str">
        <f t="shared" si="8"/>
        <v>0</v>
      </c>
      <c r="F1232" s="22" t="str">
        <f t="shared" si="6"/>
        <v>0</v>
      </c>
      <c r="G1232" s="23" t="str">
        <f t="shared" si="7"/>
        <v>0</v>
      </c>
      <c r="H1232" s="24">
        <v>1.188673E7</v>
      </c>
      <c r="I1232" s="11"/>
      <c r="J1232" s="11"/>
      <c r="L1232" s="11"/>
      <c r="M1232" s="11"/>
      <c r="N1232" s="11"/>
      <c r="O1232" s="11"/>
      <c r="P1232" s="11"/>
      <c r="Q1232" s="11"/>
      <c r="R1232" s="11"/>
      <c r="S1232" s="11"/>
      <c r="T1232" s="11"/>
      <c r="U1232" s="11"/>
      <c r="V1232" s="11"/>
      <c r="W1232" s="11"/>
      <c r="X1232" s="11"/>
      <c r="Y1232" s="11"/>
      <c r="Z1232" s="11"/>
      <c r="AA1232" s="11"/>
      <c r="AB1232" s="11"/>
      <c r="AC1232" s="11"/>
      <c r="AD1232" s="11"/>
    </row>
    <row r="1233">
      <c r="A1233" s="10" t="s">
        <v>36</v>
      </c>
      <c r="B1233" s="10" t="s">
        <v>1288</v>
      </c>
      <c r="C1233" s="11"/>
      <c r="D1233" s="21" t="str">
        <f t="shared" si="1"/>
        <v>0</v>
      </c>
      <c r="E1233" s="21" t="str">
        <f t="shared" si="8"/>
        <v>0</v>
      </c>
      <c r="F1233" s="22" t="str">
        <f t="shared" si="6"/>
        <v>0</v>
      </c>
      <c r="G1233" s="23" t="str">
        <f t="shared" si="7"/>
        <v>0</v>
      </c>
      <c r="H1233" s="24">
        <v>6243980.0</v>
      </c>
      <c r="I1233" s="11"/>
      <c r="J1233" s="11"/>
      <c r="L1233" s="11"/>
      <c r="M1233" s="11"/>
      <c r="N1233" s="11"/>
      <c r="O1233" s="11"/>
      <c r="P1233" s="11"/>
      <c r="Q1233" s="11"/>
      <c r="R1233" s="11"/>
      <c r="S1233" s="11"/>
      <c r="T1233" s="11"/>
      <c r="U1233" s="11"/>
      <c r="V1233" s="11"/>
      <c r="W1233" s="11"/>
      <c r="X1233" s="11"/>
      <c r="Y1233" s="11"/>
      <c r="Z1233" s="11"/>
      <c r="AA1233" s="11"/>
      <c r="AB1233" s="11"/>
      <c r="AC1233" s="11"/>
      <c r="AD1233" s="11"/>
    </row>
    <row r="1234">
      <c r="A1234" s="10" t="s">
        <v>36</v>
      </c>
      <c r="B1234" s="10" t="s">
        <v>1289</v>
      </c>
      <c r="C1234" s="11"/>
      <c r="D1234" s="21" t="str">
        <f t="shared" si="1"/>
        <v>0</v>
      </c>
      <c r="E1234" s="21" t="str">
        <f t="shared" si="8"/>
        <v>0</v>
      </c>
      <c r="F1234" s="22" t="str">
        <f t="shared" si="6"/>
        <v>0</v>
      </c>
      <c r="G1234" s="23" t="str">
        <f t="shared" si="7"/>
        <v>0</v>
      </c>
      <c r="H1234" s="24">
        <v>2217587.0</v>
      </c>
      <c r="I1234" s="11"/>
      <c r="J1234" s="11"/>
      <c r="L1234" s="11"/>
      <c r="M1234" s="11"/>
      <c r="N1234" s="11"/>
      <c r="O1234" s="11"/>
      <c r="P1234" s="11"/>
      <c r="Q1234" s="11"/>
      <c r="R1234" s="11"/>
      <c r="S1234" s="11"/>
      <c r="T1234" s="11"/>
      <c r="U1234" s="11"/>
      <c r="V1234" s="11"/>
      <c r="W1234" s="11"/>
      <c r="X1234" s="11"/>
      <c r="Y1234" s="11"/>
      <c r="Z1234" s="11"/>
      <c r="AA1234" s="11"/>
      <c r="AB1234" s="11"/>
      <c r="AC1234" s="11"/>
      <c r="AD1234" s="11"/>
    </row>
    <row r="1235">
      <c r="A1235" s="10" t="s">
        <v>36</v>
      </c>
      <c r="B1235" s="10" t="s">
        <v>1290</v>
      </c>
      <c r="C1235" s="11"/>
      <c r="D1235" s="21" t="str">
        <f t="shared" si="1"/>
        <v>0</v>
      </c>
      <c r="E1235" s="21" t="str">
        <f t="shared" si="8"/>
        <v>0</v>
      </c>
      <c r="F1235" s="22" t="str">
        <f t="shared" si="6"/>
        <v>0</v>
      </c>
      <c r="G1235" s="23" t="str">
        <f t="shared" si="7"/>
        <v>0</v>
      </c>
      <c r="H1235" s="24">
        <v>1146886.0</v>
      </c>
      <c r="I1235" s="11"/>
      <c r="J1235" s="11"/>
      <c r="L1235" s="11"/>
      <c r="M1235" s="11"/>
      <c r="N1235" s="11"/>
      <c r="O1235" s="11"/>
      <c r="P1235" s="11"/>
      <c r="Q1235" s="11"/>
      <c r="R1235" s="11"/>
      <c r="S1235" s="11"/>
      <c r="T1235" s="11"/>
      <c r="U1235" s="11"/>
      <c r="V1235" s="11"/>
      <c r="W1235" s="11"/>
      <c r="X1235" s="11"/>
      <c r="Y1235" s="11"/>
      <c r="Z1235" s="11"/>
      <c r="AA1235" s="11"/>
      <c r="AB1235" s="11"/>
      <c r="AC1235" s="11"/>
      <c r="AD1235" s="11"/>
    </row>
    <row r="1236">
      <c r="A1236" s="10" t="s">
        <v>36</v>
      </c>
      <c r="B1236" s="10" t="s">
        <v>1291</v>
      </c>
      <c r="C1236" s="11"/>
      <c r="D1236" s="21" t="str">
        <f t="shared" si="1"/>
        <v>0</v>
      </c>
      <c r="E1236" s="21" t="str">
        <f t="shared" si="8"/>
        <v>0</v>
      </c>
      <c r="F1236" s="22" t="str">
        <f t="shared" si="6"/>
        <v>0</v>
      </c>
      <c r="G1236" s="23" t="str">
        <f t="shared" si="7"/>
        <v>0</v>
      </c>
      <c r="H1236" s="24">
        <v>3776072.0</v>
      </c>
      <c r="I1236" s="11"/>
      <c r="J1236" s="11"/>
      <c r="L1236" s="11"/>
      <c r="M1236" s="11"/>
      <c r="N1236" s="11"/>
      <c r="O1236" s="11"/>
      <c r="P1236" s="11"/>
      <c r="Q1236" s="11"/>
      <c r="R1236" s="11"/>
      <c r="S1236" s="11"/>
      <c r="T1236" s="11"/>
      <c r="U1236" s="11"/>
      <c r="V1236" s="11"/>
      <c r="W1236" s="11"/>
      <c r="X1236" s="11"/>
      <c r="Y1236" s="11"/>
      <c r="Z1236" s="11"/>
      <c r="AA1236" s="11"/>
      <c r="AB1236" s="11"/>
      <c r="AC1236" s="11"/>
      <c r="AD1236" s="11"/>
    </row>
    <row r="1237">
      <c r="A1237" s="10" t="s">
        <v>36</v>
      </c>
      <c r="B1237" s="10" t="s">
        <v>1292</v>
      </c>
      <c r="C1237" s="11"/>
      <c r="D1237" s="21" t="str">
        <f t="shared" si="1"/>
        <v>0</v>
      </c>
      <c r="E1237" s="21" t="str">
        <f t="shared" si="8"/>
        <v>0</v>
      </c>
      <c r="F1237" s="22" t="str">
        <f t="shared" si="6"/>
        <v>0</v>
      </c>
      <c r="G1237" s="23" t="str">
        <f t="shared" si="7"/>
        <v>0</v>
      </c>
      <c r="H1237" s="24">
        <v>1360404.0</v>
      </c>
      <c r="I1237" s="11"/>
      <c r="J1237" s="11"/>
      <c r="L1237" s="11"/>
      <c r="M1237" s="11"/>
      <c r="N1237" s="11"/>
      <c r="O1237" s="11"/>
      <c r="P1237" s="11"/>
      <c r="Q1237" s="11"/>
      <c r="R1237" s="11"/>
      <c r="S1237" s="11"/>
      <c r="T1237" s="11"/>
      <c r="U1237" s="11"/>
      <c r="V1237" s="11"/>
      <c r="W1237" s="11"/>
      <c r="X1237" s="11"/>
      <c r="Y1237" s="11"/>
      <c r="Z1237" s="11"/>
      <c r="AA1237" s="11"/>
      <c r="AB1237" s="11"/>
      <c r="AC1237" s="11"/>
      <c r="AD1237" s="11"/>
    </row>
    <row r="1238">
      <c r="A1238" s="10" t="s">
        <v>36</v>
      </c>
      <c r="B1238" s="10" t="s">
        <v>1293</v>
      </c>
      <c r="C1238" s="11"/>
      <c r="D1238" s="21" t="str">
        <f t="shared" si="1"/>
        <v>0</v>
      </c>
      <c r="E1238" s="21" t="str">
        <f t="shared" si="8"/>
        <v>0</v>
      </c>
      <c r="F1238" s="22" t="str">
        <f t="shared" si="6"/>
        <v>0</v>
      </c>
      <c r="G1238" s="23" t="str">
        <f t="shared" si="7"/>
        <v>0</v>
      </c>
      <c r="H1238" s="24">
        <v>544293.0</v>
      </c>
      <c r="I1238" s="11"/>
      <c r="J1238" s="11"/>
      <c r="L1238" s="11"/>
      <c r="M1238" s="11"/>
      <c r="N1238" s="11"/>
      <c r="O1238" s="11"/>
      <c r="P1238" s="11"/>
      <c r="Q1238" s="11"/>
      <c r="R1238" s="11"/>
      <c r="S1238" s="11"/>
      <c r="T1238" s="11"/>
      <c r="U1238" s="11"/>
      <c r="V1238" s="11"/>
      <c r="W1238" s="11"/>
      <c r="X1238" s="11"/>
      <c r="Y1238" s="11"/>
      <c r="Z1238" s="11"/>
      <c r="AA1238" s="11"/>
      <c r="AB1238" s="11"/>
      <c r="AC1238" s="11"/>
      <c r="AD1238" s="11"/>
    </row>
    <row r="1239">
      <c r="A1239" s="10" t="s">
        <v>36</v>
      </c>
      <c r="B1239" s="10" t="s">
        <v>1294</v>
      </c>
      <c r="C1239" s="11"/>
      <c r="D1239" s="21" t="str">
        <f t="shared" si="1"/>
        <v>0</v>
      </c>
      <c r="E1239" s="21" t="str">
        <f t="shared" si="8"/>
        <v>0</v>
      </c>
      <c r="F1239" s="22" t="str">
        <f t="shared" si="6"/>
        <v>0</v>
      </c>
      <c r="G1239" s="23" t="str">
        <f t="shared" si="7"/>
        <v>0</v>
      </c>
      <c r="H1239" s="24">
        <v>4491030.0</v>
      </c>
      <c r="I1239" s="11"/>
      <c r="J1239" s="11"/>
      <c r="L1239" s="11"/>
      <c r="M1239" s="11"/>
      <c r="N1239" s="11"/>
      <c r="O1239" s="11"/>
      <c r="P1239" s="11"/>
      <c r="Q1239" s="11"/>
      <c r="R1239" s="11"/>
      <c r="S1239" s="11"/>
      <c r="T1239" s="11"/>
      <c r="U1239" s="11"/>
      <c r="V1239" s="11"/>
      <c r="W1239" s="11"/>
      <c r="X1239" s="11"/>
      <c r="Y1239" s="11"/>
      <c r="Z1239" s="11"/>
      <c r="AA1239" s="11"/>
      <c r="AB1239" s="11"/>
      <c r="AC1239" s="11"/>
      <c r="AD1239" s="11"/>
    </row>
    <row r="1240">
      <c r="A1240" s="10" t="s">
        <v>36</v>
      </c>
      <c r="B1240" s="10" t="s">
        <v>1295</v>
      </c>
      <c r="C1240" s="11"/>
      <c r="D1240" s="21" t="str">
        <f t="shared" si="1"/>
        <v>0</v>
      </c>
      <c r="E1240" s="21" t="str">
        <f t="shared" si="8"/>
        <v>0</v>
      </c>
      <c r="F1240" s="22" t="str">
        <f t="shared" si="6"/>
        <v>0</v>
      </c>
      <c r="G1240" s="23" t="str">
        <f t="shared" si="7"/>
        <v>0</v>
      </c>
      <c r="H1240" s="24">
        <v>5266289.0</v>
      </c>
      <c r="I1240" s="11"/>
      <c r="J1240" s="11"/>
      <c r="L1240" s="11"/>
      <c r="M1240" s="11"/>
      <c r="N1240" s="11"/>
      <c r="O1240" s="11"/>
      <c r="P1240" s="11"/>
      <c r="Q1240" s="11"/>
      <c r="R1240" s="11"/>
      <c r="S1240" s="11"/>
      <c r="T1240" s="11"/>
      <c r="U1240" s="11"/>
      <c r="V1240" s="11"/>
      <c r="W1240" s="11"/>
      <c r="X1240" s="11"/>
      <c r="Y1240" s="11"/>
      <c r="Z1240" s="11"/>
      <c r="AA1240" s="11"/>
      <c r="AB1240" s="11"/>
      <c r="AC1240" s="11"/>
      <c r="AD1240" s="11"/>
    </row>
    <row r="1241">
      <c r="A1241" s="10" t="s">
        <v>36</v>
      </c>
      <c r="B1241" s="10" t="s">
        <v>1296</v>
      </c>
      <c r="C1241" s="11"/>
      <c r="D1241" s="21" t="str">
        <f t="shared" si="1"/>
        <v>0</v>
      </c>
      <c r="E1241" s="21" t="str">
        <f t="shared" si="8"/>
        <v>0</v>
      </c>
      <c r="F1241" s="22" t="str">
        <f t="shared" si="6"/>
        <v>0</v>
      </c>
      <c r="G1241" s="23" t="str">
        <f t="shared" si="7"/>
        <v>0</v>
      </c>
      <c r="H1241" s="24">
        <v>3201336.0</v>
      </c>
      <c r="I1241" s="11"/>
      <c r="J1241" s="11"/>
      <c r="K1241" s="11"/>
      <c r="L1241" s="11"/>
      <c r="M1241" s="11"/>
      <c r="O1241" s="11"/>
      <c r="P1241" s="11"/>
      <c r="Q1241" s="11"/>
      <c r="R1241" s="11"/>
      <c r="S1241" s="11"/>
      <c r="T1241" s="11"/>
      <c r="U1241" s="11"/>
      <c r="V1241" s="11"/>
      <c r="W1241" s="11"/>
      <c r="X1241" s="11"/>
      <c r="Y1241" s="11"/>
      <c r="Z1241" s="11"/>
      <c r="AA1241" s="11"/>
      <c r="AB1241" s="11"/>
      <c r="AC1241" s="11"/>
      <c r="AD1241" s="11"/>
    </row>
    <row r="1242">
      <c r="A1242" s="10" t="s">
        <v>36</v>
      </c>
      <c r="B1242" s="10" t="s">
        <v>1297</v>
      </c>
      <c r="C1242" s="11"/>
      <c r="D1242" s="21" t="str">
        <f t="shared" si="1"/>
        <v>0</v>
      </c>
      <c r="E1242" s="21" t="str">
        <f t="shared" si="8"/>
        <v>0</v>
      </c>
      <c r="F1242" s="22" t="str">
        <f t="shared" si="6"/>
        <v>0</v>
      </c>
      <c r="G1242" s="23" t="str">
        <f t="shared" si="7"/>
        <v>0</v>
      </c>
      <c r="H1242" s="24">
        <v>2.2590363E7</v>
      </c>
      <c r="I1242" s="11"/>
      <c r="J1242" s="11"/>
      <c r="K1242" s="11"/>
      <c r="L1242" s="11"/>
      <c r="M1242" s="11"/>
      <c r="O1242" s="11"/>
      <c r="P1242" s="11"/>
      <c r="Q1242" s="11"/>
      <c r="R1242" s="11"/>
      <c r="S1242" s="11"/>
      <c r="T1242" s="11"/>
      <c r="U1242" s="11"/>
      <c r="V1242" s="11"/>
      <c r="W1242" s="11"/>
      <c r="X1242" s="11"/>
      <c r="Y1242" s="11"/>
      <c r="Z1242" s="11"/>
      <c r="AA1242" s="11"/>
      <c r="AB1242" s="11"/>
      <c r="AC1242" s="11"/>
      <c r="AD1242" s="11"/>
    </row>
    <row r="1243">
      <c r="A1243" s="10" t="s">
        <v>36</v>
      </c>
      <c r="B1243" s="10" t="s">
        <v>1298</v>
      </c>
      <c r="C1243" s="11"/>
      <c r="D1243" s="21" t="str">
        <f t="shared" si="1"/>
        <v>0</v>
      </c>
      <c r="E1243" s="21" t="str">
        <f t="shared" si="8"/>
        <v>0</v>
      </c>
      <c r="F1243" s="22" t="str">
        <f t="shared" si="6"/>
        <v>0</v>
      </c>
      <c r="G1243" s="23" t="str">
        <f t="shared" si="7"/>
        <v>0</v>
      </c>
      <c r="H1243" s="24">
        <v>7.08008341E8</v>
      </c>
      <c r="I1243" s="11"/>
      <c r="J1243" s="11"/>
      <c r="K1243" s="11"/>
      <c r="L1243" s="11"/>
      <c r="M1243" s="11"/>
      <c r="O1243" s="11"/>
      <c r="P1243" s="11"/>
      <c r="Q1243" s="11"/>
      <c r="R1243" s="11"/>
      <c r="S1243" s="11"/>
      <c r="T1243" s="11"/>
      <c r="U1243" s="11"/>
      <c r="V1243" s="11"/>
      <c r="W1243" s="11"/>
      <c r="X1243" s="11"/>
      <c r="Y1243" s="11"/>
      <c r="Z1243" s="11"/>
      <c r="AA1243" s="11"/>
      <c r="AB1243" s="11"/>
      <c r="AC1243" s="11"/>
      <c r="AD1243" s="11"/>
    </row>
    <row r="1244">
      <c r="A1244" s="10" t="s">
        <v>36</v>
      </c>
      <c r="B1244" s="10" t="s">
        <v>1299</v>
      </c>
      <c r="C1244" s="11"/>
      <c r="D1244" s="21" t="str">
        <f t="shared" si="1"/>
        <v>0</v>
      </c>
      <c r="E1244" s="21" t="str">
        <f t="shared" si="8"/>
        <v>0</v>
      </c>
      <c r="F1244" s="22" t="str">
        <f t="shared" si="6"/>
        <v>0</v>
      </c>
      <c r="G1244" s="23" t="str">
        <f t="shared" si="7"/>
        <v>0</v>
      </c>
      <c r="H1244" s="24">
        <v>2.73903755E8</v>
      </c>
      <c r="I1244" s="11"/>
      <c r="J1244" s="11"/>
      <c r="K1244" s="11"/>
      <c r="L1244" s="11"/>
      <c r="M1244" s="11"/>
      <c r="O1244" s="11"/>
      <c r="P1244" s="11"/>
      <c r="Q1244" s="11"/>
      <c r="R1244" s="11"/>
      <c r="S1244" s="11"/>
      <c r="T1244" s="11"/>
      <c r="U1244" s="11"/>
      <c r="V1244" s="11"/>
      <c r="W1244" s="11"/>
      <c r="X1244" s="11"/>
      <c r="Y1244" s="11"/>
      <c r="Z1244" s="11"/>
      <c r="AA1244" s="11"/>
      <c r="AB1244" s="11"/>
      <c r="AC1244" s="11"/>
      <c r="AD1244" s="11"/>
    </row>
    <row r="1245">
      <c r="A1245" s="10" t="s">
        <v>36</v>
      </c>
      <c r="B1245" s="10" t="s">
        <v>1300</v>
      </c>
      <c r="C1245" s="11"/>
      <c r="D1245" s="21" t="str">
        <f t="shared" si="1"/>
        <v>0</v>
      </c>
      <c r="E1245" s="21" t="str">
        <f t="shared" si="8"/>
        <v>0</v>
      </c>
      <c r="F1245" s="22" t="str">
        <f t="shared" si="6"/>
        <v>0</v>
      </c>
      <c r="G1245" s="23" t="str">
        <f t="shared" si="7"/>
        <v>0</v>
      </c>
      <c r="H1245" s="24">
        <v>1.30101046E8</v>
      </c>
      <c r="I1245" s="11"/>
      <c r="J1245" s="11"/>
      <c r="K1245" s="11"/>
      <c r="L1245" s="11"/>
      <c r="M1245" s="11"/>
      <c r="O1245" s="11"/>
      <c r="P1245" s="11"/>
      <c r="Q1245" s="11"/>
      <c r="R1245" s="11"/>
      <c r="S1245" s="11"/>
      <c r="T1245" s="11"/>
      <c r="U1245" s="11"/>
      <c r="V1245" s="11"/>
      <c r="W1245" s="11"/>
      <c r="X1245" s="11"/>
      <c r="Y1245" s="11"/>
      <c r="Z1245" s="11"/>
      <c r="AA1245" s="11"/>
      <c r="AB1245" s="11"/>
      <c r="AC1245" s="11"/>
      <c r="AD1245" s="11"/>
    </row>
    <row r="1246">
      <c r="A1246" s="10" t="s">
        <v>36</v>
      </c>
      <c r="B1246" s="10" t="s">
        <v>1301</v>
      </c>
      <c r="C1246" s="11"/>
      <c r="D1246" s="21" t="str">
        <f t="shared" si="1"/>
        <v>0</v>
      </c>
      <c r="E1246" s="21" t="str">
        <f t="shared" si="8"/>
        <v>0</v>
      </c>
      <c r="F1246" s="22" t="str">
        <f t="shared" si="6"/>
        <v>0</v>
      </c>
      <c r="G1246" s="23" t="str">
        <f t="shared" si="7"/>
        <v>0</v>
      </c>
      <c r="H1246" s="24">
        <v>6.77730034E8</v>
      </c>
      <c r="I1246" s="11"/>
      <c r="J1246" s="11"/>
      <c r="K1246" s="11"/>
      <c r="L1246" s="11"/>
      <c r="M1246" s="11"/>
      <c r="O1246" s="11"/>
      <c r="P1246" s="11"/>
      <c r="Q1246" s="11"/>
      <c r="R1246" s="11"/>
      <c r="S1246" s="11"/>
      <c r="T1246" s="11"/>
      <c r="U1246" s="11"/>
      <c r="V1246" s="11"/>
      <c r="W1246" s="11"/>
      <c r="X1246" s="11"/>
      <c r="Y1246" s="11"/>
      <c r="Z1246" s="11"/>
      <c r="AA1246" s="11"/>
      <c r="AB1246" s="11"/>
      <c r="AC1246" s="11"/>
      <c r="AD1246" s="11"/>
    </row>
    <row r="1247">
      <c r="A1247" s="10" t="s">
        <v>36</v>
      </c>
      <c r="B1247" s="10" t="s">
        <v>1302</v>
      </c>
      <c r="C1247" s="11"/>
      <c r="D1247" s="21" t="str">
        <f t="shared" si="1"/>
        <v>0</v>
      </c>
      <c r="E1247" s="21" t="str">
        <f t="shared" si="8"/>
        <v>0</v>
      </c>
      <c r="F1247" s="22" t="str">
        <f t="shared" si="6"/>
        <v>0</v>
      </c>
      <c r="G1247" s="23" t="str">
        <f t="shared" si="7"/>
        <v>0</v>
      </c>
      <c r="H1247" s="24">
        <v>1.52544372E8</v>
      </c>
      <c r="I1247" s="11"/>
      <c r="J1247" s="11"/>
      <c r="K1247" s="11"/>
      <c r="L1247" s="11"/>
      <c r="M1247" s="11"/>
      <c r="O1247" s="11"/>
      <c r="P1247" s="11"/>
      <c r="Q1247" s="11"/>
      <c r="R1247" s="11"/>
      <c r="S1247" s="11"/>
      <c r="T1247" s="11"/>
      <c r="U1247" s="11"/>
      <c r="V1247" s="11"/>
      <c r="W1247" s="11"/>
      <c r="X1247" s="11"/>
      <c r="Y1247" s="11"/>
      <c r="Z1247" s="11"/>
      <c r="AA1247" s="11"/>
      <c r="AB1247" s="11"/>
      <c r="AC1247" s="11"/>
      <c r="AD1247" s="11"/>
    </row>
    <row r="1248">
      <c r="A1248" s="10" t="s">
        <v>36</v>
      </c>
      <c r="B1248" s="10" t="s">
        <v>1303</v>
      </c>
      <c r="C1248" s="11"/>
      <c r="D1248" s="21" t="str">
        <f t="shared" si="1"/>
        <v>0</v>
      </c>
      <c r="E1248" s="21" t="str">
        <f t="shared" si="8"/>
        <v>0</v>
      </c>
      <c r="F1248" s="22" t="str">
        <f t="shared" si="6"/>
        <v>0</v>
      </c>
      <c r="G1248" s="23" t="str">
        <f t="shared" si="7"/>
        <v>0</v>
      </c>
      <c r="H1248" s="24">
        <v>1.37054755E8</v>
      </c>
      <c r="I1248" s="11"/>
      <c r="J1248" s="11"/>
      <c r="K1248" s="11"/>
      <c r="L1248" s="11"/>
      <c r="M1248" s="11"/>
      <c r="O1248" s="11"/>
      <c r="P1248" s="11"/>
      <c r="Q1248" s="11"/>
      <c r="R1248" s="11"/>
      <c r="S1248" s="11"/>
      <c r="T1248" s="11"/>
      <c r="U1248" s="11"/>
      <c r="V1248" s="11"/>
      <c r="W1248" s="11"/>
      <c r="X1248" s="11"/>
      <c r="Y1248" s="11"/>
      <c r="Z1248" s="11"/>
      <c r="AA1248" s="11"/>
      <c r="AB1248" s="11"/>
      <c r="AC1248" s="11"/>
      <c r="AD1248" s="11"/>
    </row>
    <row r="1249">
      <c r="A1249" s="10" t="s">
        <v>36</v>
      </c>
      <c r="B1249" s="10" t="s">
        <v>1304</v>
      </c>
      <c r="C1249" s="11"/>
      <c r="D1249" s="21" t="str">
        <f t="shared" si="1"/>
        <v>0</v>
      </c>
      <c r="E1249" s="21" t="str">
        <f t="shared" si="8"/>
        <v>0</v>
      </c>
      <c r="F1249" s="22" t="str">
        <f t="shared" si="6"/>
        <v>0</v>
      </c>
      <c r="G1249" s="23" t="str">
        <f t="shared" si="7"/>
        <v>0</v>
      </c>
      <c r="H1249" s="24">
        <v>2.71063506E8</v>
      </c>
      <c r="I1249" s="11"/>
      <c r="J1249" s="11"/>
      <c r="K1249" s="11"/>
      <c r="L1249" s="11"/>
      <c r="M1249" s="11"/>
      <c r="O1249" s="11"/>
      <c r="P1249" s="11"/>
      <c r="Q1249" s="11"/>
      <c r="R1249" s="11"/>
      <c r="S1249" s="11"/>
      <c r="T1249" s="11"/>
      <c r="U1249" s="11"/>
      <c r="V1249" s="11"/>
      <c r="W1249" s="11"/>
      <c r="X1249" s="11"/>
      <c r="Y1249" s="11"/>
      <c r="Z1249" s="11"/>
      <c r="AA1249" s="11"/>
      <c r="AB1249" s="11"/>
      <c r="AC1249" s="11"/>
      <c r="AD1249" s="11"/>
    </row>
    <row r="1250">
      <c r="A1250" s="10" t="s">
        <v>36</v>
      </c>
      <c r="B1250" s="10" t="s">
        <v>1305</v>
      </c>
      <c r="C1250" s="11"/>
      <c r="D1250" s="21" t="str">
        <f t="shared" si="1"/>
        <v>0</v>
      </c>
      <c r="E1250" s="21" t="str">
        <f t="shared" si="8"/>
        <v>0</v>
      </c>
      <c r="F1250" s="22" t="str">
        <f t="shared" si="6"/>
        <v>0</v>
      </c>
      <c r="G1250" s="23" t="str">
        <f t="shared" si="7"/>
        <v>0</v>
      </c>
      <c r="H1250" s="24">
        <v>2.02868469E8</v>
      </c>
      <c r="I1250" s="11"/>
      <c r="J1250" s="11"/>
      <c r="K1250" s="31"/>
      <c r="L1250" s="11"/>
      <c r="M1250" s="11"/>
      <c r="O1250" s="11"/>
      <c r="P1250" s="11"/>
      <c r="Q1250" s="11"/>
      <c r="R1250" s="11"/>
      <c r="S1250" s="11"/>
      <c r="T1250" s="11"/>
      <c r="U1250" s="11"/>
      <c r="V1250" s="11"/>
      <c r="W1250" s="11"/>
      <c r="X1250" s="11"/>
      <c r="Y1250" s="11"/>
      <c r="Z1250" s="11"/>
      <c r="AA1250" s="11"/>
      <c r="AB1250" s="11"/>
      <c r="AC1250" s="11"/>
      <c r="AD1250" s="11"/>
    </row>
    <row r="1251">
      <c r="A1251" s="10" t="s">
        <v>36</v>
      </c>
      <c r="B1251" s="10" t="s">
        <v>1306</v>
      </c>
      <c r="C1251" s="11"/>
      <c r="D1251" s="21" t="str">
        <f t="shared" si="1"/>
        <v>0</v>
      </c>
      <c r="E1251" s="21" t="str">
        <f t="shared" si="8"/>
        <v>0</v>
      </c>
      <c r="F1251" s="22" t="str">
        <f t="shared" si="6"/>
        <v>0</v>
      </c>
      <c r="G1251" s="23" t="str">
        <f t="shared" si="7"/>
        <v>0</v>
      </c>
      <c r="H1251" s="24">
        <v>6.8133135E7</v>
      </c>
      <c r="I1251" s="11"/>
      <c r="J1251" s="11"/>
      <c r="K1251" s="11"/>
      <c r="L1251" s="11"/>
      <c r="M1251" s="11"/>
      <c r="O1251" s="11"/>
      <c r="P1251" s="11"/>
      <c r="Q1251" s="11"/>
      <c r="R1251" s="11"/>
      <c r="S1251" s="11"/>
      <c r="T1251" s="11"/>
      <c r="U1251" s="11"/>
      <c r="V1251" s="11"/>
      <c r="W1251" s="11"/>
      <c r="X1251" s="11"/>
      <c r="Y1251" s="11"/>
      <c r="Z1251" s="11"/>
      <c r="AA1251" s="11"/>
      <c r="AB1251" s="11"/>
      <c r="AC1251" s="11"/>
      <c r="AD1251" s="11"/>
    </row>
  </sheetData>
  <hyperlinks>
    <hyperlink r:id="rId1" ref="K1"/>
    <hyperlink r:id="rId2" ref="B3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Greater Manchester Pension Fund </v>
      </c>
      <c r="C1" s="4"/>
      <c r="D1" s="4"/>
      <c r="E1" s="4"/>
      <c r="F1" s="4"/>
      <c r="G1" s="4"/>
      <c r="H1" s="7" t="s">
        <v>22</v>
      </c>
      <c r="I1" s="4"/>
      <c r="J1" s="9" t="s">
        <v>33</v>
      </c>
      <c r="K1" s="4"/>
      <c r="L1" s="4"/>
      <c r="M1" s="4"/>
      <c r="N1" s="4"/>
      <c r="O1" s="4"/>
      <c r="P1" s="4"/>
      <c r="Q1" s="4"/>
      <c r="R1" s="4"/>
      <c r="S1" s="4"/>
      <c r="T1" s="4"/>
      <c r="U1" s="4"/>
      <c r="V1" s="4"/>
      <c r="W1" s="4"/>
      <c r="X1" s="4"/>
      <c r="Y1" s="4"/>
      <c r="Z1" s="4"/>
    </row>
    <row r="2">
      <c r="A2" s="1" t="s">
        <v>37</v>
      </c>
      <c r="B2" s="12">
        <v>1.3284054E10</v>
      </c>
      <c r="C2" s="7" t="s">
        <v>39</v>
      </c>
      <c r="D2" s="4"/>
      <c r="E2" s="4"/>
      <c r="F2" s="4"/>
      <c r="G2" s="4"/>
      <c r="H2" s="7" t="s">
        <v>40</v>
      </c>
      <c r="I2" s="4"/>
      <c r="J2" s="4"/>
      <c r="K2" s="4"/>
      <c r="L2" s="4"/>
      <c r="M2" s="4"/>
      <c r="N2" s="4"/>
      <c r="O2" s="4"/>
      <c r="P2" s="4"/>
      <c r="Q2" s="4"/>
      <c r="R2" s="4"/>
      <c r="S2" s="4"/>
      <c r="T2" s="4"/>
      <c r="U2" s="4"/>
      <c r="V2" s="4"/>
      <c r="W2" s="4"/>
      <c r="X2" s="4"/>
      <c r="Y2" s="4"/>
      <c r="Z2" s="4"/>
    </row>
    <row r="3">
      <c r="A3" s="1" t="s">
        <v>41</v>
      </c>
      <c r="B3" s="13">
        <f>SUM('Full Data'!G2:G1000)</f>
        <v>1057041211</v>
      </c>
      <c r="C3" s="13">
        <f>SUM('Full Data'!H2:H1000)</f>
        <v>11008581619</v>
      </c>
      <c r="D3" s="4"/>
      <c r="E3" s="4"/>
      <c r="F3" s="4"/>
      <c r="G3" s="4"/>
      <c r="H3" s="4"/>
      <c r="I3" s="4"/>
      <c r="J3" s="4"/>
      <c r="K3" s="4"/>
      <c r="L3" s="4"/>
      <c r="M3" s="4"/>
      <c r="N3" s="4"/>
      <c r="O3" s="4"/>
      <c r="P3" s="4"/>
      <c r="Q3" s="4"/>
      <c r="R3" s="4"/>
      <c r="S3" s="4"/>
      <c r="T3" s="4"/>
      <c r="U3" s="4"/>
      <c r="V3" s="4"/>
      <c r="W3" s="4"/>
      <c r="X3" s="4"/>
      <c r="Y3" s="4"/>
      <c r="Z3" s="4"/>
    </row>
    <row r="4">
      <c r="A4" s="1" t="s">
        <v>42</v>
      </c>
      <c r="B4" s="14">
        <f>B3/B2</f>
        <v>0.07957218564</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43</v>
      </c>
      <c r="B7" s="1"/>
      <c r="C7" s="4"/>
      <c r="D7" s="4"/>
      <c r="E7" s="4" t="s">
        <v>44</v>
      </c>
      <c r="F7" s="4"/>
      <c r="G7" s="4"/>
      <c r="H7" s="4"/>
      <c r="I7" s="4"/>
      <c r="J7" s="4"/>
      <c r="K7" s="4"/>
      <c r="L7" s="4"/>
      <c r="M7" s="4"/>
      <c r="N7" s="4"/>
      <c r="O7" s="4"/>
      <c r="P7" s="4"/>
      <c r="Q7" s="4"/>
      <c r="R7" s="4"/>
      <c r="S7" s="4"/>
      <c r="T7" s="4"/>
      <c r="U7" s="4"/>
      <c r="V7" s="4"/>
      <c r="W7" s="4"/>
      <c r="X7" s="4"/>
      <c r="Y7" s="4"/>
      <c r="Z7" s="4"/>
    </row>
    <row r="8">
      <c r="A8" s="1" t="s">
        <v>45</v>
      </c>
      <c r="B8" s="1"/>
      <c r="C8" s="4" t="s">
        <v>0</v>
      </c>
      <c r="D8" s="4"/>
      <c r="E8" s="4"/>
      <c r="F8" s="4"/>
      <c r="G8" s="4"/>
      <c r="H8" s="4"/>
      <c r="I8" s="4"/>
      <c r="J8" s="4"/>
      <c r="K8" s="4"/>
      <c r="L8" s="4"/>
      <c r="M8" s="4"/>
      <c r="N8" s="4"/>
      <c r="O8" s="4"/>
      <c r="P8" s="4"/>
      <c r="Q8" s="4"/>
      <c r="R8" s="4"/>
      <c r="S8" s="4"/>
      <c r="T8" s="4"/>
      <c r="U8" s="4"/>
      <c r="V8" s="4"/>
      <c r="W8" s="4"/>
      <c r="X8" s="4"/>
      <c r="Y8" s="4"/>
      <c r="Z8" s="4"/>
    </row>
    <row r="9">
      <c r="A9" s="15">
        <f>LARGE('Full Data'!G:G,1)</f>
        <v>269024222</v>
      </c>
      <c r="B9" s="14">
        <f t="shared" ref="B9:B18" si="1">A9/$B$2</f>
        <v>0.02025166579</v>
      </c>
      <c r="C9" s="18" t="str">
        <f t="array" ref="C9">INDEX('Full Data'!F:F,MATCH(LARGE('Full Data'!G:G,1),'Full Data'!G:G,0))</f>
        <v>BP PLC</v>
      </c>
      <c r="D9" s="4"/>
      <c r="E9" s="4"/>
      <c r="F9" s="4"/>
      <c r="G9" s="4"/>
      <c r="H9" s="4"/>
      <c r="I9" s="4"/>
      <c r="J9" s="4"/>
      <c r="K9" s="4"/>
      <c r="L9" s="4"/>
      <c r="M9" s="4"/>
      <c r="N9" s="4"/>
      <c r="O9" s="4"/>
      <c r="P9" s="4"/>
      <c r="Q9" s="4"/>
      <c r="R9" s="4"/>
      <c r="S9" s="4"/>
      <c r="T9" s="4"/>
      <c r="U9" s="4"/>
      <c r="V9" s="4"/>
      <c r="W9" s="4"/>
      <c r="X9" s="4"/>
      <c r="Y9" s="4"/>
      <c r="Z9" s="4"/>
    </row>
    <row r="10">
      <c r="A10" s="15">
        <f>LARGE('Full Data'!G:G,2)</f>
        <v>261216207</v>
      </c>
      <c r="B10" s="14">
        <f t="shared" si="1"/>
        <v>0.01966389229</v>
      </c>
      <c r="C10" s="18" t="str">
        <f t="array" ref="C10">INDEX('Full Data'!F:F,MATCH(LARGE('Full Data'!G:G,2),'Full Data'!G:G,0))</f>
        <v>ROYAL DUTCH SHELL 'B'</v>
      </c>
      <c r="D10" s="4"/>
      <c r="E10" s="4"/>
      <c r="F10" s="4"/>
      <c r="G10" s="4"/>
      <c r="H10" s="4"/>
      <c r="I10" s="4"/>
      <c r="J10" s="4"/>
      <c r="K10" s="4"/>
      <c r="L10" s="4"/>
      <c r="M10" s="4"/>
      <c r="N10" s="4"/>
      <c r="O10" s="4"/>
      <c r="P10" s="4"/>
      <c r="Q10" s="4"/>
      <c r="R10" s="4"/>
      <c r="S10" s="4"/>
      <c r="T10" s="4"/>
      <c r="U10" s="4"/>
      <c r="V10" s="4"/>
      <c r="W10" s="4"/>
      <c r="X10" s="4"/>
      <c r="Y10" s="4"/>
      <c r="Z10" s="4"/>
    </row>
    <row r="11">
      <c r="A11" s="15">
        <f>LARGE('Full Data'!G:G,3)</f>
        <v>168131905</v>
      </c>
      <c r="B11" s="14">
        <f t="shared" si="1"/>
        <v>0.0126566713</v>
      </c>
      <c r="C11" s="18" t="str">
        <f t="array" ref="C11">INDEX('Full Data'!F:F,MATCH(LARGE('Full Data'!G:G,3),'Full Data'!G:G,0))</f>
        <v>RIO TINTO</v>
      </c>
      <c r="D11" s="4"/>
      <c r="E11" s="4"/>
      <c r="F11" s="4"/>
      <c r="G11" s="4"/>
      <c r="H11" s="4"/>
      <c r="I11" s="4"/>
      <c r="J11" s="4"/>
      <c r="K11" s="4"/>
      <c r="L11" s="4"/>
      <c r="M11" s="4"/>
      <c r="N11" s="4"/>
      <c r="O11" s="4"/>
      <c r="P11" s="4"/>
      <c r="Q11" s="4"/>
      <c r="R11" s="4"/>
      <c r="S11" s="4"/>
      <c r="T11" s="4"/>
      <c r="U11" s="4"/>
      <c r="V11" s="4"/>
      <c r="W11" s="4"/>
      <c r="X11" s="4"/>
      <c r="Y11" s="4"/>
      <c r="Z11" s="4"/>
    </row>
    <row r="12">
      <c r="A12" s="15">
        <f>LARGE('Full Data'!G:G,4)</f>
        <v>66299955</v>
      </c>
      <c r="B12" s="14">
        <f t="shared" si="1"/>
        <v>0.0049909429</v>
      </c>
      <c r="C12" s="18" t="str">
        <f t="array" ref="C12">INDEX('Full Data'!F:F,MATCH(LARGE('Full Data'!G:G,4),'Full Data'!G:G,0))</f>
        <v>ANGLO AMERICAN</v>
      </c>
      <c r="D12" s="4"/>
      <c r="E12" s="4"/>
      <c r="F12" s="4"/>
      <c r="G12" s="4"/>
      <c r="H12" s="4"/>
      <c r="I12" s="4"/>
      <c r="J12" s="4"/>
      <c r="K12" s="4"/>
      <c r="L12" s="4"/>
      <c r="M12" s="4"/>
      <c r="N12" s="4"/>
      <c r="O12" s="4"/>
      <c r="P12" s="4"/>
      <c r="Q12" s="4"/>
      <c r="R12" s="4"/>
      <c r="S12" s="4"/>
      <c r="T12" s="4"/>
      <c r="U12" s="4"/>
      <c r="V12" s="4"/>
      <c r="W12" s="4"/>
      <c r="X12" s="4"/>
      <c r="Y12" s="4"/>
      <c r="Z12" s="4"/>
    </row>
    <row r="13">
      <c r="A13" s="15">
        <f>LARGE('Full Data'!G:G,5)</f>
        <v>57427947</v>
      </c>
      <c r="B13" s="14">
        <f t="shared" si="1"/>
        <v>0.00432307389</v>
      </c>
      <c r="C13" s="18" t="str">
        <f t="array" ref="C13">INDEX('Full Data'!F:F,MATCH(LARGE('Full Data'!G:G,5),'Full Data'!G:G,0))</f>
        <v>GLENCORE XSTRATA PLC</v>
      </c>
      <c r="D13" s="4"/>
      <c r="E13" s="4"/>
      <c r="F13" s="4"/>
      <c r="G13" s="4"/>
      <c r="H13" s="4"/>
      <c r="I13" s="4"/>
      <c r="J13" s="4"/>
      <c r="K13" s="4"/>
      <c r="L13" s="4"/>
      <c r="M13" s="4"/>
      <c r="N13" s="4"/>
      <c r="O13" s="4"/>
      <c r="P13" s="4"/>
      <c r="Q13" s="4"/>
      <c r="R13" s="4"/>
      <c r="S13" s="4"/>
      <c r="T13" s="4"/>
      <c r="U13" s="4"/>
      <c r="V13" s="4"/>
      <c r="W13" s="4"/>
      <c r="X13" s="4"/>
      <c r="Y13" s="4"/>
      <c r="Z13" s="4"/>
    </row>
    <row r="14">
      <c r="A14" s="15">
        <f>LARGE('Full Data'!G:G,6)</f>
        <v>20441956</v>
      </c>
      <c r="B14" s="14">
        <f t="shared" si="1"/>
        <v>0.001538834154</v>
      </c>
      <c r="C14" s="18" t="str">
        <f t="array" ref="C14">INDEX('Full Data'!F:F,MATCH(LARGE('Full Data'!G:G,6),'Full Data'!G:G,0))</f>
        <v>OIL SEARCH</v>
      </c>
      <c r="D14" s="4"/>
      <c r="E14" s="4"/>
      <c r="F14" s="4"/>
      <c r="G14" s="4"/>
      <c r="H14" s="4"/>
      <c r="I14" s="20"/>
      <c r="J14" s="4"/>
      <c r="K14" s="4"/>
      <c r="L14" s="4"/>
      <c r="M14" s="4"/>
      <c r="N14" s="4"/>
      <c r="O14" s="4"/>
      <c r="P14" s="4"/>
      <c r="Q14" s="4"/>
      <c r="R14" s="4"/>
      <c r="S14" s="4"/>
      <c r="T14" s="4"/>
      <c r="U14" s="4"/>
      <c r="V14" s="4"/>
      <c r="W14" s="4"/>
      <c r="X14" s="4"/>
      <c r="Y14" s="4"/>
      <c r="Z14" s="4"/>
    </row>
    <row r="15">
      <c r="A15" s="15">
        <f>LARGE('Full Data'!G:G,7)</f>
        <v>19177764</v>
      </c>
      <c r="B15" s="14">
        <f t="shared" si="1"/>
        <v>0.001443668025</v>
      </c>
      <c r="C15" s="18" t="str">
        <f t="array" ref="C15">INDEX('Full Data'!F:F,MATCH(LARGE('Full Data'!G:G,7),'Full Data'!G:G,0))</f>
        <v>CHEVRON CORP</v>
      </c>
      <c r="D15" s="4"/>
      <c r="E15" s="4"/>
      <c r="F15" s="4"/>
      <c r="G15" s="4"/>
      <c r="H15" s="4"/>
      <c r="I15" s="4"/>
      <c r="J15" s="4"/>
      <c r="K15" s="4"/>
      <c r="L15" s="4"/>
      <c r="M15" s="4"/>
      <c r="N15" s="4"/>
      <c r="O15" s="4"/>
      <c r="P15" s="4"/>
      <c r="Q15" s="4"/>
      <c r="R15" s="4"/>
      <c r="S15" s="4"/>
      <c r="T15" s="4"/>
      <c r="U15" s="4"/>
      <c r="V15" s="4"/>
      <c r="W15" s="4"/>
      <c r="X15" s="4"/>
      <c r="Y15" s="4"/>
      <c r="Z15" s="4"/>
    </row>
    <row r="16">
      <c r="A16" s="15">
        <f>LARGE('Full Data'!G:G,8)</f>
        <v>18318612</v>
      </c>
      <c r="B16" s="14">
        <f t="shared" si="1"/>
        <v>0.001378992588</v>
      </c>
      <c r="C16" s="18" t="str">
        <f t="array" ref="C16">INDEX('Full Data'!F:F,MATCH(LARGE('Full Data'!G:G,8),'Full Data'!G:G,0))</f>
        <v>MITSUBISHI ELECTRIC</v>
      </c>
      <c r="D16" s="4"/>
      <c r="E16" s="4"/>
      <c r="F16" s="4"/>
      <c r="G16" s="4"/>
      <c r="H16" s="4"/>
      <c r="I16" s="4"/>
      <c r="J16" s="4"/>
      <c r="K16" s="4"/>
      <c r="L16" s="4"/>
      <c r="M16" s="4"/>
      <c r="N16" s="4"/>
      <c r="O16" s="4"/>
      <c r="P16" s="4"/>
      <c r="Q16" s="4"/>
      <c r="R16" s="4"/>
      <c r="S16" s="4"/>
      <c r="T16" s="4"/>
      <c r="U16" s="4"/>
      <c r="V16" s="4"/>
      <c r="W16" s="4"/>
      <c r="X16" s="4"/>
      <c r="Y16" s="4"/>
      <c r="Z16" s="4"/>
    </row>
    <row r="17">
      <c r="A17" s="15">
        <f>LARGE('Full Data'!G:G,9)</f>
        <v>18097453</v>
      </c>
      <c r="B17" s="14">
        <f t="shared" si="1"/>
        <v>0.001362344131</v>
      </c>
      <c r="C17" s="18" t="str">
        <f t="array" ref="C17">INDEX('Full Data'!F:F,MATCH(LARGE('Full Data'!G:G,9),'Full Data'!G:G,0))</f>
        <v>ENI</v>
      </c>
      <c r="D17" s="4"/>
      <c r="E17" s="4"/>
      <c r="F17" s="4"/>
      <c r="G17" s="4"/>
      <c r="H17" s="4"/>
      <c r="I17" s="4"/>
      <c r="J17" s="4"/>
      <c r="K17" s="4"/>
      <c r="L17" s="4"/>
      <c r="M17" s="4"/>
      <c r="N17" s="4"/>
      <c r="O17" s="4"/>
      <c r="P17" s="4"/>
      <c r="Q17" s="4"/>
      <c r="R17" s="4"/>
      <c r="S17" s="4"/>
      <c r="T17" s="4"/>
      <c r="U17" s="4"/>
      <c r="V17" s="4"/>
      <c r="W17" s="4"/>
      <c r="X17" s="4"/>
      <c r="Y17" s="4"/>
      <c r="Z17" s="4"/>
    </row>
    <row r="18">
      <c r="A18" s="15">
        <f>LARGE('Full Data'!G:G,10)</f>
        <v>17077476</v>
      </c>
      <c r="B18" s="14">
        <f t="shared" si="1"/>
        <v>0.001285562073</v>
      </c>
      <c r="C18" s="18" t="str">
        <f t="array" ref="C18">INDEX('Full Data'!F:F,MATCH(LARGE('Full Data'!G:G,10),'Full Data'!G:G,0))</f>
        <v>MITSUBISHI CORP</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J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7.14"/>
    <col customWidth="1" min="3" max="3" width="12.43"/>
    <col customWidth="1" min="4" max="4" width="55.57"/>
    <col customWidth="1" min="5" max="5" width="43.0"/>
    <col customWidth="1" min="6" max="6" width="16.57"/>
  </cols>
  <sheetData>
    <row r="1">
      <c r="A1" s="16" t="s">
        <v>46</v>
      </c>
      <c r="B1" s="17">
        <v>0.1</v>
      </c>
      <c r="C1" s="4"/>
      <c r="D1" s="4"/>
      <c r="E1" s="4"/>
      <c r="F1" s="4"/>
      <c r="G1" s="4"/>
      <c r="H1" s="4"/>
      <c r="I1" s="4"/>
      <c r="J1" s="4"/>
      <c r="K1" s="4"/>
      <c r="L1" s="4"/>
      <c r="M1" s="4"/>
      <c r="N1" s="4"/>
      <c r="O1" s="4"/>
      <c r="P1" s="4"/>
      <c r="Q1" s="4"/>
      <c r="R1" s="4"/>
      <c r="S1" s="4"/>
      <c r="T1" s="4"/>
      <c r="U1" s="4"/>
      <c r="V1" s="4"/>
      <c r="W1" s="4"/>
      <c r="X1" s="4"/>
    </row>
    <row r="2">
      <c r="A2" s="4"/>
      <c r="B2" s="4" t="s">
        <v>45</v>
      </c>
      <c r="C2" s="4" t="s">
        <v>47</v>
      </c>
      <c r="D2" s="4" t="s">
        <v>0</v>
      </c>
      <c r="E2" s="4" t="s">
        <v>48</v>
      </c>
      <c r="F2" s="4" t="s">
        <v>49</v>
      </c>
      <c r="G2" s="4" t="s">
        <v>50</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51</v>
      </c>
      <c r="B4" s="15">
        <f>'Fossil Fuel direct investments'!B2</f>
        <v>13284054000</v>
      </c>
      <c r="C4" s="4"/>
      <c r="D4" s="18"/>
      <c r="E4" s="4"/>
      <c r="F4" s="4"/>
      <c r="G4" s="4"/>
      <c r="H4" s="4"/>
      <c r="I4" s="4"/>
      <c r="J4" s="4"/>
      <c r="K4" s="4"/>
      <c r="L4" s="4"/>
      <c r="M4" s="4"/>
      <c r="N4" s="4"/>
      <c r="O4" s="4"/>
      <c r="P4" s="4"/>
      <c r="Q4" s="4"/>
      <c r="R4" s="4"/>
      <c r="S4" s="4"/>
      <c r="T4" s="4"/>
      <c r="U4" s="4"/>
      <c r="V4" s="4"/>
      <c r="W4" s="4"/>
      <c r="X4" s="4"/>
    </row>
    <row r="5">
      <c r="A5" s="19">
        <v>1.0</v>
      </c>
      <c r="B5" s="15">
        <f>LARGE('Full Data'!H:H,A5)</f>
        <v>708008341</v>
      </c>
      <c r="C5" s="14">
        <f t="shared" ref="C5:C19" si="1">B5/$B$4</f>
        <v>0.05329761088</v>
      </c>
      <c r="D5" s="18" t="str">
        <f t="array" ref="D5">INDEX('Full Data'!B:B,MATCH(LARGE('Full Data'!H:H,A5),'Full Data'!H:H,0))</f>
        <v>Legal &amp; General UK Equity Index</v>
      </c>
      <c r="E5" s="7" t="s">
        <v>52</v>
      </c>
      <c r="F5" s="15">
        <f t="shared" ref="F5:F19" si="2">IF(E5="yes",B5*$B$1,0)</f>
        <v>70800834.1</v>
      </c>
      <c r="G5" s="14">
        <f t="shared" ref="G5:G19" si="3">F5/$B$4</f>
        <v>0.005329761088</v>
      </c>
      <c r="H5" s="4"/>
      <c r="I5" s="4"/>
      <c r="J5" s="4"/>
      <c r="K5" s="4"/>
      <c r="L5" s="4"/>
      <c r="M5" s="4"/>
      <c r="N5" s="4"/>
      <c r="O5" s="4"/>
      <c r="P5" s="4"/>
      <c r="Q5" s="4"/>
      <c r="R5" s="4"/>
      <c r="S5" s="4"/>
      <c r="T5" s="4"/>
      <c r="U5" s="4"/>
      <c r="V5" s="4"/>
      <c r="W5" s="4"/>
      <c r="X5" s="4"/>
    </row>
    <row r="6">
      <c r="A6" s="19">
        <v>2.0</v>
      </c>
      <c r="B6" s="15">
        <f>LARGE('Full Data'!H:H,A6)</f>
        <v>677730034</v>
      </c>
      <c r="C6" s="14">
        <f t="shared" si="1"/>
        <v>0.05101831369</v>
      </c>
      <c r="D6" s="18" t="str">
        <f t="array" ref="D6">INDEX('Full Data'!B:B,MATCH(LARGE('Full Data'!H:H,A6),'Full Data'!H:H,0))</f>
        <v>Legal &amp; General North America Equity Index</v>
      </c>
      <c r="E6" s="7" t="s">
        <v>52</v>
      </c>
      <c r="F6" s="15">
        <f t="shared" si="2"/>
        <v>67773003.4</v>
      </c>
      <c r="G6" s="14">
        <f t="shared" si="3"/>
        <v>0.005101831369</v>
      </c>
      <c r="H6" s="4"/>
      <c r="I6" s="4"/>
      <c r="J6" s="4"/>
      <c r="K6" s="4"/>
      <c r="L6" s="4"/>
      <c r="M6" s="4"/>
      <c r="N6" s="4"/>
      <c r="O6" s="4"/>
      <c r="P6" s="4"/>
      <c r="Q6" s="4"/>
      <c r="R6" s="4"/>
      <c r="S6" s="4"/>
      <c r="T6" s="4"/>
      <c r="U6" s="4"/>
      <c r="V6" s="4"/>
      <c r="W6" s="4"/>
      <c r="X6" s="4"/>
    </row>
    <row r="7">
      <c r="A7" s="19">
        <v>3.0</v>
      </c>
      <c r="B7" s="15">
        <f>LARGE('Full Data'!H:H,A7)</f>
        <v>273903755</v>
      </c>
      <c r="C7" s="14">
        <f t="shared" si="1"/>
        <v>0.02061898838</v>
      </c>
      <c r="D7" s="18" t="str">
        <f t="array" ref="D7">INDEX('Full Data'!B:B,MATCH(LARGE('Full Data'!H:H,A7),'Full Data'!H:H,0))</f>
        <v>Legal &amp; General Europe Equity Index</v>
      </c>
      <c r="E7" s="7" t="s">
        <v>52</v>
      </c>
      <c r="F7" s="15">
        <f t="shared" si="2"/>
        <v>27390375.5</v>
      </c>
      <c r="G7" s="14">
        <f t="shared" si="3"/>
        <v>0.002061898838</v>
      </c>
      <c r="H7" s="4"/>
      <c r="I7" s="4"/>
      <c r="J7" s="4"/>
      <c r="K7" s="4"/>
      <c r="L7" s="4"/>
      <c r="M7" s="4"/>
      <c r="N7" s="4"/>
      <c r="O7" s="4"/>
      <c r="P7" s="4"/>
      <c r="Q7" s="4"/>
      <c r="R7" s="4"/>
      <c r="S7" s="4"/>
      <c r="T7" s="4"/>
      <c r="U7" s="4"/>
      <c r="V7" s="4"/>
      <c r="W7" s="4"/>
      <c r="X7" s="4"/>
    </row>
    <row r="8">
      <c r="A8" s="19">
        <v>4.0</v>
      </c>
      <c r="B8" s="15">
        <f>LARGE('Full Data'!H:H,A8)</f>
        <v>271063506</v>
      </c>
      <c r="C8" s="14">
        <f t="shared" si="1"/>
        <v>0.02040517947</v>
      </c>
      <c r="D8" s="18" t="str">
        <f t="array" ref="D8">INDEX('Full Data'!B:B,MATCH(LARGE('Full Data'!H:H,A8),'Full Data'!H:H,0))</f>
        <v>Legal &amp; General All Stocks Gilt</v>
      </c>
      <c r="E8" s="4"/>
      <c r="F8" s="15">
        <f t="shared" si="2"/>
        <v>0</v>
      </c>
      <c r="G8" s="14">
        <f t="shared" si="3"/>
        <v>0</v>
      </c>
      <c r="H8" s="4"/>
      <c r="I8" s="4"/>
      <c r="J8" s="4"/>
      <c r="K8" s="4"/>
      <c r="L8" s="4"/>
      <c r="M8" s="4"/>
      <c r="N8" s="4"/>
      <c r="O8" s="4"/>
      <c r="P8" s="4"/>
      <c r="Q8" s="4"/>
      <c r="R8" s="4"/>
      <c r="S8" s="4"/>
      <c r="T8" s="4"/>
      <c r="U8" s="4"/>
      <c r="V8" s="4"/>
      <c r="W8" s="4"/>
      <c r="X8" s="4"/>
    </row>
    <row r="9">
      <c r="A9" s="19">
        <v>5.0</v>
      </c>
      <c r="B9" s="15">
        <f>LARGE('Full Data'!H:H,A9)</f>
        <v>270055342</v>
      </c>
      <c r="C9" s="14">
        <f t="shared" si="1"/>
        <v>0.02032928668</v>
      </c>
      <c r="D9" s="18" t="str">
        <f t="array" ref="D9">INDEX('Full Data'!B:B,MATCH(LARGE('Full Data'!H:H,A9),'Full Data'!H:H,0))</f>
        <v>UBS GLOBAL EMERGING MARKET ACC</v>
      </c>
      <c r="E9" s="7" t="s">
        <v>52</v>
      </c>
      <c r="F9" s="15">
        <f t="shared" si="2"/>
        <v>27005534.2</v>
      </c>
      <c r="G9" s="14">
        <f t="shared" si="3"/>
        <v>0.002032928668</v>
      </c>
      <c r="H9" s="4"/>
      <c r="I9" s="4"/>
      <c r="J9" s="4"/>
      <c r="K9" s="4"/>
      <c r="L9" s="4"/>
      <c r="M9" s="4"/>
      <c r="N9" s="4"/>
      <c r="O9" s="4"/>
      <c r="P9" s="4"/>
      <c r="Q9" s="4"/>
      <c r="R9" s="4"/>
      <c r="S9" s="4"/>
      <c r="T9" s="4"/>
      <c r="U9" s="4"/>
      <c r="V9" s="4"/>
      <c r="W9" s="4"/>
      <c r="X9" s="4"/>
    </row>
    <row r="10">
      <c r="A10" s="19">
        <v>6.0</v>
      </c>
      <c r="B10" s="15">
        <f>LARGE('Full Data'!H:H,A10)</f>
        <v>269024222</v>
      </c>
      <c r="C10" s="14">
        <f t="shared" si="1"/>
        <v>0.02025166579</v>
      </c>
      <c r="D10" s="18" t="str">
        <f t="array" ref="D10">INDEX('Full Data'!B:B,MATCH(LARGE('Full Data'!H:H,A10),'Full Data'!H:H,0))</f>
        <v>BP PLC</v>
      </c>
      <c r="E10" s="4"/>
      <c r="F10" s="15">
        <f t="shared" si="2"/>
        <v>0</v>
      </c>
      <c r="G10" s="14">
        <f t="shared" si="3"/>
        <v>0</v>
      </c>
      <c r="H10" s="4"/>
      <c r="I10" s="4"/>
      <c r="J10" s="4"/>
      <c r="K10" s="4"/>
      <c r="L10" s="4"/>
      <c r="M10" s="4"/>
      <c r="N10" s="4"/>
      <c r="O10" s="4"/>
      <c r="P10" s="4"/>
      <c r="Q10" s="4"/>
      <c r="R10" s="4"/>
      <c r="S10" s="4"/>
      <c r="T10" s="4"/>
      <c r="U10" s="4"/>
      <c r="V10" s="4"/>
      <c r="W10" s="4"/>
      <c r="X10" s="4"/>
    </row>
    <row r="11">
      <c r="A11" s="19">
        <v>7.0</v>
      </c>
      <c r="B11" s="15">
        <f>LARGE('Full Data'!H:H,A11)</f>
        <v>261216207</v>
      </c>
      <c r="C11" s="14">
        <f t="shared" si="1"/>
        <v>0.01966389229</v>
      </c>
      <c r="D11" s="18" t="str">
        <f t="array" ref="D11">INDEX('Full Data'!B:B,MATCH(LARGE('Full Data'!H:H,A11),'Full Data'!H:H,0))</f>
        <v>ROYAL DUTCH SHELL 'B'</v>
      </c>
      <c r="E11" s="4"/>
      <c r="F11" s="15">
        <f t="shared" si="2"/>
        <v>0</v>
      </c>
      <c r="G11" s="14">
        <f t="shared" si="3"/>
        <v>0</v>
      </c>
      <c r="H11" s="4"/>
      <c r="I11" s="4"/>
      <c r="J11" s="4"/>
      <c r="K11" s="4"/>
      <c r="L11" s="4"/>
      <c r="M11" s="4"/>
      <c r="N11" s="4"/>
      <c r="O11" s="4"/>
      <c r="P11" s="4"/>
      <c r="Q11" s="4"/>
      <c r="R11" s="4"/>
      <c r="S11" s="4"/>
      <c r="T11" s="4"/>
      <c r="U11" s="4"/>
      <c r="V11" s="4"/>
      <c r="W11" s="4"/>
      <c r="X11" s="4"/>
    </row>
    <row r="12">
      <c r="A12" s="19">
        <v>8.0</v>
      </c>
      <c r="B12" s="15">
        <f>LARGE('Full Data'!H:H,A12)</f>
        <v>258471939</v>
      </c>
      <c r="C12" s="14">
        <f t="shared" si="1"/>
        <v>0.01945730866</v>
      </c>
      <c r="D12" s="18" t="str">
        <f t="array" ref="D12">INDEX('Full Data'!B:B,MATCH(LARGE('Full Data'!H:H,A12),'Full Data'!H:H,0))</f>
        <v>CAPITAL INTERNATIONAL FUND EMERGING MARKETS</v>
      </c>
      <c r="E12" s="7" t="s">
        <v>52</v>
      </c>
      <c r="F12" s="15">
        <f t="shared" si="2"/>
        <v>25847193.9</v>
      </c>
      <c r="G12" s="14">
        <f t="shared" si="3"/>
        <v>0.001945730866</v>
      </c>
      <c r="H12" s="4"/>
      <c r="I12" s="4"/>
      <c r="J12" s="4"/>
      <c r="K12" s="4"/>
      <c r="L12" s="4"/>
      <c r="M12" s="4"/>
      <c r="N12" s="4"/>
      <c r="O12" s="4"/>
      <c r="P12" s="4"/>
      <c r="Q12" s="4"/>
      <c r="R12" s="4"/>
      <c r="S12" s="4"/>
      <c r="T12" s="4"/>
      <c r="U12" s="4"/>
      <c r="V12" s="4"/>
      <c r="W12" s="4"/>
      <c r="X12" s="4"/>
    </row>
    <row r="13">
      <c r="A13" s="19">
        <v>9.0</v>
      </c>
      <c r="B13" s="15">
        <f>LARGE('Full Data'!H:H,A13)</f>
        <v>202868469</v>
      </c>
      <c r="C13" s="14">
        <f t="shared" si="1"/>
        <v>0.01527157816</v>
      </c>
      <c r="D13" s="18" t="str">
        <f t="array" ref="D13">INDEX('Full Data'!B:B,MATCH(LARGE('Full Data'!H:H,A13),'Full Data'!H:H,0))</f>
        <v>Legal &amp; General All Stocks I-L Gilts Index</v>
      </c>
      <c r="E13" s="4"/>
      <c r="F13" s="15">
        <f t="shared" si="2"/>
        <v>0</v>
      </c>
      <c r="G13" s="14">
        <f t="shared" si="3"/>
        <v>0</v>
      </c>
      <c r="H13" s="4"/>
      <c r="I13" s="4"/>
      <c r="J13" s="4"/>
      <c r="K13" s="4"/>
      <c r="L13" s="4"/>
      <c r="M13" s="4"/>
      <c r="N13" s="4"/>
      <c r="O13" s="4"/>
      <c r="P13" s="4"/>
      <c r="Q13" s="4"/>
      <c r="R13" s="4"/>
      <c r="S13" s="4"/>
      <c r="T13" s="4"/>
      <c r="U13" s="4"/>
      <c r="V13" s="4"/>
      <c r="W13" s="4"/>
      <c r="X13" s="4"/>
    </row>
    <row r="14">
      <c r="A14" s="19">
        <v>10.0</v>
      </c>
      <c r="B14" s="15">
        <f>LARGE('Full Data'!H:H,A14)</f>
        <v>168131905</v>
      </c>
      <c r="C14" s="14">
        <f t="shared" si="1"/>
        <v>0.0126566713</v>
      </c>
      <c r="D14" s="18" t="str">
        <f t="array" ref="D14">INDEX('Full Data'!B:B,MATCH(LARGE('Full Data'!H:H,A14),'Full Data'!H:H,0))</f>
        <v>RIO TINTO</v>
      </c>
      <c r="E14" s="4"/>
      <c r="F14" s="15">
        <f t="shared" si="2"/>
        <v>0</v>
      </c>
      <c r="G14" s="14">
        <f t="shared" si="3"/>
        <v>0</v>
      </c>
      <c r="H14" s="4"/>
      <c r="I14" s="4"/>
      <c r="J14" s="4"/>
      <c r="K14" s="4"/>
      <c r="L14" s="4"/>
      <c r="M14" s="4"/>
      <c r="N14" s="4"/>
      <c r="O14" s="4"/>
      <c r="P14" s="4"/>
      <c r="Q14" s="4"/>
      <c r="R14" s="4"/>
      <c r="S14" s="4"/>
      <c r="T14" s="4"/>
      <c r="U14" s="4"/>
      <c r="V14" s="4"/>
      <c r="W14" s="4"/>
      <c r="X14" s="4"/>
    </row>
    <row r="15">
      <c r="A15" s="19">
        <v>11.0</v>
      </c>
      <c r="B15" s="15">
        <f>LARGE('Full Data'!H:H,A15)</f>
        <v>152544372</v>
      </c>
      <c r="C15" s="14">
        <f t="shared" si="1"/>
        <v>0.01148326949</v>
      </c>
      <c r="D15" s="18" t="str">
        <f t="array" ref="D15">INDEX('Full Data'!B:B,MATCH(LARGE('Full Data'!H:H,A15),'Full Data'!H:H,0))</f>
        <v>Legal &amp; General Emerging Markets Equity Index</v>
      </c>
      <c r="E15" s="7" t="s">
        <v>52</v>
      </c>
      <c r="F15" s="15">
        <f t="shared" si="2"/>
        <v>15254437.2</v>
      </c>
      <c r="G15" s="14">
        <f t="shared" si="3"/>
        <v>0.001148326949</v>
      </c>
      <c r="H15" s="4"/>
      <c r="I15" s="4"/>
      <c r="J15" s="4"/>
      <c r="K15" s="4"/>
      <c r="L15" s="4"/>
      <c r="M15" s="4"/>
      <c r="N15" s="4"/>
      <c r="O15" s="4"/>
      <c r="P15" s="4"/>
      <c r="Q15" s="4"/>
      <c r="R15" s="4"/>
      <c r="S15" s="4"/>
      <c r="T15" s="4"/>
      <c r="U15" s="4"/>
      <c r="V15" s="4"/>
      <c r="W15" s="4"/>
      <c r="X15" s="4"/>
    </row>
    <row r="16">
      <c r="A16" s="19">
        <v>12.0</v>
      </c>
      <c r="B16" s="15">
        <f>LARGE('Full Data'!H:H,A16)</f>
        <v>150191673</v>
      </c>
      <c r="C16" s="14">
        <f t="shared" si="1"/>
        <v>0.01130616249</v>
      </c>
      <c r="D16" s="18" t="str">
        <f t="array" ref="D16">INDEX('Full Data'!B:B,MATCH(LARGE('Full Data'!H:H,A16),'Full Data'!H:H,0))</f>
        <v>GLAXOSMITHKLINE</v>
      </c>
      <c r="E16" s="4"/>
      <c r="F16" s="15">
        <f t="shared" si="2"/>
        <v>0</v>
      </c>
      <c r="G16" s="14">
        <f t="shared" si="3"/>
        <v>0</v>
      </c>
      <c r="H16" s="4"/>
      <c r="I16" s="4"/>
      <c r="J16" s="4"/>
      <c r="K16" s="4"/>
      <c r="L16" s="4"/>
      <c r="M16" s="4"/>
      <c r="N16" s="4"/>
      <c r="O16" s="4"/>
      <c r="P16" s="4"/>
      <c r="Q16" s="4"/>
      <c r="R16" s="4"/>
      <c r="S16" s="4"/>
      <c r="T16" s="4"/>
      <c r="U16" s="4"/>
      <c r="V16" s="4"/>
      <c r="W16" s="4"/>
      <c r="X16" s="4"/>
    </row>
    <row r="17">
      <c r="A17" s="19">
        <v>13.0</v>
      </c>
      <c r="B17" s="15">
        <f>LARGE('Full Data'!H:H,A17)</f>
        <v>148127521</v>
      </c>
      <c r="C17" s="14">
        <f t="shared" si="1"/>
        <v>0.01115077679</v>
      </c>
      <c r="D17" s="18" t="str">
        <f t="array" ref="D17">INDEX('Full Data'!B:B,MATCH(LARGE('Full Data'!H:H,A17),'Full Data'!H:H,0))</f>
        <v>LLOYDS BANKING GROUP</v>
      </c>
      <c r="E17" s="4"/>
      <c r="F17" s="15">
        <f t="shared" si="2"/>
        <v>0</v>
      </c>
      <c r="G17" s="14">
        <f t="shared" si="3"/>
        <v>0</v>
      </c>
      <c r="H17" s="4"/>
      <c r="I17" s="4"/>
      <c r="J17" s="4"/>
      <c r="K17" s="4"/>
      <c r="L17" s="4"/>
      <c r="M17" s="4"/>
      <c r="N17" s="4"/>
      <c r="O17" s="4"/>
      <c r="P17" s="4"/>
      <c r="Q17" s="4"/>
      <c r="R17" s="4"/>
      <c r="S17" s="4"/>
      <c r="T17" s="4"/>
      <c r="U17" s="4"/>
      <c r="V17" s="4"/>
      <c r="W17" s="4"/>
      <c r="X17" s="4"/>
    </row>
    <row r="18">
      <c r="A18" s="19">
        <v>14.0</v>
      </c>
      <c r="B18" s="15">
        <f>LARGE('Full Data'!H:H,A18)</f>
        <v>137054755</v>
      </c>
      <c r="C18" s="14">
        <f t="shared" si="1"/>
        <v>0.01031723862</v>
      </c>
      <c r="D18" s="18" t="str">
        <f t="array" ref="D18">INDEX('Full Data'!B:B,MATCH(LARGE('Full Data'!H:H,A18),'Full Data'!H:H,0))</f>
        <v>Legal &amp; General Investment Grade Corporate Bond All Stks Index</v>
      </c>
      <c r="E18" s="4"/>
      <c r="F18" s="15">
        <f t="shared" si="2"/>
        <v>0</v>
      </c>
      <c r="G18" s="14">
        <f t="shared" si="3"/>
        <v>0</v>
      </c>
      <c r="H18" s="4"/>
      <c r="I18" s="4"/>
      <c r="J18" s="4"/>
      <c r="K18" s="4"/>
      <c r="L18" s="4"/>
      <c r="M18" s="4"/>
      <c r="N18" s="4"/>
      <c r="O18" s="4"/>
      <c r="P18" s="4"/>
      <c r="Q18" s="4"/>
      <c r="R18" s="4"/>
      <c r="S18" s="4"/>
      <c r="T18" s="4"/>
      <c r="U18" s="4"/>
      <c r="V18" s="4"/>
      <c r="W18" s="4"/>
      <c r="X18" s="4"/>
    </row>
    <row r="19">
      <c r="A19" s="19">
        <v>15.0</v>
      </c>
      <c r="B19" s="15">
        <f>LARGE('Full Data'!H:H,A19)</f>
        <v>130101046</v>
      </c>
      <c r="C19" s="14">
        <f t="shared" si="1"/>
        <v>0.009793775756</v>
      </c>
      <c r="D19" s="18" t="str">
        <f t="array" ref="D19">INDEX('Full Data'!B:B,MATCH(LARGE('Full Data'!H:H,A19),'Full Data'!H:H,0))</f>
        <v>Legal &amp; General Japan Equity Index</v>
      </c>
      <c r="E19" s="7" t="s">
        <v>52</v>
      </c>
      <c r="F19" s="15">
        <f t="shared" si="2"/>
        <v>13010104.6</v>
      </c>
      <c r="G19" s="14">
        <f t="shared" si="3"/>
        <v>0.0009793775756</v>
      </c>
      <c r="H19" s="4"/>
      <c r="I19" s="4"/>
      <c r="J19" s="4"/>
      <c r="K19" s="4"/>
      <c r="L19" s="4"/>
      <c r="M19" s="4"/>
      <c r="N19" s="4"/>
      <c r="O19" s="4"/>
      <c r="P19" s="4"/>
      <c r="Q19" s="4"/>
      <c r="R19" s="4"/>
      <c r="S19" s="4"/>
      <c r="T19" s="4"/>
      <c r="U19" s="4"/>
      <c r="V19" s="4"/>
      <c r="W19" s="4"/>
      <c r="X19" s="4"/>
    </row>
    <row r="20">
      <c r="A20" s="4"/>
      <c r="B20" s="4"/>
      <c r="C20" s="4"/>
      <c r="D20" s="4"/>
      <c r="E20" s="4" t="s">
        <v>54</v>
      </c>
      <c r="F20" s="15">
        <f t="shared" ref="F20:G20" si="4">SUM(F5:F19)</f>
        <v>247081482.9</v>
      </c>
      <c r="G20" s="14">
        <f t="shared" si="4"/>
        <v>0.01859985535</v>
      </c>
      <c r="H20" s="4"/>
      <c r="I20" s="4"/>
      <c r="J20" s="4"/>
      <c r="K20" s="4"/>
      <c r="L20" s="4"/>
      <c r="M20" s="4"/>
      <c r="N20" s="4"/>
      <c r="O20" s="4"/>
      <c r="P20" s="4"/>
      <c r="Q20" s="4"/>
      <c r="R20" s="4"/>
      <c r="S20" s="4"/>
      <c r="T20" s="4"/>
      <c r="U20" s="4"/>
      <c r="V20" s="4"/>
      <c r="W20" s="4"/>
      <c r="X20" s="4"/>
    </row>
    <row r="21">
      <c r="A21" s="4"/>
      <c r="B21" s="4"/>
      <c r="C21" s="4"/>
      <c r="D21" s="4"/>
      <c r="E21" s="4" t="s">
        <v>55</v>
      </c>
      <c r="F21" s="15">
        <f>'Fossil Fuel direct investments'!B3</f>
        <v>1057041211</v>
      </c>
      <c r="G21" s="14">
        <f>'Fossil Fuel direct investments'!B4</f>
        <v>0.07957218564</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57</v>
      </c>
      <c r="F23" s="15">
        <f t="shared" ref="F23:G23" si="5">F20+F21</f>
        <v>1304122694</v>
      </c>
      <c r="G23" s="14">
        <f t="shared" si="5"/>
        <v>0.098172041</v>
      </c>
      <c r="H23" s="4"/>
      <c r="I23" s="4"/>
      <c r="J23" s="4"/>
      <c r="K23" s="4"/>
      <c r="L23" s="4"/>
      <c r="M23" s="4"/>
      <c r="N23" s="4"/>
      <c r="O23" s="4"/>
      <c r="P23" s="4"/>
      <c r="Q23" s="4"/>
      <c r="R23" s="4"/>
      <c r="S23" s="4"/>
      <c r="T23" s="4"/>
      <c r="U23" s="4"/>
      <c r="V23" s="4"/>
      <c r="W23" s="4"/>
      <c r="X23" s="4"/>
    </row>
    <row r="24">
      <c r="A24" s="4"/>
      <c r="B24" s="4"/>
      <c r="C24" s="4"/>
      <c r="D24" s="4"/>
      <c r="E24" s="4" t="s">
        <v>37</v>
      </c>
      <c r="F24" s="13">
        <f>'Fossil Fuel direct investments'!B2</f>
        <v>13284054000</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