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<sst xmlns="http://schemas.openxmlformats.org/spreadsheetml/2006/main" count="1825" uniqueCount="644">
  <si>
    <t>Name</t>
  </si>
  <si>
    <t>To access the full data open the sheet "Full Data" from the menu at the bottom.</t>
  </si>
  <si>
    <t xml:space="preserve">Name of Local Authority  Pension Fund </t>
  </si>
  <si>
    <t xml:space="preserve">Description of Holding </t>
  </si>
  <si>
    <t>Sub-category/classification</t>
  </si>
  <si>
    <t>Oil/gas companies</t>
  </si>
  <si>
    <t>Coal companies</t>
  </si>
  <si>
    <t>Verification</t>
  </si>
  <si>
    <t>Fossil Fuel Amounts</t>
  </si>
  <si>
    <t>All Amounts</t>
  </si>
  <si>
    <t xml:space="preserve">Hertfordshire Pension Fund </t>
  </si>
  <si>
    <t>RIO TINTO PLC</t>
  </si>
  <si>
    <t>Equity</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</si>
  <si>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</si>
  <si>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</si>
  <si>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</si>
  <si>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</si>
  <si>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</si>
  <si>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Annual Report 2014</t>
  </si>
  <si>
    <t>of a careful sourcing and filtering process conducted by Community Reinvest,</t>
  </si>
  <si>
    <t>http://www.yourpension.org.uk/Hertfordshire/Fund-information/Annual-reports.aspx</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</si>
  <si>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</si>
  <si>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</si>
  <si>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</si>
  <si>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</si>
  <si>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</si>
  <si>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</si>
  <si>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</si>
  <si>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Total holdings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</si>
  <si>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</si>
  <si>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</si>
  <si>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</si>
  <si>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</si>
  <si>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</si>
  <si>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</si>
  <si>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</si>
  <si>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</si>
  <si>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</si>
  <si>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</si>
  <si>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</si>
  <si>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</si>
  <si>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</si>
  <si>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</si>
  <si>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</si>
  <si>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</si>
  <si>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</si>
  <si>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</si>
  <si>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</si>
  <si>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</si>
  <si>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 xml:space="preserve">
</t>
  </si>
  <si>
    <t>yes</t>
  </si>
  <si>
    <t>BG GROUP PLC</t>
  </si>
  <si>
    <t xml:space="preserve">yes
</t>
  </si>
  <si>
    <t>BP PLC</t>
  </si>
  <si>
    <t>ENQUEST PLC</t>
  </si>
  <si>
    <t>GREAT EASTERN ENERGY CORP LTD GDR</t>
  </si>
  <si>
    <t>Total estimated fossil fuels in largest pooled funds</t>
  </si>
  <si>
    <t>Total direct fossil fuels</t>
  </si>
  <si>
    <t>PREMIER OIL PLC</t>
  </si>
  <si>
    <t>Total fossil fuels</t>
  </si>
  <si>
    <t>ROYAL DUTCH SHELL PLC A SHS</t>
  </si>
  <si>
    <t>ROYAL DUTCH SHELL PLC B SHS</t>
  </si>
  <si>
    <t>TULLOW OIL PLC</t>
  </si>
  <si>
    <t>ENTEQ UPSTREAM PLC</t>
  </si>
  <si>
    <t>JOHN WOOD GROUP PLC</t>
  </si>
  <si>
    <t>PETROFAC LTD</t>
  </si>
  <si>
    <t>JOHNSON MATTHEY PLC</t>
  </si>
  <si>
    <t>SCAPA GROUP PLC</t>
  </si>
  <si>
    <t>BREEDON AGGREGATES LTD</t>
  </si>
  <si>
    <t>FIAT CHRYSLER AUTOMOBILES NV</t>
  </si>
  <si>
    <t>KELLER GROUP PLC</t>
  </si>
  <si>
    <t>KIER GROUP PLC</t>
  </si>
  <si>
    <t>TYMAN PLC</t>
  </si>
  <si>
    <t>AVON RUBBER PLC</t>
  </si>
  <si>
    <t>BAE SYSTEMS PLC</t>
  </si>
  <si>
    <t>CHEMRING GROUP PLC</t>
  </si>
  <si>
    <t>MEGGITT PLC</t>
  </si>
  <si>
    <t>QINETIQ GROUP PLC</t>
  </si>
  <si>
    <t>ROLLS ROYCE HOLDINGS ENTITL</t>
  </si>
  <si>
    <t>ROLLS-ROYCE HOLDINGS PLC</t>
  </si>
  <si>
    <t>SENIOR PLC</t>
  </si>
  <si>
    <t>ULTRA ELECTRONICS HOLDINGS PLC</t>
  </si>
  <si>
    <t>SMITHS GROUP PLC</t>
  </si>
  <si>
    <t>DOMINO PRINTING SCIENCES PLC</t>
  </si>
  <si>
    <t>GOOCH &amp; HOUSEGO PLC</t>
  </si>
  <si>
    <t>HALMA PLC</t>
  </si>
  <si>
    <t>OXFORD INSTRUMENTS PLC</t>
  </si>
  <si>
    <t>RENISHAW PLC</t>
  </si>
  <si>
    <t>BODYCOTE PLC</t>
  </si>
  <si>
    <t>IMI PLC</t>
  </si>
  <si>
    <t>TEG ENVIRONMENTAL ORD GBP0.05</t>
  </si>
  <si>
    <t>WEIR GROUP PLC/THE</t>
  </si>
  <si>
    <t>GAMA AVIATION PLC</t>
  </si>
  <si>
    <t>JAMES FISHER &amp; SONS PLC</t>
  </si>
  <si>
    <t>ASHTEAD GROUP PLC</t>
  </si>
  <si>
    <t>BRAMMER PLC</t>
  </si>
  <si>
    <t>BUNZL PLC</t>
  </si>
  <si>
    <t>DE LA RUE PLC</t>
  </si>
  <si>
    <t>DIGITAL BARRIERS PLC</t>
  </si>
  <si>
    <t>DIPLOMA PLC</t>
  </si>
  <si>
    <t>EXPERIAN PLC</t>
  </si>
  <si>
    <t>HAYS PLC</t>
  </si>
  <si>
    <t>HOWDEN JOINERY GROUP PLC</t>
  </si>
  <si>
    <t>HSS HIRE GROUP PLC</t>
  </si>
  <si>
    <t>INTERTEK GROUP PLC</t>
  </si>
  <si>
    <t>LATCHWAYS PLC</t>
  </si>
  <si>
    <t>LAVENDON GROUP PLC</t>
  </si>
  <si>
    <t>MICHAEL PAGE INTERNATIONAL PLC</t>
  </si>
  <si>
    <t>REGENERSIS PLC</t>
  </si>
  <si>
    <t>RESTORE PLC</t>
  </si>
  <si>
    <t>SPEEDY HIRE PLC</t>
  </si>
  <si>
    <t>UTILITYWISE PLC</t>
  </si>
  <si>
    <t>WOLSELEY PLC</t>
  </si>
  <si>
    <t>XCHANGING PLC</t>
  </si>
  <si>
    <t>GKN PLC</t>
  </si>
  <si>
    <t>UNILEVER NV</t>
  </si>
  <si>
    <t>SABMILLER PLC</t>
  </si>
  <si>
    <t>TATE &amp; LYLE PLC</t>
  </si>
  <si>
    <t>BARRATT DEVELOPMENTS PLC</t>
  </si>
  <si>
    <t>BELLWAY PLC</t>
  </si>
  <si>
    <t>GALLIFORD TRY PLC</t>
  </si>
  <si>
    <t>PERSIMMON PLC</t>
  </si>
  <si>
    <t>BURBERRY GROUP PLC</t>
  </si>
  <si>
    <t>UNILEVER PLC</t>
  </si>
  <si>
    <t>BRITISH AMERICAN TOBACCO PLC</t>
  </si>
  <si>
    <t>IMPERIAL TOBACCO GROUP PLC</t>
  </si>
  <si>
    <t>CONSORT MEDICAL PLC</t>
  </si>
  <si>
    <t>SMITH &amp; NEPHEW PLC</t>
  </si>
  <si>
    <t>ABCAM PLC</t>
  </si>
  <si>
    <t>ASTRAZENECA PLC</t>
  </si>
  <si>
    <t>DECHRA PHARMACEUTICALS PLC</t>
  </si>
  <si>
    <t>GENUS PLC</t>
  </si>
  <si>
    <t>SHIRE PLC</t>
  </si>
  <si>
    <t>VECTURA GROUP PLC</t>
  </si>
  <si>
    <t>TESCO PLC</t>
  </si>
  <si>
    <t>ASOS PLC</t>
  </si>
  <si>
    <t>AUTO TRADER GROUP PLC</t>
  </si>
  <si>
    <t>DIXONS CARPHONE PLC</t>
  </si>
  <si>
    <t>INCHCAPE PLC</t>
  </si>
  <si>
    <t>MOTHERCARE PLC</t>
  </si>
  <si>
    <t>NEXT PLC</t>
  </si>
  <si>
    <t>STANLEY GIBBONS GROUP PLC</t>
  </si>
  <si>
    <t>VERTU MOTORS PLC</t>
  </si>
  <si>
    <t>CHIME COMMUNICATIONS PLC</t>
  </si>
  <si>
    <t>DAILY MAIL &amp; GENERAL TRUST PLC</t>
  </si>
  <si>
    <t>EBIQUITY PLC</t>
  </si>
  <si>
    <t>EUROMONEY INSTITUTIONAL INVEST</t>
  </si>
  <si>
    <t>ITV PLC</t>
  </si>
  <si>
    <t>PEARSON PLC</t>
  </si>
  <si>
    <t>PROGRESSIVE DIGITAL MEDIA GROU</t>
  </si>
  <si>
    <t>REED ELSEVIER PLC</t>
  </si>
  <si>
    <t>TARSUS GROUP PLC</t>
  </si>
  <si>
    <t>UBM PLC</t>
  </si>
  <si>
    <t>WPP PLC</t>
  </si>
  <si>
    <t>ZOOPLA PROPERTY GROUP PLC</t>
  </si>
  <si>
    <t>CARNIVAL PLC</t>
  </si>
  <si>
    <t>CINEWORLD GROUP PLC</t>
  </si>
  <si>
    <t>EASYJET PLC</t>
  </si>
  <si>
    <t>MITCHELLS &amp; BUTLERS PLC</t>
  </si>
  <si>
    <t>NATIONAL EXPRESS GROUP PLC</t>
  </si>
  <si>
    <t>RESTAURANT GROUP PLC/THE</t>
  </si>
  <si>
    <t>SPIRIT PUB CO PLC</t>
  </si>
  <si>
    <t>THOMAS COOK GROUP PLC</t>
  </si>
  <si>
    <t>WILLIAM HILL PLC</t>
  </si>
  <si>
    <t>BT GROUP PLC</t>
  </si>
  <si>
    <t>TALKTALK TELECOM GROUP PLC</t>
  </si>
  <si>
    <t>TELECOM PLUS PLC</t>
  </si>
  <si>
    <t>VODAFONE GROUP PLC</t>
  </si>
  <si>
    <t>SSE PLC</t>
  </si>
  <si>
    <t>CENTRICA PLC</t>
  </si>
  <si>
    <t>ALDERMORE GROUP PLC</t>
  </si>
  <si>
    <t>BARCLAYS PLC</t>
  </si>
  <si>
    <t>HSBC HOLDINGS PLC</t>
  </si>
  <si>
    <t>LLOYDS BANKING GROUP PLC</t>
  </si>
  <si>
    <t>ROYAL BANK OF SCOTLAND GROUP P</t>
  </si>
  <si>
    <t>SHAWBROOK GROUP PLC</t>
  </si>
  <si>
    <t>STANDARD CHARTERED PLC</t>
  </si>
  <si>
    <t>TSB BANKING GROUP PLC</t>
  </si>
  <si>
    <t>AMLIN PLC</t>
  </si>
  <si>
    <t>DIRECT LINE INSURANCE GROUP PL</t>
  </si>
  <si>
    <t>JARDINE LLOYD THOMPSON GROUP P</t>
  </si>
  <si>
    <t>AVIVA PLC</t>
  </si>
  <si>
    <t>JUST RETIREMENT GROUP PLC</t>
  </si>
  <si>
    <t>LEGAL &amp; GENERAL GROUP PLC</t>
  </si>
  <si>
    <t>PRUDENTIAL PLC</t>
  </si>
  <si>
    <t>ST JAMES'S PLACE PLC</t>
  </si>
  <si>
    <t>BIG YELLOW GROUP PLC</t>
  </si>
  <si>
    <t>BRITISH LAND CO PLC/THE</t>
  </si>
  <si>
    <t>CLS HOLDINGS PLC</t>
  </si>
  <si>
    <t>GRAINGER PLC</t>
  </si>
  <si>
    <t>HELICAL BAR PLC</t>
  </si>
  <si>
    <t>LXB RETAIL PROPERTIES PLC</t>
  </si>
  <si>
    <t>QUINTAIN ESTATES &amp; DEVELOPMENT</t>
  </si>
  <si>
    <t>SHAFTESBURY PLC</t>
  </si>
  <si>
    <t>ST MODWEN PROPERTIES PLC</t>
  </si>
  <si>
    <t>UNITE GROUP PLC/THE</t>
  </si>
  <si>
    <t>WORKSPACE GROUP PLC</t>
  </si>
  <si>
    <t>ARROW GLOBAL GROUP PLC</t>
  </si>
  <si>
    <t>HARGREAVES LANSDOWN PLC</t>
  </si>
  <si>
    <t>IG GROUP HOLDINGS PLC</t>
  </si>
  <si>
    <t>INTERMEDIATE CAPITAL GROUP PLC</t>
  </si>
  <si>
    <t>JUPITER FUND MANAGEMENT PLC</t>
  </si>
  <si>
    <t>LONDON STOCK EXCHANGE GROUP PL</t>
  </si>
  <si>
    <t>MITON GROUP PLC</t>
  </si>
  <si>
    <t>PROVIDENT FINANCIAL PLC</t>
  </si>
  <si>
    <t>SCHRODERS PLC</t>
  </si>
  <si>
    <t>TULLETT PREBON PLC</t>
  </si>
  <si>
    <t>3I GROUP PLC</t>
  </si>
  <si>
    <t>AVEVA GROUP PLC</t>
  </si>
  <si>
    <t>EMIS GROUP PLC</t>
  </si>
  <si>
    <t>FDM GROUP HOLDINGS PLC</t>
  </si>
  <si>
    <t>FIDESSA GROUP PLC</t>
  </si>
  <si>
    <t>SERVELEC GROUP PLC</t>
  </si>
  <si>
    <t>ARM HOLDINGS PLC</t>
  </si>
  <si>
    <t>IMAGINATION TECHNOLOGIES GROUP</t>
  </si>
  <si>
    <t>SEPURA PLC</t>
  </si>
  <si>
    <t>COUNTRYWIDE PLC</t>
  </si>
  <si>
    <t>LSL PROPERTY SERVICES PLC</t>
  </si>
  <si>
    <t>VOLKSWAGEN AG</t>
  </si>
  <si>
    <t>FERROVIAL SA</t>
  </si>
  <si>
    <t>FRAPORT AG FRANKFURT AIRPORT S</t>
  </si>
  <si>
    <t>HEIDELBERGCEMENT AG</t>
  </si>
  <si>
    <t>UPM-KYMMENE OYJ</t>
  </si>
  <si>
    <t>APERAM SA</t>
  </si>
  <si>
    <t>MEDTRONIC PLC</t>
  </si>
  <si>
    <t>QIAGEN NV</t>
  </si>
  <si>
    <t>ADECCO SA</t>
  </si>
  <si>
    <t>AXEL SPRINGER SE</t>
  </si>
  <si>
    <t>NIELSEN NV</t>
  </si>
  <si>
    <t>DELHAIZE GROUP SA</t>
  </si>
  <si>
    <t>NESTLE SA</t>
  </si>
  <si>
    <t>HENKEL AG &amp; CO KGAA</t>
  </si>
  <si>
    <t>BPOST SA</t>
  </si>
  <si>
    <t>DEUTSCHE POST AG</t>
  </si>
  <si>
    <t>RYANAIR HOLDINGS PLC</t>
  </si>
  <si>
    <t>KONINKLIJKE PHILIPS NV</t>
  </si>
  <si>
    <t>TE CONNECTIVITY LTD</t>
  </si>
  <si>
    <t>BASF SE</t>
  </si>
  <si>
    <t>LONZA GROUP AG</t>
  </si>
  <si>
    <t>LYONDELLBASELL INDUSTRIES NV</t>
  </si>
  <si>
    <t>SYNGENTA AG</t>
  </si>
  <si>
    <t>YARA INTERNATIONAL ASA</t>
  </si>
  <si>
    <t>OMV AG</t>
  </si>
  <si>
    <t>TECHNIP SA</t>
  </si>
  <si>
    <t>TOTAL SA</t>
  </si>
  <si>
    <t>ACTAVIS PLC</t>
  </si>
  <si>
    <t>BAYER AG</t>
  </si>
  <si>
    <t>BAYERISCHE MOTOREN WERKE AG</t>
  </si>
  <si>
    <t>CONTINENTAL AG</t>
  </si>
  <si>
    <t>EATON CORP PLC</t>
  </si>
  <si>
    <t>INGERSOLL-RAND PLC</t>
  </si>
  <si>
    <t>MALLINCKRODT PLC</t>
  </si>
  <si>
    <t>NOVARTIS AG</t>
  </si>
  <si>
    <t>RENAULT SA</t>
  </si>
  <si>
    <t>ROCHE HOLDING AG</t>
  </si>
  <si>
    <t>SANOFI</t>
  </si>
  <si>
    <t>TRELLEBORG AB</t>
  </si>
  <si>
    <t>UCB SA</t>
  </si>
  <si>
    <t>VALEO SA</t>
  </si>
  <si>
    <t>ADIDAS AG</t>
  </si>
  <si>
    <t>ANHEUSER-BUSCH INBEV NV</t>
  </si>
  <si>
    <t>ELECTROLUX AB</t>
  </si>
  <si>
    <t>HEINEKEN NV</t>
  </si>
  <si>
    <t>LVMH MOET HENNESSY LOUIS VUITT</t>
  </si>
  <si>
    <t>MONCLER SPA</t>
  </si>
  <si>
    <t>FRESENIUS MEDICAL CARE AG &amp; CO</t>
  </si>
  <si>
    <t>FRESENIUS SE &amp; CO KGAA</t>
  </si>
  <si>
    <t>CIE FINANCIERE RICHEMONT SA</t>
  </si>
  <si>
    <t>PANDORA A/S</t>
  </si>
  <si>
    <t>PUBLICIS GROUPE SA</t>
  </si>
  <si>
    <t>TELEPERFORMANCE</t>
  </si>
  <si>
    <t>MILLICOM INTERNATIONAL CELLULA</t>
  </si>
  <si>
    <t>ORANGE SA</t>
  </si>
  <si>
    <t>TELECOM ITALIA SPA</t>
  </si>
  <si>
    <t>TELEFONICA SA</t>
  </si>
  <si>
    <t>UNITED INTERNET AG</t>
  </si>
  <si>
    <t>ENEL SPA</t>
  </si>
  <si>
    <t>IBERDROLA SA</t>
  </si>
  <si>
    <t>BNP PARIBAS SA</t>
  </si>
  <si>
    <t>COMMERZBANK AG</t>
  </si>
  <si>
    <t>CREDIT AGRICOLE SA</t>
  </si>
  <si>
    <t>DANSKE BANK A/S</t>
  </si>
  <si>
    <t>ING GROEP NV</t>
  </si>
  <si>
    <t>INTESA SANPAOLO SPA</t>
  </si>
  <si>
    <t>MEDIOBANCA SPA</t>
  </si>
  <si>
    <t>RAIFFEISEN BANK INTERNATIONAL</t>
  </si>
  <si>
    <t>UBS GROUP AG</t>
  </si>
  <si>
    <t>UNICREDIT SPA</t>
  </si>
  <si>
    <t>ACE LTD</t>
  </si>
  <si>
    <t>AGEAS</t>
  </si>
  <si>
    <t>ALLIANZ SE</t>
  </si>
  <si>
    <t>AXA SA</t>
  </si>
  <si>
    <t>MAPFRE SA</t>
  </si>
  <si>
    <t>MUENCHENER RUECKVERSICHERUNGS-</t>
  </si>
  <si>
    <t>NN GROUP NV</t>
  </si>
  <si>
    <t>SWISS LIFE HOLDING AG</t>
  </si>
  <si>
    <t>XL GROUP PLC</t>
  </si>
  <si>
    <t>ACCENTURE PLC</t>
  </si>
  <si>
    <t>AMADEUS IT HOLDING SA</t>
  </si>
  <si>
    <t>CAP GEMINI SA</t>
  </si>
  <si>
    <t>INFINEON TECHNOLOGIES AG</t>
  </si>
  <si>
    <t>NXP SEMICONDUCTORS NV</t>
  </si>
  <si>
    <t>OSRAM LICHT AG</t>
  </si>
  <si>
    <t>SCHNEIDER ELECTRIC SE</t>
  </si>
  <si>
    <t>MAGNA INTL INC</t>
  </si>
  <si>
    <t>CANADIAN TIRE CORP LTD CL A</t>
  </si>
  <si>
    <t>CANADIAN NATIONAL RAILWAY CO</t>
  </si>
  <si>
    <t>LOBLAW COMPANIES LTD</t>
  </si>
  <si>
    <t>CANADIAN IMPERIAL BK OF COMM</t>
  </si>
  <si>
    <t>BROOKFIELD ASSET MGMT INC LTD VTG CL A</t>
  </si>
  <si>
    <t>JONES LANG LASALLE INC</t>
  </si>
  <si>
    <t>FLUOR CORP</t>
  </si>
  <si>
    <t>JACOBS ENGINEERING GROUP INC</t>
  </si>
  <si>
    <t>ALCOA INC</t>
  </si>
  <si>
    <t>ALTRIA GROUP INC</t>
  </si>
  <si>
    <t>BARRICK GOLD CORP</t>
  </si>
  <si>
    <t>FREEPORT-MCMORAN INC</t>
  </si>
  <si>
    <t>NEWMONT MINING CORP</t>
  </si>
  <si>
    <t>REYNOLDS AMERICAN INC</t>
  </si>
  <si>
    <t>BOSTON SCIENTIFIC CORP</t>
  </si>
  <si>
    <t>HALYARD HEALTH INC</t>
  </si>
  <si>
    <t>ZIMMER HOLDINGS INC</t>
  </si>
  <si>
    <t>ADT CORP/THE</t>
  </si>
  <si>
    <t>COMCAST CORP</t>
  </si>
  <si>
    <t>ROBERT HALF INTERNATIONAL INC</t>
  </si>
  <si>
    <t>TIME INC</t>
  </si>
  <si>
    <t>TIME WARNER INC</t>
  </si>
  <si>
    <t>WALT DISNEY CO/THE</t>
  </si>
  <si>
    <t>WESTERN UNION CO/THE</t>
  </si>
  <si>
    <t>CONAGRA FOODS INC</t>
  </si>
  <si>
    <t>FRESH MARKET INC/THE</t>
  </si>
  <si>
    <t>KROGER CO/THE</t>
  </si>
  <si>
    <t>MCCORMICK &amp; CO INC/MD</t>
  </si>
  <si>
    <t>MONDELEZ INTERNATIONAL INC</t>
  </si>
  <si>
    <t>PINNACLE FOODS INC</t>
  </si>
  <si>
    <t>SUNCOR ENERGY INC NEW</t>
  </si>
  <si>
    <t>CSX CORP</t>
  </si>
  <si>
    <t>DELTA AIR LINES INC</t>
  </si>
  <si>
    <t>SOUTHWEST AIRLINES CO</t>
  </si>
  <si>
    <t>UNION PACIFIC CORP</t>
  </si>
  <si>
    <t>AGILENT TECHNOLOGIES INC</t>
  </si>
  <si>
    <t>AMPHENOL CORP</t>
  </si>
  <si>
    <t>CORNING INC</t>
  </si>
  <si>
    <t>HONEYWELL INTERNATIONAL INC</t>
  </si>
  <si>
    <t>THERMO FISHER SCIENTIFIC INC</t>
  </si>
  <si>
    <t>BALL CORP</t>
  </si>
  <si>
    <t>ROCK-TENN CO</t>
  </si>
  <si>
    <t>ASHLAND INC</t>
  </si>
  <si>
    <t>AXIALL CORP</t>
  </si>
  <si>
    <t>CF INDUSTRIES HOLDINGS INC</t>
  </si>
  <si>
    <t>DOW CHEMICAL CO/THE</t>
  </si>
  <si>
    <t>FMC CORP</t>
  </si>
  <si>
    <t>MONSANTO CO</t>
  </si>
  <si>
    <t>MOSAIC CO/THE</t>
  </si>
  <si>
    <t>POTASH CORP OF SASKATCHEWAN IN</t>
  </si>
  <si>
    <t>WESTLAKE CHEMICAL CORP</t>
  </si>
  <si>
    <t>ANADARKO PETROLEUM CORP</t>
  </si>
  <si>
    <t>CAMERON INTERNATIONAL CORP</t>
  </si>
  <si>
    <t>CONOCOPHILLIPS</t>
  </si>
  <si>
    <t>DEVON ENERGY CORP</t>
  </si>
  <si>
    <t>EOG RESOURCES INC</t>
  </si>
  <si>
    <t>EXXON MOBIL CORP</t>
  </si>
  <si>
    <t>HALLIBURTON CO</t>
  </si>
  <si>
    <t>HESS CORP</t>
  </si>
  <si>
    <t>MARATHON OIL CORP</t>
  </si>
  <si>
    <t>MARATHON PETROLEUM CORP</t>
  </si>
  <si>
    <t>MURPHY USA INC</t>
  </si>
  <si>
    <t>NATIONAL OILWELL VARCO INC</t>
  </si>
  <si>
    <t>OCCIDENTAL PETROLEUM CORP</t>
  </si>
  <si>
    <t>PHILLIPS 66</t>
  </si>
  <si>
    <t>TARGA RESOURCES CORP</t>
  </si>
  <si>
    <t>UGI CORP</t>
  </si>
  <si>
    <t>VALERO ENERGY CORP</t>
  </si>
  <si>
    <t>ABBOTT LABORATORIES</t>
  </si>
  <si>
    <t>ABBVIE INC</t>
  </si>
  <si>
    <t>AGCO CORP</t>
  </si>
  <si>
    <t>ELI LILLY &amp; CO</t>
  </si>
  <si>
    <t>FLOWSERVE CORP</t>
  </si>
  <si>
    <t>GENERAL MOTORS CO</t>
  </si>
  <si>
    <t>HUNTINGTON INGALLS INDUSTRIES</t>
  </si>
  <si>
    <t>JOHNSON &amp; JOHNSON</t>
  </si>
  <si>
    <t>MCKESSON CORP</t>
  </si>
  <si>
    <t>MERCK &amp; CO INC</t>
  </si>
  <si>
    <t>NAVISTAR INTERNATIONAL CORP</t>
  </si>
  <si>
    <t>NORTHROP GRUMMAN CORP</t>
  </si>
  <si>
    <t>PACCAR INC</t>
  </si>
  <si>
    <t>PFIZER INC</t>
  </si>
  <si>
    <t>PRECISION CASTPARTS CORP</t>
  </si>
  <si>
    <t>PULTEGROUP INC</t>
  </si>
  <si>
    <t>RAYTHEON CO</t>
  </si>
  <si>
    <t>SNAP-ON INC</t>
  </si>
  <si>
    <t>STANLEY BLACK &amp; DECKER INC</t>
  </si>
  <si>
    <t>UNITED TECHNOLOGIES CORP</t>
  </si>
  <si>
    <t>CONSTELLATION BRANDS INC</t>
  </si>
  <si>
    <t>DR PEPPER SNAPPLE GROUP INC</t>
  </si>
  <si>
    <t>ESTEE LAUDER COS INC/THE</t>
  </si>
  <si>
    <t>HANESBRANDS INC</t>
  </si>
  <si>
    <t>LEGGETT &amp; PLATT INC</t>
  </si>
  <si>
    <t>MOLSON COORS BREWING CO</t>
  </si>
  <si>
    <t>PEPSICO INC</t>
  </si>
  <si>
    <t>PROCTER &amp; GAMBLE CO/THE</t>
  </si>
  <si>
    <t>RALPH LAUREN CORP</t>
  </si>
  <si>
    <t>TUMI HOLDINGS INC</t>
  </si>
  <si>
    <t>AETNA INC</t>
  </si>
  <si>
    <t>HCA HOLDINGS INC</t>
  </si>
  <si>
    <t>HUMANA INC</t>
  </si>
  <si>
    <t>LABORATORY CORP OF AMERICA HOL</t>
  </si>
  <si>
    <t>UNITEDHEALTH GROUP INC</t>
  </si>
  <si>
    <t>UNIVERSAL HEALTH SERVICES INC</t>
  </si>
  <si>
    <t>BEST BUY CO INC</t>
  </si>
  <si>
    <t>CABELA'S INC</t>
  </si>
  <si>
    <t>CVS HEALTH CORP</t>
  </si>
  <si>
    <t>DILLARD'S INC</t>
  </si>
  <si>
    <t>DOLLAR TREE INC</t>
  </si>
  <si>
    <t>FOOT LOCKER INC</t>
  </si>
  <si>
    <t>HARLEY-DAVIDSON INC</t>
  </si>
  <si>
    <t>JARDEN CORP</t>
  </si>
  <si>
    <t>LIONS GATE ENTERTAINMENT CORP</t>
  </si>
  <si>
    <t>LOWE'S COS INC</t>
  </si>
  <si>
    <t>MACY'S INC</t>
  </si>
  <si>
    <t>REPUBLIC SERVICES INC</t>
  </si>
  <si>
    <t>ROSS STORES INC</t>
  </si>
  <si>
    <t>STARWOOD HOTELS &amp; RESORTS WORL</t>
  </si>
  <si>
    <t>TIFFANY &amp; CO</t>
  </si>
  <si>
    <t>URBAN OUTFITTERS INC</t>
  </si>
  <si>
    <t>WALGREENS BOOTS ALLIANCE INC</t>
  </si>
  <si>
    <t>YUM! BRANDS INC</t>
  </si>
  <si>
    <t>AMAZON.COM INC</t>
  </si>
  <si>
    <t>CISCO SYSTEMS INC</t>
  </si>
  <si>
    <t>FACEBOOK INC</t>
  </si>
  <si>
    <t>GOOGLE INC</t>
  </si>
  <si>
    <t>GRUBHUB INC</t>
  </si>
  <si>
    <t>HOMEAWAY INC</t>
  </si>
  <si>
    <t>PRICELINE GROUP INC/THE</t>
  </si>
  <si>
    <t>T-MOBILE US INC</t>
  </si>
  <si>
    <t>CALPINE CORP</t>
  </si>
  <si>
    <t>KINDER MORGAN INC/DE</t>
  </si>
  <si>
    <t>PG&amp;E CORP</t>
  </si>
  <si>
    <t>PINNACLE WEST CAPITAL CORP</t>
  </si>
  <si>
    <t>BANK OF AMERICA CORP</t>
  </si>
  <si>
    <t>CAPITAL ONE FINANCIAL CORP</t>
  </si>
  <si>
    <t>CITIGROUP INC</t>
  </si>
  <si>
    <t>EAST WEST BANCORP INC</t>
  </si>
  <si>
    <t>GOLDMAN SACHS GROUP INC/THE</t>
  </si>
  <si>
    <t>MORGAN STANLEY</t>
  </si>
  <si>
    <t>PNC FINANCIAL SERVICES GROUP I</t>
  </si>
  <si>
    <t>STATE STREET CORP</t>
  </si>
  <si>
    <t>SUNTRUST BANKS INC</t>
  </si>
  <si>
    <t>WELLS FARGO &amp; CO</t>
  </si>
  <si>
    <t>ALLSTATE CORP/THE</t>
  </si>
  <si>
    <t>HARTFORD FINANCIAL SERVICES GR</t>
  </si>
  <si>
    <t>METLIFE INC</t>
  </si>
  <si>
    <t>PRINCIPAL FINANCIAL GROUP INC</t>
  </si>
  <si>
    <t>REINSURANCE GROUP OF AMERICA I</t>
  </si>
  <si>
    <t>TRAVELERS COS INC/THE</t>
  </si>
  <si>
    <t>VOYA FINANCIAL INC</t>
  </si>
  <si>
    <t>AFFILIATED MANAGERS GROUP INC</t>
  </si>
  <si>
    <t>AMERICAN EXPRESS CO</t>
  </si>
  <si>
    <t>AMERIPRISE FINANCIAL INC</t>
  </si>
  <si>
    <t>ARTISAN PARTNERS ASSET MANAGEM</t>
  </si>
  <si>
    <t>LENDINGCLUB CORP</t>
  </si>
  <si>
    <t>NASDAQ OMX GROUP INC/THE</t>
  </si>
  <si>
    <t>SANTANDER CONSUMER USA HOLDING</t>
  </si>
  <si>
    <t>VISA INC</t>
  </si>
  <si>
    <t>ADOBE SYSTEMS INC</t>
  </si>
  <si>
    <t>ALNYLAM PHARMACEUTICALS INC</t>
  </si>
  <si>
    <t>AMETEK INC</t>
  </si>
  <si>
    <t>AMGEN INC</t>
  </si>
  <si>
    <t>APPLE INC</t>
  </si>
  <si>
    <t>BROADCOM CORP</t>
  </si>
  <si>
    <t>BROADRIDGE FINANCIAL SOLUTIONS</t>
  </si>
  <si>
    <t>CELGENE CORP</t>
  </si>
  <si>
    <t>COGNIZANT TECHNOLOGY SOLUTIONS</t>
  </si>
  <si>
    <t>ENERGIZER HOLDINGS INC</t>
  </si>
  <si>
    <t>INTREXON CORP</t>
  </si>
  <si>
    <t>ISIS PHARMACEUTICALS INC</t>
  </si>
  <si>
    <t>LAM RESEARCH CORP</t>
  </si>
  <si>
    <t>MEDIDATA SOLUTIONS INC</t>
  </si>
  <si>
    <t>MICROCHIP TECHNOLOGY INC</t>
  </si>
  <si>
    <t>MICROSOFT CORP</t>
  </si>
  <si>
    <t>ORACLE CORP</t>
  </si>
  <si>
    <t>QUALCOMM INC</t>
  </si>
  <si>
    <t>WESTERN DIGITAL CORP</t>
  </si>
  <si>
    <t>JFE HOLDINGS INC</t>
  </si>
  <si>
    <t>NH FOODS LTD</t>
  </si>
  <si>
    <t>KAWASAKI KISEN KAISHA LTD</t>
  </si>
  <si>
    <t>WEST JAPAN RAILWAY CO</t>
  </si>
  <si>
    <t>JAPAN AVIATION ELECTRONICS IND</t>
  </si>
  <si>
    <t>ASAHI KASEI CORP</t>
  </si>
  <si>
    <t>HITACHI CHEMICAL CO LTD</t>
  </si>
  <si>
    <t>ITOCHU CORP</t>
  </si>
  <si>
    <t>MITSUBISHI CORP</t>
  </si>
  <si>
    <t>ASTELLAS PHARMA INC</t>
  </si>
  <si>
    <t>FUJIFILM HOLDINGS CORP</t>
  </si>
  <si>
    <t>KUBOTA CORP</t>
  </si>
  <si>
    <t>MITSUBISHI ELECTRIC CORP</t>
  </si>
  <si>
    <t>SEKISUI HOUSE LTD</t>
  </si>
  <si>
    <t>SMC CORP/JAPAN</t>
  </si>
  <si>
    <t>SUMITOMO ELECTRIC INDUSTRIES L</t>
  </si>
  <si>
    <t>SUMITOMO HEAVY INDUSTRIES LTD</t>
  </si>
  <si>
    <t>TOYOTA MOTOR CORP</t>
  </si>
  <si>
    <t>SONY CORP</t>
  </si>
  <si>
    <t>YAMAHA CORP</t>
  </si>
  <si>
    <t>YAMAHA MOTOR CO LTD</t>
  </si>
  <si>
    <t>KDDI CORP</t>
  </si>
  <si>
    <t>MITSUBISHI UFJ FINANCIAL GROUP</t>
  </si>
  <si>
    <t>SUMITOMO MITSUI FINANCIAL GROU</t>
  </si>
  <si>
    <t>SOMPO JAPAN NIPPONKOA HOLDINGS</t>
  </si>
  <si>
    <t>ORIX CORP</t>
  </si>
  <si>
    <t>BROTHER INDUSTRIES LTD</t>
  </si>
  <si>
    <t>ROHM CO LTD</t>
  </si>
  <si>
    <t>CHINA OVERSEAS LAND &amp; INVESTME</t>
  </si>
  <si>
    <t>LEND LEASE GROUP</t>
  </si>
  <si>
    <t>NEWCREST MINING LTD</t>
  </si>
  <si>
    <t>HON HAI PRECISION INDUSTRY CO GDR</t>
  </si>
  <si>
    <t>BHP BILLITON PLC</t>
  </si>
  <si>
    <t>HYUNDAI MOTOR CO</t>
  </si>
  <si>
    <t>ECHO ENTERTAINMENT GROUP LTD</t>
  </si>
  <si>
    <t>SM INVESTMENTS CORP</t>
  </si>
  <si>
    <t>CHINA MOBILE LTD</t>
  </si>
  <si>
    <t>TELEKOMUNIKASI INDONESIA PERSE ADR</t>
  </si>
  <si>
    <t>AUSTRALIA &amp; NEW ZEALAND BANKIN</t>
  </si>
  <si>
    <t>BOC HONG KONG HOLDINGS LTD</t>
  </si>
  <si>
    <t>DBS GROUP HOLDINGS LTD</t>
  </si>
  <si>
    <t>AIA GROUP LTD</t>
  </si>
  <si>
    <t>SAMSUNG FIRE &amp; MARINE INSURANC</t>
  </si>
  <si>
    <t>CK HUTCHISON HOLDINGS LTD</t>
  </si>
  <si>
    <t>AVAGO TECHNOLOGIES LTD</t>
  </si>
  <si>
    <t>MESOBLAST LTD</t>
  </si>
  <si>
    <t>SAMSUNG ELECTRONICS CO LTD</t>
  </si>
  <si>
    <t>SK HYNIX INC</t>
  </si>
  <si>
    <t>TAIWAN SEMICONDUCTOR MANUFACTU ADR</t>
  </si>
  <si>
    <t>BR PROPERTIES SA</t>
  </si>
  <si>
    <t>KWG PROPERTY HOLDING LTD</t>
  </si>
  <si>
    <t>ANHUI CONCH CEMENT CO LTD</t>
  </si>
  <si>
    <t>GRUPO AEROPORTUARIO DEL SUREST ADR</t>
  </si>
  <si>
    <t>LARSEN &amp; TOUBRO LTD GDR</t>
  </si>
  <si>
    <t>VALE SA ADR</t>
  </si>
  <si>
    <t>SLC AGRICOLA SA</t>
  </si>
  <si>
    <t>CCR SA</t>
  </si>
  <si>
    <t>JIANGSU EXPRESSWAY CO LTD</t>
  </si>
  <si>
    <t>SHOPRITE HOLDINGS LTD</t>
  </si>
  <si>
    <t>TIGER BRANDS LTD</t>
  </si>
  <si>
    <t>LATAM AIRLINES GROUP SA ADR</t>
  </si>
  <si>
    <t>RUMO LOGISTICA OPERADORA MULTI</t>
  </si>
  <si>
    <t>CNOOC LTD</t>
  </si>
  <si>
    <t>DONGFENG MOTOR GROUP CO LTD</t>
  </si>
  <si>
    <t>SINOPHARM GROUP CO LTD</t>
  </si>
  <si>
    <t>TATA MOTORS LTD</t>
  </si>
  <si>
    <t>TATA MOTORS LTD ADR</t>
  </si>
  <si>
    <t>TEVA PHARMACEUTICAL INDUSTRIES ADR</t>
  </si>
  <si>
    <t>AMBEV SA ADR</t>
  </si>
  <si>
    <t>HIKMA PHARMACEUTICALS PLC</t>
  </si>
  <si>
    <t>GLOBAL TELECOM HOLDING SAE GDR</t>
  </si>
  <si>
    <t>MTN GROUP LTD</t>
  </si>
  <si>
    <t>TENCENT HOLDINGS LTD</t>
  </si>
  <si>
    <t>CIA DE SANEAMENTO BASICO DO ES ADR</t>
  </si>
  <si>
    <t>AXIS BANK LTD GDR</t>
  </si>
  <si>
    <t>CHINA CONSTRUCTION BANK CORP</t>
  </si>
  <si>
    <t>HDFC BANK LTD ADR</t>
  </si>
  <si>
    <t>ICICI BANK LTD ADR</t>
  </si>
  <si>
    <t>ITAU UNIBANCO HOLDING SA ADR</t>
  </si>
  <si>
    <t>STANDARD BANK GROUP LTD</t>
  </si>
  <si>
    <t>CHINA LIFE INSURANCE CO LTD</t>
  </si>
  <si>
    <t>PING AN INSURANCE GROUP CO OF</t>
  </si>
  <si>
    <t>BM&amp;FBOVESPA SA - BOLSA DE VALO</t>
  </si>
  <si>
    <t>INVESTEC PLC</t>
  </si>
  <si>
    <t>INFOSYS LTD ADR</t>
  </si>
  <si>
    <t>MINDRAY MEDICAL INTERNATIONAL ADR</t>
  </si>
  <si>
    <t>LAZARD LTD</t>
  </si>
  <si>
    <t>LUKOIL OAO ADR</t>
  </si>
  <si>
    <t>ALUMINIUM BAHRAIN BSC GDR</t>
  </si>
  <si>
    <t>HOMEINNS HOTEL GROUP ADR</t>
  </si>
  <si>
    <t>BAIDU INC ADR</t>
  </si>
  <si>
    <t>JD.COM INC ADR</t>
  </si>
  <si>
    <t>MOBILE TELESYSTEMS OJSC ADR</t>
  </si>
  <si>
    <t>CREDICORP LTD</t>
  </si>
  <si>
    <t>HISCOX LTD</t>
  </si>
  <si>
    <t>KOC HOLDING AS</t>
  </si>
  <si>
    <t>ARDSTONE UK REGIONAL OFFICE TRUSTEE</t>
  </si>
  <si>
    <t>Property Pooled Fund</t>
  </si>
  <si>
    <t>BRITISH SMALLER COMPANIES FUND</t>
  </si>
  <si>
    <t>Equity Pooled Fund</t>
  </si>
  <si>
    <t>BLACKROCK UK PROPERTY FUND</t>
  </si>
  <si>
    <t>LIONBROOK PPTY PRTNSHP CBRE LIONBROOK PROPERTY FD A</t>
  </si>
  <si>
    <t>LIONBROOK PPTY PRTNSHP CBRE LIONBROOK PROPERTY FUND B</t>
  </si>
  <si>
    <t>COLUMBUS UK REAL ESTATE UNIT TRUST</t>
  </si>
  <si>
    <t>CURLEW STUNDENT TRUST</t>
  </si>
  <si>
    <t>FRXL CO-INVESTMENT L.P (GBP)</t>
  </si>
  <si>
    <t>HENDERSON UK SHOPPING CENTRE</t>
  </si>
  <si>
    <t>HERMES PROPERTY UNIT TRUST</t>
  </si>
  <si>
    <t>IPIF FEEDER UNIT TRUST</t>
  </si>
  <si>
    <t>UK ALPHA-IA</t>
  </si>
  <si>
    <t>UK EQUITY INDEX</t>
  </si>
  <si>
    <t>LEND LEASE RETAIL PARTNERSHIP</t>
  </si>
  <si>
    <t>LONGBOW UK REAL ESTATE DEBT INV II</t>
  </si>
  <si>
    <t>OVER 5Y INDEX-LINKED GILTS</t>
  </si>
  <si>
    <t>Bond Pooled Fund</t>
  </si>
  <si>
    <t>UK VENTURE IV</t>
  </si>
  <si>
    <t>Private Equity</t>
  </si>
  <si>
    <t>CORE PLUS BOND FUND</t>
  </si>
  <si>
    <t>SCHRODER UK REAL ESTATE-INC</t>
  </si>
  <si>
    <t>SSL PARTNERS I LP</t>
  </si>
  <si>
    <t>STANDARD LIFE INVESTMENTS RETAIL PARK TRUST</t>
  </si>
  <si>
    <t>VENTURE FUND LP</t>
  </si>
  <si>
    <t>UNITE UK STUDENT ACCOMODATION</t>
  </si>
  <si>
    <t>WEST END OF LONDON PROPERTY UT</t>
  </si>
  <si>
    <t>EUROPE (EX UK) EQUITY INDEX</t>
  </si>
  <si>
    <t>EUROPE (EXUK) INDEX-GBP HEDGED</t>
  </si>
  <si>
    <t>EUROPE II</t>
  </si>
  <si>
    <t>EURO STRATEGIC PARTNERS 2008 B</t>
  </si>
  <si>
    <t>STANDARD LIFE INVE UK</t>
  </si>
  <si>
    <t>V CAYMAN DIRECT FD</t>
  </si>
  <si>
    <t>V CAYMAN PARTNERSHIP FUND</t>
  </si>
  <si>
    <t>ESF 1 LP</t>
  </si>
  <si>
    <t>EURO STRATEGIC PTNRS</t>
  </si>
  <si>
    <t>EUROPE 1 LP 2</t>
  </si>
  <si>
    <t xml:space="preserve">ASIA ALPHA PLUS </t>
  </si>
  <si>
    <t>AVALONBAY COMMUNITIES INC</t>
  </si>
  <si>
    <t>GLOBAL ALPHA</t>
  </si>
  <si>
    <t>CROWN HCC SEGREGATED PORTFOLIO SERIES 1 (GBP</t>
  </si>
  <si>
    <t>Alternatives Pooled Fund</t>
  </si>
  <si>
    <t>NORTH AMERICA EQUITY INDEX</t>
  </si>
  <si>
    <t>N AMERICA EQ INDEX-GBP HEDGED</t>
  </si>
  <si>
    <t>VIII CAYMAN FUND LP</t>
  </si>
  <si>
    <t>IX- CAYMAN BUYOUT FUND L.P</t>
  </si>
  <si>
    <t>IX- CAYMAN CR OPPORTUNITIES FD LP</t>
  </si>
  <si>
    <t xml:space="preserve"> IX-CAYMAN VENTURE FUND.L.P</t>
  </si>
  <si>
    <t>VII CAYMAN BUYOUT FUND LP</t>
  </si>
  <si>
    <t>VII CAYMAN MEZZAINE FUND LP</t>
  </si>
  <si>
    <t>VII CAYMAN VENTURE FUND LP</t>
  </si>
  <si>
    <t>VIII CAYMAN VENTURE FUND LP</t>
  </si>
  <si>
    <t>VIII CAYMAN BUYOUT FUND LP</t>
  </si>
  <si>
    <t>VIII CAYMAN MEZZANINE DISTRESSED DBT FD LP</t>
  </si>
  <si>
    <t>Multi Strategy Fund (LUXEMBOURG)SLP SICAV SIF</t>
  </si>
  <si>
    <t>JAPAN EQUITY INDEX</t>
  </si>
  <si>
    <t>JAPAN EQUITY INDEX-GBP HEDGED</t>
  </si>
  <si>
    <t>ASIA PAC EX JAP DEV EQTY INDEX</t>
  </si>
  <si>
    <t>A/PAC EX-JPN DEV I</t>
  </si>
  <si>
    <t>WESTFIELD CORP</t>
  </si>
  <si>
    <t>EAST EUROPEAN FOOD FUND USD94 (SICAF) (REGD)</t>
  </si>
  <si>
    <t>WORLD EMERGING MARKETS</t>
  </si>
  <si>
    <t>ABSOLUTE RETURN BOND FUND</t>
  </si>
  <si>
    <t>MID EAST/AFRICA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</si>
</sst>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1" numFmtId="0" xfId="0" applyAlignment="1" applyFont="1">
      <alignment/>
    </xf>
    <xf borderId="0" fillId="0" fontId="1" numFmtId="0" xfId="0" applyAlignment="1" applyFont="1">
      <alignment vertical="bottom"/>
    </xf>
    <xf borderId="0" fillId="0" fontId="3" numFmtId="0" xfId="0" applyAlignment="1" applyFont="1">
      <alignment/>
    </xf>
    <xf borderId="0" fillId="0" fontId="1" numFmtId="3" xfId="0" applyAlignment="1" applyFont="1" applyNumberFormat="1">
      <alignment horizontal="right" vertical="bottom"/>
    </xf>
    <xf borderId="0" fillId="0" fontId="1" numFmtId="3" xfId="0" applyAlignment="1" applyFont="1" applyNumberFormat="1">
      <alignment/>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9" xfId="0" applyAlignment="1" applyFont="1" applyNumberFormat="1">
      <alignment horizontal="right" vertical="bottom"/>
    </xf>
    <xf borderId="0" fillId="0" fontId="1" numFmtId="0" xfId="0" applyAlignment="1" applyFont="1">
      <alignment horizontal="right" vertical="bottom"/>
    </xf>
    <xf borderId="0" fillId="2" fontId="4" numFmtId="0" xfId="0" applyAlignment="1" applyFill="1" applyFont="1">
      <alignment vertical="bottom"/>
    </xf>
    <xf borderId="0" fillId="0" fontId="1" numFmtId="0" xfId="0" applyAlignment="1" applyFont="1">
      <alignment vertical="bottom"/>
    </xf>
    <xf borderId="0" fillId="2" fontId="4" numFmtId="4" xfId="0" applyAlignment="1" applyFont="1" applyNumberFormat="1">
      <alignment vertical="bottom"/>
    </xf>
    <xf borderId="0" fillId="2" fontId="4" numFmtId="0" xfId="0" applyAlignment="1" applyFont="1">
      <alignment vertical="bottom"/>
    </xf>
    <xf borderId="0" fillId="2" fontId="4"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24</xdr:row>
      <xdr:rowOff>152400</xdr:rowOff>
    </xdr:from>
    <xdr:to>
      <xdr:col>3</xdr:col>
      <xdr:colOff>3505200</xdr:colOff>
      <xdr:row>48</xdr:row>
      <xdr:rowOff>57150</xdr:rowOff>
    </xdr:to>
    <xdr:pic>
      <xdr:nvPicPr>
        <xdr:cNvPr id="0" name="image1.png" title="Image"/>
        <xdr:cNvPicPr preferRelativeResize="0"/>
      </xdr:nvPicPr>
      <xdr:blipFill>
        <a:blip cstate="print" r:embed="rId1"/>
        <a:stretch>
          <a:fillRect/>
        </a:stretch>
      </xdr:blipFill>
      <xdr:spPr>
        <a:xfrm>
          <a:ext cx="6238875" cy="4705350"/>
        </a:xfrm>
        <a:prstGeom prst="rect">
          <a:avLst/>
        </a:prstGeom>
        <a:noFill/>
      </xdr:spPr>
    </xdr:pic>
    <xdr:clientData fLocksWithSheet="0"/>
  </xdr:twoCellAnchor>
  <xdr:twoCellAnchor>
    <xdr:from>
      <xdr:col>4</xdr:col>
      <xdr:colOff>152400</xdr:colOff>
      <xdr:row>25</xdr:row>
      <xdr:rowOff>152400</xdr:rowOff>
    </xdr:from>
    <xdr:to>
      <xdr:col>8</xdr:col>
      <xdr:colOff>342900</xdr:colOff>
      <xdr:row>49</xdr:row>
      <xdr:rowOff>57150</xdr:rowOff>
    </xdr:to>
    <xdr:pic>
      <xdr:nvPicPr>
        <xdr:cNvPr id="0" name="image2.png" title="Image"/>
        <xdr:cNvPicPr preferRelativeResize="0"/>
      </xdr:nvPicPr>
      <xdr:blipFill>
        <a:blip cstate="print" r:embed="rId2"/>
        <a:stretch>
          <a:fillRect/>
        </a:stretch>
      </xdr:blipFill>
      <xdr:spPr>
        <a:xfrm>
          <a:ext cx="4038600" cy="47053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yourpension.org.uk/Hertfordshire/Fund-information/Annual-reports.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13</v>
      </c>
    </row>
    <row r="3">
      <c r="A3" s="3" t="s">
        <v>14</v>
      </c>
    </row>
    <row r="4">
      <c r="A4" s="3" t="s">
        <v>15</v>
      </c>
    </row>
    <row r="5">
      <c r="A5" s="3" t="s">
        <v>16</v>
      </c>
    </row>
    <row r="6">
      <c r="A6" s="3" t="s">
        <v>17</v>
      </c>
    </row>
    <row r="7">
      <c r="A7" s="3" t="s">
        <v>19</v>
      </c>
    </row>
    <row r="8">
      <c r="A8" s="3" t="s">
        <v>21</v>
      </c>
    </row>
    <row r="9">
      <c r="A9" s="3" t="s">
        <v>22</v>
      </c>
    </row>
    <row r="10">
      <c r="A10" s="3" t="s">
        <v>23</v>
      </c>
    </row>
    <row r="11">
      <c r="A11" s="3" t="s">
        <v>24</v>
      </c>
    </row>
    <row r="12">
      <c r="A12" s="3" t="s">
        <v>25</v>
      </c>
    </row>
    <row r="13">
      <c r="A13" s="5" t="s">
        <v>26</v>
      </c>
    </row>
    <row r="15">
      <c r="A15" s="3" t="s">
        <v>27</v>
      </c>
    </row>
    <row r="16">
      <c r="A16" s="3" t="s">
        <v>29</v>
      </c>
    </row>
    <row r="17">
      <c r="A17" s="3" t="s">
        <v>30</v>
      </c>
    </row>
    <row r="18">
      <c r="A18" s="3" t="s">
        <v>31</v>
      </c>
    </row>
    <row r="19">
      <c r="A19" s="3" t="s">
        <v>32</v>
      </c>
    </row>
    <row r="20">
      <c r="A20" s="3" t="s">
        <v>33</v>
      </c>
    </row>
    <row r="21">
      <c r="A21" s="3" t="s">
        <v>34</v>
      </c>
    </row>
    <row r="22">
      <c r="A22" s="3" t="s">
        <v>35</v>
      </c>
    </row>
    <row r="23">
      <c r="A23" s="3" t="s">
        <v>36</v>
      </c>
    </row>
    <row r="24">
      <c r="A24" s="3"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4.0"/>
  </cols>
  <sheetData>
    <row r="1">
      <c r="A1" s="2" t="s">
        <v>2</v>
      </c>
      <c r="B1" s="2" t="s">
        <v>3</v>
      </c>
      <c r="C1" s="2" t="s">
        <v>4</v>
      </c>
      <c r="D1" s="2" t="s">
        <v>5</v>
      </c>
      <c r="E1" s="2" t="s">
        <v>6</v>
      </c>
      <c r="F1" s="2" t="s">
        <v>7</v>
      </c>
      <c r="G1" s="2" t="s">
        <v>8</v>
      </c>
      <c r="H1" s="2" t="s">
        <v>9</v>
      </c>
    </row>
    <row r="2">
      <c r="A2" s="3" t="s">
        <v>10</v>
      </c>
      <c r="B2" s="3" t="s">
        <v>11</v>
      </c>
      <c r="C2" s="3" t="s">
        <v>12</v>
      </c>
      <c r="D2" s="13" t="str">
        <f t="shared" ref="D2:D58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3" t="str">
        <f t="shared" ref="E2:E160"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Rio Tinto</v>
      </c>
      <c r="F2" s="13" t="str">
        <f t="shared" ref="F2:F160" si="3">IF(OR(NOT(D2="0"),NOT(E2="0")),B2,D2)</f>
        <v>RIO TINTO PLC</v>
      </c>
      <c r="G2" s="15">
        <f t="shared" ref="G2:G160" si="4">IF(F2="0",F2,H2)</f>
        <v>6655522.23</v>
      </c>
      <c r="H2" s="3">
        <v>6655522.23</v>
      </c>
    </row>
    <row r="3">
      <c r="A3" s="3" t="s">
        <v>10</v>
      </c>
      <c r="B3" s="3" t="s">
        <v>51</v>
      </c>
      <c r="C3" s="3" t="s">
        <v>12</v>
      </c>
      <c r="D3" s="13" t="str">
        <f t="shared" si="1"/>
        <v>BG Group</v>
      </c>
      <c r="E3" s="13" t="str">
        <f t="shared" si="2"/>
        <v>0</v>
      </c>
      <c r="F3" s="13" t="str">
        <f t="shared" si="3"/>
        <v>BG GROUP PLC</v>
      </c>
      <c r="G3" s="15">
        <f t="shared" si="4"/>
        <v>11929630.5</v>
      </c>
      <c r="H3" s="3">
        <v>1.19296305E7</v>
      </c>
    </row>
    <row r="4">
      <c r="A4" s="3" t="s">
        <v>10</v>
      </c>
      <c r="B4" s="3" t="s">
        <v>53</v>
      </c>
      <c r="C4" s="3" t="s">
        <v>12</v>
      </c>
      <c r="D4" s="13" t="str">
        <f t="shared" si="1"/>
        <v>BP</v>
      </c>
      <c r="E4" s="13" t="str">
        <f t="shared" si="2"/>
        <v>0</v>
      </c>
      <c r="F4" s="13" t="str">
        <f t="shared" si="3"/>
        <v>BP PLC</v>
      </c>
      <c r="G4" s="15">
        <f t="shared" si="4"/>
        <v>529619.44</v>
      </c>
      <c r="H4" s="3">
        <v>529619.44</v>
      </c>
    </row>
    <row r="5">
      <c r="A5" s="3" t="s">
        <v>10</v>
      </c>
      <c r="B5" s="3" t="s">
        <v>54</v>
      </c>
      <c r="C5" s="3" t="s">
        <v>12</v>
      </c>
      <c r="D5" s="13" t="str">
        <f t="shared" si="1"/>
        <v>0</v>
      </c>
      <c r="E5" s="13" t="str">
        <f t="shared" si="2"/>
        <v>0</v>
      </c>
      <c r="F5" s="13" t="str">
        <f t="shared" si="3"/>
        <v>0</v>
      </c>
      <c r="G5" s="15" t="str">
        <f t="shared" si="4"/>
        <v>0</v>
      </c>
      <c r="H5" s="3">
        <v>1808250.76</v>
      </c>
    </row>
    <row r="6">
      <c r="A6" s="3" t="s">
        <v>10</v>
      </c>
      <c r="B6" s="3" t="s">
        <v>55</v>
      </c>
      <c r="C6" s="3" t="s">
        <v>12</v>
      </c>
      <c r="D6" s="13" t="str">
        <f t="shared" si="1"/>
        <v>0</v>
      </c>
      <c r="E6" s="13" t="str">
        <f t="shared" si="2"/>
        <v>0</v>
      </c>
      <c r="F6" s="13" t="str">
        <f t="shared" si="3"/>
        <v>0</v>
      </c>
      <c r="G6" s="15" t="str">
        <f t="shared" si="4"/>
        <v>0</v>
      </c>
      <c r="H6" s="3">
        <v>34234.38</v>
      </c>
    </row>
    <row r="7">
      <c r="A7" s="3" t="s">
        <v>10</v>
      </c>
      <c r="B7" s="3" t="s">
        <v>58</v>
      </c>
      <c r="C7" s="3" t="s">
        <v>12</v>
      </c>
      <c r="D7" s="13" t="str">
        <f t="shared" si="1"/>
        <v>0</v>
      </c>
      <c r="E7" s="13" t="str">
        <f t="shared" si="2"/>
        <v>0</v>
      </c>
      <c r="F7" s="13" t="str">
        <f t="shared" si="3"/>
        <v>0</v>
      </c>
      <c r="G7" s="15" t="str">
        <f t="shared" si="4"/>
        <v>0</v>
      </c>
      <c r="H7" s="3">
        <v>1539358.38</v>
      </c>
    </row>
    <row r="8">
      <c r="A8" s="3" t="s">
        <v>10</v>
      </c>
      <c r="B8" s="3" t="s">
        <v>60</v>
      </c>
      <c r="C8" s="3" t="s">
        <v>12</v>
      </c>
      <c r="D8" s="13" t="str">
        <f t="shared" si="1"/>
        <v>Shell</v>
      </c>
      <c r="E8" s="13" t="str">
        <f t="shared" si="2"/>
        <v>0</v>
      </c>
      <c r="F8" s="13" t="str">
        <f t="shared" si="3"/>
        <v>ROYAL DUTCH SHELL PLC A SHS</v>
      </c>
      <c r="G8" s="15">
        <f t="shared" si="4"/>
        <v>6400627.99</v>
      </c>
      <c r="H8" s="3">
        <v>6400627.99</v>
      </c>
    </row>
    <row r="9">
      <c r="A9" s="3" t="s">
        <v>10</v>
      </c>
      <c r="B9" s="3" t="s">
        <v>61</v>
      </c>
      <c r="C9" s="3" t="s">
        <v>12</v>
      </c>
      <c r="D9" s="13" t="str">
        <f t="shared" si="1"/>
        <v>Shell</v>
      </c>
      <c r="E9" s="13" t="str">
        <f t="shared" si="2"/>
        <v>0</v>
      </c>
      <c r="F9" s="13" t="str">
        <f t="shared" si="3"/>
        <v>ROYAL DUTCH SHELL PLC B SHS</v>
      </c>
      <c r="G9" s="15">
        <f t="shared" si="4"/>
        <v>8662333.56</v>
      </c>
      <c r="H9" s="3">
        <v>8662333.56</v>
      </c>
    </row>
    <row r="10">
      <c r="A10" s="3" t="s">
        <v>10</v>
      </c>
      <c r="B10" s="3" t="s">
        <v>62</v>
      </c>
      <c r="C10" s="3" t="s">
        <v>12</v>
      </c>
      <c r="D10" s="13" t="str">
        <f t="shared" si="1"/>
        <v>Tullow Oil</v>
      </c>
      <c r="E10" s="13" t="str">
        <f t="shared" si="2"/>
        <v>0</v>
      </c>
      <c r="F10" s="13" t="str">
        <f t="shared" si="3"/>
        <v>TULLOW OIL PLC</v>
      </c>
      <c r="G10" s="15">
        <f t="shared" si="4"/>
        <v>751833.22</v>
      </c>
      <c r="H10" s="3">
        <v>751833.22</v>
      </c>
    </row>
    <row r="11">
      <c r="A11" s="3" t="s">
        <v>10</v>
      </c>
      <c r="B11" s="3" t="s">
        <v>63</v>
      </c>
      <c r="C11" s="3" t="s">
        <v>12</v>
      </c>
      <c r="D11" s="13" t="str">
        <f t="shared" si="1"/>
        <v>0</v>
      </c>
      <c r="E11" s="13" t="str">
        <f t="shared" si="2"/>
        <v>0</v>
      </c>
      <c r="F11" s="13" t="str">
        <f t="shared" si="3"/>
        <v>0</v>
      </c>
      <c r="G11" s="15" t="str">
        <f t="shared" si="4"/>
        <v>0</v>
      </c>
      <c r="H11" s="3">
        <v>92125.0</v>
      </c>
    </row>
    <row r="12">
      <c r="A12" s="3" t="s">
        <v>10</v>
      </c>
      <c r="B12" s="3" t="s">
        <v>64</v>
      </c>
      <c r="C12" s="3" t="s">
        <v>12</v>
      </c>
      <c r="D12" s="13" t="str">
        <f t="shared" si="1"/>
        <v>0</v>
      </c>
      <c r="E12" s="13" t="str">
        <f t="shared" si="2"/>
        <v>0</v>
      </c>
      <c r="F12" s="13" t="str">
        <f t="shared" si="3"/>
        <v>0</v>
      </c>
      <c r="G12" s="15" t="str">
        <f t="shared" si="4"/>
        <v>0</v>
      </c>
      <c r="H12" s="3">
        <v>4008409.08</v>
      </c>
    </row>
    <row r="13">
      <c r="A13" s="3" t="s">
        <v>10</v>
      </c>
      <c r="B13" s="3" t="s">
        <v>65</v>
      </c>
      <c r="C13" s="3" t="s">
        <v>12</v>
      </c>
      <c r="D13" s="13" t="str">
        <f t="shared" si="1"/>
        <v>0</v>
      </c>
      <c r="E13" s="13" t="str">
        <f t="shared" si="2"/>
        <v>0</v>
      </c>
      <c r="F13" s="13" t="str">
        <f t="shared" si="3"/>
        <v>0</v>
      </c>
      <c r="G13" s="15" t="str">
        <f t="shared" si="4"/>
        <v>0</v>
      </c>
      <c r="H13" s="3">
        <v>3338228.75</v>
      </c>
    </row>
    <row r="14">
      <c r="A14" s="3" t="s">
        <v>10</v>
      </c>
      <c r="B14" s="3" t="s">
        <v>66</v>
      </c>
      <c r="C14" s="3" t="s">
        <v>12</v>
      </c>
      <c r="D14" s="13" t="str">
        <f t="shared" si="1"/>
        <v>0</v>
      </c>
      <c r="E14" s="13" t="str">
        <f t="shared" si="2"/>
        <v>0</v>
      </c>
      <c r="F14" s="13" t="str">
        <f t="shared" si="3"/>
        <v>0</v>
      </c>
      <c r="G14" s="15" t="str">
        <f t="shared" si="4"/>
        <v>0</v>
      </c>
      <c r="H14" s="3">
        <v>5345183.36</v>
      </c>
    </row>
    <row r="15">
      <c r="A15" s="3" t="s">
        <v>10</v>
      </c>
      <c r="B15" s="3" t="s">
        <v>67</v>
      </c>
      <c r="C15" s="3" t="s">
        <v>12</v>
      </c>
      <c r="D15" s="13" t="str">
        <f t="shared" si="1"/>
        <v>0</v>
      </c>
      <c r="E15" s="13" t="str">
        <f t="shared" si="2"/>
        <v>0</v>
      </c>
      <c r="F15" s="13" t="str">
        <f t="shared" si="3"/>
        <v>0</v>
      </c>
      <c r="G15" s="15" t="str">
        <f t="shared" si="4"/>
        <v>0</v>
      </c>
      <c r="H15" s="3">
        <v>1310000.0</v>
      </c>
    </row>
    <row r="16">
      <c r="A16" s="3" t="s">
        <v>10</v>
      </c>
      <c r="B16" s="3" t="s">
        <v>68</v>
      </c>
      <c r="C16" s="3" t="s">
        <v>12</v>
      </c>
      <c r="D16" s="13" t="str">
        <f t="shared" si="1"/>
        <v>0</v>
      </c>
      <c r="E16" s="13" t="str">
        <f t="shared" si="2"/>
        <v>0</v>
      </c>
      <c r="F16" s="13" t="str">
        <f t="shared" si="3"/>
        <v>0</v>
      </c>
      <c r="G16" s="15" t="str">
        <f t="shared" si="4"/>
        <v>0</v>
      </c>
      <c r="H16" s="3">
        <v>2362011.08</v>
      </c>
    </row>
    <row r="17">
      <c r="A17" s="3" t="s">
        <v>10</v>
      </c>
      <c r="B17" s="3" t="s">
        <v>69</v>
      </c>
      <c r="C17" s="3" t="s">
        <v>12</v>
      </c>
      <c r="D17" s="13" t="str">
        <f t="shared" si="1"/>
        <v>0</v>
      </c>
      <c r="E17" s="13" t="str">
        <f t="shared" si="2"/>
        <v>0</v>
      </c>
      <c r="F17" s="13" t="str">
        <f t="shared" si="3"/>
        <v>0</v>
      </c>
      <c r="G17" s="15" t="str">
        <f t="shared" si="4"/>
        <v>0</v>
      </c>
      <c r="H17" s="3">
        <v>1096245.35</v>
      </c>
    </row>
    <row r="18">
      <c r="A18" s="3" t="s">
        <v>10</v>
      </c>
      <c r="B18" s="3" t="s">
        <v>70</v>
      </c>
      <c r="C18" s="3" t="s">
        <v>12</v>
      </c>
      <c r="D18" s="13" t="str">
        <f t="shared" si="1"/>
        <v>0</v>
      </c>
      <c r="E18" s="13" t="str">
        <f t="shared" si="2"/>
        <v>0</v>
      </c>
      <c r="F18" s="13" t="str">
        <f t="shared" si="3"/>
        <v>0</v>
      </c>
      <c r="G18" s="15" t="str">
        <f t="shared" si="4"/>
        <v>0</v>
      </c>
      <c r="H18" s="3">
        <v>3259607.13</v>
      </c>
    </row>
    <row r="19">
      <c r="A19" s="3" t="s">
        <v>10</v>
      </c>
      <c r="B19" s="3" t="s">
        <v>71</v>
      </c>
      <c r="C19" s="3" t="s">
        <v>12</v>
      </c>
      <c r="D19" s="13" t="str">
        <f t="shared" si="1"/>
        <v>0</v>
      </c>
      <c r="E19" s="13" t="str">
        <f t="shared" si="2"/>
        <v>0</v>
      </c>
      <c r="F19" s="13" t="str">
        <f t="shared" si="3"/>
        <v>0</v>
      </c>
      <c r="G19" s="15" t="str">
        <f t="shared" si="4"/>
        <v>0</v>
      </c>
      <c r="H19" s="3">
        <v>669902.4</v>
      </c>
    </row>
    <row r="20">
      <c r="A20" s="3" t="s">
        <v>10</v>
      </c>
      <c r="B20" s="3" t="s">
        <v>72</v>
      </c>
      <c r="C20" s="3" t="s">
        <v>12</v>
      </c>
      <c r="D20" s="13" t="str">
        <f t="shared" si="1"/>
        <v>0</v>
      </c>
      <c r="E20" s="13" t="str">
        <f t="shared" si="2"/>
        <v>0</v>
      </c>
      <c r="F20" s="13" t="str">
        <f t="shared" si="3"/>
        <v>0</v>
      </c>
      <c r="G20" s="15" t="str">
        <f t="shared" si="4"/>
        <v>0</v>
      </c>
      <c r="H20" s="3">
        <v>4432288.64</v>
      </c>
    </row>
    <row r="21">
      <c r="A21" s="3" t="s">
        <v>10</v>
      </c>
      <c r="B21" s="3" t="s">
        <v>73</v>
      </c>
      <c r="C21" s="3" t="s">
        <v>12</v>
      </c>
      <c r="D21" s="13" t="str">
        <f t="shared" si="1"/>
        <v>0</v>
      </c>
      <c r="E21" s="13" t="str">
        <f t="shared" si="2"/>
        <v>0</v>
      </c>
      <c r="F21" s="13" t="str">
        <f t="shared" si="3"/>
        <v>0</v>
      </c>
      <c r="G21" s="15" t="str">
        <f t="shared" si="4"/>
        <v>0</v>
      </c>
      <c r="H21" s="3">
        <v>1913492.04</v>
      </c>
    </row>
    <row r="22">
      <c r="A22" s="3" t="s">
        <v>10</v>
      </c>
      <c r="B22" s="3" t="s">
        <v>74</v>
      </c>
      <c r="C22" s="3" t="s">
        <v>12</v>
      </c>
      <c r="D22" s="13" t="str">
        <f t="shared" si="1"/>
        <v>0</v>
      </c>
      <c r="E22" s="13" t="str">
        <f t="shared" si="2"/>
        <v>0</v>
      </c>
      <c r="F22" s="13" t="str">
        <f t="shared" si="3"/>
        <v>0</v>
      </c>
      <c r="G22" s="15" t="str">
        <f t="shared" si="4"/>
        <v>0</v>
      </c>
      <c r="H22" s="3">
        <v>7852552.58</v>
      </c>
    </row>
    <row r="23">
      <c r="A23" s="3" t="s">
        <v>10</v>
      </c>
      <c r="B23" s="3" t="s">
        <v>75</v>
      </c>
      <c r="C23" s="3" t="s">
        <v>12</v>
      </c>
      <c r="D23" s="13" t="str">
        <f t="shared" si="1"/>
        <v>0</v>
      </c>
      <c r="E23" s="13" t="str">
        <f t="shared" si="2"/>
        <v>0</v>
      </c>
      <c r="F23" s="13" t="str">
        <f t="shared" si="3"/>
        <v>0</v>
      </c>
      <c r="G23" s="15" t="str">
        <f t="shared" si="4"/>
        <v>0</v>
      </c>
      <c r="H23" s="3">
        <v>1610625.0</v>
      </c>
    </row>
    <row r="24">
      <c r="A24" s="3" t="s">
        <v>10</v>
      </c>
      <c r="B24" s="3" t="s">
        <v>76</v>
      </c>
      <c r="C24" s="3" t="s">
        <v>12</v>
      </c>
      <c r="D24" s="13" t="str">
        <f t="shared" si="1"/>
        <v>0</v>
      </c>
      <c r="E24" s="13" t="str">
        <f t="shared" si="2"/>
        <v>0</v>
      </c>
      <c r="F24" s="13" t="str">
        <f t="shared" si="3"/>
        <v>0</v>
      </c>
      <c r="G24" s="15" t="str">
        <f t="shared" si="4"/>
        <v>0</v>
      </c>
      <c r="H24" s="3">
        <v>8258818.01</v>
      </c>
    </row>
    <row r="25">
      <c r="A25" s="3" t="s">
        <v>10</v>
      </c>
      <c r="B25" s="3" t="s">
        <v>77</v>
      </c>
      <c r="C25" s="3" t="s">
        <v>12</v>
      </c>
      <c r="D25" s="13" t="str">
        <f t="shared" si="1"/>
        <v>0</v>
      </c>
      <c r="E25" s="13" t="str">
        <f t="shared" si="2"/>
        <v>0</v>
      </c>
      <c r="F25" s="13" t="str">
        <f t="shared" si="3"/>
        <v>0</v>
      </c>
      <c r="G25" s="15" t="str">
        <f t="shared" si="4"/>
        <v>0</v>
      </c>
      <c r="H25" s="3">
        <v>3103964.55</v>
      </c>
    </row>
    <row r="26">
      <c r="A26" s="3" t="s">
        <v>10</v>
      </c>
      <c r="B26" s="3" t="s">
        <v>78</v>
      </c>
      <c r="C26" s="3" t="s">
        <v>12</v>
      </c>
      <c r="D26" s="13" t="str">
        <f t="shared" si="1"/>
        <v>0</v>
      </c>
      <c r="E26" s="13" t="str">
        <f t="shared" si="2"/>
        <v>0</v>
      </c>
      <c r="F26" s="13" t="str">
        <f t="shared" si="3"/>
        <v>0</v>
      </c>
      <c r="G26" s="15" t="str">
        <f t="shared" si="4"/>
        <v>0</v>
      </c>
      <c r="H26" s="3">
        <v>201389.17</v>
      </c>
    </row>
    <row r="27">
      <c r="A27" s="3" t="s">
        <v>10</v>
      </c>
      <c r="B27" s="3" t="s">
        <v>79</v>
      </c>
      <c r="C27" s="3" t="s">
        <v>12</v>
      </c>
      <c r="D27" s="13" t="str">
        <f t="shared" si="1"/>
        <v>0</v>
      </c>
      <c r="E27" s="13" t="str">
        <f t="shared" si="2"/>
        <v>0</v>
      </c>
      <c r="F27" s="13" t="str">
        <f t="shared" si="3"/>
        <v>0</v>
      </c>
      <c r="G27" s="15" t="str">
        <f t="shared" si="4"/>
        <v>0</v>
      </c>
      <c r="H27" s="3">
        <v>1.49256514E7</v>
      </c>
    </row>
    <row r="28">
      <c r="A28" s="3" t="s">
        <v>10</v>
      </c>
      <c r="B28" s="3" t="s">
        <v>80</v>
      </c>
      <c r="C28" s="3" t="s">
        <v>12</v>
      </c>
      <c r="D28" s="13" t="str">
        <f t="shared" si="1"/>
        <v>0</v>
      </c>
      <c r="E28" s="13" t="str">
        <f t="shared" si="2"/>
        <v>0</v>
      </c>
      <c r="F28" s="13" t="str">
        <f t="shared" si="3"/>
        <v>0</v>
      </c>
      <c r="G28" s="15" t="str">
        <f t="shared" si="4"/>
        <v>0</v>
      </c>
      <c r="H28" s="3">
        <v>1572500.0</v>
      </c>
    </row>
    <row r="29">
      <c r="A29" s="3" t="s">
        <v>10</v>
      </c>
      <c r="B29" s="3" t="s">
        <v>81</v>
      </c>
      <c r="C29" s="3" t="s">
        <v>12</v>
      </c>
      <c r="D29" s="13" t="str">
        <f t="shared" si="1"/>
        <v>0</v>
      </c>
      <c r="E29" s="13" t="str">
        <f t="shared" si="2"/>
        <v>0</v>
      </c>
      <c r="F29" s="13" t="str">
        <f t="shared" si="3"/>
        <v>0</v>
      </c>
      <c r="G29" s="15" t="str">
        <f t="shared" si="4"/>
        <v>0</v>
      </c>
      <c r="H29" s="3">
        <v>4016976.1</v>
      </c>
    </row>
    <row r="30">
      <c r="A30" s="3" t="s">
        <v>10</v>
      </c>
      <c r="B30" s="3" t="s">
        <v>82</v>
      </c>
      <c r="C30" s="3" t="s">
        <v>12</v>
      </c>
      <c r="D30" s="13" t="str">
        <f t="shared" si="1"/>
        <v>0</v>
      </c>
      <c r="E30" s="13" t="str">
        <f t="shared" si="2"/>
        <v>0</v>
      </c>
      <c r="F30" s="13" t="str">
        <f t="shared" si="3"/>
        <v>0</v>
      </c>
      <c r="G30" s="15" t="str">
        <f t="shared" si="4"/>
        <v>0</v>
      </c>
      <c r="H30" s="3">
        <v>4004000.0</v>
      </c>
    </row>
    <row r="31">
      <c r="A31" s="3" t="s">
        <v>10</v>
      </c>
      <c r="B31" s="3" t="s">
        <v>83</v>
      </c>
      <c r="C31" s="3" t="s">
        <v>12</v>
      </c>
      <c r="D31" s="13" t="str">
        <f t="shared" si="1"/>
        <v>0</v>
      </c>
      <c r="E31" s="13" t="str">
        <f t="shared" si="2"/>
        <v>0</v>
      </c>
      <c r="F31" s="13" t="str">
        <f t="shared" si="3"/>
        <v>0</v>
      </c>
      <c r="G31" s="15" t="str">
        <f t="shared" si="4"/>
        <v>0</v>
      </c>
      <c r="H31" s="3">
        <v>1600375.0</v>
      </c>
    </row>
    <row r="32">
      <c r="A32" s="3" t="s">
        <v>10</v>
      </c>
      <c r="B32" s="3" t="s">
        <v>84</v>
      </c>
      <c r="C32" s="3" t="s">
        <v>12</v>
      </c>
      <c r="D32" s="13" t="str">
        <f t="shared" si="1"/>
        <v>0</v>
      </c>
      <c r="E32" s="13" t="str">
        <f t="shared" si="2"/>
        <v>0</v>
      </c>
      <c r="F32" s="13" t="str">
        <f t="shared" si="3"/>
        <v>0</v>
      </c>
      <c r="G32" s="15" t="str">
        <f t="shared" si="4"/>
        <v>0</v>
      </c>
      <c r="H32" s="3">
        <v>650692.8</v>
      </c>
    </row>
    <row r="33">
      <c r="A33" s="3" t="s">
        <v>10</v>
      </c>
      <c r="B33" s="3" t="s">
        <v>85</v>
      </c>
      <c r="C33" s="3" t="s">
        <v>12</v>
      </c>
      <c r="D33" s="13" t="str">
        <f t="shared" si="1"/>
        <v>0</v>
      </c>
      <c r="E33" s="13" t="str">
        <f t="shared" si="2"/>
        <v>0</v>
      </c>
      <c r="F33" s="13" t="str">
        <f t="shared" si="3"/>
        <v>0</v>
      </c>
      <c r="G33" s="15" t="str">
        <f t="shared" si="4"/>
        <v>0</v>
      </c>
      <c r="H33" s="3">
        <v>1875315.44</v>
      </c>
    </row>
    <row r="34">
      <c r="A34" s="3" t="s">
        <v>10</v>
      </c>
      <c r="B34" s="3" t="s">
        <v>86</v>
      </c>
      <c r="C34" s="3" t="s">
        <v>12</v>
      </c>
      <c r="D34" s="13" t="str">
        <f t="shared" si="1"/>
        <v>0</v>
      </c>
      <c r="E34" s="13" t="str">
        <f t="shared" si="2"/>
        <v>0</v>
      </c>
      <c r="F34" s="13" t="str">
        <f t="shared" si="3"/>
        <v>0</v>
      </c>
      <c r="G34" s="15" t="str">
        <f t="shared" si="4"/>
        <v>0</v>
      </c>
      <c r="H34" s="3">
        <v>1394250.0</v>
      </c>
    </row>
    <row r="35">
      <c r="A35" s="3" t="s">
        <v>10</v>
      </c>
      <c r="B35" s="3" t="s">
        <v>87</v>
      </c>
      <c r="C35" s="3" t="s">
        <v>12</v>
      </c>
      <c r="D35" s="13" t="str">
        <f t="shared" si="1"/>
        <v>0</v>
      </c>
      <c r="E35" s="13" t="str">
        <f t="shared" si="2"/>
        <v>0</v>
      </c>
      <c r="F35" s="13" t="str">
        <f t="shared" si="3"/>
        <v>0</v>
      </c>
      <c r="G35" s="15" t="str">
        <f t="shared" si="4"/>
        <v>0</v>
      </c>
      <c r="H35" s="3">
        <v>1892268.0</v>
      </c>
    </row>
    <row r="36">
      <c r="A36" s="3" t="s">
        <v>10</v>
      </c>
      <c r="B36" s="3" t="s">
        <v>88</v>
      </c>
      <c r="C36" s="3" t="s">
        <v>12</v>
      </c>
      <c r="D36" s="13" t="str">
        <f t="shared" si="1"/>
        <v>0</v>
      </c>
      <c r="E36" s="13" t="str">
        <f t="shared" si="2"/>
        <v>0</v>
      </c>
      <c r="F36" s="13" t="str">
        <f t="shared" si="3"/>
        <v>0</v>
      </c>
      <c r="G36" s="15" t="str">
        <f t="shared" si="4"/>
        <v>0</v>
      </c>
      <c r="H36" s="3">
        <v>4152293.75</v>
      </c>
    </row>
    <row r="37">
      <c r="A37" s="3" t="s">
        <v>10</v>
      </c>
      <c r="B37" s="3" t="s">
        <v>89</v>
      </c>
      <c r="C37" s="3" t="s">
        <v>12</v>
      </c>
      <c r="D37" s="13" t="str">
        <f t="shared" si="1"/>
        <v>0</v>
      </c>
      <c r="E37" s="13" t="str">
        <f t="shared" si="2"/>
        <v>0</v>
      </c>
      <c r="F37" s="13" t="str">
        <f t="shared" si="3"/>
        <v>0</v>
      </c>
      <c r="G37" s="15" t="str">
        <f t="shared" si="4"/>
        <v>0</v>
      </c>
      <c r="H37" s="3">
        <v>3507015.87</v>
      </c>
    </row>
    <row r="38">
      <c r="A38" s="3" t="s">
        <v>10</v>
      </c>
      <c r="B38" s="3" t="s">
        <v>90</v>
      </c>
      <c r="C38" s="3" t="s">
        <v>12</v>
      </c>
      <c r="D38" s="13" t="str">
        <f t="shared" si="1"/>
        <v>0</v>
      </c>
      <c r="E38" s="13" t="str">
        <f t="shared" si="2"/>
        <v>0</v>
      </c>
      <c r="F38" s="13" t="str">
        <f t="shared" si="3"/>
        <v>0</v>
      </c>
      <c r="G38" s="15" t="str">
        <f t="shared" si="4"/>
        <v>0</v>
      </c>
      <c r="H38" s="3">
        <v>31545.94</v>
      </c>
    </row>
    <row r="39">
      <c r="A39" s="3" t="s">
        <v>10</v>
      </c>
      <c r="B39" s="3" t="s">
        <v>91</v>
      </c>
      <c r="C39" s="3" t="s">
        <v>12</v>
      </c>
      <c r="D39" s="13" t="str">
        <f t="shared" si="1"/>
        <v>0</v>
      </c>
      <c r="E39" s="13" t="str">
        <f t="shared" si="2"/>
        <v>0</v>
      </c>
      <c r="F39" s="13" t="str">
        <f t="shared" si="3"/>
        <v>0</v>
      </c>
      <c r="G39" s="15" t="str">
        <f t="shared" si="4"/>
        <v>0</v>
      </c>
      <c r="H39" s="3">
        <v>5037599.0</v>
      </c>
    </row>
    <row r="40">
      <c r="A40" s="3" t="s">
        <v>10</v>
      </c>
      <c r="B40" s="3" t="s">
        <v>92</v>
      </c>
      <c r="C40" s="3" t="s">
        <v>12</v>
      </c>
      <c r="D40" s="13" t="str">
        <f t="shared" si="1"/>
        <v>0</v>
      </c>
      <c r="E40" s="13" t="str">
        <f t="shared" si="2"/>
        <v>0</v>
      </c>
      <c r="F40" s="13" t="str">
        <f t="shared" si="3"/>
        <v>0</v>
      </c>
      <c r="G40" s="15" t="str">
        <f t="shared" si="4"/>
        <v>0</v>
      </c>
      <c r="H40" s="3">
        <v>809250.0</v>
      </c>
    </row>
    <row r="41">
      <c r="A41" s="3" t="s">
        <v>10</v>
      </c>
      <c r="B41" s="3" t="s">
        <v>93</v>
      </c>
      <c r="C41" s="3" t="s">
        <v>12</v>
      </c>
      <c r="D41" s="13" t="str">
        <f t="shared" si="1"/>
        <v>0</v>
      </c>
      <c r="E41" s="13" t="str">
        <f t="shared" si="2"/>
        <v>0</v>
      </c>
      <c r="F41" s="13" t="str">
        <f t="shared" si="3"/>
        <v>0</v>
      </c>
      <c r="G41" s="15" t="str">
        <f t="shared" si="4"/>
        <v>0</v>
      </c>
      <c r="H41" s="3">
        <v>2772138.6</v>
      </c>
    </row>
    <row r="42">
      <c r="A42" s="3" t="s">
        <v>10</v>
      </c>
      <c r="B42" s="3" t="s">
        <v>94</v>
      </c>
      <c r="C42" s="3" t="s">
        <v>12</v>
      </c>
      <c r="D42" s="13" t="str">
        <f t="shared" si="1"/>
        <v>0</v>
      </c>
      <c r="E42" s="13" t="str">
        <f t="shared" si="2"/>
        <v>0</v>
      </c>
      <c r="F42" s="13" t="str">
        <f t="shared" si="3"/>
        <v>0</v>
      </c>
      <c r="G42" s="15" t="str">
        <f t="shared" si="4"/>
        <v>0</v>
      </c>
      <c r="H42" s="3">
        <v>1.629316125E7</v>
      </c>
    </row>
    <row r="43">
      <c r="A43" s="3" t="s">
        <v>10</v>
      </c>
      <c r="B43" s="3" t="s">
        <v>95</v>
      </c>
      <c r="C43" s="3" t="s">
        <v>12</v>
      </c>
      <c r="D43" s="13" t="str">
        <f t="shared" si="1"/>
        <v>0</v>
      </c>
      <c r="E43" s="13" t="str">
        <f t="shared" si="2"/>
        <v>0</v>
      </c>
      <c r="F43" s="13" t="str">
        <f t="shared" si="3"/>
        <v>0</v>
      </c>
      <c r="G43" s="15" t="str">
        <f t="shared" si="4"/>
        <v>0</v>
      </c>
      <c r="H43" s="3">
        <v>759000.0</v>
      </c>
    </row>
    <row r="44">
      <c r="A44" s="3" t="s">
        <v>10</v>
      </c>
      <c r="B44" s="3" t="s">
        <v>96</v>
      </c>
      <c r="C44" s="3" t="s">
        <v>12</v>
      </c>
      <c r="D44" s="13" t="str">
        <f t="shared" si="1"/>
        <v>0</v>
      </c>
      <c r="E44" s="13" t="str">
        <f t="shared" si="2"/>
        <v>0</v>
      </c>
      <c r="F44" s="13" t="str">
        <f t="shared" si="3"/>
        <v>0</v>
      </c>
      <c r="G44" s="15" t="str">
        <f t="shared" si="4"/>
        <v>0</v>
      </c>
      <c r="H44" s="3">
        <v>1.736047978E7</v>
      </c>
    </row>
    <row r="45">
      <c r="A45" s="3" t="s">
        <v>10</v>
      </c>
      <c r="B45" s="3" t="s">
        <v>97</v>
      </c>
      <c r="C45" s="3" t="s">
        <v>12</v>
      </c>
      <c r="D45" s="13" t="str">
        <f t="shared" si="1"/>
        <v>0</v>
      </c>
      <c r="E45" s="13" t="str">
        <f t="shared" si="2"/>
        <v>0</v>
      </c>
      <c r="F45" s="13" t="str">
        <f t="shared" si="3"/>
        <v>0</v>
      </c>
      <c r="G45" s="15" t="str">
        <f t="shared" si="4"/>
        <v>0</v>
      </c>
      <c r="H45" s="3">
        <v>1921500.0</v>
      </c>
    </row>
    <row r="46">
      <c r="A46" s="3" t="s">
        <v>10</v>
      </c>
      <c r="B46" s="3" t="s">
        <v>98</v>
      </c>
      <c r="C46" s="3" t="s">
        <v>12</v>
      </c>
      <c r="D46" s="13" t="str">
        <f t="shared" si="1"/>
        <v>0</v>
      </c>
      <c r="E46" s="13" t="str">
        <f t="shared" si="2"/>
        <v>0</v>
      </c>
      <c r="F46" s="13" t="str">
        <f t="shared" si="3"/>
        <v>0</v>
      </c>
      <c r="G46" s="15" t="str">
        <f t="shared" si="4"/>
        <v>0</v>
      </c>
      <c r="H46" s="3">
        <v>242450.27</v>
      </c>
    </row>
    <row r="47">
      <c r="A47" s="3" t="s">
        <v>10</v>
      </c>
      <c r="B47" s="3" t="s">
        <v>99</v>
      </c>
      <c r="C47" s="3" t="s">
        <v>12</v>
      </c>
      <c r="D47" s="13" t="str">
        <f t="shared" si="1"/>
        <v>0</v>
      </c>
      <c r="E47" s="13" t="str">
        <f t="shared" si="2"/>
        <v>0</v>
      </c>
      <c r="F47" s="13" t="str">
        <f t="shared" si="3"/>
        <v>0</v>
      </c>
      <c r="G47" s="15" t="str">
        <f t="shared" si="4"/>
        <v>0</v>
      </c>
      <c r="H47" s="3">
        <v>1589000.0</v>
      </c>
    </row>
    <row r="48">
      <c r="A48" s="3" t="s">
        <v>10</v>
      </c>
      <c r="B48" s="3" t="s">
        <v>100</v>
      </c>
      <c r="C48" s="3" t="s">
        <v>12</v>
      </c>
      <c r="D48" s="13" t="str">
        <f t="shared" si="1"/>
        <v>0</v>
      </c>
      <c r="E48" s="13" t="str">
        <f t="shared" si="2"/>
        <v>0</v>
      </c>
      <c r="F48" s="13" t="str">
        <f t="shared" si="3"/>
        <v>0</v>
      </c>
      <c r="G48" s="15" t="str">
        <f t="shared" si="4"/>
        <v>0</v>
      </c>
      <c r="H48" s="3">
        <v>5187688.44</v>
      </c>
    </row>
    <row r="49">
      <c r="A49" s="3" t="s">
        <v>10</v>
      </c>
      <c r="B49" s="3" t="s">
        <v>101</v>
      </c>
      <c r="C49" s="3" t="s">
        <v>12</v>
      </c>
      <c r="D49" s="13" t="str">
        <f t="shared" si="1"/>
        <v>0</v>
      </c>
      <c r="E49" s="13" t="str">
        <f t="shared" si="2"/>
        <v>0</v>
      </c>
      <c r="F49" s="13" t="str">
        <f t="shared" si="3"/>
        <v>0</v>
      </c>
      <c r="G49" s="15" t="str">
        <f t="shared" si="4"/>
        <v>0</v>
      </c>
      <c r="H49" s="3">
        <v>3159809.17</v>
      </c>
    </row>
    <row r="50">
      <c r="A50" s="3" t="s">
        <v>10</v>
      </c>
      <c r="B50" s="3" t="s">
        <v>102</v>
      </c>
      <c r="C50" s="3" t="s">
        <v>12</v>
      </c>
      <c r="D50" s="13" t="str">
        <f t="shared" si="1"/>
        <v>0</v>
      </c>
      <c r="E50" s="13" t="str">
        <f t="shared" si="2"/>
        <v>0</v>
      </c>
      <c r="F50" s="13" t="str">
        <f t="shared" si="3"/>
        <v>0</v>
      </c>
      <c r="G50" s="15" t="str">
        <f t="shared" si="4"/>
        <v>0</v>
      </c>
      <c r="H50" s="3">
        <v>7433800.93</v>
      </c>
    </row>
    <row r="51">
      <c r="A51" s="3" t="s">
        <v>10</v>
      </c>
      <c r="B51" s="3" t="s">
        <v>103</v>
      </c>
      <c r="C51" s="3" t="s">
        <v>12</v>
      </c>
      <c r="D51" s="13" t="str">
        <f t="shared" si="1"/>
        <v>0</v>
      </c>
      <c r="E51" s="13" t="str">
        <f t="shared" si="2"/>
        <v>0</v>
      </c>
      <c r="F51" s="13" t="str">
        <f t="shared" si="3"/>
        <v>0</v>
      </c>
      <c r="G51" s="15" t="str">
        <f t="shared" si="4"/>
        <v>0</v>
      </c>
      <c r="H51" s="3">
        <v>1469724.41</v>
      </c>
    </row>
    <row r="52">
      <c r="A52" s="3" t="s">
        <v>10</v>
      </c>
      <c r="B52" s="3" t="s">
        <v>104</v>
      </c>
      <c r="C52" s="3" t="s">
        <v>12</v>
      </c>
      <c r="D52" s="13" t="str">
        <f t="shared" si="1"/>
        <v>0</v>
      </c>
      <c r="E52" s="13" t="str">
        <f t="shared" si="2"/>
        <v>0</v>
      </c>
      <c r="F52" s="13" t="str">
        <f t="shared" si="3"/>
        <v>0</v>
      </c>
      <c r="G52" s="15" t="str">
        <f t="shared" si="4"/>
        <v>0</v>
      </c>
      <c r="H52" s="3">
        <v>3464927.55</v>
      </c>
    </row>
    <row r="53">
      <c r="A53" s="3" t="s">
        <v>10</v>
      </c>
      <c r="B53" s="3" t="s">
        <v>105</v>
      </c>
      <c r="C53" s="3" t="s">
        <v>12</v>
      </c>
      <c r="D53" s="13" t="str">
        <f t="shared" si="1"/>
        <v>0</v>
      </c>
      <c r="E53" s="13" t="str">
        <f t="shared" si="2"/>
        <v>0</v>
      </c>
      <c r="F53" s="13" t="str">
        <f t="shared" si="3"/>
        <v>0</v>
      </c>
      <c r="G53" s="15" t="str">
        <f t="shared" si="4"/>
        <v>0</v>
      </c>
      <c r="H53" s="3">
        <v>377250.0</v>
      </c>
    </row>
    <row r="54">
      <c r="A54" s="3" t="s">
        <v>10</v>
      </c>
      <c r="B54" s="3" t="s">
        <v>106</v>
      </c>
      <c r="C54" s="3" t="s">
        <v>12</v>
      </c>
      <c r="D54" s="13" t="str">
        <f t="shared" si="1"/>
        <v>0</v>
      </c>
      <c r="E54" s="13" t="str">
        <f t="shared" si="2"/>
        <v>0</v>
      </c>
      <c r="F54" s="13" t="str">
        <f t="shared" si="3"/>
        <v>0</v>
      </c>
      <c r="G54" s="15" t="str">
        <f t="shared" si="4"/>
        <v>0</v>
      </c>
      <c r="H54" s="3">
        <v>310529.48</v>
      </c>
    </row>
    <row r="55">
      <c r="A55" s="3" t="s">
        <v>10</v>
      </c>
      <c r="B55" s="3" t="s">
        <v>107</v>
      </c>
      <c r="C55" s="3" t="s">
        <v>12</v>
      </c>
      <c r="D55" s="13" t="str">
        <f t="shared" si="1"/>
        <v>0</v>
      </c>
      <c r="E55" s="13" t="str">
        <f t="shared" si="2"/>
        <v>0</v>
      </c>
      <c r="F55" s="13" t="str">
        <f t="shared" si="3"/>
        <v>0</v>
      </c>
      <c r="G55" s="15" t="str">
        <f t="shared" si="4"/>
        <v>0</v>
      </c>
      <c r="H55" s="3">
        <v>4697862.0</v>
      </c>
    </row>
    <row r="56">
      <c r="A56" s="3" t="s">
        <v>10</v>
      </c>
      <c r="B56" s="3" t="s">
        <v>108</v>
      </c>
      <c r="C56" s="3" t="s">
        <v>12</v>
      </c>
      <c r="D56" s="13" t="str">
        <f t="shared" si="1"/>
        <v>0</v>
      </c>
      <c r="E56" s="13" t="str">
        <f t="shared" si="2"/>
        <v>0</v>
      </c>
      <c r="F56" s="13" t="str">
        <f t="shared" si="3"/>
        <v>0</v>
      </c>
      <c r="G56" s="15" t="str">
        <f t="shared" si="4"/>
        <v>0</v>
      </c>
      <c r="H56" s="3">
        <v>1399985.28</v>
      </c>
    </row>
    <row r="57">
      <c r="A57" s="3" t="s">
        <v>10</v>
      </c>
      <c r="B57" s="3" t="s">
        <v>109</v>
      </c>
      <c r="C57" s="3" t="s">
        <v>12</v>
      </c>
      <c r="D57" s="13" t="str">
        <f t="shared" si="1"/>
        <v>0</v>
      </c>
      <c r="E57" s="13" t="str">
        <f t="shared" si="2"/>
        <v>0</v>
      </c>
      <c r="F57" s="13" t="str">
        <f t="shared" si="3"/>
        <v>0</v>
      </c>
      <c r="G57" s="15" t="str">
        <f t="shared" si="4"/>
        <v>0</v>
      </c>
      <c r="H57" s="3">
        <v>2686757.0</v>
      </c>
    </row>
    <row r="58">
      <c r="A58" s="3" t="s">
        <v>10</v>
      </c>
      <c r="B58" s="3" t="s">
        <v>110</v>
      </c>
      <c r="C58" s="3" t="s">
        <v>12</v>
      </c>
      <c r="D58" s="13" t="str">
        <f t="shared" si="1"/>
        <v>0</v>
      </c>
      <c r="E58" s="13" t="str">
        <f t="shared" si="2"/>
        <v>0</v>
      </c>
      <c r="F58" s="13" t="str">
        <f t="shared" si="3"/>
        <v>0</v>
      </c>
      <c r="G58" s="15" t="str">
        <f t="shared" si="4"/>
        <v>0</v>
      </c>
      <c r="H58" s="3">
        <v>1843750.0</v>
      </c>
    </row>
    <row r="59">
      <c r="A59" s="3" t="s">
        <v>10</v>
      </c>
      <c r="B59" s="3" t="s">
        <v>111</v>
      </c>
      <c r="C59" s="3" t="s">
        <v>12</v>
      </c>
      <c r="D59" s="13" t="str">
        <f t="shared" si="1"/>
        <v>0</v>
      </c>
      <c r="E59" s="13" t="str">
        <f t="shared" si="2"/>
        <v>0</v>
      </c>
      <c r="F59" s="13" t="str">
        <f t="shared" si="3"/>
        <v>0</v>
      </c>
      <c r="G59" s="15" t="str">
        <f t="shared" si="4"/>
        <v>0</v>
      </c>
      <c r="H59" s="3">
        <v>2182500.0</v>
      </c>
    </row>
    <row r="60">
      <c r="A60" s="3" t="s">
        <v>10</v>
      </c>
      <c r="B60" s="3" t="s">
        <v>112</v>
      </c>
      <c r="C60" s="3" t="s">
        <v>12</v>
      </c>
      <c r="D60" s="13" t="str">
        <f t="shared" si="1"/>
        <v>0</v>
      </c>
      <c r="E60" s="13" t="str">
        <f t="shared" si="2"/>
        <v>0</v>
      </c>
      <c r="F60" s="13" t="str">
        <f t="shared" si="3"/>
        <v>0</v>
      </c>
      <c r="G60" s="15" t="str">
        <f t="shared" si="4"/>
        <v>0</v>
      </c>
      <c r="H60" s="3">
        <v>4838750.0</v>
      </c>
    </row>
    <row r="61">
      <c r="A61" s="3" t="s">
        <v>10</v>
      </c>
      <c r="B61" s="3" t="s">
        <v>113</v>
      </c>
      <c r="C61" s="3" t="s">
        <v>12</v>
      </c>
      <c r="D61" s="13" t="str">
        <f t="shared" si="1"/>
        <v>0</v>
      </c>
      <c r="E61" s="13" t="str">
        <f t="shared" si="2"/>
        <v>0</v>
      </c>
      <c r="F61" s="13" t="str">
        <f t="shared" si="3"/>
        <v>0</v>
      </c>
      <c r="G61" s="15" t="str">
        <f t="shared" si="4"/>
        <v>0</v>
      </c>
      <c r="H61" s="3">
        <v>793000.0</v>
      </c>
    </row>
    <row r="62">
      <c r="A62" s="3" t="s">
        <v>10</v>
      </c>
      <c r="B62" s="3" t="s">
        <v>114</v>
      </c>
      <c r="C62" s="3" t="s">
        <v>12</v>
      </c>
      <c r="D62" s="13" t="str">
        <f t="shared" si="1"/>
        <v>0</v>
      </c>
      <c r="E62" s="13" t="str">
        <f t="shared" si="2"/>
        <v>0</v>
      </c>
      <c r="F62" s="13" t="str">
        <f t="shared" si="3"/>
        <v>0</v>
      </c>
      <c r="G62" s="15" t="str">
        <f t="shared" si="4"/>
        <v>0</v>
      </c>
      <c r="H62" s="3">
        <v>1315244.0</v>
      </c>
    </row>
    <row r="63">
      <c r="A63" s="3" t="s">
        <v>10</v>
      </c>
      <c r="B63" s="3" t="s">
        <v>115</v>
      </c>
      <c r="C63" s="3" t="s">
        <v>12</v>
      </c>
      <c r="D63" s="13" t="str">
        <f t="shared" si="1"/>
        <v>0</v>
      </c>
      <c r="E63" s="13" t="str">
        <f t="shared" si="2"/>
        <v>0</v>
      </c>
      <c r="F63" s="13" t="str">
        <f t="shared" si="3"/>
        <v>0</v>
      </c>
      <c r="G63" s="15" t="str">
        <f t="shared" si="4"/>
        <v>0</v>
      </c>
      <c r="H63" s="3">
        <v>737296.17</v>
      </c>
    </row>
    <row r="64">
      <c r="A64" s="3" t="s">
        <v>10</v>
      </c>
      <c r="B64" s="3" t="s">
        <v>116</v>
      </c>
      <c r="C64" s="3" t="s">
        <v>12</v>
      </c>
      <c r="D64" s="13" t="str">
        <f t="shared" si="1"/>
        <v>0</v>
      </c>
      <c r="E64" s="13" t="str">
        <f t="shared" si="2"/>
        <v>0</v>
      </c>
      <c r="F64" s="13" t="str">
        <f t="shared" si="3"/>
        <v>0</v>
      </c>
      <c r="G64" s="15" t="str">
        <f t="shared" si="4"/>
        <v>0</v>
      </c>
      <c r="H64" s="3">
        <v>1.22518485E7</v>
      </c>
    </row>
    <row r="65">
      <c r="A65" s="3" t="s">
        <v>10</v>
      </c>
      <c r="B65" s="3" t="s">
        <v>117</v>
      </c>
      <c r="C65" s="3" t="s">
        <v>12</v>
      </c>
      <c r="D65" s="13" t="str">
        <f t="shared" si="1"/>
        <v>0</v>
      </c>
      <c r="E65" s="13" t="str">
        <f t="shared" si="2"/>
        <v>0</v>
      </c>
      <c r="F65" s="13" t="str">
        <f t="shared" si="3"/>
        <v>0</v>
      </c>
      <c r="G65" s="15" t="str">
        <f t="shared" si="4"/>
        <v>0</v>
      </c>
      <c r="H65" s="3">
        <v>703226.36</v>
      </c>
    </row>
    <row r="66">
      <c r="A66" s="3" t="s">
        <v>10</v>
      </c>
      <c r="B66" s="3" t="s">
        <v>118</v>
      </c>
      <c r="C66" s="3" t="s">
        <v>12</v>
      </c>
      <c r="D66" s="13" t="str">
        <f t="shared" si="1"/>
        <v>0</v>
      </c>
      <c r="E66" s="13" t="str">
        <f t="shared" si="2"/>
        <v>0</v>
      </c>
      <c r="F66" s="13" t="str">
        <f t="shared" si="3"/>
        <v>0</v>
      </c>
      <c r="G66" s="15" t="str">
        <f t="shared" si="4"/>
        <v>0</v>
      </c>
      <c r="H66" s="3">
        <v>467862.93</v>
      </c>
    </row>
    <row r="67">
      <c r="A67" s="3" t="s">
        <v>10</v>
      </c>
      <c r="B67" s="3" t="s">
        <v>119</v>
      </c>
      <c r="C67" s="3" t="s">
        <v>12</v>
      </c>
      <c r="D67" s="13" t="str">
        <f t="shared" si="1"/>
        <v>0</v>
      </c>
      <c r="E67" s="13" t="str">
        <f t="shared" si="2"/>
        <v>0</v>
      </c>
      <c r="F67" s="13" t="str">
        <f t="shared" si="3"/>
        <v>0</v>
      </c>
      <c r="G67" s="15" t="str">
        <f t="shared" si="4"/>
        <v>0</v>
      </c>
      <c r="H67" s="3">
        <v>7606157.57</v>
      </c>
    </row>
    <row r="68">
      <c r="A68" s="3" t="s">
        <v>10</v>
      </c>
      <c r="B68" s="3" t="s">
        <v>120</v>
      </c>
      <c r="C68" s="3" t="s">
        <v>12</v>
      </c>
      <c r="D68" s="13" t="str">
        <f t="shared" si="1"/>
        <v>0</v>
      </c>
      <c r="E68" s="13" t="str">
        <f t="shared" si="2"/>
        <v>0</v>
      </c>
      <c r="F68" s="13" t="str">
        <f t="shared" si="3"/>
        <v>0</v>
      </c>
      <c r="G68" s="15" t="str">
        <f t="shared" si="4"/>
        <v>0</v>
      </c>
      <c r="H68" s="3">
        <v>1655500.0</v>
      </c>
    </row>
    <row r="69">
      <c r="A69" s="3" t="s">
        <v>10</v>
      </c>
      <c r="B69" s="3" t="s">
        <v>121</v>
      </c>
      <c r="C69" s="3" t="s">
        <v>12</v>
      </c>
      <c r="D69" s="13" t="str">
        <f t="shared" si="1"/>
        <v>0</v>
      </c>
      <c r="E69" s="13" t="str">
        <f t="shared" si="2"/>
        <v>0</v>
      </c>
      <c r="F69" s="13" t="str">
        <f t="shared" si="3"/>
        <v>0</v>
      </c>
      <c r="G69" s="15" t="str">
        <f t="shared" si="4"/>
        <v>0</v>
      </c>
      <c r="H69" s="3">
        <v>488071.73</v>
      </c>
    </row>
    <row r="70">
      <c r="A70" s="3" t="s">
        <v>10</v>
      </c>
      <c r="B70" s="3" t="s">
        <v>122</v>
      </c>
      <c r="C70" s="3" t="s">
        <v>12</v>
      </c>
      <c r="D70" s="13" t="str">
        <f t="shared" si="1"/>
        <v>0</v>
      </c>
      <c r="E70" s="13" t="str">
        <f t="shared" si="2"/>
        <v>0</v>
      </c>
      <c r="F70" s="13" t="str">
        <f t="shared" si="3"/>
        <v>0</v>
      </c>
      <c r="G70" s="15" t="str">
        <f t="shared" si="4"/>
        <v>0</v>
      </c>
      <c r="H70" s="3">
        <v>3003189.0</v>
      </c>
    </row>
    <row r="71">
      <c r="A71" s="3" t="s">
        <v>10</v>
      </c>
      <c r="B71" s="3" t="s">
        <v>123</v>
      </c>
      <c r="C71" s="3" t="s">
        <v>12</v>
      </c>
      <c r="D71" s="13" t="str">
        <f t="shared" si="1"/>
        <v>0</v>
      </c>
      <c r="E71" s="13" t="str">
        <f t="shared" si="2"/>
        <v>0</v>
      </c>
      <c r="F71" s="13" t="str">
        <f t="shared" si="3"/>
        <v>0</v>
      </c>
      <c r="G71" s="15" t="str">
        <f t="shared" si="4"/>
        <v>0</v>
      </c>
      <c r="H71" s="3">
        <v>7451492.55</v>
      </c>
    </row>
    <row r="72">
      <c r="A72" s="3" t="s">
        <v>10</v>
      </c>
      <c r="B72" s="3" t="s">
        <v>124</v>
      </c>
      <c r="C72" s="3" t="s">
        <v>12</v>
      </c>
      <c r="D72" s="13" t="str">
        <f t="shared" si="1"/>
        <v>0</v>
      </c>
      <c r="E72" s="13" t="str">
        <f t="shared" si="2"/>
        <v>0</v>
      </c>
      <c r="F72" s="13" t="str">
        <f t="shared" si="3"/>
        <v>0</v>
      </c>
      <c r="G72" s="15" t="str">
        <f t="shared" si="4"/>
        <v>0</v>
      </c>
      <c r="H72" s="3">
        <v>1.345204E7</v>
      </c>
    </row>
    <row r="73">
      <c r="A73" s="3" t="s">
        <v>10</v>
      </c>
      <c r="B73" s="3" t="s">
        <v>125</v>
      </c>
      <c r="C73" s="3" t="s">
        <v>12</v>
      </c>
      <c r="D73" s="13" t="str">
        <f t="shared" si="1"/>
        <v>0</v>
      </c>
      <c r="E73" s="13" t="str">
        <f t="shared" si="2"/>
        <v>0</v>
      </c>
      <c r="F73" s="13" t="str">
        <f t="shared" si="3"/>
        <v>0</v>
      </c>
      <c r="G73" s="15" t="str">
        <f t="shared" si="4"/>
        <v>0</v>
      </c>
      <c r="H73" s="3">
        <v>9317337.08</v>
      </c>
    </row>
    <row r="74">
      <c r="A74" s="3" t="s">
        <v>10</v>
      </c>
      <c r="B74" s="3" t="s">
        <v>126</v>
      </c>
      <c r="C74" s="3" t="s">
        <v>12</v>
      </c>
      <c r="D74" s="13" t="str">
        <f t="shared" si="1"/>
        <v>0</v>
      </c>
      <c r="E74" s="13" t="str">
        <f t="shared" si="2"/>
        <v>0</v>
      </c>
      <c r="F74" s="13" t="str">
        <f t="shared" si="3"/>
        <v>0</v>
      </c>
      <c r="G74" s="15" t="str">
        <f t="shared" si="4"/>
        <v>0</v>
      </c>
      <c r="H74" s="3">
        <v>1297674.98</v>
      </c>
    </row>
    <row r="75">
      <c r="A75" s="3" t="s">
        <v>10</v>
      </c>
      <c r="B75" s="3" t="s">
        <v>127</v>
      </c>
      <c r="C75" s="3" t="s">
        <v>12</v>
      </c>
      <c r="D75" s="13" t="str">
        <f t="shared" si="1"/>
        <v>0</v>
      </c>
      <c r="E75" s="13" t="str">
        <f t="shared" si="2"/>
        <v>0</v>
      </c>
      <c r="F75" s="13" t="str">
        <f t="shared" si="3"/>
        <v>0</v>
      </c>
      <c r="G75" s="15" t="str">
        <f t="shared" si="4"/>
        <v>0</v>
      </c>
      <c r="H75" s="3">
        <v>6138000.0</v>
      </c>
    </row>
    <row r="76">
      <c r="A76" s="3" t="s">
        <v>10</v>
      </c>
      <c r="B76" s="3" t="s">
        <v>128</v>
      </c>
      <c r="C76" s="3" t="s">
        <v>12</v>
      </c>
      <c r="D76" s="13" t="str">
        <f t="shared" si="1"/>
        <v>0</v>
      </c>
      <c r="E76" s="13" t="str">
        <f t="shared" si="2"/>
        <v>0</v>
      </c>
      <c r="F76" s="13" t="str">
        <f t="shared" si="3"/>
        <v>0</v>
      </c>
      <c r="G76" s="15" t="str">
        <f t="shared" si="4"/>
        <v>0</v>
      </c>
      <c r="H76" s="3">
        <v>2083725.0</v>
      </c>
    </row>
    <row r="77">
      <c r="A77" s="3" t="s">
        <v>10</v>
      </c>
      <c r="B77" s="3" t="s">
        <v>129</v>
      </c>
      <c r="C77" s="3" t="s">
        <v>12</v>
      </c>
      <c r="D77" s="13" t="str">
        <f t="shared" si="1"/>
        <v>0</v>
      </c>
      <c r="E77" s="13" t="str">
        <f t="shared" si="2"/>
        <v>0</v>
      </c>
      <c r="F77" s="13" t="str">
        <f t="shared" si="3"/>
        <v>0</v>
      </c>
      <c r="G77" s="15" t="str">
        <f t="shared" si="4"/>
        <v>0</v>
      </c>
      <c r="H77" s="3">
        <v>5926807.04</v>
      </c>
    </row>
    <row r="78">
      <c r="A78" s="3" t="s">
        <v>10</v>
      </c>
      <c r="B78" s="3" t="s">
        <v>130</v>
      </c>
      <c r="C78" s="3" t="s">
        <v>12</v>
      </c>
      <c r="D78" s="13" t="str">
        <f t="shared" si="1"/>
        <v>0</v>
      </c>
      <c r="E78" s="13" t="str">
        <f t="shared" si="2"/>
        <v>0</v>
      </c>
      <c r="F78" s="13" t="str">
        <f t="shared" si="3"/>
        <v>0</v>
      </c>
      <c r="G78" s="15" t="str">
        <f t="shared" si="4"/>
        <v>0</v>
      </c>
      <c r="H78" s="3">
        <v>1660750.0</v>
      </c>
    </row>
    <row r="79">
      <c r="A79" s="3" t="s">
        <v>10</v>
      </c>
      <c r="B79" s="3" t="s">
        <v>131</v>
      </c>
      <c r="C79" s="3" t="s">
        <v>12</v>
      </c>
      <c r="D79" s="13" t="str">
        <f t="shared" si="1"/>
        <v>0</v>
      </c>
      <c r="E79" s="13" t="str">
        <f t="shared" si="2"/>
        <v>0</v>
      </c>
      <c r="F79" s="13" t="str">
        <f t="shared" si="3"/>
        <v>0</v>
      </c>
      <c r="G79" s="15" t="str">
        <f t="shared" si="4"/>
        <v>0</v>
      </c>
      <c r="H79" s="3">
        <v>1876324.0</v>
      </c>
    </row>
    <row r="80">
      <c r="A80" s="3" t="s">
        <v>10</v>
      </c>
      <c r="B80" s="3" t="s">
        <v>132</v>
      </c>
      <c r="C80" s="3" t="s">
        <v>12</v>
      </c>
      <c r="D80" s="13" t="str">
        <f t="shared" si="1"/>
        <v>0</v>
      </c>
      <c r="E80" s="13" t="str">
        <f t="shared" si="2"/>
        <v>0</v>
      </c>
      <c r="F80" s="13" t="str">
        <f t="shared" si="3"/>
        <v>0</v>
      </c>
      <c r="G80" s="15" t="str">
        <f t="shared" si="4"/>
        <v>0</v>
      </c>
      <c r="H80" s="3">
        <v>9902713.6</v>
      </c>
    </row>
    <row r="81">
      <c r="A81" s="3" t="s">
        <v>10</v>
      </c>
      <c r="B81" s="3" t="s">
        <v>133</v>
      </c>
      <c r="C81" s="3" t="s">
        <v>12</v>
      </c>
      <c r="D81" s="13" t="str">
        <f t="shared" si="1"/>
        <v>0</v>
      </c>
      <c r="E81" s="13" t="str">
        <f t="shared" si="2"/>
        <v>0</v>
      </c>
      <c r="F81" s="13" t="str">
        <f t="shared" si="3"/>
        <v>0</v>
      </c>
      <c r="G81" s="15" t="str">
        <f t="shared" si="4"/>
        <v>0</v>
      </c>
      <c r="H81" s="3">
        <v>743375.0</v>
      </c>
    </row>
    <row r="82">
      <c r="A82" s="3" t="s">
        <v>10</v>
      </c>
      <c r="B82" s="3" t="s">
        <v>134</v>
      </c>
      <c r="C82" s="3" t="s">
        <v>12</v>
      </c>
      <c r="D82" s="13" t="str">
        <f t="shared" si="1"/>
        <v>0</v>
      </c>
      <c r="E82" s="13" t="str">
        <f t="shared" si="2"/>
        <v>0</v>
      </c>
      <c r="F82" s="13" t="str">
        <f t="shared" si="3"/>
        <v>0</v>
      </c>
      <c r="G82" s="15" t="str">
        <f t="shared" si="4"/>
        <v>0</v>
      </c>
      <c r="H82" s="3">
        <v>4971375.0</v>
      </c>
    </row>
    <row r="83">
      <c r="A83" s="3" t="s">
        <v>10</v>
      </c>
      <c r="B83" s="3" t="s">
        <v>135</v>
      </c>
      <c r="C83" s="3" t="s">
        <v>12</v>
      </c>
      <c r="D83" s="13" t="str">
        <f t="shared" si="1"/>
        <v>0</v>
      </c>
      <c r="E83" s="13" t="str">
        <f t="shared" si="2"/>
        <v>0</v>
      </c>
      <c r="F83" s="13" t="str">
        <f t="shared" si="3"/>
        <v>0</v>
      </c>
      <c r="G83" s="15" t="str">
        <f t="shared" si="4"/>
        <v>0</v>
      </c>
      <c r="H83" s="3">
        <v>2600536.0</v>
      </c>
    </row>
    <row r="84">
      <c r="A84" s="3" t="s">
        <v>10</v>
      </c>
      <c r="B84" s="3" t="s">
        <v>136</v>
      </c>
      <c r="C84" s="3" t="s">
        <v>12</v>
      </c>
      <c r="D84" s="13" t="str">
        <f t="shared" si="1"/>
        <v>0</v>
      </c>
      <c r="E84" s="13" t="str">
        <f t="shared" si="2"/>
        <v>0</v>
      </c>
      <c r="F84" s="13" t="str">
        <f t="shared" si="3"/>
        <v>0</v>
      </c>
      <c r="G84" s="15" t="str">
        <f t="shared" si="4"/>
        <v>0</v>
      </c>
      <c r="H84" s="3">
        <v>2489039.78</v>
      </c>
    </row>
    <row r="85">
      <c r="A85" s="3" t="s">
        <v>10</v>
      </c>
      <c r="B85" s="3" t="s">
        <v>137</v>
      </c>
      <c r="C85" s="3" t="s">
        <v>12</v>
      </c>
      <c r="D85" s="13" t="str">
        <f t="shared" si="1"/>
        <v>0</v>
      </c>
      <c r="E85" s="13" t="str">
        <f t="shared" si="2"/>
        <v>0</v>
      </c>
      <c r="F85" s="13" t="str">
        <f t="shared" si="3"/>
        <v>0</v>
      </c>
      <c r="G85" s="15" t="str">
        <f t="shared" si="4"/>
        <v>0</v>
      </c>
      <c r="H85" s="3">
        <v>3287550.0</v>
      </c>
    </row>
    <row r="86">
      <c r="A86" s="3" t="s">
        <v>10</v>
      </c>
      <c r="B86" s="3" t="s">
        <v>138</v>
      </c>
      <c r="C86" s="3" t="s">
        <v>12</v>
      </c>
      <c r="D86" s="13" t="str">
        <f t="shared" si="1"/>
        <v>0</v>
      </c>
      <c r="E86" s="13" t="str">
        <f t="shared" si="2"/>
        <v>0</v>
      </c>
      <c r="F86" s="13" t="str">
        <f t="shared" si="3"/>
        <v>0</v>
      </c>
      <c r="G86" s="15" t="str">
        <f t="shared" si="4"/>
        <v>0</v>
      </c>
      <c r="H86" s="3">
        <v>6644516.5</v>
      </c>
    </row>
    <row r="87">
      <c r="A87" s="3" t="s">
        <v>10</v>
      </c>
      <c r="B87" s="3" t="s">
        <v>139</v>
      </c>
      <c r="C87" s="3" t="s">
        <v>12</v>
      </c>
      <c r="D87" s="13" t="str">
        <f t="shared" si="1"/>
        <v>0</v>
      </c>
      <c r="E87" s="13" t="str">
        <f t="shared" si="2"/>
        <v>0</v>
      </c>
      <c r="F87" s="13" t="str">
        <f t="shared" si="3"/>
        <v>0</v>
      </c>
      <c r="G87" s="15" t="str">
        <f t="shared" si="4"/>
        <v>0</v>
      </c>
      <c r="H87" s="3">
        <v>3544000.0</v>
      </c>
    </row>
    <row r="88">
      <c r="A88" s="3" t="s">
        <v>10</v>
      </c>
      <c r="B88" s="3" t="s">
        <v>140</v>
      </c>
      <c r="C88" s="3" t="s">
        <v>12</v>
      </c>
      <c r="D88" s="13" t="str">
        <f t="shared" si="1"/>
        <v>0</v>
      </c>
      <c r="E88" s="13" t="str">
        <f t="shared" si="2"/>
        <v>0</v>
      </c>
      <c r="F88" s="13" t="str">
        <f t="shared" si="3"/>
        <v>0</v>
      </c>
      <c r="G88" s="15" t="str">
        <f t="shared" si="4"/>
        <v>0</v>
      </c>
      <c r="H88" s="3">
        <v>5876000.0</v>
      </c>
    </row>
    <row r="89">
      <c r="A89" s="3" t="s">
        <v>10</v>
      </c>
      <c r="B89" s="3" t="s">
        <v>141</v>
      </c>
      <c r="C89" s="3" t="s">
        <v>12</v>
      </c>
      <c r="D89" s="13" t="str">
        <f t="shared" si="1"/>
        <v>0</v>
      </c>
      <c r="E89" s="13" t="str">
        <f t="shared" si="2"/>
        <v>0</v>
      </c>
      <c r="F89" s="13" t="str">
        <f t="shared" si="3"/>
        <v>0</v>
      </c>
      <c r="G89" s="15" t="str">
        <f t="shared" si="4"/>
        <v>0</v>
      </c>
      <c r="H89" s="3">
        <v>1030951.81</v>
      </c>
    </row>
    <row r="90">
      <c r="A90" s="3" t="s">
        <v>10</v>
      </c>
      <c r="B90" s="3" t="s">
        <v>142</v>
      </c>
      <c r="C90" s="3" t="s">
        <v>12</v>
      </c>
      <c r="D90" s="13" t="str">
        <f t="shared" si="1"/>
        <v>0</v>
      </c>
      <c r="E90" s="13" t="str">
        <f t="shared" si="2"/>
        <v>0</v>
      </c>
      <c r="F90" s="13" t="str">
        <f t="shared" si="3"/>
        <v>0</v>
      </c>
      <c r="G90" s="15" t="str">
        <f t="shared" si="4"/>
        <v>0</v>
      </c>
      <c r="H90" s="3">
        <v>1006764.38</v>
      </c>
    </row>
    <row r="91">
      <c r="A91" s="3" t="s">
        <v>10</v>
      </c>
      <c r="B91" s="3" t="s">
        <v>143</v>
      </c>
      <c r="C91" s="3" t="s">
        <v>12</v>
      </c>
      <c r="D91" s="13" t="str">
        <f t="shared" si="1"/>
        <v>0</v>
      </c>
      <c r="E91" s="13" t="str">
        <f t="shared" si="2"/>
        <v>0</v>
      </c>
      <c r="F91" s="13" t="str">
        <f t="shared" si="3"/>
        <v>0</v>
      </c>
      <c r="G91" s="15" t="str">
        <f t="shared" si="4"/>
        <v>0</v>
      </c>
      <c r="H91" s="3">
        <v>870750.0</v>
      </c>
    </row>
    <row r="92">
      <c r="A92" s="3" t="s">
        <v>10</v>
      </c>
      <c r="B92" s="3" t="s">
        <v>144</v>
      </c>
      <c r="C92" s="3" t="s">
        <v>12</v>
      </c>
      <c r="D92" s="13" t="str">
        <f t="shared" si="1"/>
        <v>0</v>
      </c>
      <c r="E92" s="13" t="str">
        <f t="shared" si="2"/>
        <v>0</v>
      </c>
      <c r="F92" s="13" t="str">
        <f t="shared" si="3"/>
        <v>0</v>
      </c>
      <c r="G92" s="15" t="str">
        <f t="shared" si="4"/>
        <v>0</v>
      </c>
      <c r="H92" s="3">
        <v>5609375.0</v>
      </c>
    </row>
    <row r="93">
      <c r="A93" s="3" t="s">
        <v>10</v>
      </c>
      <c r="B93" s="3" t="s">
        <v>145</v>
      </c>
      <c r="C93" s="3" t="s">
        <v>12</v>
      </c>
      <c r="D93" s="13" t="str">
        <f t="shared" si="1"/>
        <v>0</v>
      </c>
      <c r="E93" s="13" t="str">
        <f t="shared" si="2"/>
        <v>0</v>
      </c>
      <c r="F93" s="13" t="str">
        <f t="shared" si="3"/>
        <v>0</v>
      </c>
      <c r="G93" s="15" t="str">
        <f t="shared" si="4"/>
        <v>0</v>
      </c>
      <c r="H93" s="3">
        <v>1513395.0</v>
      </c>
    </row>
    <row r="94">
      <c r="A94" s="3" t="s">
        <v>10</v>
      </c>
      <c r="B94" s="3" t="s">
        <v>146</v>
      </c>
      <c r="C94" s="3" t="s">
        <v>12</v>
      </c>
      <c r="D94" s="13" t="str">
        <f t="shared" si="1"/>
        <v>0</v>
      </c>
      <c r="E94" s="13" t="str">
        <f t="shared" si="2"/>
        <v>0</v>
      </c>
      <c r="F94" s="13" t="str">
        <f t="shared" si="3"/>
        <v>0</v>
      </c>
      <c r="G94" s="15" t="str">
        <f t="shared" si="4"/>
        <v>0</v>
      </c>
      <c r="H94" s="3">
        <v>2773375.77</v>
      </c>
    </row>
    <row r="95">
      <c r="A95" s="3" t="s">
        <v>10</v>
      </c>
      <c r="B95" s="3" t="s">
        <v>147</v>
      </c>
      <c r="C95" s="3" t="s">
        <v>12</v>
      </c>
      <c r="D95" s="13" t="str">
        <f t="shared" si="1"/>
        <v>0</v>
      </c>
      <c r="E95" s="13" t="str">
        <f t="shared" si="2"/>
        <v>0</v>
      </c>
      <c r="F95" s="13" t="str">
        <f t="shared" si="3"/>
        <v>0</v>
      </c>
      <c r="G95" s="15" t="str">
        <f t="shared" si="4"/>
        <v>0</v>
      </c>
      <c r="H95" s="3">
        <v>4295083.46</v>
      </c>
    </row>
    <row r="96">
      <c r="A96" s="3" t="s">
        <v>10</v>
      </c>
      <c r="B96" s="3" t="s">
        <v>148</v>
      </c>
      <c r="C96" s="3" t="s">
        <v>12</v>
      </c>
      <c r="D96" s="13" t="str">
        <f t="shared" si="1"/>
        <v>0</v>
      </c>
      <c r="E96" s="13" t="str">
        <f t="shared" si="2"/>
        <v>0</v>
      </c>
      <c r="F96" s="13" t="str">
        <f t="shared" si="3"/>
        <v>0</v>
      </c>
      <c r="G96" s="15" t="str">
        <f t="shared" si="4"/>
        <v>0</v>
      </c>
      <c r="H96" s="3">
        <v>8722547.0</v>
      </c>
    </row>
    <row r="97">
      <c r="A97" s="3" t="s">
        <v>10</v>
      </c>
      <c r="B97" s="3" t="s">
        <v>149</v>
      </c>
      <c r="C97" s="3" t="s">
        <v>12</v>
      </c>
      <c r="D97" s="13" t="str">
        <f t="shared" si="1"/>
        <v>0</v>
      </c>
      <c r="E97" s="13" t="str">
        <f t="shared" si="2"/>
        <v>0</v>
      </c>
      <c r="F97" s="13" t="str">
        <f t="shared" si="3"/>
        <v>0</v>
      </c>
      <c r="G97" s="15" t="str">
        <f t="shared" si="4"/>
        <v>0</v>
      </c>
      <c r="H97" s="3">
        <v>447816.25</v>
      </c>
    </row>
    <row r="98">
      <c r="A98" s="3" t="s">
        <v>10</v>
      </c>
      <c r="B98" s="3" t="s">
        <v>150</v>
      </c>
      <c r="C98" s="3" t="s">
        <v>12</v>
      </c>
      <c r="D98" s="13" t="str">
        <f t="shared" si="1"/>
        <v>0</v>
      </c>
      <c r="E98" s="13" t="str">
        <f t="shared" si="2"/>
        <v>0</v>
      </c>
      <c r="F98" s="13" t="str">
        <f t="shared" si="3"/>
        <v>0</v>
      </c>
      <c r="G98" s="15" t="str">
        <f t="shared" si="4"/>
        <v>0</v>
      </c>
      <c r="H98" s="3">
        <v>1.557902608E7</v>
      </c>
    </row>
    <row r="99">
      <c r="A99" s="3" t="s">
        <v>10</v>
      </c>
      <c r="B99" s="3" t="s">
        <v>151</v>
      </c>
      <c r="C99" s="3" t="s">
        <v>12</v>
      </c>
      <c r="D99" s="13" t="str">
        <f t="shared" si="1"/>
        <v>0</v>
      </c>
      <c r="E99" s="13" t="str">
        <f t="shared" si="2"/>
        <v>0</v>
      </c>
      <c r="F99" s="13" t="str">
        <f t="shared" si="3"/>
        <v>0</v>
      </c>
      <c r="G99" s="15" t="str">
        <f t="shared" si="4"/>
        <v>0</v>
      </c>
      <c r="H99" s="3">
        <v>1107937.5</v>
      </c>
    </row>
    <row r="100">
      <c r="A100" s="3" t="s">
        <v>10</v>
      </c>
      <c r="B100" s="3" t="s">
        <v>152</v>
      </c>
      <c r="C100" s="3" t="s">
        <v>12</v>
      </c>
      <c r="D100" s="13" t="str">
        <f t="shared" si="1"/>
        <v>0</v>
      </c>
      <c r="E100" s="13" t="str">
        <f t="shared" si="2"/>
        <v>0</v>
      </c>
      <c r="F100" s="13" t="str">
        <f t="shared" si="3"/>
        <v>0</v>
      </c>
      <c r="G100" s="15" t="str">
        <f t="shared" si="4"/>
        <v>0</v>
      </c>
      <c r="H100" s="3">
        <v>6334035.84</v>
      </c>
    </row>
    <row r="101">
      <c r="A101" s="3" t="s">
        <v>10</v>
      </c>
      <c r="B101" s="3" t="s">
        <v>153</v>
      </c>
      <c r="C101" s="3" t="s">
        <v>12</v>
      </c>
      <c r="D101" s="13" t="str">
        <f t="shared" si="1"/>
        <v>0</v>
      </c>
      <c r="E101" s="13" t="str">
        <f t="shared" si="2"/>
        <v>0</v>
      </c>
      <c r="F101" s="13" t="str">
        <f t="shared" si="3"/>
        <v>0</v>
      </c>
      <c r="G101" s="15" t="str">
        <f t="shared" si="4"/>
        <v>0</v>
      </c>
      <c r="H101" s="3">
        <v>1.264616925E7</v>
      </c>
    </row>
    <row r="102">
      <c r="A102" s="3" t="s">
        <v>10</v>
      </c>
      <c r="B102" s="3" t="s">
        <v>154</v>
      </c>
      <c r="C102" s="3" t="s">
        <v>12</v>
      </c>
      <c r="D102" s="13" t="str">
        <f t="shared" si="1"/>
        <v>0</v>
      </c>
      <c r="E102" s="13" t="str">
        <f t="shared" si="2"/>
        <v>0</v>
      </c>
      <c r="F102" s="13" t="str">
        <f t="shared" si="3"/>
        <v>0</v>
      </c>
      <c r="G102" s="15" t="str">
        <f t="shared" si="4"/>
        <v>0</v>
      </c>
      <c r="H102" s="3">
        <v>1459867.28</v>
      </c>
    </row>
    <row r="103">
      <c r="A103" s="3" t="s">
        <v>10</v>
      </c>
      <c r="B103" s="3" t="s">
        <v>155</v>
      </c>
      <c r="C103" s="3" t="s">
        <v>12</v>
      </c>
      <c r="D103" s="13" t="str">
        <f t="shared" si="1"/>
        <v>0</v>
      </c>
      <c r="E103" s="13" t="str">
        <f t="shared" si="2"/>
        <v>0</v>
      </c>
      <c r="F103" s="13" t="str">
        <f t="shared" si="3"/>
        <v>0</v>
      </c>
      <c r="G103" s="15" t="str">
        <f t="shared" si="4"/>
        <v>0</v>
      </c>
      <c r="H103" s="3">
        <v>6020820.0</v>
      </c>
    </row>
    <row r="104">
      <c r="A104" s="3" t="s">
        <v>10</v>
      </c>
      <c r="B104" s="3" t="s">
        <v>156</v>
      </c>
      <c r="C104" s="3" t="s">
        <v>12</v>
      </c>
      <c r="D104" s="13" t="str">
        <f t="shared" si="1"/>
        <v>0</v>
      </c>
      <c r="E104" s="13" t="str">
        <f t="shared" si="2"/>
        <v>0</v>
      </c>
      <c r="F104" s="13" t="str">
        <f t="shared" si="3"/>
        <v>0</v>
      </c>
      <c r="G104" s="15" t="str">
        <f t="shared" si="4"/>
        <v>0</v>
      </c>
      <c r="H104" s="3">
        <v>1244268.12</v>
      </c>
    </row>
    <row r="105">
      <c r="A105" s="3" t="s">
        <v>10</v>
      </c>
      <c r="B105" s="3" t="s">
        <v>157</v>
      </c>
      <c r="C105" s="3" t="s">
        <v>12</v>
      </c>
      <c r="D105" s="13" t="str">
        <f t="shared" si="1"/>
        <v>0</v>
      </c>
      <c r="E105" s="13" t="str">
        <f t="shared" si="2"/>
        <v>0</v>
      </c>
      <c r="F105" s="13" t="str">
        <f t="shared" si="3"/>
        <v>0</v>
      </c>
      <c r="G105" s="15" t="str">
        <f t="shared" si="4"/>
        <v>0</v>
      </c>
      <c r="H105" s="3">
        <v>3876248.52</v>
      </c>
    </row>
    <row r="106">
      <c r="A106" s="3" t="s">
        <v>10</v>
      </c>
      <c r="B106" s="3" t="s">
        <v>158</v>
      </c>
      <c r="C106" s="3" t="s">
        <v>12</v>
      </c>
      <c r="D106" s="13" t="str">
        <f t="shared" si="1"/>
        <v>0</v>
      </c>
      <c r="E106" s="13" t="str">
        <f t="shared" si="2"/>
        <v>0</v>
      </c>
      <c r="F106" s="13" t="str">
        <f t="shared" si="3"/>
        <v>0</v>
      </c>
      <c r="G106" s="15" t="str">
        <f t="shared" si="4"/>
        <v>0</v>
      </c>
      <c r="H106" s="3">
        <v>6541204.82</v>
      </c>
    </row>
    <row r="107">
      <c r="A107" s="3" t="s">
        <v>10</v>
      </c>
      <c r="B107" s="3" t="s">
        <v>159</v>
      </c>
      <c r="C107" s="3" t="s">
        <v>12</v>
      </c>
      <c r="D107" s="13" t="str">
        <f t="shared" si="1"/>
        <v>0</v>
      </c>
      <c r="E107" s="13" t="str">
        <f t="shared" si="2"/>
        <v>0</v>
      </c>
      <c r="F107" s="13" t="str">
        <f t="shared" si="3"/>
        <v>0</v>
      </c>
      <c r="G107" s="15" t="str">
        <f t="shared" si="4"/>
        <v>0</v>
      </c>
      <c r="H107" s="3">
        <v>5173200.0</v>
      </c>
    </row>
    <row r="108">
      <c r="A108" s="3" t="s">
        <v>10</v>
      </c>
      <c r="B108" s="3" t="s">
        <v>160</v>
      </c>
      <c r="C108" s="3" t="s">
        <v>12</v>
      </c>
      <c r="D108" s="13" t="str">
        <f t="shared" si="1"/>
        <v>0</v>
      </c>
      <c r="E108" s="13" t="str">
        <f t="shared" si="2"/>
        <v>0</v>
      </c>
      <c r="F108" s="13" t="str">
        <f t="shared" si="3"/>
        <v>0</v>
      </c>
      <c r="G108" s="15" t="str">
        <f t="shared" si="4"/>
        <v>0</v>
      </c>
      <c r="H108" s="3">
        <v>1019250.0</v>
      </c>
    </row>
    <row r="109">
      <c r="A109" s="3" t="s">
        <v>10</v>
      </c>
      <c r="B109" s="3" t="s">
        <v>161</v>
      </c>
      <c r="C109" s="3" t="s">
        <v>12</v>
      </c>
      <c r="D109" s="13" t="str">
        <f t="shared" si="1"/>
        <v>0</v>
      </c>
      <c r="E109" s="13" t="str">
        <f t="shared" si="2"/>
        <v>0</v>
      </c>
      <c r="F109" s="13" t="str">
        <f t="shared" si="3"/>
        <v>0</v>
      </c>
      <c r="G109" s="15" t="str">
        <f t="shared" si="4"/>
        <v>0</v>
      </c>
      <c r="H109" s="3">
        <v>903404.32</v>
      </c>
    </row>
    <row r="110">
      <c r="A110" s="3" t="s">
        <v>10</v>
      </c>
      <c r="B110" s="3" t="s">
        <v>162</v>
      </c>
      <c r="C110" s="3" t="s">
        <v>12</v>
      </c>
      <c r="D110" s="13" t="str">
        <f t="shared" si="1"/>
        <v>0</v>
      </c>
      <c r="E110" s="13" t="str">
        <f t="shared" si="2"/>
        <v>0</v>
      </c>
      <c r="F110" s="13" t="str">
        <f t="shared" si="3"/>
        <v>0</v>
      </c>
      <c r="G110" s="15" t="str">
        <f t="shared" si="4"/>
        <v>0</v>
      </c>
      <c r="H110" s="3">
        <v>4607219.7</v>
      </c>
    </row>
    <row r="111">
      <c r="A111" s="3" t="s">
        <v>10</v>
      </c>
      <c r="B111" s="3" t="s">
        <v>163</v>
      </c>
      <c r="C111" s="3" t="s">
        <v>12</v>
      </c>
      <c r="D111" s="13" t="str">
        <f t="shared" si="1"/>
        <v>0</v>
      </c>
      <c r="E111" s="13" t="str">
        <f t="shared" si="2"/>
        <v>0</v>
      </c>
      <c r="F111" s="13" t="str">
        <f t="shared" si="3"/>
        <v>0</v>
      </c>
      <c r="G111" s="15" t="str">
        <f t="shared" si="4"/>
        <v>0</v>
      </c>
      <c r="H111" s="3">
        <v>1805500.0</v>
      </c>
    </row>
    <row r="112">
      <c r="A112" s="3" t="s">
        <v>10</v>
      </c>
      <c r="B112" s="3" t="s">
        <v>164</v>
      </c>
      <c r="C112" s="3" t="s">
        <v>12</v>
      </c>
      <c r="D112" s="13" t="str">
        <f t="shared" si="1"/>
        <v>0</v>
      </c>
      <c r="E112" s="13" t="str">
        <f t="shared" si="2"/>
        <v>0</v>
      </c>
      <c r="F112" s="13" t="str">
        <f t="shared" si="3"/>
        <v>0</v>
      </c>
      <c r="G112" s="15" t="str">
        <f t="shared" si="4"/>
        <v>0</v>
      </c>
      <c r="H112" s="3">
        <v>6265875.0</v>
      </c>
    </row>
    <row r="113">
      <c r="A113" s="3" t="s">
        <v>10</v>
      </c>
      <c r="B113" s="3" t="s">
        <v>165</v>
      </c>
      <c r="C113" s="3" t="s">
        <v>12</v>
      </c>
      <c r="D113" s="13" t="str">
        <f t="shared" si="1"/>
        <v>0</v>
      </c>
      <c r="E113" s="13" t="str">
        <f t="shared" si="2"/>
        <v>0</v>
      </c>
      <c r="F113" s="13" t="str">
        <f t="shared" si="3"/>
        <v>0</v>
      </c>
      <c r="G113" s="15" t="str">
        <f t="shared" si="4"/>
        <v>0</v>
      </c>
      <c r="H113" s="3">
        <v>6946400.0</v>
      </c>
    </row>
    <row r="114">
      <c r="A114" s="3" t="s">
        <v>10</v>
      </c>
      <c r="B114" s="3" t="s">
        <v>166</v>
      </c>
      <c r="C114" s="3" t="s">
        <v>12</v>
      </c>
      <c r="D114" s="13" t="str">
        <f t="shared" si="1"/>
        <v>0</v>
      </c>
      <c r="E114" s="13" t="str">
        <f t="shared" si="2"/>
        <v>0</v>
      </c>
      <c r="F114" s="13" t="str">
        <f t="shared" si="3"/>
        <v>0</v>
      </c>
      <c r="G114" s="15" t="str">
        <f t="shared" si="4"/>
        <v>0</v>
      </c>
      <c r="H114" s="3">
        <v>1071796.95</v>
      </c>
    </row>
    <row r="115">
      <c r="A115" s="3" t="s">
        <v>10</v>
      </c>
      <c r="B115" s="3" t="s">
        <v>167</v>
      </c>
      <c r="C115" s="3" t="s">
        <v>12</v>
      </c>
      <c r="D115" s="13" t="str">
        <f t="shared" si="1"/>
        <v>0</v>
      </c>
      <c r="E115" s="13" t="str">
        <f t="shared" si="2"/>
        <v>0</v>
      </c>
      <c r="F115" s="13" t="str">
        <f t="shared" si="3"/>
        <v>0</v>
      </c>
      <c r="G115" s="15" t="str">
        <f t="shared" si="4"/>
        <v>0</v>
      </c>
      <c r="H115" s="3">
        <v>1.133133161E7</v>
      </c>
    </row>
    <row r="116">
      <c r="A116" s="3" t="s">
        <v>10</v>
      </c>
      <c r="B116" s="3" t="s">
        <v>168</v>
      </c>
      <c r="C116" s="3" t="s">
        <v>12</v>
      </c>
      <c r="D116" s="13" t="str">
        <f t="shared" si="1"/>
        <v>0</v>
      </c>
      <c r="E116" s="13" t="str">
        <f t="shared" si="2"/>
        <v>0</v>
      </c>
      <c r="F116" s="13" t="str">
        <f t="shared" si="3"/>
        <v>0</v>
      </c>
      <c r="G116" s="15" t="str">
        <f t="shared" si="4"/>
        <v>0</v>
      </c>
      <c r="H116" s="3">
        <v>3934570.0</v>
      </c>
    </row>
    <row r="117">
      <c r="A117" s="3" t="s">
        <v>10</v>
      </c>
      <c r="B117" s="3" t="s">
        <v>169</v>
      </c>
      <c r="C117" s="3" t="s">
        <v>12</v>
      </c>
      <c r="D117" s="13" t="str">
        <f t="shared" si="1"/>
        <v>0</v>
      </c>
      <c r="E117" s="13" t="str">
        <f t="shared" si="2"/>
        <v>0</v>
      </c>
      <c r="F117" s="13" t="str">
        <f t="shared" si="3"/>
        <v>0</v>
      </c>
      <c r="G117" s="15" t="str">
        <f t="shared" si="4"/>
        <v>0</v>
      </c>
      <c r="H117" s="3">
        <v>4084800.0</v>
      </c>
    </row>
    <row r="118">
      <c r="A118" s="3" t="s">
        <v>10</v>
      </c>
      <c r="B118" s="3" t="s">
        <v>170</v>
      </c>
      <c r="C118" s="3" t="s">
        <v>12</v>
      </c>
      <c r="D118" s="13" t="str">
        <f t="shared" si="1"/>
        <v>0</v>
      </c>
      <c r="E118" s="13" t="str">
        <f t="shared" si="2"/>
        <v>0</v>
      </c>
      <c r="F118" s="13" t="str">
        <f t="shared" si="3"/>
        <v>0</v>
      </c>
      <c r="G118" s="15" t="str">
        <f t="shared" si="4"/>
        <v>0</v>
      </c>
      <c r="H118" s="3">
        <v>3450693.54</v>
      </c>
    </row>
    <row r="119">
      <c r="A119" s="3" t="s">
        <v>10</v>
      </c>
      <c r="B119" s="3" t="s">
        <v>171</v>
      </c>
      <c r="C119" s="3" t="s">
        <v>12</v>
      </c>
      <c r="D119" s="13" t="str">
        <f t="shared" si="1"/>
        <v>0</v>
      </c>
      <c r="E119" s="13" t="str">
        <f t="shared" si="2"/>
        <v>0</v>
      </c>
      <c r="F119" s="13" t="str">
        <f t="shared" si="3"/>
        <v>0</v>
      </c>
      <c r="G119" s="15" t="str">
        <f t="shared" si="4"/>
        <v>0</v>
      </c>
      <c r="H119" s="3">
        <v>627971.16</v>
      </c>
    </row>
    <row r="120">
      <c r="A120" s="3" t="s">
        <v>10</v>
      </c>
      <c r="B120" s="3" t="s">
        <v>172</v>
      </c>
      <c r="C120" s="3" t="s">
        <v>12</v>
      </c>
      <c r="D120" s="13" t="str">
        <f t="shared" si="1"/>
        <v>0</v>
      </c>
      <c r="E120" s="13" t="str">
        <f t="shared" si="2"/>
        <v>0</v>
      </c>
      <c r="F120" s="13" t="str">
        <f t="shared" si="3"/>
        <v>0</v>
      </c>
      <c r="G120" s="15" t="str">
        <f t="shared" si="4"/>
        <v>0</v>
      </c>
      <c r="H120" s="3">
        <v>1.049728896E7</v>
      </c>
    </row>
    <row r="121">
      <c r="A121" s="3" t="s">
        <v>10</v>
      </c>
      <c r="B121" s="3" t="s">
        <v>173</v>
      </c>
      <c r="C121" s="3" t="s">
        <v>12</v>
      </c>
      <c r="D121" s="13" t="str">
        <f t="shared" si="1"/>
        <v>0</v>
      </c>
      <c r="E121" s="13" t="str">
        <f t="shared" si="2"/>
        <v>0</v>
      </c>
      <c r="F121" s="13" t="str">
        <f t="shared" si="3"/>
        <v>0</v>
      </c>
      <c r="G121" s="15" t="str">
        <f t="shared" si="4"/>
        <v>0</v>
      </c>
      <c r="H121" s="3">
        <v>6260416.76</v>
      </c>
    </row>
    <row r="122">
      <c r="A122" s="3" t="s">
        <v>10</v>
      </c>
      <c r="B122" s="3" t="s">
        <v>174</v>
      </c>
      <c r="C122" s="3" t="s">
        <v>12</v>
      </c>
      <c r="D122" s="13" t="str">
        <f t="shared" si="1"/>
        <v>0</v>
      </c>
      <c r="E122" s="13" t="str">
        <f t="shared" si="2"/>
        <v>0</v>
      </c>
      <c r="F122" s="13" t="str">
        <f t="shared" si="3"/>
        <v>0</v>
      </c>
      <c r="G122" s="15" t="str">
        <f t="shared" si="4"/>
        <v>0</v>
      </c>
      <c r="H122" s="3">
        <v>5414400.0</v>
      </c>
    </row>
    <row r="123">
      <c r="A123" s="3" t="s">
        <v>10</v>
      </c>
      <c r="B123" s="3" t="s">
        <v>175</v>
      </c>
      <c r="C123" s="3" t="s">
        <v>12</v>
      </c>
      <c r="D123" s="13" t="str">
        <f t="shared" si="1"/>
        <v>0</v>
      </c>
      <c r="E123" s="13" t="str">
        <f t="shared" si="2"/>
        <v>0</v>
      </c>
      <c r="F123" s="13" t="str">
        <f t="shared" si="3"/>
        <v>0</v>
      </c>
      <c r="G123" s="15" t="str">
        <f t="shared" si="4"/>
        <v>0</v>
      </c>
      <c r="H123" s="3">
        <v>668959.36</v>
      </c>
    </row>
    <row r="124">
      <c r="A124" s="3" t="s">
        <v>10</v>
      </c>
      <c r="B124" s="3" t="s">
        <v>176</v>
      </c>
      <c r="C124" s="3" t="s">
        <v>12</v>
      </c>
      <c r="D124" s="13" t="str">
        <f t="shared" si="1"/>
        <v>0</v>
      </c>
      <c r="E124" s="13" t="str">
        <f t="shared" si="2"/>
        <v>0</v>
      </c>
      <c r="F124" s="13" t="str">
        <f t="shared" si="3"/>
        <v>0</v>
      </c>
      <c r="G124" s="15" t="str">
        <f t="shared" si="4"/>
        <v>0</v>
      </c>
      <c r="H124" s="3">
        <v>4983591.93</v>
      </c>
    </row>
    <row r="125">
      <c r="A125" s="3" t="s">
        <v>10</v>
      </c>
      <c r="B125" s="3" t="s">
        <v>177</v>
      </c>
      <c r="C125" s="3" t="s">
        <v>12</v>
      </c>
      <c r="D125" s="13" t="str">
        <f t="shared" si="1"/>
        <v>0</v>
      </c>
      <c r="E125" s="13" t="str">
        <f t="shared" si="2"/>
        <v>0</v>
      </c>
      <c r="F125" s="13" t="str">
        <f t="shared" si="3"/>
        <v>0</v>
      </c>
      <c r="G125" s="15" t="str">
        <f t="shared" si="4"/>
        <v>0</v>
      </c>
      <c r="H125" s="3">
        <v>2271980.05</v>
      </c>
    </row>
    <row r="126">
      <c r="A126" s="3" t="s">
        <v>10</v>
      </c>
      <c r="B126" s="3" t="s">
        <v>178</v>
      </c>
      <c r="C126" s="3" t="s">
        <v>12</v>
      </c>
      <c r="D126" s="13" t="str">
        <f t="shared" si="1"/>
        <v>0</v>
      </c>
      <c r="E126" s="13" t="str">
        <f t="shared" si="2"/>
        <v>0</v>
      </c>
      <c r="F126" s="13" t="str">
        <f t="shared" si="3"/>
        <v>0</v>
      </c>
      <c r="G126" s="15" t="str">
        <f t="shared" si="4"/>
        <v>0</v>
      </c>
      <c r="H126" s="3">
        <v>4990495.46</v>
      </c>
    </row>
    <row r="127">
      <c r="A127" s="3" t="s">
        <v>10</v>
      </c>
      <c r="B127" s="3" t="s">
        <v>179</v>
      </c>
      <c r="C127" s="3" t="s">
        <v>12</v>
      </c>
      <c r="D127" s="13" t="str">
        <f t="shared" si="1"/>
        <v>0</v>
      </c>
      <c r="E127" s="13" t="str">
        <f t="shared" si="2"/>
        <v>0</v>
      </c>
      <c r="F127" s="13" t="str">
        <f t="shared" si="3"/>
        <v>0</v>
      </c>
      <c r="G127" s="15" t="str">
        <f t="shared" si="4"/>
        <v>0</v>
      </c>
      <c r="H127" s="3">
        <v>413165.61</v>
      </c>
    </row>
    <row r="128">
      <c r="A128" s="3" t="s">
        <v>10</v>
      </c>
      <c r="B128" s="3" t="s">
        <v>180</v>
      </c>
      <c r="C128" s="3" t="s">
        <v>12</v>
      </c>
      <c r="D128" s="13" t="str">
        <f t="shared" si="1"/>
        <v>0</v>
      </c>
      <c r="E128" s="13" t="str">
        <f t="shared" si="2"/>
        <v>0</v>
      </c>
      <c r="F128" s="13" t="str">
        <f t="shared" si="3"/>
        <v>0</v>
      </c>
      <c r="G128" s="15" t="str">
        <f t="shared" si="4"/>
        <v>0</v>
      </c>
      <c r="H128" s="3">
        <v>4066249.32</v>
      </c>
    </row>
    <row r="129">
      <c r="A129" s="3" t="s">
        <v>10</v>
      </c>
      <c r="B129" s="3" t="s">
        <v>181</v>
      </c>
      <c r="C129" s="3" t="s">
        <v>12</v>
      </c>
      <c r="D129" s="13" t="str">
        <f t="shared" si="1"/>
        <v>0</v>
      </c>
      <c r="E129" s="13" t="str">
        <f t="shared" si="2"/>
        <v>0</v>
      </c>
      <c r="F129" s="13" t="str">
        <f t="shared" si="3"/>
        <v>0</v>
      </c>
      <c r="G129" s="15" t="str">
        <f t="shared" si="4"/>
        <v>0</v>
      </c>
      <c r="H129" s="3">
        <v>7371000.0</v>
      </c>
    </row>
    <row r="130">
      <c r="A130" s="3" t="s">
        <v>10</v>
      </c>
      <c r="B130" s="3" t="s">
        <v>182</v>
      </c>
      <c r="C130" s="3" t="s">
        <v>12</v>
      </c>
      <c r="D130" s="13" t="str">
        <f t="shared" si="1"/>
        <v>0</v>
      </c>
      <c r="E130" s="13" t="str">
        <f t="shared" si="2"/>
        <v>0</v>
      </c>
      <c r="F130" s="13" t="str">
        <f t="shared" si="3"/>
        <v>0</v>
      </c>
      <c r="G130" s="15" t="str">
        <f t="shared" si="4"/>
        <v>0</v>
      </c>
      <c r="H130" s="3">
        <v>2407975.91</v>
      </c>
    </row>
    <row r="131">
      <c r="A131" s="3" t="s">
        <v>10</v>
      </c>
      <c r="B131" s="3" t="s">
        <v>183</v>
      </c>
      <c r="C131" s="3" t="s">
        <v>12</v>
      </c>
      <c r="D131" s="13" t="str">
        <f t="shared" si="1"/>
        <v>0</v>
      </c>
      <c r="E131" s="13" t="str">
        <f t="shared" si="2"/>
        <v>0</v>
      </c>
      <c r="F131" s="13" t="str">
        <f t="shared" si="3"/>
        <v>0</v>
      </c>
      <c r="G131" s="15" t="str">
        <f t="shared" si="4"/>
        <v>0</v>
      </c>
      <c r="H131" s="3">
        <v>2.14373317E7</v>
      </c>
    </row>
    <row r="132">
      <c r="A132" s="3" t="s">
        <v>10</v>
      </c>
      <c r="B132" s="3" t="s">
        <v>184</v>
      </c>
      <c r="C132" s="3" t="s">
        <v>12</v>
      </c>
      <c r="D132" s="13" t="str">
        <f t="shared" si="1"/>
        <v>0</v>
      </c>
      <c r="E132" s="13" t="str">
        <f t="shared" si="2"/>
        <v>0</v>
      </c>
      <c r="F132" s="13" t="str">
        <f t="shared" si="3"/>
        <v>0</v>
      </c>
      <c r="G132" s="15" t="str">
        <f t="shared" si="4"/>
        <v>0</v>
      </c>
      <c r="H132" s="3">
        <v>1.310613543E7</v>
      </c>
    </row>
    <row r="133">
      <c r="A133" s="3" t="s">
        <v>10</v>
      </c>
      <c r="B133" s="3" t="s">
        <v>185</v>
      </c>
      <c r="C133" s="3" t="s">
        <v>12</v>
      </c>
      <c r="D133" s="13" t="str">
        <f t="shared" si="1"/>
        <v>0</v>
      </c>
      <c r="E133" s="13" t="str">
        <f t="shared" si="2"/>
        <v>0</v>
      </c>
      <c r="F133" s="13" t="str">
        <f t="shared" si="3"/>
        <v>0</v>
      </c>
      <c r="G133" s="15" t="str">
        <f t="shared" si="4"/>
        <v>0</v>
      </c>
      <c r="H133" s="3">
        <v>1.12127076E7</v>
      </c>
    </row>
    <row r="134">
      <c r="A134" s="3" t="s">
        <v>10</v>
      </c>
      <c r="B134" s="3" t="s">
        <v>186</v>
      </c>
      <c r="C134" s="3" t="s">
        <v>12</v>
      </c>
      <c r="D134" s="13" t="str">
        <f t="shared" si="1"/>
        <v>0</v>
      </c>
      <c r="E134" s="13" t="str">
        <f t="shared" si="2"/>
        <v>0</v>
      </c>
      <c r="F134" s="13" t="str">
        <f t="shared" si="3"/>
        <v>0</v>
      </c>
      <c r="G134" s="15" t="str">
        <f t="shared" si="4"/>
        <v>0</v>
      </c>
      <c r="H134" s="3">
        <v>359422.05</v>
      </c>
    </row>
    <row r="135">
      <c r="A135" s="3" t="s">
        <v>10</v>
      </c>
      <c r="B135" s="3" t="s">
        <v>187</v>
      </c>
      <c r="C135" s="3" t="s">
        <v>12</v>
      </c>
      <c r="D135" s="13" t="str">
        <f t="shared" si="1"/>
        <v>0</v>
      </c>
      <c r="E135" s="13" t="str">
        <f t="shared" si="2"/>
        <v>0</v>
      </c>
      <c r="F135" s="13" t="str">
        <f t="shared" si="3"/>
        <v>0</v>
      </c>
      <c r="G135" s="15" t="str">
        <f t="shared" si="4"/>
        <v>0</v>
      </c>
      <c r="H135" s="3">
        <v>408470.4</v>
      </c>
    </row>
    <row r="136">
      <c r="A136" s="3" t="s">
        <v>10</v>
      </c>
      <c r="B136" s="3" t="s">
        <v>188</v>
      </c>
      <c r="C136" s="3" t="s">
        <v>12</v>
      </c>
      <c r="D136" s="13" t="str">
        <f t="shared" si="1"/>
        <v>0</v>
      </c>
      <c r="E136" s="13" t="str">
        <f t="shared" si="2"/>
        <v>0</v>
      </c>
      <c r="F136" s="13" t="str">
        <f t="shared" si="3"/>
        <v>0</v>
      </c>
      <c r="G136" s="15" t="str">
        <f t="shared" si="4"/>
        <v>0</v>
      </c>
      <c r="H136" s="3">
        <v>2564605.29</v>
      </c>
    </row>
    <row r="137">
      <c r="A137" s="3" t="s">
        <v>10</v>
      </c>
      <c r="B137" s="3" t="s">
        <v>189</v>
      </c>
      <c r="C137" s="3" t="s">
        <v>12</v>
      </c>
      <c r="D137" s="13" t="str">
        <f t="shared" si="1"/>
        <v>0</v>
      </c>
      <c r="E137" s="13" t="str">
        <f t="shared" si="2"/>
        <v>0</v>
      </c>
      <c r="F137" s="13" t="str">
        <f t="shared" si="3"/>
        <v>0</v>
      </c>
      <c r="G137" s="15" t="str">
        <f t="shared" si="4"/>
        <v>0</v>
      </c>
      <c r="H137" s="3">
        <v>742000.0</v>
      </c>
    </row>
    <row r="138">
      <c r="A138" s="3" t="s">
        <v>10</v>
      </c>
      <c r="B138" s="3" t="s">
        <v>190</v>
      </c>
      <c r="C138" s="3" t="s">
        <v>12</v>
      </c>
      <c r="D138" s="13" t="str">
        <f t="shared" si="1"/>
        <v>0</v>
      </c>
      <c r="E138" s="13" t="str">
        <f t="shared" si="2"/>
        <v>0</v>
      </c>
      <c r="F138" s="13" t="str">
        <f t="shared" si="3"/>
        <v>0</v>
      </c>
      <c r="G138" s="15" t="str">
        <f t="shared" si="4"/>
        <v>0</v>
      </c>
      <c r="H138" s="3">
        <v>3828233.63</v>
      </c>
    </row>
    <row r="139">
      <c r="A139" s="3" t="s">
        <v>10</v>
      </c>
      <c r="B139" s="3" t="s">
        <v>191</v>
      </c>
      <c r="C139" s="3" t="s">
        <v>12</v>
      </c>
      <c r="D139" s="13" t="str">
        <f t="shared" si="1"/>
        <v>0</v>
      </c>
      <c r="E139" s="13" t="str">
        <f t="shared" si="2"/>
        <v>0</v>
      </c>
      <c r="F139" s="13" t="str">
        <f t="shared" si="3"/>
        <v>0</v>
      </c>
      <c r="G139" s="15" t="str">
        <f t="shared" si="4"/>
        <v>0</v>
      </c>
      <c r="H139" s="3">
        <v>841234.98</v>
      </c>
    </row>
    <row r="140">
      <c r="A140" s="3" t="s">
        <v>10</v>
      </c>
      <c r="B140" s="3" t="s">
        <v>192</v>
      </c>
      <c r="C140" s="3" t="s">
        <v>12</v>
      </c>
      <c r="D140" s="13" t="str">
        <f t="shared" si="1"/>
        <v>0</v>
      </c>
      <c r="E140" s="13" t="str">
        <f t="shared" si="2"/>
        <v>0</v>
      </c>
      <c r="F140" s="13" t="str">
        <f t="shared" si="3"/>
        <v>0</v>
      </c>
      <c r="G140" s="15" t="str">
        <f t="shared" si="4"/>
        <v>0</v>
      </c>
      <c r="H140" s="3">
        <v>957500.0</v>
      </c>
    </row>
    <row r="141">
      <c r="A141" s="3" t="s">
        <v>10</v>
      </c>
      <c r="B141" s="3" t="s">
        <v>193</v>
      </c>
      <c r="C141" s="3" t="s">
        <v>12</v>
      </c>
      <c r="D141" s="13" t="str">
        <f t="shared" si="1"/>
        <v>0</v>
      </c>
      <c r="E141" s="13" t="str">
        <f t="shared" si="2"/>
        <v>0</v>
      </c>
      <c r="F141" s="13" t="str">
        <f t="shared" si="3"/>
        <v>0</v>
      </c>
      <c r="G141" s="15" t="str">
        <f t="shared" si="4"/>
        <v>0</v>
      </c>
      <c r="H141" s="3">
        <v>1172000.77</v>
      </c>
    </row>
    <row r="142">
      <c r="A142" s="3" t="s">
        <v>10</v>
      </c>
      <c r="B142" s="3" t="s">
        <v>194</v>
      </c>
      <c r="C142" s="3" t="s">
        <v>12</v>
      </c>
      <c r="D142" s="13" t="str">
        <f t="shared" si="1"/>
        <v>0</v>
      </c>
      <c r="E142" s="13" t="str">
        <f t="shared" si="2"/>
        <v>0</v>
      </c>
      <c r="F142" s="13" t="str">
        <f t="shared" si="3"/>
        <v>0</v>
      </c>
      <c r="G142" s="15" t="str">
        <f t="shared" si="4"/>
        <v>0</v>
      </c>
      <c r="H142" s="3">
        <v>1739600.0</v>
      </c>
    </row>
    <row r="143">
      <c r="A143" s="3" t="s">
        <v>10</v>
      </c>
      <c r="B143" s="3" t="s">
        <v>195</v>
      </c>
      <c r="C143" s="3" t="s">
        <v>12</v>
      </c>
      <c r="D143" s="13" t="str">
        <f t="shared" si="1"/>
        <v>0</v>
      </c>
      <c r="E143" s="13" t="str">
        <f t="shared" si="2"/>
        <v>0</v>
      </c>
      <c r="F143" s="13" t="str">
        <f t="shared" si="3"/>
        <v>0</v>
      </c>
      <c r="G143" s="15" t="str">
        <f t="shared" si="4"/>
        <v>0</v>
      </c>
      <c r="H143" s="3">
        <v>484581.51</v>
      </c>
    </row>
    <row r="144">
      <c r="A144" s="3" t="s">
        <v>10</v>
      </c>
      <c r="B144" s="3" t="s">
        <v>196</v>
      </c>
      <c r="C144" s="3" t="s">
        <v>12</v>
      </c>
      <c r="D144" s="13" t="str">
        <f t="shared" si="1"/>
        <v>0</v>
      </c>
      <c r="E144" s="13" t="str">
        <f t="shared" si="2"/>
        <v>0</v>
      </c>
      <c r="F144" s="13" t="str">
        <f t="shared" si="3"/>
        <v>0</v>
      </c>
      <c r="G144" s="15" t="str">
        <f t="shared" si="4"/>
        <v>0</v>
      </c>
      <c r="H144" s="3">
        <v>1433950.0</v>
      </c>
    </row>
    <row r="145">
      <c r="A145" s="3" t="s">
        <v>10</v>
      </c>
      <c r="B145" s="3" t="s">
        <v>197</v>
      </c>
      <c r="C145" s="3" t="s">
        <v>12</v>
      </c>
      <c r="D145" s="13" t="str">
        <f t="shared" si="1"/>
        <v>0</v>
      </c>
      <c r="E145" s="13" t="str">
        <f t="shared" si="2"/>
        <v>0</v>
      </c>
      <c r="F145" s="13" t="str">
        <f t="shared" si="3"/>
        <v>0</v>
      </c>
      <c r="G145" s="15" t="str">
        <f t="shared" si="4"/>
        <v>0</v>
      </c>
      <c r="H145" s="3">
        <v>1079094.42</v>
      </c>
    </row>
    <row r="146">
      <c r="A146" s="3" t="s">
        <v>10</v>
      </c>
      <c r="B146" s="3" t="s">
        <v>198</v>
      </c>
      <c r="C146" s="3" t="s">
        <v>12</v>
      </c>
      <c r="D146" s="13" t="str">
        <f t="shared" si="1"/>
        <v>0</v>
      </c>
      <c r="E146" s="13" t="str">
        <f t="shared" si="2"/>
        <v>0</v>
      </c>
      <c r="F146" s="13" t="str">
        <f t="shared" si="3"/>
        <v>0</v>
      </c>
      <c r="G146" s="15" t="str">
        <f t="shared" si="4"/>
        <v>0</v>
      </c>
      <c r="H146" s="3">
        <v>5713621.0</v>
      </c>
    </row>
    <row r="147">
      <c r="A147" s="3" t="s">
        <v>10</v>
      </c>
      <c r="B147" s="3" t="s">
        <v>199</v>
      </c>
      <c r="C147" s="3" t="s">
        <v>12</v>
      </c>
      <c r="D147" s="13" t="str">
        <f t="shared" si="1"/>
        <v>0</v>
      </c>
      <c r="E147" s="13" t="str">
        <f t="shared" si="2"/>
        <v>0</v>
      </c>
      <c r="F147" s="13" t="str">
        <f t="shared" si="3"/>
        <v>0</v>
      </c>
      <c r="G147" s="15" t="str">
        <f t="shared" si="4"/>
        <v>0</v>
      </c>
      <c r="H147" s="3">
        <v>4299510.24</v>
      </c>
    </row>
    <row r="148">
      <c r="A148" s="3" t="s">
        <v>10</v>
      </c>
      <c r="B148" s="3" t="s">
        <v>200</v>
      </c>
      <c r="C148" s="3" t="s">
        <v>12</v>
      </c>
      <c r="D148" s="13" t="str">
        <f t="shared" si="1"/>
        <v>0</v>
      </c>
      <c r="E148" s="13" t="str">
        <f t="shared" si="2"/>
        <v>0</v>
      </c>
      <c r="F148" s="13" t="str">
        <f t="shared" si="3"/>
        <v>0</v>
      </c>
      <c r="G148" s="15" t="str">
        <f t="shared" si="4"/>
        <v>0</v>
      </c>
      <c r="H148" s="3">
        <v>5870780.0</v>
      </c>
    </row>
    <row r="149">
      <c r="A149" s="3" t="s">
        <v>10</v>
      </c>
      <c r="B149" s="3" t="s">
        <v>201</v>
      </c>
      <c r="C149" s="3" t="s">
        <v>12</v>
      </c>
      <c r="D149" s="13" t="str">
        <f t="shared" si="1"/>
        <v>0</v>
      </c>
      <c r="E149" s="13" t="str">
        <f t="shared" si="2"/>
        <v>0</v>
      </c>
      <c r="F149" s="13" t="str">
        <f t="shared" si="3"/>
        <v>0</v>
      </c>
      <c r="G149" s="15" t="str">
        <f t="shared" si="4"/>
        <v>0</v>
      </c>
      <c r="H149" s="3">
        <v>2610066.92</v>
      </c>
    </row>
    <row r="150">
      <c r="A150" s="3" t="s">
        <v>10</v>
      </c>
      <c r="B150" s="3" t="s">
        <v>202</v>
      </c>
      <c r="C150" s="3" t="s">
        <v>12</v>
      </c>
      <c r="D150" s="13" t="str">
        <f t="shared" si="1"/>
        <v>0</v>
      </c>
      <c r="E150" s="13" t="str">
        <f t="shared" si="2"/>
        <v>0</v>
      </c>
      <c r="F150" s="13" t="str">
        <f t="shared" si="3"/>
        <v>0</v>
      </c>
      <c r="G150" s="15" t="str">
        <f t="shared" si="4"/>
        <v>0</v>
      </c>
      <c r="H150" s="3">
        <v>8281000.0</v>
      </c>
    </row>
    <row r="151">
      <c r="A151" s="3" t="s">
        <v>10</v>
      </c>
      <c r="B151" s="3" t="s">
        <v>203</v>
      </c>
      <c r="C151" s="3" t="s">
        <v>12</v>
      </c>
      <c r="D151" s="13" t="str">
        <f t="shared" si="1"/>
        <v>0</v>
      </c>
      <c r="E151" s="13" t="str">
        <f t="shared" si="2"/>
        <v>0</v>
      </c>
      <c r="F151" s="13" t="str">
        <f t="shared" si="3"/>
        <v>0</v>
      </c>
      <c r="G151" s="15" t="str">
        <f t="shared" si="4"/>
        <v>0</v>
      </c>
      <c r="H151" s="3">
        <v>321443.65</v>
      </c>
    </row>
    <row r="152">
      <c r="A152" s="3" t="s">
        <v>10</v>
      </c>
      <c r="B152" s="3" t="s">
        <v>204</v>
      </c>
      <c r="C152" s="3" t="s">
        <v>12</v>
      </c>
      <c r="D152" s="13" t="str">
        <f t="shared" si="1"/>
        <v>0</v>
      </c>
      <c r="E152" s="13" t="str">
        <f t="shared" si="2"/>
        <v>0</v>
      </c>
      <c r="F152" s="13" t="str">
        <f t="shared" si="3"/>
        <v>0</v>
      </c>
      <c r="G152" s="15" t="str">
        <f t="shared" si="4"/>
        <v>0</v>
      </c>
      <c r="H152" s="3">
        <v>5256687.26</v>
      </c>
    </row>
    <row r="153">
      <c r="A153" s="3" t="s">
        <v>10</v>
      </c>
      <c r="B153" s="3" t="s">
        <v>205</v>
      </c>
      <c r="C153" s="3" t="s">
        <v>12</v>
      </c>
      <c r="D153" s="13" t="str">
        <f t="shared" si="1"/>
        <v>0</v>
      </c>
      <c r="E153" s="13" t="str">
        <f t="shared" si="2"/>
        <v>0</v>
      </c>
      <c r="F153" s="13" t="str">
        <f t="shared" si="3"/>
        <v>0</v>
      </c>
      <c r="G153" s="15" t="str">
        <f t="shared" si="4"/>
        <v>0</v>
      </c>
      <c r="H153" s="3">
        <v>6439940.0</v>
      </c>
    </row>
    <row r="154">
      <c r="A154" s="3" t="s">
        <v>10</v>
      </c>
      <c r="B154" s="3" t="s">
        <v>206</v>
      </c>
      <c r="C154" s="3" t="s">
        <v>12</v>
      </c>
      <c r="D154" s="13" t="str">
        <f t="shared" si="1"/>
        <v>0</v>
      </c>
      <c r="E154" s="13" t="str">
        <f t="shared" si="2"/>
        <v>0</v>
      </c>
      <c r="F154" s="13" t="str">
        <f t="shared" si="3"/>
        <v>0</v>
      </c>
      <c r="G154" s="15" t="str">
        <f t="shared" si="4"/>
        <v>0</v>
      </c>
      <c r="H154" s="3">
        <v>3222900.0</v>
      </c>
    </row>
    <row r="155">
      <c r="A155" s="3" t="s">
        <v>10</v>
      </c>
      <c r="B155" s="3" t="s">
        <v>207</v>
      </c>
      <c r="C155" s="3" t="s">
        <v>12</v>
      </c>
      <c r="D155" s="13" t="str">
        <f t="shared" si="1"/>
        <v>0</v>
      </c>
      <c r="E155" s="13" t="str">
        <f t="shared" si="2"/>
        <v>0</v>
      </c>
      <c r="F155" s="13" t="str">
        <f t="shared" si="3"/>
        <v>0</v>
      </c>
      <c r="G155" s="15" t="str">
        <f t="shared" si="4"/>
        <v>0</v>
      </c>
      <c r="H155" s="3">
        <v>1886140.3</v>
      </c>
    </row>
    <row r="156">
      <c r="A156" s="3" t="s">
        <v>10</v>
      </c>
      <c r="B156" s="3" t="s">
        <v>208</v>
      </c>
      <c r="C156" s="3" t="s">
        <v>12</v>
      </c>
      <c r="D156" s="13" t="str">
        <f t="shared" si="1"/>
        <v>0</v>
      </c>
      <c r="E156" s="13" t="str">
        <f t="shared" si="2"/>
        <v>0</v>
      </c>
      <c r="F156" s="13" t="str">
        <f t="shared" si="3"/>
        <v>0</v>
      </c>
      <c r="G156" s="15" t="str">
        <f t="shared" si="4"/>
        <v>0</v>
      </c>
      <c r="H156" s="3">
        <v>2376562.5</v>
      </c>
    </row>
    <row r="157">
      <c r="A157" s="3" t="s">
        <v>10</v>
      </c>
      <c r="B157" s="3" t="s">
        <v>209</v>
      </c>
      <c r="C157" s="3" t="s">
        <v>12</v>
      </c>
      <c r="D157" s="13" t="str">
        <f t="shared" si="1"/>
        <v>0</v>
      </c>
      <c r="E157" s="13" t="str">
        <f t="shared" si="2"/>
        <v>0</v>
      </c>
      <c r="F157" s="13" t="str">
        <f t="shared" si="3"/>
        <v>0</v>
      </c>
      <c r="G157" s="15" t="str">
        <f t="shared" si="4"/>
        <v>0</v>
      </c>
      <c r="H157" s="3">
        <v>1503200.0</v>
      </c>
    </row>
    <row r="158">
      <c r="A158" s="3" t="s">
        <v>10</v>
      </c>
      <c r="B158" s="3" t="s">
        <v>210</v>
      </c>
      <c r="C158" s="3" t="s">
        <v>12</v>
      </c>
      <c r="D158" s="13" t="str">
        <f t="shared" si="1"/>
        <v>0</v>
      </c>
      <c r="E158" s="13" t="str">
        <f t="shared" si="2"/>
        <v>0</v>
      </c>
      <c r="F158" s="13" t="str">
        <f t="shared" si="3"/>
        <v>0</v>
      </c>
      <c r="G158" s="15" t="str">
        <f t="shared" si="4"/>
        <v>0</v>
      </c>
      <c r="H158" s="3">
        <v>2339789.03</v>
      </c>
    </row>
    <row r="159">
      <c r="A159" s="3" t="s">
        <v>10</v>
      </c>
      <c r="B159" s="3" t="s">
        <v>211</v>
      </c>
      <c r="C159" s="3" t="s">
        <v>12</v>
      </c>
      <c r="D159" s="13" t="str">
        <f t="shared" si="1"/>
        <v>0</v>
      </c>
      <c r="E159" s="13" t="str">
        <f t="shared" si="2"/>
        <v>0</v>
      </c>
      <c r="F159" s="13" t="str">
        <f t="shared" si="3"/>
        <v>0</v>
      </c>
      <c r="G159" s="15" t="str">
        <f t="shared" si="4"/>
        <v>0</v>
      </c>
      <c r="H159" s="3">
        <v>2791250.0</v>
      </c>
    </row>
    <row r="160">
      <c r="A160" s="3" t="s">
        <v>10</v>
      </c>
      <c r="B160" s="3" t="s">
        <v>212</v>
      </c>
      <c r="C160" s="3" t="s">
        <v>12</v>
      </c>
      <c r="D160" s="13" t="str">
        <f t="shared" si="1"/>
        <v>0</v>
      </c>
      <c r="E160" s="13" t="str">
        <f t="shared" si="2"/>
        <v>0</v>
      </c>
      <c r="F160" s="13" t="str">
        <f t="shared" si="3"/>
        <v>0</v>
      </c>
      <c r="G160" s="15" t="str">
        <f t="shared" si="4"/>
        <v>0</v>
      </c>
      <c r="H160" s="3">
        <v>2760060.08</v>
      </c>
    </row>
    <row r="161">
      <c r="A161" s="3" t="s">
        <v>10</v>
      </c>
      <c r="B161" s="3" t="s">
        <v>213</v>
      </c>
      <c r="C161" s="3" t="s">
        <v>12</v>
      </c>
      <c r="D161" s="13" t="str">
        <f t="shared" si="1"/>
        <v>0</v>
      </c>
      <c r="E161" s="16">
        <v>0.0</v>
      </c>
      <c r="F161" s="16">
        <v>0.0</v>
      </c>
      <c r="G161" s="17">
        <v>0.0</v>
      </c>
      <c r="H161" s="3">
        <v>5546079.0</v>
      </c>
    </row>
    <row r="162">
      <c r="A162" s="3" t="s">
        <v>10</v>
      </c>
      <c r="B162" s="3" t="s">
        <v>214</v>
      </c>
      <c r="C162" s="3" t="s">
        <v>12</v>
      </c>
      <c r="D162" s="13" t="str">
        <f t="shared" si="1"/>
        <v>0</v>
      </c>
      <c r="E162" s="13" t="str">
        <f t="shared" ref="E162:E443" si="5">IF(ISNUMBER(SEARCH("Coal India",B162)),"Coal India",IF(ISNUMBER(SEARCH("China Shenhua",B162)),"China Shenhua",IF(ISNUMBER(SEARCH("Adani",B162)),"Adani",IF(ISNUMBER(SEARCH("Shanxi Coking",B162)),"Shanxi Coking",IF(ISNUMBER(SEARCH("Anglo American",B162)),"Anglo American",IF(ISNUMBER(SEARCH("BHP Billiton",B162)),"BHP Billiton",IF(ISNUMBER(SEARCH("Yitai Coal",B162)),"Yitai Coal",IF(ISNUMBER(SEARCH("Datang Intl",B162)),"Datang Intl",IF(ISNUMBER(SEARCH("China Coal",B162)),"China Coal",IF(ISNUMBER(SEARCH("Peabody Energy",B162)),"Peabody Energy",IF(ISNUMBER(SEARCH("Glencore Xstrata",B162)),"Glencore Xstrata",IF(ISNUMBER(SEARCH("Datong Coal",B162)),"Datong Coal",IF(ISNUMBER(SEARCH("Yanzhou Coal",B162)),"Yanzhou Coal",IF(ISNUMBER(SEARCH("DEH",B162)),"DEH",IF(ISNUMBER(SEARCH("Exxaro",B162)),"Exxaro",IF(ISNUMBER(SEARCH("Yangquan Coal",B162)),"Yangquan Coal",IF(ISNUMBER(SEARCH("Mechel",B162)),"Mechel",IF(ISNUMBER(SEARCH("Arch Coal",B162)),"Arch Coal",IF(ISNUMBER(SEARCH("Alpha Natural Resources",B162)),"Alpha Natural Resources",IF(ISNUMBER(SEARCH("EVRAZ",B162)),"EVRAZ", IF(ISNUMBER(SEARCH("Mitsubishi",B162)),"Mitsubishi",
if(and(or(B162="Vale", ISNUMBER(SEARCH("Vale ",B162))),NOT(ISNUMBER(SEARCH("?Vale",B162)))), "Vale",IF(ISNUMBER(SEARCH("Raspadskaya",B162)),"Raspadskaya",IF(ISNUMBER(SEARCH("Rio Tinto",B162)),"Rio Tinto",IF(ISNUMBER(SEARCH("Asia Resource",B162)),"Asia Resource",IF(ISNUMBER(SEARCH("Rusal",B162)),"Rusal",IF(ISNUMBER(SEARCH("Neyveli Lignite",B162)),"Neyveli Lignite",IF(ISNUMBER(SEARCH("Pingdingshan",B162)),"Pingdingshan",IF(ISNUMBER(SEARCH("Cloud Peak",B162)),"Cloud Peak",IF(ISNUMBER(SEARCH("Sasol",B162)),"Sasol",IF(ISNUMBER(SEARCH("Tata Steel",B162)),"Tata Steel",IF(AND(ISNUMBER(SEARCH("AGL",B162)),NOT(ISNUMBER(SEARCH("?AGL",B162)))),"AGL", IF(ISNUMBER(SEARCH("Teck",B162)),"Teck",IF(ISNUMBER(SEARCH("Severstal",B162)),"Severstal",IF(ISNUMBER(SEARCH("Coalspur",B162)),"Coalspur",IF(ISNUMBER(SEARCH("Kuzbass Fuel ",B162)),"Kuzbass Fuel ",IF(ISNUMBER(SEARCH("Polyus Gold",B162)),"Polyus Gold",IF(ISNUMBER(SEARCH("Energy Ventures",B162)),"Energy Ventures",IF(ISNUMBER(SEARCH("Whitehaven Coal",B162)),"Whitehaven Coal",IF(ISNUMBER(SEARCH("Banpu",B162)),"Banpu",IF(ISNUMBER(SEARCH("Bayan",B162)),"Bayan",IF(AND(ISNUMBER(SEARCH("RWE",B162)),NOT(ISNUMBER(SEARCH("ERWE",B162)))),"RWE",IF(ISNUMBER(SEARCH("Consol Energy",B162)),"Consol Energy",IF(ISNUMBER(SEARCH("WHSP",B162)),"WHSP",IF(ISNUMBER(SEARCH("Westmoreland",B162)),"Westmoreland",IF(ISNUMBER(SEARCH("Resource Generation",B162)),"Resource Generation",IF(ISNUMBER(SEARCH("Churchill Mining",B162)),"Churchill Mining",IF(ISNUMBER(SEARCH("NTPC",B162)),"NTPC",IF(ISNUMBER(SEARCH("Adaro",B162)),"Adaro",IF(ISNUMBER(SEARCH("Nacco",B162)),"Nacco",  IF(ISNUMBER(SEARCH("Idemitsu Kosan",B162)),"Idemitsu Kosan",IF(ISNUMBER(SEARCH("ARLP",B162)),"ARLP",IF(ISNUMBER(SEARCH("Huolinhe Opencut",B162)),"Huolinhe Opencut",IF(ISNUMBER(SEARCH("Golden Energy",B162)),"Golden Energy",IF(ISNUMBER(SEARCH("Mitsui &amp; Co",B162)),"Mitsui &amp; Co",
IF(AND(ISNUMBER(SEARCH("CoAL",B162)),NOT(ISNUMBER(SEARCH("?CoAL",B162)))),"CoAL",IF(ISNUMBER(SEARCH("NLMK",B162)),"NLMK",IF(ISNUMBER(SEARCH("Tata Power",B162)),"Tata Power",IF(ISNUMBER(SEARCH("MMK OJSC",B162)),"MMK OJSC",IF(ISNUMBER(SEARCH("Wesfarmers",B162)),"Wesfarmers",IF(ISNUMBER(SEARCH("Kazakhmys",B162)),"Kazakhmys",IF(ISNUMBER(SEARCH("New World Resources",B162)),"New World Resources",IF(ISNUMBER(SEARCH("MMC",B162)),"MMC",IF(ISNUMBER(SEARCH("Itochu",B162)),"Itochu",IF(ISNUMBER(SEARCH("Cockatoo",B162)),"Cockatoo",IF(ISNUMBER(SEARCH("Shanxi Meijin Energy",B162)),"Shanxi Meijin Energy",IF(ISNUMBER(SEARCH("Jizhong Energy",B162)),"Jizhong Energy",IF(ISNUMBER(SEARCH("Bandanna",B162)),"Bandanna",IF(ISNUMBER(SEARCH("Polo Resources",B162)),"Polo Resources",IF(ISNUMBER(SEARCH("Allete",B162)),"Allete",IF(ISNUMBER(SEARCH("CLP Holdings",B162)),"CLP Holdings", IF(AND(ISNUMBER(SEARCH("Aspire",B162)),NOT(ISNUMBER(SEARCH("Aspire D",B162)))),"Aspire", IF(ISNUMBER(SEARCH("Marubeni",B162)),"Marubeni",IF(ISNUMBER(SEARCH("China Resources",B162)),"China Resources",IF(ISNUMBER(SEARCH("Walter Energy",B162)),"Walter Energy",IF(ISNUMBER(SEARCH("Coal Energy",B162)),"Coal Energy",IF(ISNUMBER(SEARCH("Indika",B162)),"Indika",IF(ISNUMBER(SEARCH("Arcelor Mittal",B162)),"Arcelor Mittal",IF(ISNUMBER(SEARCH("FirstEnergy",B162)),"FirstEnergy",IF(ISNUMBER(SEARCH("Black Hills",B162)),"Black Hills",IF(ISNUMBER(SEARCH("Wescoal",B162)),"Wescoal",IF(ISNUMBER(SEARCH("Grupo Mexico",B162)),"Grupo Mexico",IF(and(or(B162="ARM", ISNUMBER(SEARCH("ARM ",B162))),NOT(ISNUMBER(SEARCH("?ARM",B162)))), "ARM",IF(ISNUMBER(SEARCH("Shanxi Coal",B162)),"Shanxi Coal",IF(ISNUMBER(SEARCH("Capital Power",B162)),"Capital Power",IF(ISNUMBER(SEARCH("PTT",B162)),"PTT",IF(ISNUMBER(SEARCH("Shanxi Lanhua Sci-Tech",B162)),"Shanxi Lanhua Sci-Tech",IF(ISNUMBER(SEARCH("Fortune",B162)),"Fortune",IF(ISNUMBER(SEARCH("Cardero",B162)),"Cardero",IF(ISNUMBER(SEARCH("Zhengzhou  Coal",B162)),"Zhengzhou Coal",IF(ISNUMBER(SEARCH("SAIL",B162)),"SAIL",IF(ISNUMBER(SEARCH("JSPL",B162)),"JSPL",IF(ISNUMBER(SEARCH("Shougang Fushan",B162)),"Shougang Fushan",IF(ISNUMBER(SEARCH("Jingyuan",B162)),"Jingyuan",IF(ISNUMBER(SEARCH("Stanmore",B162)),"Stanmore",IF(ISNUMBER(SEARCH("Prophecy Coal",B162)),"Prophecy Coal",IF(ISNUMBER(SEARCH("Cliffs Natural Resources",B162)),"Cliffs Natural Resources",IF(ISNUMBER(SEARCH("James River",B162)),"James River",IF(ISNUMBER(SEARCH("CESC",B162)),"CESC",IF(ISNUMBER(SEARCH("Alcoa",B162)),"Alcoa","0"))))))))))))))))))))))))))))))))))))))))))))))))))))))))))))))))))))))))))))))))))))))))))))))))))))
</f>
        <v>0</v>
      </c>
      <c r="F162" s="13" t="str">
        <f t="shared" ref="F162:F443" si="6">IF(OR(NOT(D162="0"),NOT(E162="0")),B162,D162)</f>
        <v>0</v>
      </c>
      <c r="G162" s="15" t="str">
        <f t="shared" ref="G162:G443" si="7">IF(F162="0",F162,H162)</f>
        <v>0</v>
      </c>
      <c r="H162" s="3">
        <v>570542.0</v>
      </c>
    </row>
    <row r="163">
      <c r="A163" s="3" t="s">
        <v>10</v>
      </c>
      <c r="B163" s="3" t="s">
        <v>215</v>
      </c>
      <c r="C163" s="3" t="s">
        <v>12</v>
      </c>
      <c r="D163" s="13" t="str">
        <f t="shared" si="1"/>
        <v>0</v>
      </c>
      <c r="E163" s="13" t="str">
        <f t="shared" si="5"/>
        <v>0</v>
      </c>
      <c r="F163" s="13" t="str">
        <f t="shared" si="6"/>
        <v>0</v>
      </c>
      <c r="G163" s="15" t="str">
        <f t="shared" si="7"/>
        <v>0</v>
      </c>
      <c r="H163" s="3">
        <v>1176750.0</v>
      </c>
    </row>
    <row r="164">
      <c r="A164" s="3" t="s">
        <v>10</v>
      </c>
      <c r="B164" s="3" t="s">
        <v>216</v>
      </c>
      <c r="C164" s="3" t="s">
        <v>12</v>
      </c>
      <c r="D164" s="13" t="str">
        <f t="shared" si="1"/>
        <v>0</v>
      </c>
      <c r="E164" s="13" t="str">
        <f t="shared" si="5"/>
        <v>0</v>
      </c>
      <c r="F164" s="13" t="str">
        <f t="shared" si="6"/>
        <v>0</v>
      </c>
      <c r="G164" s="15" t="str">
        <f t="shared" si="7"/>
        <v>0</v>
      </c>
      <c r="H164" s="3">
        <v>1278573.65</v>
      </c>
    </row>
    <row r="165">
      <c r="A165" s="3" t="s">
        <v>10</v>
      </c>
      <c r="B165" s="3" t="s">
        <v>217</v>
      </c>
      <c r="C165" s="3" t="s">
        <v>12</v>
      </c>
      <c r="D165" s="13" t="str">
        <f t="shared" si="1"/>
        <v>0</v>
      </c>
      <c r="E165" s="13" t="str">
        <f t="shared" si="5"/>
        <v>0</v>
      </c>
      <c r="F165" s="13" t="str">
        <f t="shared" si="6"/>
        <v>0</v>
      </c>
      <c r="G165" s="15" t="str">
        <f t="shared" si="7"/>
        <v>0</v>
      </c>
      <c r="H165" s="3">
        <v>359750.0</v>
      </c>
    </row>
    <row r="166">
      <c r="A166" s="3" t="s">
        <v>10</v>
      </c>
      <c r="B166" s="3" t="s">
        <v>218</v>
      </c>
      <c r="C166" s="3" t="s">
        <v>12</v>
      </c>
      <c r="D166" s="13" t="str">
        <f t="shared" si="1"/>
        <v>0</v>
      </c>
      <c r="E166" s="13" t="str">
        <f t="shared" si="5"/>
        <v>0</v>
      </c>
      <c r="F166" s="13" t="str">
        <f t="shared" si="6"/>
        <v>0</v>
      </c>
      <c r="G166" s="15" t="str">
        <f t="shared" si="7"/>
        <v>0</v>
      </c>
      <c r="H166" s="3">
        <v>523233.78</v>
      </c>
    </row>
    <row r="167">
      <c r="A167" s="3" t="s">
        <v>10</v>
      </c>
      <c r="B167" s="3" t="s">
        <v>219</v>
      </c>
      <c r="C167" s="3" t="s">
        <v>12</v>
      </c>
      <c r="D167" s="13" t="str">
        <f t="shared" si="1"/>
        <v>0</v>
      </c>
      <c r="E167" s="13" t="str">
        <f t="shared" si="5"/>
        <v>0</v>
      </c>
      <c r="F167" s="13" t="str">
        <f t="shared" si="6"/>
        <v>0</v>
      </c>
      <c r="G167" s="15" t="str">
        <f t="shared" si="7"/>
        <v>0</v>
      </c>
      <c r="H167" s="3">
        <v>420972.18</v>
      </c>
    </row>
    <row r="168">
      <c r="A168" s="3" t="s">
        <v>10</v>
      </c>
      <c r="B168" s="3" t="s">
        <v>220</v>
      </c>
      <c r="C168" s="3" t="s">
        <v>12</v>
      </c>
      <c r="D168" s="13" t="str">
        <f t="shared" si="1"/>
        <v>0</v>
      </c>
      <c r="E168" s="13" t="str">
        <f t="shared" si="5"/>
        <v>0</v>
      </c>
      <c r="F168" s="13" t="str">
        <f t="shared" si="6"/>
        <v>0</v>
      </c>
      <c r="G168" s="15" t="str">
        <f t="shared" si="7"/>
        <v>0</v>
      </c>
      <c r="H168" s="3">
        <v>3622825.87</v>
      </c>
    </row>
    <row r="169">
      <c r="A169" s="3" t="s">
        <v>10</v>
      </c>
      <c r="B169" s="3" t="s">
        <v>221</v>
      </c>
      <c r="C169" s="3" t="s">
        <v>12</v>
      </c>
      <c r="D169" s="13" t="str">
        <f t="shared" si="1"/>
        <v>0</v>
      </c>
      <c r="E169" s="13" t="str">
        <f t="shared" si="5"/>
        <v>0</v>
      </c>
      <c r="F169" s="13" t="str">
        <f t="shared" si="6"/>
        <v>0</v>
      </c>
      <c r="G169" s="15" t="str">
        <f t="shared" si="7"/>
        <v>0</v>
      </c>
      <c r="H169" s="3">
        <v>533975.49</v>
      </c>
    </row>
    <row r="170">
      <c r="A170" s="3" t="s">
        <v>10</v>
      </c>
      <c r="B170" s="3" t="s">
        <v>222</v>
      </c>
      <c r="C170" s="3" t="s">
        <v>12</v>
      </c>
      <c r="D170" s="13" t="str">
        <f t="shared" si="1"/>
        <v>0</v>
      </c>
      <c r="E170" s="13" t="str">
        <f t="shared" si="5"/>
        <v>0</v>
      </c>
      <c r="F170" s="13" t="str">
        <f t="shared" si="6"/>
        <v>0</v>
      </c>
      <c r="G170" s="15" t="str">
        <f t="shared" si="7"/>
        <v>0</v>
      </c>
      <c r="H170" s="3">
        <v>451297.82</v>
      </c>
    </row>
    <row r="171">
      <c r="A171" s="3" t="s">
        <v>10</v>
      </c>
      <c r="B171" s="3" t="s">
        <v>223</v>
      </c>
      <c r="C171" s="3" t="s">
        <v>12</v>
      </c>
      <c r="D171" s="13" t="str">
        <f t="shared" si="1"/>
        <v>0</v>
      </c>
      <c r="E171" s="13" t="str">
        <f t="shared" si="5"/>
        <v>0</v>
      </c>
      <c r="F171" s="13" t="str">
        <f t="shared" si="6"/>
        <v>0</v>
      </c>
      <c r="G171" s="15" t="str">
        <f t="shared" si="7"/>
        <v>0</v>
      </c>
      <c r="H171" s="3">
        <v>367420.82</v>
      </c>
    </row>
    <row r="172">
      <c r="A172" s="3" t="s">
        <v>10</v>
      </c>
      <c r="B172" s="3" t="s">
        <v>224</v>
      </c>
      <c r="C172" s="3" t="s">
        <v>12</v>
      </c>
      <c r="D172" s="13" t="str">
        <f t="shared" si="1"/>
        <v>0</v>
      </c>
      <c r="E172" s="13" t="str">
        <f t="shared" si="5"/>
        <v>0</v>
      </c>
      <c r="F172" s="13" t="str">
        <f t="shared" si="6"/>
        <v>0</v>
      </c>
      <c r="G172" s="15" t="str">
        <f t="shared" si="7"/>
        <v>0</v>
      </c>
      <c r="H172" s="3">
        <v>297315.54</v>
      </c>
    </row>
    <row r="173">
      <c r="A173" s="3" t="s">
        <v>10</v>
      </c>
      <c r="B173" s="3" t="s">
        <v>225</v>
      </c>
      <c r="C173" s="3" t="s">
        <v>12</v>
      </c>
      <c r="D173" s="13" t="str">
        <f t="shared" si="1"/>
        <v>0</v>
      </c>
      <c r="E173" s="13" t="str">
        <f t="shared" si="5"/>
        <v>0</v>
      </c>
      <c r="F173" s="13" t="str">
        <f t="shared" si="6"/>
        <v>0</v>
      </c>
      <c r="G173" s="15" t="str">
        <f t="shared" si="7"/>
        <v>0</v>
      </c>
      <c r="H173" s="3">
        <v>1379074.44</v>
      </c>
    </row>
    <row r="174">
      <c r="A174" s="3" t="s">
        <v>10</v>
      </c>
      <c r="B174" s="3" t="s">
        <v>226</v>
      </c>
      <c r="C174" s="3" t="s">
        <v>12</v>
      </c>
      <c r="D174" s="13" t="str">
        <f t="shared" si="1"/>
        <v>0</v>
      </c>
      <c r="E174" s="13" t="str">
        <f t="shared" si="5"/>
        <v>0</v>
      </c>
      <c r="F174" s="13" t="str">
        <f t="shared" si="6"/>
        <v>0</v>
      </c>
      <c r="G174" s="15" t="str">
        <f t="shared" si="7"/>
        <v>0</v>
      </c>
      <c r="H174" s="3">
        <v>461833.23</v>
      </c>
    </row>
    <row r="175">
      <c r="A175" s="3" t="s">
        <v>10</v>
      </c>
      <c r="B175" s="3" t="s">
        <v>227</v>
      </c>
      <c r="C175" s="3" t="s">
        <v>12</v>
      </c>
      <c r="D175" s="13" t="str">
        <f t="shared" si="1"/>
        <v>0</v>
      </c>
      <c r="E175" s="13" t="str">
        <f t="shared" si="5"/>
        <v>0</v>
      </c>
      <c r="F175" s="13" t="str">
        <f t="shared" si="6"/>
        <v>0</v>
      </c>
      <c r="G175" s="15" t="str">
        <f t="shared" si="7"/>
        <v>0</v>
      </c>
      <c r="H175" s="3">
        <v>2085617.9</v>
      </c>
    </row>
    <row r="176">
      <c r="A176" s="3" t="s">
        <v>10</v>
      </c>
      <c r="B176" s="3" t="s">
        <v>228</v>
      </c>
      <c r="C176" s="3" t="s">
        <v>12</v>
      </c>
      <c r="D176" s="13" t="str">
        <f t="shared" si="1"/>
        <v>0</v>
      </c>
      <c r="E176" s="13" t="str">
        <f t="shared" si="5"/>
        <v>0</v>
      </c>
      <c r="F176" s="13" t="str">
        <f t="shared" si="6"/>
        <v>0</v>
      </c>
      <c r="G176" s="15" t="str">
        <f t="shared" si="7"/>
        <v>0</v>
      </c>
      <c r="H176" s="3">
        <v>6460627.62</v>
      </c>
    </row>
    <row r="177">
      <c r="A177" s="3" t="s">
        <v>10</v>
      </c>
      <c r="B177" s="3" t="s">
        <v>229</v>
      </c>
      <c r="C177" s="3" t="s">
        <v>12</v>
      </c>
      <c r="D177" s="13" t="str">
        <f t="shared" si="1"/>
        <v>0</v>
      </c>
      <c r="E177" s="13" t="str">
        <f t="shared" si="5"/>
        <v>0</v>
      </c>
      <c r="F177" s="13" t="str">
        <f t="shared" si="6"/>
        <v>0</v>
      </c>
      <c r="G177" s="15" t="str">
        <f t="shared" si="7"/>
        <v>0</v>
      </c>
      <c r="H177" s="3">
        <v>368075.74</v>
      </c>
    </row>
    <row r="178">
      <c r="A178" s="3" t="s">
        <v>10</v>
      </c>
      <c r="B178" s="3" t="s">
        <v>230</v>
      </c>
      <c r="C178" s="3" t="s">
        <v>12</v>
      </c>
      <c r="D178" s="13" t="str">
        <f t="shared" si="1"/>
        <v>0</v>
      </c>
      <c r="E178" s="13" t="str">
        <f t="shared" si="5"/>
        <v>0</v>
      </c>
      <c r="F178" s="13" t="str">
        <f t="shared" si="6"/>
        <v>0</v>
      </c>
      <c r="G178" s="15" t="str">
        <f t="shared" si="7"/>
        <v>0</v>
      </c>
      <c r="H178" s="3">
        <v>7599359.75</v>
      </c>
    </row>
    <row r="179">
      <c r="A179" s="3" t="s">
        <v>10</v>
      </c>
      <c r="B179" s="3" t="s">
        <v>231</v>
      </c>
      <c r="C179" s="3" t="s">
        <v>12</v>
      </c>
      <c r="D179" s="13" t="str">
        <f t="shared" si="1"/>
        <v>0</v>
      </c>
      <c r="E179" s="13" t="str">
        <f t="shared" si="5"/>
        <v>0</v>
      </c>
      <c r="F179" s="13" t="str">
        <f t="shared" si="6"/>
        <v>0</v>
      </c>
      <c r="G179" s="15" t="str">
        <f t="shared" si="7"/>
        <v>0</v>
      </c>
      <c r="H179" s="3">
        <v>502933.83</v>
      </c>
    </row>
    <row r="180">
      <c r="A180" s="3" t="s">
        <v>10</v>
      </c>
      <c r="B180" s="3" t="s">
        <v>232</v>
      </c>
      <c r="C180" s="3" t="s">
        <v>12</v>
      </c>
      <c r="D180" s="13" t="str">
        <f t="shared" si="1"/>
        <v>0</v>
      </c>
      <c r="E180" s="13" t="str">
        <f t="shared" si="5"/>
        <v>0</v>
      </c>
      <c r="F180" s="13" t="str">
        <f t="shared" si="6"/>
        <v>0</v>
      </c>
      <c r="G180" s="15" t="str">
        <f t="shared" si="7"/>
        <v>0</v>
      </c>
      <c r="H180" s="3">
        <v>495855.86</v>
      </c>
    </row>
    <row r="181">
      <c r="A181" s="3" t="s">
        <v>10</v>
      </c>
      <c r="B181" s="3" t="s">
        <v>233</v>
      </c>
      <c r="C181" s="3" t="s">
        <v>12</v>
      </c>
      <c r="D181" s="13" t="str">
        <f t="shared" si="1"/>
        <v>0</v>
      </c>
      <c r="E181" s="13" t="str">
        <f t="shared" si="5"/>
        <v>0</v>
      </c>
      <c r="F181" s="13" t="str">
        <f t="shared" si="6"/>
        <v>0</v>
      </c>
      <c r="G181" s="15" t="str">
        <f t="shared" si="7"/>
        <v>0</v>
      </c>
      <c r="H181" s="3">
        <v>5283640.56</v>
      </c>
    </row>
    <row r="182">
      <c r="A182" s="3" t="s">
        <v>10</v>
      </c>
      <c r="B182" s="3" t="s">
        <v>234</v>
      </c>
      <c r="C182" s="3" t="s">
        <v>12</v>
      </c>
      <c r="D182" s="13" t="str">
        <f t="shared" si="1"/>
        <v>0</v>
      </c>
      <c r="E182" s="13" t="str">
        <f t="shared" si="5"/>
        <v>0</v>
      </c>
      <c r="F182" s="13" t="str">
        <f t="shared" si="6"/>
        <v>0</v>
      </c>
      <c r="G182" s="15" t="str">
        <f t="shared" si="7"/>
        <v>0</v>
      </c>
      <c r="H182" s="3">
        <v>541698.75</v>
      </c>
    </row>
    <row r="183">
      <c r="A183" s="3" t="s">
        <v>10</v>
      </c>
      <c r="B183" s="3" t="s">
        <v>235</v>
      </c>
      <c r="C183" s="3" t="s">
        <v>12</v>
      </c>
      <c r="D183" s="13" t="str">
        <f t="shared" si="1"/>
        <v>0</v>
      </c>
      <c r="E183" s="13" t="str">
        <f t="shared" si="5"/>
        <v>0</v>
      </c>
      <c r="F183" s="13" t="str">
        <f t="shared" si="6"/>
        <v>0</v>
      </c>
      <c r="G183" s="15" t="str">
        <f t="shared" si="7"/>
        <v>0</v>
      </c>
      <c r="H183" s="3">
        <v>2602362.27</v>
      </c>
    </row>
    <row r="184">
      <c r="A184" s="3" t="s">
        <v>10</v>
      </c>
      <c r="B184" s="3" t="s">
        <v>236</v>
      </c>
      <c r="C184" s="3" t="s">
        <v>12</v>
      </c>
      <c r="D184" s="13" t="str">
        <f t="shared" si="1"/>
        <v>0</v>
      </c>
      <c r="E184" s="13" t="str">
        <f t="shared" si="5"/>
        <v>0</v>
      </c>
      <c r="F184" s="13" t="str">
        <f t="shared" si="6"/>
        <v>0</v>
      </c>
      <c r="G184" s="15" t="str">
        <f t="shared" si="7"/>
        <v>0</v>
      </c>
      <c r="H184" s="3">
        <v>449209.79</v>
      </c>
    </row>
    <row r="185">
      <c r="A185" s="3" t="s">
        <v>10</v>
      </c>
      <c r="B185" s="3" t="s">
        <v>237</v>
      </c>
      <c r="C185" s="3" t="s">
        <v>12</v>
      </c>
      <c r="D185" s="13" t="str">
        <f t="shared" si="1"/>
        <v>BASF</v>
      </c>
      <c r="E185" s="13" t="str">
        <f t="shared" si="5"/>
        <v>0</v>
      </c>
      <c r="F185" s="13" t="str">
        <f t="shared" si="6"/>
        <v>BASF SE</v>
      </c>
      <c r="G185" s="15">
        <f t="shared" si="7"/>
        <v>6016489.43</v>
      </c>
      <c r="H185" s="3">
        <v>6016489.43</v>
      </c>
    </row>
    <row r="186">
      <c r="A186" s="3" t="s">
        <v>10</v>
      </c>
      <c r="B186" s="3" t="s">
        <v>238</v>
      </c>
      <c r="C186" s="3" t="s">
        <v>12</v>
      </c>
      <c r="D186" s="13" t="str">
        <f t="shared" si="1"/>
        <v>0</v>
      </c>
      <c r="E186" s="13" t="str">
        <f t="shared" si="5"/>
        <v>0</v>
      </c>
      <c r="F186" s="13" t="str">
        <f t="shared" si="6"/>
        <v>0</v>
      </c>
      <c r="G186" s="15" t="str">
        <f t="shared" si="7"/>
        <v>0</v>
      </c>
      <c r="H186" s="3">
        <v>422009.64</v>
      </c>
    </row>
    <row r="187">
      <c r="A187" s="3" t="s">
        <v>10</v>
      </c>
      <c r="B187" s="3" t="s">
        <v>239</v>
      </c>
      <c r="C187" s="3" t="s">
        <v>12</v>
      </c>
      <c r="D187" s="13" t="str">
        <f t="shared" si="1"/>
        <v>0</v>
      </c>
      <c r="E187" s="13" t="str">
        <f t="shared" si="5"/>
        <v>0</v>
      </c>
      <c r="F187" s="13" t="str">
        <f t="shared" si="6"/>
        <v>0</v>
      </c>
      <c r="G187" s="15" t="str">
        <f t="shared" si="7"/>
        <v>0</v>
      </c>
      <c r="H187" s="3">
        <v>700978.77</v>
      </c>
    </row>
    <row r="188">
      <c r="A188" s="3" t="s">
        <v>10</v>
      </c>
      <c r="B188" s="3" t="s">
        <v>240</v>
      </c>
      <c r="C188" s="3" t="s">
        <v>12</v>
      </c>
      <c r="D188" s="13" t="str">
        <f t="shared" si="1"/>
        <v>0</v>
      </c>
      <c r="E188" s="13" t="str">
        <f t="shared" si="5"/>
        <v>0</v>
      </c>
      <c r="F188" s="13" t="str">
        <f t="shared" si="6"/>
        <v>0</v>
      </c>
      <c r="G188" s="15" t="str">
        <f t="shared" si="7"/>
        <v>0</v>
      </c>
      <c r="H188" s="3">
        <v>1541613.96</v>
      </c>
    </row>
    <row r="189">
      <c r="A189" s="3" t="s">
        <v>10</v>
      </c>
      <c r="B189" s="3" t="s">
        <v>241</v>
      </c>
      <c r="C189" s="3" t="s">
        <v>12</v>
      </c>
      <c r="D189" s="13" t="str">
        <f t="shared" si="1"/>
        <v>0</v>
      </c>
      <c r="E189" s="13" t="str">
        <f t="shared" si="5"/>
        <v>0</v>
      </c>
      <c r="F189" s="13" t="str">
        <f t="shared" si="6"/>
        <v>0</v>
      </c>
      <c r="G189" s="15" t="str">
        <f t="shared" si="7"/>
        <v>0</v>
      </c>
      <c r="H189" s="3">
        <v>341114.5</v>
      </c>
    </row>
    <row r="190">
      <c r="A190" s="3" t="s">
        <v>10</v>
      </c>
      <c r="B190" s="3" t="s">
        <v>242</v>
      </c>
      <c r="C190" s="3" t="s">
        <v>12</v>
      </c>
      <c r="D190" s="13" t="str">
        <f t="shared" si="1"/>
        <v>OMV</v>
      </c>
      <c r="E190" s="13" t="str">
        <f t="shared" si="5"/>
        <v>0</v>
      </c>
      <c r="F190" s="13" t="str">
        <f t="shared" si="6"/>
        <v>OMV AG</v>
      </c>
      <c r="G190" s="15">
        <f t="shared" si="7"/>
        <v>379461.87</v>
      </c>
      <c r="H190" s="3">
        <v>379461.87</v>
      </c>
    </row>
    <row r="191">
      <c r="A191" s="3" t="s">
        <v>10</v>
      </c>
      <c r="B191" s="3" t="s">
        <v>243</v>
      </c>
      <c r="C191" s="3" t="s">
        <v>12</v>
      </c>
      <c r="D191" s="13" t="str">
        <f t="shared" si="1"/>
        <v>0</v>
      </c>
      <c r="E191" s="13" t="str">
        <f t="shared" si="5"/>
        <v>0</v>
      </c>
      <c r="F191" s="13" t="str">
        <f t="shared" si="6"/>
        <v>0</v>
      </c>
      <c r="G191" s="15" t="str">
        <f t="shared" si="7"/>
        <v>0</v>
      </c>
      <c r="H191" s="3">
        <v>3143532.13</v>
      </c>
    </row>
    <row r="192">
      <c r="A192" s="3" t="s">
        <v>10</v>
      </c>
      <c r="B192" s="3" t="s">
        <v>244</v>
      </c>
      <c r="C192" s="3" t="s">
        <v>12</v>
      </c>
      <c r="D192" s="13" t="str">
        <f t="shared" si="1"/>
        <v>Total</v>
      </c>
      <c r="E192" s="13" t="str">
        <f t="shared" si="5"/>
        <v>0</v>
      </c>
      <c r="F192" s="13" t="str">
        <f t="shared" si="6"/>
        <v>TOTAL SA</v>
      </c>
      <c r="G192" s="15">
        <f t="shared" si="7"/>
        <v>484358.54</v>
      </c>
      <c r="H192" s="3">
        <v>484358.54</v>
      </c>
    </row>
    <row r="193">
      <c r="A193" s="3" t="s">
        <v>10</v>
      </c>
      <c r="B193" s="3" t="s">
        <v>245</v>
      </c>
      <c r="C193" s="3" t="s">
        <v>12</v>
      </c>
      <c r="D193" s="13" t="str">
        <f t="shared" si="1"/>
        <v>0</v>
      </c>
      <c r="E193" s="13" t="str">
        <f t="shared" si="5"/>
        <v>0</v>
      </c>
      <c r="F193" s="13" t="str">
        <f t="shared" si="6"/>
        <v>0</v>
      </c>
      <c r="G193" s="15" t="str">
        <f t="shared" si="7"/>
        <v>0</v>
      </c>
      <c r="H193" s="3">
        <v>3747839.8</v>
      </c>
    </row>
    <row r="194">
      <c r="A194" s="3" t="s">
        <v>10</v>
      </c>
      <c r="B194" s="3" t="s">
        <v>246</v>
      </c>
      <c r="C194" s="3" t="s">
        <v>12</v>
      </c>
      <c r="D194" s="13" t="str">
        <f t="shared" si="1"/>
        <v>0</v>
      </c>
      <c r="E194" s="13" t="str">
        <f t="shared" si="5"/>
        <v>0</v>
      </c>
      <c r="F194" s="13" t="str">
        <f t="shared" si="6"/>
        <v>0</v>
      </c>
      <c r="G194" s="15" t="str">
        <f t="shared" si="7"/>
        <v>0</v>
      </c>
      <c r="H194" s="3">
        <v>1009947.94</v>
      </c>
    </row>
    <row r="195">
      <c r="A195" s="3" t="s">
        <v>10</v>
      </c>
      <c r="B195" s="3" t="s">
        <v>247</v>
      </c>
      <c r="C195" s="3" t="s">
        <v>12</v>
      </c>
      <c r="D195" s="13" t="str">
        <f t="shared" si="1"/>
        <v>0</v>
      </c>
      <c r="E195" s="13" t="str">
        <f t="shared" si="5"/>
        <v>0</v>
      </c>
      <c r="F195" s="13" t="str">
        <f t="shared" si="6"/>
        <v>0</v>
      </c>
      <c r="G195" s="15" t="str">
        <f t="shared" si="7"/>
        <v>0</v>
      </c>
      <c r="H195" s="3">
        <v>524902.01</v>
      </c>
    </row>
    <row r="196">
      <c r="A196" s="3" t="s">
        <v>10</v>
      </c>
      <c r="B196" s="3" t="s">
        <v>248</v>
      </c>
      <c r="C196" s="3" t="s">
        <v>12</v>
      </c>
      <c r="D196" s="13" t="str">
        <f t="shared" si="1"/>
        <v>0</v>
      </c>
      <c r="E196" s="13" t="str">
        <f t="shared" si="5"/>
        <v>0</v>
      </c>
      <c r="F196" s="13" t="str">
        <f t="shared" si="6"/>
        <v>0</v>
      </c>
      <c r="G196" s="15" t="str">
        <f t="shared" si="7"/>
        <v>0</v>
      </c>
      <c r="H196" s="3">
        <v>360867.96</v>
      </c>
    </row>
    <row r="197">
      <c r="A197" s="3" t="s">
        <v>10</v>
      </c>
      <c r="B197" s="3" t="s">
        <v>249</v>
      </c>
      <c r="C197" s="3" t="s">
        <v>12</v>
      </c>
      <c r="D197" s="13" t="str">
        <f t="shared" si="1"/>
        <v>0</v>
      </c>
      <c r="E197" s="13" t="str">
        <f t="shared" si="5"/>
        <v>0</v>
      </c>
      <c r="F197" s="13" t="str">
        <f t="shared" si="6"/>
        <v>0</v>
      </c>
      <c r="G197" s="15" t="str">
        <f t="shared" si="7"/>
        <v>0</v>
      </c>
      <c r="H197" s="3">
        <v>343040.22</v>
      </c>
    </row>
    <row r="198">
      <c r="A198" s="3" t="s">
        <v>10</v>
      </c>
      <c r="B198" s="3" t="s">
        <v>250</v>
      </c>
      <c r="C198" s="3" t="s">
        <v>12</v>
      </c>
      <c r="D198" s="13" t="str">
        <f t="shared" si="1"/>
        <v>0</v>
      </c>
      <c r="E198" s="13" t="str">
        <f t="shared" si="5"/>
        <v>0</v>
      </c>
      <c r="F198" s="13" t="str">
        <f t="shared" si="6"/>
        <v>0</v>
      </c>
      <c r="G198" s="15" t="str">
        <f t="shared" si="7"/>
        <v>0</v>
      </c>
      <c r="H198" s="3">
        <v>578089.55</v>
      </c>
    </row>
    <row r="199">
      <c r="A199" s="3" t="s">
        <v>10</v>
      </c>
      <c r="B199" s="3" t="s">
        <v>251</v>
      </c>
      <c r="C199" s="3" t="s">
        <v>12</v>
      </c>
      <c r="D199" s="13" t="str">
        <f t="shared" si="1"/>
        <v>0</v>
      </c>
      <c r="E199" s="13" t="str">
        <f t="shared" si="5"/>
        <v>0</v>
      </c>
      <c r="F199" s="13" t="str">
        <f t="shared" si="6"/>
        <v>0</v>
      </c>
      <c r="G199" s="15" t="str">
        <f t="shared" si="7"/>
        <v>0</v>
      </c>
      <c r="H199" s="3">
        <v>319404.39</v>
      </c>
    </row>
    <row r="200">
      <c r="A200" s="3" t="s">
        <v>10</v>
      </c>
      <c r="B200" s="3" t="s">
        <v>252</v>
      </c>
      <c r="C200" s="3" t="s">
        <v>12</v>
      </c>
      <c r="D200" s="13" t="str">
        <f t="shared" si="1"/>
        <v>0</v>
      </c>
      <c r="E200" s="13" t="str">
        <f t="shared" si="5"/>
        <v>0</v>
      </c>
      <c r="F200" s="13" t="str">
        <f t="shared" si="6"/>
        <v>0</v>
      </c>
      <c r="G200" s="15" t="str">
        <f t="shared" si="7"/>
        <v>0</v>
      </c>
      <c r="H200" s="3">
        <v>4943585.75</v>
      </c>
    </row>
    <row r="201">
      <c r="A201" s="3" t="s">
        <v>10</v>
      </c>
      <c r="B201" s="3" t="s">
        <v>253</v>
      </c>
      <c r="C201" s="3" t="s">
        <v>12</v>
      </c>
      <c r="D201" s="13" t="str">
        <f t="shared" si="1"/>
        <v>0</v>
      </c>
      <c r="E201" s="13" t="str">
        <f t="shared" si="5"/>
        <v>0</v>
      </c>
      <c r="F201" s="13" t="str">
        <f t="shared" si="6"/>
        <v>0</v>
      </c>
      <c r="G201" s="15" t="str">
        <f t="shared" si="7"/>
        <v>0</v>
      </c>
      <c r="H201" s="3">
        <v>415202.2</v>
      </c>
    </row>
    <row r="202">
      <c r="A202" s="3" t="s">
        <v>10</v>
      </c>
      <c r="B202" s="3" t="s">
        <v>254</v>
      </c>
      <c r="C202" s="3" t="s">
        <v>12</v>
      </c>
      <c r="D202" s="13" t="str">
        <f t="shared" si="1"/>
        <v>0</v>
      </c>
      <c r="E202" s="13" t="str">
        <f t="shared" si="5"/>
        <v>0</v>
      </c>
      <c r="F202" s="13" t="str">
        <f t="shared" si="6"/>
        <v>0</v>
      </c>
      <c r="G202" s="15" t="str">
        <f t="shared" si="7"/>
        <v>0</v>
      </c>
      <c r="H202" s="3">
        <v>1.509824354E7</v>
      </c>
    </row>
    <row r="203">
      <c r="A203" s="3" t="s">
        <v>10</v>
      </c>
      <c r="B203" s="3" t="s">
        <v>255</v>
      </c>
      <c r="C203" s="3" t="s">
        <v>12</v>
      </c>
      <c r="D203" s="13" t="str">
        <f t="shared" si="1"/>
        <v>0</v>
      </c>
      <c r="E203" s="13" t="str">
        <f t="shared" si="5"/>
        <v>0</v>
      </c>
      <c r="F203" s="13" t="str">
        <f t="shared" si="6"/>
        <v>0</v>
      </c>
      <c r="G203" s="15" t="str">
        <f t="shared" si="7"/>
        <v>0</v>
      </c>
      <c r="H203" s="3">
        <v>923222.07</v>
      </c>
    </row>
    <row r="204">
      <c r="A204" s="3" t="s">
        <v>10</v>
      </c>
      <c r="B204" s="3" t="s">
        <v>256</v>
      </c>
      <c r="C204" s="3" t="s">
        <v>12</v>
      </c>
      <c r="D204" s="13" t="str">
        <f t="shared" si="1"/>
        <v>0</v>
      </c>
      <c r="E204" s="13" t="str">
        <f t="shared" si="5"/>
        <v>0</v>
      </c>
      <c r="F204" s="13" t="str">
        <f t="shared" si="6"/>
        <v>0</v>
      </c>
      <c r="G204" s="15" t="str">
        <f t="shared" si="7"/>
        <v>0</v>
      </c>
      <c r="H204" s="3">
        <v>408313.62</v>
      </c>
    </row>
    <row r="205">
      <c r="A205" s="3" t="s">
        <v>10</v>
      </c>
      <c r="B205" s="3" t="s">
        <v>257</v>
      </c>
      <c r="C205" s="3" t="s">
        <v>12</v>
      </c>
      <c r="D205" s="13" t="str">
        <f t="shared" si="1"/>
        <v>0</v>
      </c>
      <c r="E205" s="13" t="str">
        <f t="shared" si="5"/>
        <v>0</v>
      </c>
      <c r="F205" s="13" t="str">
        <f t="shared" si="6"/>
        <v>0</v>
      </c>
      <c r="G205" s="15" t="str">
        <f t="shared" si="7"/>
        <v>0</v>
      </c>
      <c r="H205" s="3">
        <v>3851713.27</v>
      </c>
    </row>
    <row r="206">
      <c r="A206" s="3" t="s">
        <v>10</v>
      </c>
      <c r="B206" s="3" t="s">
        <v>258</v>
      </c>
      <c r="C206" s="3" t="s">
        <v>12</v>
      </c>
      <c r="D206" s="13" t="str">
        <f t="shared" si="1"/>
        <v>0</v>
      </c>
      <c r="E206" s="13" t="str">
        <f t="shared" si="5"/>
        <v>0</v>
      </c>
      <c r="F206" s="13" t="str">
        <f t="shared" si="6"/>
        <v>0</v>
      </c>
      <c r="G206" s="15" t="str">
        <f t="shared" si="7"/>
        <v>0</v>
      </c>
      <c r="H206" s="3">
        <v>385567.64</v>
      </c>
    </row>
    <row r="207">
      <c r="A207" s="3" t="s">
        <v>10</v>
      </c>
      <c r="B207" s="3" t="s">
        <v>259</v>
      </c>
      <c r="C207" s="3" t="s">
        <v>12</v>
      </c>
      <c r="D207" s="13" t="str">
        <f t="shared" si="1"/>
        <v>0</v>
      </c>
      <c r="E207" s="13" t="str">
        <f t="shared" si="5"/>
        <v>0</v>
      </c>
      <c r="F207" s="13" t="str">
        <f t="shared" si="6"/>
        <v>0</v>
      </c>
      <c r="G207" s="15" t="str">
        <f t="shared" si="7"/>
        <v>0</v>
      </c>
      <c r="H207" s="3">
        <v>1.191935879E7</v>
      </c>
    </row>
    <row r="208">
      <c r="A208" s="3" t="s">
        <v>10</v>
      </c>
      <c r="B208" s="3" t="s">
        <v>260</v>
      </c>
      <c r="C208" s="3" t="s">
        <v>12</v>
      </c>
      <c r="D208" s="13" t="str">
        <f t="shared" si="1"/>
        <v>0</v>
      </c>
      <c r="E208" s="13" t="str">
        <f t="shared" si="5"/>
        <v>0</v>
      </c>
      <c r="F208" s="13" t="str">
        <f t="shared" si="6"/>
        <v>0</v>
      </c>
      <c r="G208" s="15" t="str">
        <f t="shared" si="7"/>
        <v>0</v>
      </c>
      <c r="H208" s="3">
        <v>907596.1</v>
      </c>
    </row>
    <row r="209">
      <c r="A209" s="3" t="s">
        <v>10</v>
      </c>
      <c r="B209" s="3" t="s">
        <v>261</v>
      </c>
      <c r="C209" s="3" t="s">
        <v>12</v>
      </c>
      <c r="D209" s="13" t="str">
        <f t="shared" si="1"/>
        <v>0</v>
      </c>
      <c r="E209" s="13" t="str">
        <f t="shared" si="5"/>
        <v>0</v>
      </c>
      <c r="F209" s="13" t="str">
        <f t="shared" si="6"/>
        <v>0</v>
      </c>
      <c r="G209" s="15" t="str">
        <f t="shared" si="7"/>
        <v>0</v>
      </c>
      <c r="H209" s="3">
        <v>290123.12</v>
      </c>
    </row>
    <row r="210">
      <c r="A210" s="3" t="s">
        <v>10</v>
      </c>
      <c r="B210" s="3" t="s">
        <v>262</v>
      </c>
      <c r="C210" s="3" t="s">
        <v>12</v>
      </c>
      <c r="D210" s="13" t="str">
        <f t="shared" si="1"/>
        <v>0</v>
      </c>
      <c r="E210" s="13" t="str">
        <f t="shared" si="5"/>
        <v>0</v>
      </c>
      <c r="F210" s="13" t="str">
        <f t="shared" si="6"/>
        <v>0</v>
      </c>
      <c r="G210" s="15" t="str">
        <f t="shared" si="7"/>
        <v>0</v>
      </c>
      <c r="H210" s="3">
        <v>474789.0</v>
      </c>
    </row>
    <row r="211">
      <c r="A211" s="3" t="s">
        <v>10</v>
      </c>
      <c r="B211" s="3" t="s">
        <v>263</v>
      </c>
      <c r="C211" s="3" t="s">
        <v>12</v>
      </c>
      <c r="D211" s="13" t="str">
        <f t="shared" si="1"/>
        <v>0</v>
      </c>
      <c r="E211" s="13" t="str">
        <f t="shared" si="5"/>
        <v>0</v>
      </c>
      <c r="F211" s="13" t="str">
        <f t="shared" si="6"/>
        <v>0</v>
      </c>
      <c r="G211" s="15" t="str">
        <f t="shared" si="7"/>
        <v>0</v>
      </c>
      <c r="H211" s="3">
        <v>617330.55</v>
      </c>
    </row>
    <row r="212">
      <c r="A212" s="3" t="s">
        <v>10</v>
      </c>
      <c r="B212" s="3" t="s">
        <v>264</v>
      </c>
      <c r="C212" s="3" t="s">
        <v>12</v>
      </c>
      <c r="D212" s="13" t="str">
        <f t="shared" si="1"/>
        <v>0</v>
      </c>
      <c r="E212" s="13" t="str">
        <f t="shared" si="5"/>
        <v>0</v>
      </c>
      <c r="F212" s="13" t="str">
        <f t="shared" si="6"/>
        <v>0</v>
      </c>
      <c r="G212" s="15" t="str">
        <f t="shared" si="7"/>
        <v>0</v>
      </c>
      <c r="H212" s="3">
        <v>825434.78</v>
      </c>
    </row>
    <row r="213">
      <c r="A213" s="3" t="s">
        <v>10</v>
      </c>
      <c r="B213" s="3" t="s">
        <v>265</v>
      </c>
      <c r="C213" s="3" t="s">
        <v>12</v>
      </c>
      <c r="D213" s="13" t="str">
        <f t="shared" si="1"/>
        <v>0</v>
      </c>
      <c r="E213" s="13" t="str">
        <f t="shared" si="5"/>
        <v>0</v>
      </c>
      <c r="F213" s="13" t="str">
        <f t="shared" si="6"/>
        <v>0</v>
      </c>
      <c r="G213" s="15" t="str">
        <f t="shared" si="7"/>
        <v>0</v>
      </c>
      <c r="H213" s="3">
        <v>465530.57</v>
      </c>
    </row>
    <row r="214">
      <c r="A214" s="3" t="s">
        <v>10</v>
      </c>
      <c r="B214" s="3" t="s">
        <v>266</v>
      </c>
      <c r="C214" s="3" t="s">
        <v>12</v>
      </c>
      <c r="D214" s="13" t="str">
        <f t="shared" si="1"/>
        <v>0</v>
      </c>
      <c r="E214" s="13" t="str">
        <f t="shared" si="5"/>
        <v>0</v>
      </c>
      <c r="F214" s="13" t="str">
        <f t="shared" si="6"/>
        <v>0</v>
      </c>
      <c r="G214" s="15" t="str">
        <f t="shared" si="7"/>
        <v>0</v>
      </c>
      <c r="H214" s="3">
        <v>6464675.09</v>
      </c>
    </row>
    <row r="215">
      <c r="A215" s="3" t="s">
        <v>10</v>
      </c>
      <c r="B215" s="3" t="s">
        <v>267</v>
      </c>
      <c r="C215" s="3" t="s">
        <v>12</v>
      </c>
      <c r="D215" s="13" t="str">
        <f t="shared" si="1"/>
        <v>0</v>
      </c>
      <c r="E215" s="13" t="str">
        <f t="shared" si="5"/>
        <v>0</v>
      </c>
      <c r="F215" s="13" t="str">
        <f t="shared" si="6"/>
        <v>0</v>
      </c>
      <c r="G215" s="15" t="str">
        <f t="shared" si="7"/>
        <v>0</v>
      </c>
      <c r="H215" s="3">
        <v>5760352.53</v>
      </c>
    </row>
    <row r="216">
      <c r="A216" s="3" t="s">
        <v>10</v>
      </c>
      <c r="B216" s="3" t="s">
        <v>268</v>
      </c>
      <c r="C216" s="3" t="s">
        <v>12</v>
      </c>
      <c r="D216" s="13" t="str">
        <f t="shared" si="1"/>
        <v>0</v>
      </c>
      <c r="E216" s="13" t="str">
        <f t="shared" si="5"/>
        <v>0</v>
      </c>
      <c r="F216" s="13" t="str">
        <f t="shared" si="6"/>
        <v>0</v>
      </c>
      <c r="G216" s="15" t="str">
        <f t="shared" si="7"/>
        <v>0</v>
      </c>
      <c r="H216" s="3">
        <v>541507.93</v>
      </c>
    </row>
    <row r="217">
      <c r="A217" s="3" t="s">
        <v>10</v>
      </c>
      <c r="B217" s="3" t="s">
        <v>269</v>
      </c>
      <c r="C217" s="3" t="s">
        <v>12</v>
      </c>
      <c r="D217" s="13" t="str">
        <f t="shared" si="1"/>
        <v>0</v>
      </c>
      <c r="E217" s="13" t="str">
        <f t="shared" si="5"/>
        <v>0</v>
      </c>
      <c r="F217" s="13" t="str">
        <f t="shared" si="6"/>
        <v>0</v>
      </c>
      <c r="G217" s="15" t="str">
        <f t="shared" si="7"/>
        <v>0</v>
      </c>
      <c r="H217" s="3">
        <v>429476.46</v>
      </c>
    </row>
    <row r="218">
      <c r="A218" s="3" t="s">
        <v>10</v>
      </c>
      <c r="B218" s="3" t="s">
        <v>270</v>
      </c>
      <c r="C218" s="3" t="s">
        <v>12</v>
      </c>
      <c r="D218" s="13" t="str">
        <f t="shared" si="1"/>
        <v>0</v>
      </c>
      <c r="E218" s="13" t="str">
        <f t="shared" si="5"/>
        <v>0</v>
      </c>
      <c r="F218" s="13" t="str">
        <f t="shared" si="6"/>
        <v>0</v>
      </c>
      <c r="G218" s="15" t="str">
        <f t="shared" si="7"/>
        <v>0</v>
      </c>
      <c r="H218" s="3">
        <v>501993.89</v>
      </c>
    </row>
    <row r="219">
      <c r="A219" s="3" t="s">
        <v>10</v>
      </c>
      <c r="B219" s="3" t="s">
        <v>271</v>
      </c>
      <c r="C219" s="3" t="s">
        <v>12</v>
      </c>
      <c r="D219" s="13" t="str">
        <f t="shared" si="1"/>
        <v>0</v>
      </c>
      <c r="E219" s="13" t="str">
        <f t="shared" si="5"/>
        <v>0</v>
      </c>
      <c r="F219" s="13" t="str">
        <f t="shared" si="6"/>
        <v>0</v>
      </c>
      <c r="G219" s="15" t="str">
        <f t="shared" si="7"/>
        <v>0</v>
      </c>
      <c r="H219" s="3">
        <v>1942111.78</v>
      </c>
    </row>
    <row r="220">
      <c r="A220" s="3" t="s">
        <v>10</v>
      </c>
      <c r="B220" s="3" t="s">
        <v>272</v>
      </c>
      <c r="C220" s="3" t="s">
        <v>12</v>
      </c>
      <c r="D220" s="13" t="str">
        <f t="shared" si="1"/>
        <v>0</v>
      </c>
      <c r="E220" s="13" t="str">
        <f t="shared" si="5"/>
        <v>0</v>
      </c>
      <c r="F220" s="13" t="str">
        <f t="shared" si="6"/>
        <v>0</v>
      </c>
      <c r="G220" s="15" t="str">
        <f t="shared" si="7"/>
        <v>0</v>
      </c>
      <c r="H220" s="3">
        <v>401736.75</v>
      </c>
    </row>
    <row r="221">
      <c r="A221" s="3" t="s">
        <v>10</v>
      </c>
      <c r="B221" s="3" t="s">
        <v>273</v>
      </c>
      <c r="C221" s="3" t="s">
        <v>12</v>
      </c>
      <c r="D221" s="13" t="str">
        <f t="shared" si="1"/>
        <v>0</v>
      </c>
      <c r="E221" s="13" t="str">
        <f t="shared" si="5"/>
        <v>0</v>
      </c>
      <c r="F221" s="13" t="str">
        <f t="shared" si="6"/>
        <v>0</v>
      </c>
      <c r="G221" s="15" t="str">
        <f t="shared" si="7"/>
        <v>0</v>
      </c>
      <c r="H221" s="3">
        <v>456387.54</v>
      </c>
    </row>
    <row r="222">
      <c r="A222" s="3" t="s">
        <v>10</v>
      </c>
      <c r="B222" s="3" t="s">
        <v>274</v>
      </c>
      <c r="C222" s="3" t="s">
        <v>12</v>
      </c>
      <c r="D222" s="13" t="str">
        <f t="shared" si="1"/>
        <v>0</v>
      </c>
      <c r="E222" s="13" t="str">
        <f t="shared" si="5"/>
        <v>0</v>
      </c>
      <c r="F222" s="13" t="str">
        <f t="shared" si="6"/>
        <v>0</v>
      </c>
      <c r="G222" s="15" t="str">
        <f t="shared" si="7"/>
        <v>0</v>
      </c>
      <c r="H222" s="3">
        <v>732542.51</v>
      </c>
    </row>
    <row r="223">
      <c r="A223" s="3" t="s">
        <v>10</v>
      </c>
      <c r="B223" s="3" t="s">
        <v>275</v>
      </c>
      <c r="C223" s="3" t="s">
        <v>12</v>
      </c>
      <c r="D223" s="13" t="str">
        <f t="shared" si="1"/>
        <v>0</v>
      </c>
      <c r="E223" s="13" t="str">
        <f t="shared" si="5"/>
        <v>0</v>
      </c>
      <c r="F223" s="13" t="str">
        <f t="shared" si="6"/>
        <v>0</v>
      </c>
      <c r="G223" s="15" t="str">
        <f t="shared" si="7"/>
        <v>0</v>
      </c>
      <c r="H223" s="3">
        <v>3530084.91</v>
      </c>
    </row>
    <row r="224">
      <c r="A224" s="3" t="s">
        <v>10</v>
      </c>
      <c r="B224" s="3" t="s">
        <v>276</v>
      </c>
      <c r="C224" s="3" t="s">
        <v>12</v>
      </c>
      <c r="D224" s="13" t="str">
        <f t="shared" si="1"/>
        <v>0</v>
      </c>
      <c r="E224" s="13" t="str">
        <f t="shared" si="5"/>
        <v>0</v>
      </c>
      <c r="F224" s="13" t="str">
        <f t="shared" si="6"/>
        <v>0</v>
      </c>
      <c r="G224" s="15" t="str">
        <f t="shared" si="7"/>
        <v>0</v>
      </c>
      <c r="H224" s="3">
        <v>339840.75</v>
      </c>
    </row>
    <row r="225">
      <c r="A225" s="3" t="s">
        <v>10</v>
      </c>
      <c r="B225" s="3" t="s">
        <v>277</v>
      </c>
      <c r="C225" s="3" t="s">
        <v>12</v>
      </c>
      <c r="D225" s="13" t="str">
        <f t="shared" si="1"/>
        <v>0</v>
      </c>
      <c r="E225" s="13" t="str">
        <f t="shared" si="5"/>
        <v>0</v>
      </c>
      <c r="F225" s="13" t="str">
        <f t="shared" si="6"/>
        <v>0</v>
      </c>
      <c r="G225" s="15" t="str">
        <f t="shared" si="7"/>
        <v>0</v>
      </c>
      <c r="H225" s="3">
        <v>450139.72</v>
      </c>
    </row>
    <row r="226">
      <c r="A226" s="3" t="s">
        <v>10</v>
      </c>
      <c r="B226" s="3" t="s">
        <v>278</v>
      </c>
      <c r="C226" s="3" t="s">
        <v>12</v>
      </c>
      <c r="D226" s="13" t="str">
        <f t="shared" si="1"/>
        <v>0</v>
      </c>
      <c r="E226" s="13" t="str">
        <f t="shared" si="5"/>
        <v>0</v>
      </c>
      <c r="F226" s="13" t="str">
        <f t="shared" si="6"/>
        <v>0</v>
      </c>
      <c r="G226" s="15" t="str">
        <f t="shared" si="7"/>
        <v>0</v>
      </c>
      <c r="H226" s="3">
        <v>596590.2</v>
      </c>
    </row>
    <row r="227">
      <c r="A227" s="3" t="s">
        <v>10</v>
      </c>
      <c r="B227" s="3" t="s">
        <v>279</v>
      </c>
      <c r="C227" s="3" t="s">
        <v>12</v>
      </c>
      <c r="D227" s="13" t="str">
        <f t="shared" si="1"/>
        <v>0</v>
      </c>
      <c r="E227" s="13" t="str">
        <f t="shared" si="5"/>
        <v>0</v>
      </c>
      <c r="F227" s="13" t="str">
        <f t="shared" si="6"/>
        <v>0</v>
      </c>
      <c r="G227" s="15" t="str">
        <f t="shared" si="7"/>
        <v>0</v>
      </c>
      <c r="H227" s="3">
        <v>5742908.56</v>
      </c>
    </row>
    <row r="228">
      <c r="A228" s="3" t="s">
        <v>10</v>
      </c>
      <c r="B228" s="3" t="s">
        <v>280</v>
      </c>
      <c r="C228" s="3" t="s">
        <v>12</v>
      </c>
      <c r="D228" s="13" t="str">
        <f t="shared" si="1"/>
        <v>0</v>
      </c>
      <c r="E228" s="13" t="str">
        <f t="shared" si="5"/>
        <v>0</v>
      </c>
      <c r="F228" s="13" t="str">
        <f t="shared" si="6"/>
        <v>0</v>
      </c>
      <c r="G228" s="15" t="str">
        <f t="shared" si="7"/>
        <v>0</v>
      </c>
      <c r="H228" s="3">
        <v>495466.95</v>
      </c>
    </row>
    <row r="229">
      <c r="A229" s="3" t="s">
        <v>10</v>
      </c>
      <c r="B229" s="3" t="s">
        <v>281</v>
      </c>
      <c r="C229" s="3" t="s">
        <v>12</v>
      </c>
      <c r="D229" s="13" t="str">
        <f t="shared" si="1"/>
        <v>0</v>
      </c>
      <c r="E229" s="13" t="str">
        <f t="shared" si="5"/>
        <v>0</v>
      </c>
      <c r="F229" s="13" t="str">
        <f t="shared" si="6"/>
        <v>0</v>
      </c>
      <c r="G229" s="15" t="str">
        <f t="shared" si="7"/>
        <v>0</v>
      </c>
      <c r="H229" s="3">
        <v>418653.79</v>
      </c>
    </row>
    <row r="230">
      <c r="A230" s="3" t="s">
        <v>10</v>
      </c>
      <c r="B230" s="3" t="s">
        <v>282</v>
      </c>
      <c r="C230" s="3" t="s">
        <v>12</v>
      </c>
      <c r="D230" s="13" t="str">
        <f t="shared" si="1"/>
        <v>0</v>
      </c>
      <c r="E230" s="13" t="str">
        <f t="shared" si="5"/>
        <v>0</v>
      </c>
      <c r="F230" s="13" t="str">
        <f t="shared" si="6"/>
        <v>0</v>
      </c>
      <c r="G230" s="15" t="str">
        <f t="shared" si="7"/>
        <v>0</v>
      </c>
      <c r="H230" s="3">
        <v>696294.95</v>
      </c>
    </row>
    <row r="231">
      <c r="A231" s="3" t="s">
        <v>10</v>
      </c>
      <c r="B231" s="3" t="s">
        <v>283</v>
      </c>
      <c r="C231" s="3" t="s">
        <v>12</v>
      </c>
      <c r="D231" s="13" t="str">
        <f t="shared" si="1"/>
        <v>0</v>
      </c>
      <c r="E231" s="13" t="str">
        <f t="shared" si="5"/>
        <v>0</v>
      </c>
      <c r="F231" s="13" t="str">
        <f t="shared" si="6"/>
        <v>0</v>
      </c>
      <c r="G231" s="15" t="str">
        <f t="shared" si="7"/>
        <v>0</v>
      </c>
      <c r="H231" s="3">
        <v>727904.2</v>
      </c>
    </row>
    <row r="232">
      <c r="A232" s="3" t="s">
        <v>10</v>
      </c>
      <c r="B232" s="3" t="s">
        <v>284</v>
      </c>
      <c r="C232" s="3" t="s">
        <v>12</v>
      </c>
      <c r="D232" s="13" t="str">
        <f t="shared" si="1"/>
        <v>0</v>
      </c>
      <c r="E232" s="13" t="str">
        <f t="shared" si="5"/>
        <v>0</v>
      </c>
      <c r="F232" s="13" t="str">
        <f t="shared" si="6"/>
        <v>0</v>
      </c>
      <c r="G232" s="15" t="str">
        <f t="shared" si="7"/>
        <v>0</v>
      </c>
      <c r="H232" s="3">
        <v>392616.14</v>
      </c>
    </row>
    <row r="233">
      <c r="A233" s="3" t="s">
        <v>10</v>
      </c>
      <c r="B233" s="3" t="s">
        <v>285</v>
      </c>
      <c r="C233" s="3" t="s">
        <v>12</v>
      </c>
      <c r="D233" s="13" t="str">
        <f t="shared" si="1"/>
        <v>0</v>
      </c>
      <c r="E233" s="13" t="str">
        <f t="shared" si="5"/>
        <v>0</v>
      </c>
      <c r="F233" s="13" t="str">
        <f t="shared" si="6"/>
        <v>0</v>
      </c>
      <c r="G233" s="15" t="str">
        <f t="shared" si="7"/>
        <v>0</v>
      </c>
      <c r="H233" s="3">
        <v>921171.35</v>
      </c>
    </row>
    <row r="234">
      <c r="A234" s="3" t="s">
        <v>10</v>
      </c>
      <c r="B234" s="3" t="s">
        <v>286</v>
      </c>
      <c r="C234" s="3" t="s">
        <v>12</v>
      </c>
      <c r="D234" s="13" t="str">
        <f t="shared" si="1"/>
        <v>0</v>
      </c>
      <c r="E234" s="13" t="str">
        <f t="shared" si="5"/>
        <v>0</v>
      </c>
      <c r="F234" s="13" t="str">
        <f t="shared" si="6"/>
        <v>0</v>
      </c>
      <c r="G234" s="15" t="str">
        <f t="shared" si="7"/>
        <v>0</v>
      </c>
      <c r="H234" s="3">
        <v>9136465.56</v>
      </c>
    </row>
    <row r="235">
      <c r="A235" s="3" t="s">
        <v>10</v>
      </c>
      <c r="B235" s="3" t="s">
        <v>286</v>
      </c>
      <c r="C235" s="3" t="s">
        <v>12</v>
      </c>
      <c r="D235" s="13" t="str">
        <f t="shared" si="1"/>
        <v>0</v>
      </c>
      <c r="E235" s="13" t="str">
        <f t="shared" si="5"/>
        <v>0</v>
      </c>
      <c r="F235" s="13" t="str">
        <f t="shared" si="6"/>
        <v>0</v>
      </c>
      <c r="G235" s="15" t="str">
        <f t="shared" si="7"/>
        <v>0</v>
      </c>
      <c r="H235" s="3">
        <v>3802022.66</v>
      </c>
    </row>
    <row r="236">
      <c r="A236" s="3" t="s">
        <v>10</v>
      </c>
      <c r="B236" s="3" t="s">
        <v>287</v>
      </c>
      <c r="C236" s="3" t="s">
        <v>12</v>
      </c>
      <c r="D236" s="13" t="str">
        <f t="shared" si="1"/>
        <v>0</v>
      </c>
      <c r="E236" s="13" t="str">
        <f t="shared" si="5"/>
        <v>0</v>
      </c>
      <c r="F236" s="13" t="str">
        <f t="shared" si="6"/>
        <v>0</v>
      </c>
      <c r="G236" s="15" t="str">
        <f t="shared" si="7"/>
        <v>0</v>
      </c>
      <c r="H236" s="3">
        <v>5961759.02</v>
      </c>
    </row>
    <row r="237">
      <c r="A237" s="3" t="s">
        <v>10</v>
      </c>
      <c r="B237" s="3" t="s">
        <v>288</v>
      </c>
      <c r="C237" s="3" t="s">
        <v>12</v>
      </c>
      <c r="D237" s="13" t="str">
        <f t="shared" si="1"/>
        <v>0</v>
      </c>
      <c r="E237" s="13" t="str">
        <f t="shared" si="5"/>
        <v>0</v>
      </c>
      <c r="F237" s="13" t="str">
        <f t="shared" si="6"/>
        <v>0</v>
      </c>
      <c r="G237" s="15" t="str">
        <f t="shared" si="7"/>
        <v>0</v>
      </c>
      <c r="H237" s="3">
        <v>407421.82</v>
      </c>
    </row>
    <row r="238">
      <c r="A238" s="3" t="s">
        <v>10</v>
      </c>
      <c r="B238" s="3" t="s">
        <v>289</v>
      </c>
      <c r="C238" s="3" t="s">
        <v>12</v>
      </c>
      <c r="D238" s="13" t="str">
        <f t="shared" si="1"/>
        <v>0</v>
      </c>
      <c r="E238" s="13" t="str">
        <f t="shared" si="5"/>
        <v>0</v>
      </c>
      <c r="F238" s="13" t="str">
        <f t="shared" si="6"/>
        <v>0</v>
      </c>
      <c r="G238" s="15" t="str">
        <f t="shared" si="7"/>
        <v>0</v>
      </c>
      <c r="H238" s="3">
        <v>480770.53</v>
      </c>
    </row>
    <row r="239">
      <c r="A239" s="3" t="s">
        <v>10</v>
      </c>
      <c r="B239" s="3" t="s">
        <v>290</v>
      </c>
      <c r="C239" s="3" t="s">
        <v>12</v>
      </c>
      <c r="D239" s="13" t="str">
        <f t="shared" si="1"/>
        <v>0</v>
      </c>
      <c r="E239" s="13" t="str">
        <f t="shared" si="5"/>
        <v>0</v>
      </c>
      <c r="F239" s="13" t="str">
        <f t="shared" si="6"/>
        <v>0</v>
      </c>
      <c r="G239" s="15" t="str">
        <f t="shared" si="7"/>
        <v>0</v>
      </c>
      <c r="H239" s="3">
        <v>6672361.36</v>
      </c>
    </row>
    <row r="240">
      <c r="A240" s="3" t="s">
        <v>10</v>
      </c>
      <c r="B240" s="3" t="s">
        <v>291</v>
      </c>
      <c r="C240" s="3" t="s">
        <v>12</v>
      </c>
      <c r="D240" s="13" t="str">
        <f t="shared" si="1"/>
        <v>0</v>
      </c>
      <c r="E240" s="13" t="str">
        <f t="shared" si="5"/>
        <v>0</v>
      </c>
      <c r="F240" s="13" t="str">
        <f t="shared" si="6"/>
        <v>0</v>
      </c>
      <c r="G240" s="15" t="str">
        <f t="shared" si="7"/>
        <v>0</v>
      </c>
      <c r="H240" s="3">
        <v>690310.67</v>
      </c>
    </row>
    <row r="241">
      <c r="A241" s="3" t="s">
        <v>10</v>
      </c>
      <c r="B241" s="3" t="s">
        <v>292</v>
      </c>
      <c r="C241" s="3" t="s">
        <v>12</v>
      </c>
      <c r="D241" s="13" t="str">
        <f t="shared" si="1"/>
        <v>0</v>
      </c>
      <c r="E241" s="13" t="str">
        <f t="shared" si="5"/>
        <v>0</v>
      </c>
      <c r="F241" s="13" t="str">
        <f t="shared" si="6"/>
        <v>0</v>
      </c>
      <c r="G241" s="15" t="str">
        <f t="shared" si="7"/>
        <v>0</v>
      </c>
      <c r="H241" s="3">
        <v>337934.83</v>
      </c>
    </row>
    <row r="242">
      <c r="A242" s="3" t="s">
        <v>10</v>
      </c>
      <c r="B242" s="3" t="s">
        <v>293</v>
      </c>
      <c r="C242" s="3" t="s">
        <v>12</v>
      </c>
      <c r="D242" s="13" t="str">
        <f t="shared" si="1"/>
        <v>0</v>
      </c>
      <c r="E242" s="13" t="str">
        <f t="shared" si="5"/>
        <v>0</v>
      </c>
      <c r="F242" s="13" t="str">
        <f t="shared" si="6"/>
        <v>0</v>
      </c>
      <c r="G242" s="15" t="str">
        <f t="shared" si="7"/>
        <v>0</v>
      </c>
      <c r="H242" s="3">
        <v>6366221.57</v>
      </c>
    </row>
    <row r="243">
      <c r="A243" s="3" t="s">
        <v>10</v>
      </c>
      <c r="B243" s="3" t="s">
        <v>294</v>
      </c>
      <c r="C243" s="3" t="s">
        <v>12</v>
      </c>
      <c r="D243" s="13" t="str">
        <f t="shared" si="1"/>
        <v>0</v>
      </c>
      <c r="E243" s="13" t="str">
        <f t="shared" si="5"/>
        <v>0</v>
      </c>
      <c r="F243" s="13" t="str">
        <f t="shared" si="6"/>
        <v>0</v>
      </c>
      <c r="G243" s="15" t="str">
        <f t="shared" si="7"/>
        <v>0</v>
      </c>
      <c r="H243" s="3">
        <v>442127.88</v>
      </c>
    </row>
    <row r="244">
      <c r="A244" s="3" t="s">
        <v>10</v>
      </c>
      <c r="B244" s="3" t="s">
        <v>295</v>
      </c>
      <c r="C244" s="3" t="s">
        <v>12</v>
      </c>
      <c r="D244" s="13" t="str">
        <f t="shared" si="1"/>
        <v>0</v>
      </c>
      <c r="E244" s="13" t="str">
        <f t="shared" si="5"/>
        <v>0</v>
      </c>
      <c r="F244" s="13" t="str">
        <f t="shared" si="6"/>
        <v>0</v>
      </c>
      <c r="G244" s="15" t="str">
        <f t="shared" si="7"/>
        <v>0</v>
      </c>
      <c r="H244" s="3">
        <v>310759.75</v>
      </c>
    </row>
    <row r="245">
      <c r="A245" s="3" t="s">
        <v>10</v>
      </c>
      <c r="B245" s="3" t="s">
        <v>296</v>
      </c>
      <c r="C245" s="3" t="s">
        <v>12</v>
      </c>
      <c r="D245" s="13" t="str">
        <f t="shared" si="1"/>
        <v>0</v>
      </c>
      <c r="E245" s="13" t="str">
        <f t="shared" si="5"/>
        <v>0</v>
      </c>
      <c r="F245" s="13" t="str">
        <f t="shared" si="6"/>
        <v>0</v>
      </c>
      <c r="G245" s="15" t="str">
        <f t="shared" si="7"/>
        <v>0</v>
      </c>
      <c r="H245" s="3">
        <v>411695.91</v>
      </c>
    </row>
    <row r="246">
      <c r="A246" s="3" t="s">
        <v>10</v>
      </c>
      <c r="B246" s="3" t="s">
        <v>297</v>
      </c>
      <c r="C246" s="3" t="s">
        <v>12</v>
      </c>
      <c r="D246" s="13" t="str">
        <f t="shared" si="1"/>
        <v>0</v>
      </c>
      <c r="E246" s="13" t="str">
        <f t="shared" si="5"/>
        <v>0</v>
      </c>
      <c r="F246" s="13" t="str">
        <f t="shared" si="6"/>
        <v>0</v>
      </c>
      <c r="G246" s="15" t="str">
        <f t="shared" si="7"/>
        <v>0</v>
      </c>
      <c r="H246" s="3">
        <v>7784958.52</v>
      </c>
    </row>
    <row r="247">
      <c r="A247" s="3" t="s">
        <v>10</v>
      </c>
      <c r="B247" s="3" t="s">
        <v>298</v>
      </c>
      <c r="C247" s="3" t="s">
        <v>12</v>
      </c>
      <c r="D247" s="13" t="str">
        <f t="shared" si="1"/>
        <v>0</v>
      </c>
      <c r="E247" s="13" t="str">
        <f t="shared" si="5"/>
        <v>0</v>
      </c>
      <c r="F247" s="13" t="str">
        <f t="shared" si="6"/>
        <v>0</v>
      </c>
      <c r="G247" s="15" t="str">
        <f t="shared" si="7"/>
        <v>0</v>
      </c>
      <c r="H247" s="3">
        <v>5527402.18</v>
      </c>
    </row>
    <row r="248">
      <c r="A248" s="3" t="s">
        <v>10</v>
      </c>
      <c r="B248" s="3" t="s">
        <v>299</v>
      </c>
      <c r="C248" s="3" t="s">
        <v>12</v>
      </c>
      <c r="D248" s="13" t="str">
        <f t="shared" si="1"/>
        <v>0</v>
      </c>
      <c r="E248" s="13" t="str">
        <f t="shared" si="5"/>
        <v>0</v>
      </c>
      <c r="F248" s="13" t="str">
        <f t="shared" si="6"/>
        <v>0</v>
      </c>
      <c r="G248" s="15" t="str">
        <f t="shared" si="7"/>
        <v>0</v>
      </c>
      <c r="H248" s="3">
        <v>458650.3</v>
      </c>
    </row>
    <row r="249">
      <c r="A249" s="3" t="s">
        <v>10</v>
      </c>
      <c r="B249" s="3" t="s">
        <v>300</v>
      </c>
      <c r="C249" s="3" t="s">
        <v>12</v>
      </c>
      <c r="D249" s="13" t="str">
        <f t="shared" si="1"/>
        <v>0</v>
      </c>
      <c r="E249" s="13" t="str">
        <f t="shared" si="5"/>
        <v>0</v>
      </c>
      <c r="F249" s="13" t="str">
        <f t="shared" si="6"/>
        <v>0</v>
      </c>
      <c r="G249" s="15" t="str">
        <f t="shared" si="7"/>
        <v>0</v>
      </c>
      <c r="H249" s="3">
        <v>1494031.83</v>
      </c>
    </row>
    <row r="250">
      <c r="A250" s="3" t="s">
        <v>10</v>
      </c>
      <c r="B250" s="3" t="s">
        <v>301</v>
      </c>
      <c r="C250" s="3" t="s">
        <v>12</v>
      </c>
      <c r="D250" s="13" t="str">
        <f t="shared" si="1"/>
        <v>0</v>
      </c>
      <c r="E250" s="13" t="str">
        <f t="shared" si="5"/>
        <v>0</v>
      </c>
      <c r="F250" s="13" t="str">
        <f t="shared" si="6"/>
        <v>0</v>
      </c>
      <c r="G250" s="15" t="str">
        <f t="shared" si="7"/>
        <v>0</v>
      </c>
      <c r="H250" s="3">
        <v>563491.19</v>
      </c>
    </row>
    <row r="251">
      <c r="A251" s="3" t="s">
        <v>10</v>
      </c>
      <c r="B251" s="3" t="s">
        <v>302</v>
      </c>
      <c r="C251" s="3" t="s">
        <v>12</v>
      </c>
      <c r="D251" s="13" t="str">
        <f t="shared" si="1"/>
        <v>0</v>
      </c>
      <c r="E251" s="13" t="str">
        <f t="shared" si="5"/>
        <v>0</v>
      </c>
      <c r="F251" s="13" t="str">
        <f t="shared" si="6"/>
        <v>0</v>
      </c>
      <c r="G251" s="15" t="str">
        <f t="shared" si="7"/>
        <v>0</v>
      </c>
      <c r="H251" s="3">
        <v>2601708.34</v>
      </c>
    </row>
    <row r="252">
      <c r="A252" s="3" t="s">
        <v>10</v>
      </c>
      <c r="B252" s="3" t="s">
        <v>303</v>
      </c>
      <c r="C252" s="3" t="s">
        <v>12</v>
      </c>
      <c r="D252" s="13" t="str">
        <f t="shared" si="1"/>
        <v>0</v>
      </c>
      <c r="E252" s="13" t="str">
        <f t="shared" si="5"/>
        <v>0</v>
      </c>
      <c r="F252" s="13" t="str">
        <f t="shared" si="6"/>
        <v>0</v>
      </c>
      <c r="G252" s="15" t="str">
        <f t="shared" si="7"/>
        <v>0</v>
      </c>
      <c r="H252" s="3">
        <v>6835648.39</v>
      </c>
    </row>
    <row r="253">
      <c r="A253" s="3" t="s">
        <v>10</v>
      </c>
      <c r="B253" s="3" t="s">
        <v>304</v>
      </c>
      <c r="C253" s="3" t="s">
        <v>12</v>
      </c>
      <c r="D253" s="13" t="str">
        <f t="shared" si="1"/>
        <v>0</v>
      </c>
      <c r="E253" s="13" t="str">
        <f t="shared" si="5"/>
        <v>0</v>
      </c>
      <c r="F253" s="13" t="str">
        <f t="shared" si="6"/>
        <v>0</v>
      </c>
      <c r="G253" s="15" t="str">
        <f t="shared" si="7"/>
        <v>0</v>
      </c>
      <c r="H253" s="3">
        <v>352311.63</v>
      </c>
    </row>
    <row r="254">
      <c r="A254" s="3" t="s">
        <v>10</v>
      </c>
      <c r="B254" s="3" t="s">
        <v>305</v>
      </c>
      <c r="C254" s="3" t="s">
        <v>12</v>
      </c>
      <c r="D254" s="13" t="str">
        <f t="shared" si="1"/>
        <v>0</v>
      </c>
      <c r="E254" s="13" t="str">
        <f t="shared" si="5"/>
        <v>0</v>
      </c>
      <c r="F254" s="13" t="str">
        <f t="shared" si="6"/>
        <v>0</v>
      </c>
      <c r="G254" s="15" t="str">
        <f t="shared" si="7"/>
        <v>0</v>
      </c>
      <c r="H254" s="3">
        <v>357761.17</v>
      </c>
    </row>
    <row r="255">
      <c r="A255" s="3" t="s">
        <v>10</v>
      </c>
      <c r="B255" s="3" t="s">
        <v>306</v>
      </c>
      <c r="C255" s="3" t="s">
        <v>12</v>
      </c>
      <c r="D255" s="13" t="str">
        <f t="shared" si="1"/>
        <v>0</v>
      </c>
      <c r="E255" s="13" t="str">
        <f t="shared" si="5"/>
        <v>0</v>
      </c>
      <c r="F255" s="13" t="str">
        <f t="shared" si="6"/>
        <v>0</v>
      </c>
      <c r="G255" s="15" t="str">
        <f t="shared" si="7"/>
        <v>0</v>
      </c>
      <c r="H255" s="3">
        <v>391634.54</v>
      </c>
    </row>
    <row r="256">
      <c r="A256" s="3" t="s">
        <v>10</v>
      </c>
      <c r="B256" s="3" t="s">
        <v>307</v>
      </c>
      <c r="C256" s="3" t="s">
        <v>12</v>
      </c>
      <c r="D256" s="13" t="str">
        <f t="shared" si="1"/>
        <v>0</v>
      </c>
      <c r="E256" s="13" t="str">
        <f t="shared" si="5"/>
        <v>0</v>
      </c>
      <c r="F256" s="13" t="str">
        <f t="shared" si="6"/>
        <v>0</v>
      </c>
      <c r="G256" s="15" t="str">
        <f t="shared" si="7"/>
        <v>0</v>
      </c>
      <c r="H256" s="3">
        <v>385890.22</v>
      </c>
    </row>
    <row r="257">
      <c r="A257" s="3" t="s">
        <v>10</v>
      </c>
      <c r="B257" s="3" t="s">
        <v>308</v>
      </c>
      <c r="C257" s="3" t="s">
        <v>12</v>
      </c>
      <c r="D257" s="13" t="str">
        <f t="shared" si="1"/>
        <v>0</v>
      </c>
      <c r="E257" s="13" t="str">
        <f t="shared" si="5"/>
        <v>0</v>
      </c>
      <c r="F257" s="13" t="str">
        <f t="shared" si="6"/>
        <v>0</v>
      </c>
      <c r="G257" s="15" t="str">
        <f t="shared" si="7"/>
        <v>0</v>
      </c>
      <c r="H257" s="3">
        <v>502412.75</v>
      </c>
    </row>
    <row r="258">
      <c r="A258" s="3" t="s">
        <v>10</v>
      </c>
      <c r="B258" s="3" t="s">
        <v>309</v>
      </c>
      <c r="C258" s="3" t="s">
        <v>12</v>
      </c>
      <c r="D258" s="13" t="str">
        <f t="shared" si="1"/>
        <v>0</v>
      </c>
      <c r="E258" s="13" t="str">
        <f t="shared" si="5"/>
        <v>0</v>
      </c>
      <c r="F258" s="13" t="str">
        <f t="shared" si="6"/>
        <v>0</v>
      </c>
      <c r="G258" s="15" t="str">
        <f t="shared" si="7"/>
        <v>0</v>
      </c>
      <c r="H258" s="3">
        <v>398279.42</v>
      </c>
    </row>
    <row r="259">
      <c r="A259" s="3" t="s">
        <v>10</v>
      </c>
      <c r="B259" s="3" t="s">
        <v>310</v>
      </c>
      <c r="C259" s="3" t="s">
        <v>12</v>
      </c>
      <c r="D259" s="13" t="str">
        <f t="shared" si="1"/>
        <v>0</v>
      </c>
      <c r="E259" s="13" t="str">
        <f t="shared" si="5"/>
        <v>0</v>
      </c>
      <c r="F259" s="13" t="str">
        <f t="shared" si="6"/>
        <v>0</v>
      </c>
      <c r="G259" s="15" t="str">
        <f t="shared" si="7"/>
        <v>0</v>
      </c>
      <c r="H259" s="3">
        <v>524767.15</v>
      </c>
    </row>
    <row r="260">
      <c r="A260" s="3" t="s">
        <v>10</v>
      </c>
      <c r="B260" s="3" t="s">
        <v>311</v>
      </c>
      <c r="C260" s="3" t="s">
        <v>12</v>
      </c>
      <c r="D260" s="13" t="str">
        <f t="shared" si="1"/>
        <v>0</v>
      </c>
      <c r="E260" s="13" t="str">
        <f t="shared" si="5"/>
        <v>0</v>
      </c>
      <c r="F260" s="13" t="str">
        <f t="shared" si="6"/>
        <v>0</v>
      </c>
      <c r="G260" s="15" t="str">
        <f t="shared" si="7"/>
        <v>0</v>
      </c>
      <c r="H260" s="3">
        <v>414973.35</v>
      </c>
    </row>
    <row r="261">
      <c r="A261" s="3" t="s">
        <v>10</v>
      </c>
      <c r="B261" s="3" t="s">
        <v>312</v>
      </c>
      <c r="C261" s="3" t="s">
        <v>12</v>
      </c>
      <c r="D261" s="13" t="str">
        <f t="shared" si="1"/>
        <v>0</v>
      </c>
      <c r="E261" s="13" t="str">
        <f t="shared" si="5"/>
        <v>0</v>
      </c>
      <c r="F261" s="13" t="str">
        <f t="shared" si="6"/>
        <v>0</v>
      </c>
      <c r="G261" s="15" t="str">
        <f t="shared" si="7"/>
        <v>0</v>
      </c>
      <c r="H261" s="3">
        <v>299259.74</v>
      </c>
    </row>
    <row r="262">
      <c r="A262" s="3" t="s">
        <v>10</v>
      </c>
      <c r="B262" s="3" t="s">
        <v>313</v>
      </c>
      <c r="C262" s="3" t="s">
        <v>12</v>
      </c>
      <c r="D262" s="13" t="str">
        <f t="shared" si="1"/>
        <v>0</v>
      </c>
      <c r="E262" s="13" t="str">
        <f t="shared" si="5"/>
        <v>Alcoa</v>
      </c>
      <c r="F262" s="13" t="str">
        <f t="shared" si="6"/>
        <v>ALCOA INC</v>
      </c>
      <c r="G262" s="15">
        <f t="shared" si="7"/>
        <v>371393.64</v>
      </c>
      <c r="H262" s="3">
        <v>371393.64</v>
      </c>
    </row>
    <row r="263">
      <c r="A263" s="3" t="s">
        <v>10</v>
      </c>
      <c r="B263" s="3" t="s">
        <v>314</v>
      </c>
      <c r="C263" s="3" t="s">
        <v>12</v>
      </c>
      <c r="D263" s="13" t="str">
        <f t="shared" si="1"/>
        <v>0</v>
      </c>
      <c r="E263" s="13" t="str">
        <f t="shared" si="5"/>
        <v>0</v>
      </c>
      <c r="F263" s="13" t="str">
        <f t="shared" si="6"/>
        <v>0</v>
      </c>
      <c r="G263" s="15" t="str">
        <f t="shared" si="7"/>
        <v>0</v>
      </c>
      <c r="H263" s="3">
        <v>823010.25</v>
      </c>
    </row>
    <row r="264">
      <c r="A264" s="3" t="s">
        <v>10</v>
      </c>
      <c r="B264" s="3" t="s">
        <v>315</v>
      </c>
      <c r="C264" s="3" t="s">
        <v>12</v>
      </c>
      <c r="D264" s="13" t="str">
        <f t="shared" si="1"/>
        <v>0</v>
      </c>
      <c r="E264" s="13" t="str">
        <f t="shared" si="5"/>
        <v>0</v>
      </c>
      <c r="F264" s="13" t="str">
        <f t="shared" si="6"/>
        <v>0</v>
      </c>
      <c r="G264" s="15" t="str">
        <f t="shared" si="7"/>
        <v>0</v>
      </c>
      <c r="H264" s="3">
        <v>4055801.36</v>
      </c>
    </row>
    <row r="265">
      <c r="A265" s="3" t="s">
        <v>10</v>
      </c>
      <c r="B265" s="3" t="s">
        <v>316</v>
      </c>
      <c r="C265" s="3" t="s">
        <v>12</v>
      </c>
      <c r="D265" s="13" t="str">
        <f t="shared" si="1"/>
        <v>Freeport-McMoRan</v>
      </c>
      <c r="E265" s="13" t="str">
        <f t="shared" si="5"/>
        <v>0</v>
      </c>
      <c r="F265" s="13" t="str">
        <f t="shared" si="6"/>
        <v>FREEPORT-MCMORAN INC</v>
      </c>
      <c r="G265" s="15">
        <f t="shared" si="7"/>
        <v>6593870.78</v>
      </c>
      <c r="H265" s="3">
        <v>6593870.78</v>
      </c>
    </row>
    <row r="266">
      <c r="A266" s="3" t="s">
        <v>10</v>
      </c>
      <c r="B266" s="3" t="s">
        <v>317</v>
      </c>
      <c r="C266" s="3" t="s">
        <v>12</v>
      </c>
      <c r="D266" s="13" t="str">
        <f t="shared" si="1"/>
        <v>0</v>
      </c>
      <c r="E266" s="13" t="str">
        <f t="shared" si="5"/>
        <v>0</v>
      </c>
      <c r="F266" s="13" t="str">
        <f t="shared" si="6"/>
        <v>0</v>
      </c>
      <c r="G266" s="15" t="str">
        <f t="shared" si="7"/>
        <v>0</v>
      </c>
      <c r="H266" s="3">
        <v>5779172.51</v>
      </c>
    </row>
    <row r="267">
      <c r="A267" s="3" t="s">
        <v>10</v>
      </c>
      <c r="B267" s="3" t="s">
        <v>318</v>
      </c>
      <c r="C267" s="3" t="s">
        <v>12</v>
      </c>
      <c r="D267" s="13" t="str">
        <f t="shared" si="1"/>
        <v>0</v>
      </c>
      <c r="E267" s="13" t="str">
        <f t="shared" si="5"/>
        <v>0</v>
      </c>
      <c r="F267" s="13" t="str">
        <f t="shared" si="6"/>
        <v>0</v>
      </c>
      <c r="G267" s="15" t="str">
        <f t="shared" si="7"/>
        <v>0</v>
      </c>
      <c r="H267" s="3">
        <v>416481.22</v>
      </c>
    </row>
    <row r="268">
      <c r="A268" s="3" t="s">
        <v>10</v>
      </c>
      <c r="B268" s="3" t="s">
        <v>319</v>
      </c>
      <c r="C268" s="3" t="s">
        <v>12</v>
      </c>
      <c r="D268" s="13" t="str">
        <f t="shared" si="1"/>
        <v>0</v>
      </c>
      <c r="E268" s="13" t="str">
        <f t="shared" si="5"/>
        <v>0</v>
      </c>
      <c r="F268" s="13" t="str">
        <f t="shared" si="6"/>
        <v>0</v>
      </c>
      <c r="G268" s="15" t="str">
        <f t="shared" si="7"/>
        <v>0</v>
      </c>
      <c r="H268" s="3">
        <v>466653.82</v>
      </c>
    </row>
    <row r="269">
      <c r="A269" s="3" t="s">
        <v>10</v>
      </c>
      <c r="B269" s="3" t="s">
        <v>320</v>
      </c>
      <c r="C269" s="3" t="s">
        <v>12</v>
      </c>
      <c r="D269" s="13" t="str">
        <f t="shared" si="1"/>
        <v>0</v>
      </c>
      <c r="E269" s="13" t="str">
        <f t="shared" si="5"/>
        <v>0</v>
      </c>
      <c r="F269" s="13" t="str">
        <f t="shared" si="6"/>
        <v>0</v>
      </c>
      <c r="G269" s="15" t="str">
        <f t="shared" si="7"/>
        <v>0</v>
      </c>
      <c r="H269" s="3">
        <v>341206.09</v>
      </c>
    </row>
    <row r="270">
      <c r="A270" s="3" t="s">
        <v>10</v>
      </c>
      <c r="B270" s="3" t="s">
        <v>321</v>
      </c>
      <c r="C270" s="3" t="s">
        <v>12</v>
      </c>
      <c r="D270" s="13" t="str">
        <f t="shared" si="1"/>
        <v>0</v>
      </c>
      <c r="E270" s="13" t="str">
        <f t="shared" si="5"/>
        <v>0</v>
      </c>
      <c r="F270" s="13" t="str">
        <f t="shared" si="6"/>
        <v>0</v>
      </c>
      <c r="G270" s="15" t="str">
        <f t="shared" si="7"/>
        <v>0</v>
      </c>
      <c r="H270" s="3">
        <v>485533.18</v>
      </c>
    </row>
    <row r="271">
      <c r="A271" s="3" t="s">
        <v>10</v>
      </c>
      <c r="B271" s="3" t="s">
        <v>322</v>
      </c>
      <c r="C271" s="3" t="s">
        <v>12</v>
      </c>
      <c r="D271" s="13" t="str">
        <f t="shared" si="1"/>
        <v>0</v>
      </c>
      <c r="E271" s="13" t="str">
        <f t="shared" si="5"/>
        <v>0</v>
      </c>
      <c r="F271" s="13" t="str">
        <f t="shared" si="6"/>
        <v>0</v>
      </c>
      <c r="G271" s="15" t="str">
        <f t="shared" si="7"/>
        <v>0</v>
      </c>
      <c r="H271" s="3">
        <v>306712.87</v>
      </c>
    </row>
    <row r="272">
      <c r="A272" s="3" t="s">
        <v>10</v>
      </c>
      <c r="B272" s="3" t="s">
        <v>323</v>
      </c>
      <c r="C272" s="3" t="s">
        <v>12</v>
      </c>
      <c r="D272" s="13" t="str">
        <f t="shared" si="1"/>
        <v>0</v>
      </c>
      <c r="E272" s="13" t="str">
        <f t="shared" si="5"/>
        <v>0</v>
      </c>
      <c r="F272" s="13" t="str">
        <f t="shared" si="6"/>
        <v>0</v>
      </c>
      <c r="G272" s="15" t="str">
        <f t="shared" si="7"/>
        <v>0</v>
      </c>
      <c r="H272" s="3">
        <v>920034.47</v>
      </c>
    </row>
    <row r="273">
      <c r="A273" s="3" t="s">
        <v>10</v>
      </c>
      <c r="B273" s="3" t="s">
        <v>324</v>
      </c>
      <c r="C273" s="3" t="s">
        <v>12</v>
      </c>
      <c r="D273" s="13" t="str">
        <f t="shared" si="1"/>
        <v>0</v>
      </c>
      <c r="E273" s="13" t="str">
        <f t="shared" si="5"/>
        <v>0</v>
      </c>
      <c r="F273" s="13" t="str">
        <f t="shared" si="6"/>
        <v>0</v>
      </c>
      <c r="G273" s="15" t="str">
        <f t="shared" si="7"/>
        <v>0</v>
      </c>
      <c r="H273" s="3">
        <v>390668.46</v>
      </c>
    </row>
    <row r="274">
      <c r="A274" s="3" t="s">
        <v>10</v>
      </c>
      <c r="B274" s="3" t="s">
        <v>325</v>
      </c>
      <c r="C274" s="3" t="s">
        <v>12</v>
      </c>
      <c r="D274" s="13" t="str">
        <f t="shared" si="1"/>
        <v>0</v>
      </c>
      <c r="E274" s="13" t="str">
        <f t="shared" si="5"/>
        <v>0</v>
      </c>
      <c r="F274" s="13" t="str">
        <f t="shared" si="6"/>
        <v>0</v>
      </c>
      <c r="G274" s="15" t="str">
        <f t="shared" si="7"/>
        <v>0</v>
      </c>
      <c r="H274" s="3">
        <v>415775.64</v>
      </c>
    </row>
    <row r="275">
      <c r="A275" s="3" t="s">
        <v>10</v>
      </c>
      <c r="B275" s="3" t="s">
        <v>326</v>
      </c>
      <c r="C275" s="3" t="s">
        <v>12</v>
      </c>
      <c r="D275" s="13" t="str">
        <f t="shared" si="1"/>
        <v>0</v>
      </c>
      <c r="E275" s="13" t="str">
        <f t="shared" si="5"/>
        <v>0</v>
      </c>
      <c r="F275" s="13" t="str">
        <f t="shared" si="6"/>
        <v>0</v>
      </c>
      <c r="G275" s="15" t="str">
        <f t="shared" si="7"/>
        <v>0</v>
      </c>
      <c r="H275" s="3">
        <v>673602.11</v>
      </c>
    </row>
    <row r="276">
      <c r="A276" s="3" t="s">
        <v>10</v>
      </c>
      <c r="B276" s="3" t="s">
        <v>327</v>
      </c>
      <c r="C276" s="3" t="s">
        <v>12</v>
      </c>
      <c r="D276" s="13" t="str">
        <f t="shared" si="1"/>
        <v>0</v>
      </c>
      <c r="E276" s="13" t="str">
        <f t="shared" si="5"/>
        <v>0</v>
      </c>
      <c r="F276" s="13" t="str">
        <f t="shared" si="6"/>
        <v>0</v>
      </c>
      <c r="G276" s="15" t="str">
        <f t="shared" si="7"/>
        <v>0</v>
      </c>
      <c r="H276" s="3">
        <v>508101.51</v>
      </c>
    </row>
    <row r="277">
      <c r="A277" s="3" t="s">
        <v>10</v>
      </c>
      <c r="B277" s="3" t="s">
        <v>328</v>
      </c>
      <c r="C277" s="3" t="s">
        <v>12</v>
      </c>
      <c r="D277" s="13" t="str">
        <f t="shared" si="1"/>
        <v>0</v>
      </c>
      <c r="E277" s="13" t="str">
        <f t="shared" si="5"/>
        <v>0</v>
      </c>
      <c r="F277" s="13" t="str">
        <f t="shared" si="6"/>
        <v>0</v>
      </c>
      <c r="G277" s="15" t="str">
        <f t="shared" si="7"/>
        <v>0</v>
      </c>
      <c r="H277" s="3">
        <v>436480.23</v>
      </c>
    </row>
    <row r="278">
      <c r="A278" s="3" t="s">
        <v>10</v>
      </c>
      <c r="B278" s="3" t="s">
        <v>329</v>
      </c>
      <c r="C278" s="3" t="s">
        <v>12</v>
      </c>
      <c r="D278" s="13" t="str">
        <f t="shared" si="1"/>
        <v>0</v>
      </c>
      <c r="E278" s="13" t="str">
        <f t="shared" si="5"/>
        <v>0</v>
      </c>
      <c r="F278" s="13" t="str">
        <f t="shared" si="6"/>
        <v>0</v>
      </c>
      <c r="G278" s="15" t="str">
        <f t="shared" si="7"/>
        <v>0</v>
      </c>
      <c r="H278" s="3">
        <v>310480.69</v>
      </c>
    </row>
    <row r="279">
      <c r="A279" s="3" t="s">
        <v>10</v>
      </c>
      <c r="B279" s="3" t="s">
        <v>330</v>
      </c>
      <c r="C279" s="3" t="s">
        <v>12</v>
      </c>
      <c r="D279" s="13" t="str">
        <f t="shared" si="1"/>
        <v>0</v>
      </c>
      <c r="E279" s="13" t="str">
        <f t="shared" si="5"/>
        <v>0</v>
      </c>
      <c r="F279" s="13" t="str">
        <f t="shared" si="6"/>
        <v>0</v>
      </c>
      <c r="G279" s="15" t="str">
        <f t="shared" si="7"/>
        <v>0</v>
      </c>
      <c r="H279" s="3">
        <v>619442.07</v>
      </c>
    </row>
    <row r="280">
      <c r="A280" s="3" t="s">
        <v>10</v>
      </c>
      <c r="B280" s="3" t="s">
        <v>331</v>
      </c>
      <c r="C280" s="3" t="s">
        <v>12</v>
      </c>
      <c r="D280" s="13" t="str">
        <f t="shared" si="1"/>
        <v>0</v>
      </c>
      <c r="E280" s="13" t="str">
        <f t="shared" si="5"/>
        <v>0</v>
      </c>
      <c r="F280" s="13" t="str">
        <f t="shared" si="6"/>
        <v>0</v>
      </c>
      <c r="G280" s="15" t="str">
        <f t="shared" si="7"/>
        <v>0</v>
      </c>
      <c r="H280" s="3">
        <v>487470.71</v>
      </c>
    </row>
    <row r="281">
      <c r="A281" s="3" t="s">
        <v>10</v>
      </c>
      <c r="B281" s="3" t="s">
        <v>332</v>
      </c>
      <c r="C281" s="3" t="s">
        <v>12</v>
      </c>
      <c r="D281" s="13" t="str">
        <f t="shared" si="1"/>
        <v>0</v>
      </c>
      <c r="E281" s="13" t="str">
        <f t="shared" si="5"/>
        <v>0</v>
      </c>
      <c r="F281" s="13" t="str">
        <f t="shared" si="6"/>
        <v>0</v>
      </c>
      <c r="G281" s="15" t="str">
        <f t="shared" si="7"/>
        <v>0</v>
      </c>
      <c r="H281" s="3">
        <v>367153.34</v>
      </c>
    </row>
    <row r="282">
      <c r="A282" s="3" t="s">
        <v>10</v>
      </c>
      <c r="B282" s="3" t="s">
        <v>333</v>
      </c>
      <c r="C282" s="3" t="s">
        <v>12</v>
      </c>
      <c r="D282" s="13" t="str">
        <f t="shared" si="1"/>
        <v>0</v>
      </c>
      <c r="E282" s="13" t="str">
        <f t="shared" si="5"/>
        <v>0</v>
      </c>
      <c r="F282" s="13" t="str">
        <f t="shared" si="6"/>
        <v>0</v>
      </c>
      <c r="G282" s="15" t="str">
        <f t="shared" si="7"/>
        <v>0</v>
      </c>
      <c r="H282" s="3">
        <v>1795262.43</v>
      </c>
    </row>
    <row r="283">
      <c r="A283" s="3" t="s">
        <v>10</v>
      </c>
      <c r="B283" s="3" t="s">
        <v>334</v>
      </c>
      <c r="C283" s="3" t="s">
        <v>12</v>
      </c>
      <c r="D283" s="13" t="str">
        <f t="shared" si="1"/>
        <v>0</v>
      </c>
      <c r="E283" s="13" t="str">
        <f t="shared" si="5"/>
        <v>0</v>
      </c>
      <c r="F283" s="13" t="str">
        <f t="shared" si="6"/>
        <v>0</v>
      </c>
      <c r="G283" s="15" t="str">
        <f t="shared" si="7"/>
        <v>0</v>
      </c>
      <c r="H283" s="3">
        <v>449969.6</v>
      </c>
    </row>
    <row r="284">
      <c r="A284" s="3" t="s">
        <v>10</v>
      </c>
      <c r="B284" s="3" t="s">
        <v>335</v>
      </c>
      <c r="C284" s="3" t="s">
        <v>12</v>
      </c>
      <c r="D284" s="13" t="str">
        <f t="shared" si="1"/>
        <v>Suncor Energy </v>
      </c>
      <c r="E284" s="13" t="str">
        <f t="shared" si="5"/>
        <v>0</v>
      </c>
      <c r="F284" s="13" t="str">
        <f t="shared" si="6"/>
        <v>SUNCOR ENERGY INC NEW</v>
      </c>
      <c r="G284" s="15">
        <f t="shared" si="7"/>
        <v>540752.26</v>
      </c>
      <c r="H284" s="3">
        <v>540752.26</v>
      </c>
    </row>
    <row r="285">
      <c r="A285" s="3" t="s">
        <v>10</v>
      </c>
      <c r="B285" s="3" t="s">
        <v>336</v>
      </c>
      <c r="C285" s="3" t="s">
        <v>12</v>
      </c>
      <c r="D285" s="13" t="str">
        <f t="shared" si="1"/>
        <v>0</v>
      </c>
      <c r="E285" s="13" t="str">
        <f t="shared" si="5"/>
        <v>0</v>
      </c>
      <c r="F285" s="13" t="str">
        <f t="shared" si="6"/>
        <v>0</v>
      </c>
      <c r="G285" s="15" t="str">
        <f t="shared" si="7"/>
        <v>0</v>
      </c>
      <c r="H285" s="3">
        <v>4175106.9</v>
      </c>
    </row>
    <row r="286">
      <c r="A286" s="3" t="s">
        <v>10</v>
      </c>
      <c r="B286" s="3" t="s">
        <v>337</v>
      </c>
      <c r="C286" s="3" t="s">
        <v>12</v>
      </c>
      <c r="D286" s="13" t="str">
        <f t="shared" si="1"/>
        <v>0</v>
      </c>
      <c r="E286" s="13" t="str">
        <f t="shared" si="5"/>
        <v>0</v>
      </c>
      <c r="F286" s="13" t="str">
        <f t="shared" si="6"/>
        <v>0</v>
      </c>
      <c r="G286" s="15" t="str">
        <f t="shared" si="7"/>
        <v>0</v>
      </c>
      <c r="H286" s="3">
        <v>525425.94</v>
      </c>
    </row>
    <row r="287">
      <c r="A287" s="3" t="s">
        <v>10</v>
      </c>
      <c r="B287" s="3" t="s">
        <v>338</v>
      </c>
      <c r="C287" s="3" t="s">
        <v>12</v>
      </c>
      <c r="D287" s="13" t="str">
        <f t="shared" si="1"/>
        <v>0</v>
      </c>
      <c r="E287" s="13" t="str">
        <f t="shared" si="5"/>
        <v>0</v>
      </c>
      <c r="F287" s="13" t="str">
        <f t="shared" si="6"/>
        <v>0</v>
      </c>
      <c r="G287" s="15" t="str">
        <f t="shared" si="7"/>
        <v>0</v>
      </c>
      <c r="H287" s="3">
        <v>342744.21</v>
      </c>
    </row>
    <row r="288">
      <c r="A288" s="3" t="s">
        <v>10</v>
      </c>
      <c r="B288" s="3" t="s">
        <v>339</v>
      </c>
      <c r="C288" s="3" t="s">
        <v>12</v>
      </c>
      <c r="D288" s="13" t="str">
        <f t="shared" si="1"/>
        <v>0</v>
      </c>
      <c r="E288" s="13" t="str">
        <f t="shared" si="5"/>
        <v>0</v>
      </c>
      <c r="F288" s="13" t="str">
        <f t="shared" si="6"/>
        <v>0</v>
      </c>
      <c r="G288" s="15" t="str">
        <f t="shared" si="7"/>
        <v>0</v>
      </c>
      <c r="H288" s="3">
        <v>6248197.32</v>
      </c>
    </row>
    <row r="289">
      <c r="A289" s="3" t="s">
        <v>10</v>
      </c>
      <c r="B289" s="3" t="s">
        <v>340</v>
      </c>
      <c r="C289" s="3" t="s">
        <v>12</v>
      </c>
      <c r="D289" s="13" t="str">
        <f t="shared" si="1"/>
        <v>0</v>
      </c>
      <c r="E289" s="13" t="str">
        <f t="shared" si="5"/>
        <v>0</v>
      </c>
      <c r="F289" s="13" t="str">
        <f t="shared" si="6"/>
        <v>0</v>
      </c>
      <c r="G289" s="15" t="str">
        <f t="shared" si="7"/>
        <v>0</v>
      </c>
      <c r="H289" s="3">
        <v>6152446.34</v>
      </c>
    </row>
    <row r="290">
      <c r="A290" s="3" t="s">
        <v>10</v>
      </c>
      <c r="B290" s="3" t="s">
        <v>341</v>
      </c>
      <c r="C290" s="3" t="s">
        <v>12</v>
      </c>
      <c r="D290" s="13" t="str">
        <f t="shared" si="1"/>
        <v>0</v>
      </c>
      <c r="E290" s="13" t="str">
        <f t="shared" si="5"/>
        <v>0</v>
      </c>
      <c r="F290" s="13" t="str">
        <f t="shared" si="6"/>
        <v>0</v>
      </c>
      <c r="G290" s="15" t="str">
        <f t="shared" si="7"/>
        <v>0</v>
      </c>
      <c r="H290" s="3">
        <v>3428814.5</v>
      </c>
    </row>
    <row r="291">
      <c r="A291" s="3" t="s">
        <v>10</v>
      </c>
      <c r="B291" s="3" t="s">
        <v>342</v>
      </c>
      <c r="C291" s="3" t="s">
        <v>12</v>
      </c>
      <c r="D291" s="13" t="str">
        <f t="shared" si="1"/>
        <v>0</v>
      </c>
      <c r="E291" s="13" t="str">
        <f t="shared" si="5"/>
        <v>0</v>
      </c>
      <c r="F291" s="13" t="str">
        <f t="shared" si="6"/>
        <v>0</v>
      </c>
      <c r="G291" s="15" t="str">
        <f t="shared" si="7"/>
        <v>0</v>
      </c>
      <c r="H291" s="3">
        <v>336478.54</v>
      </c>
    </row>
    <row r="292">
      <c r="A292" s="3" t="s">
        <v>10</v>
      </c>
      <c r="B292" s="3" t="s">
        <v>343</v>
      </c>
      <c r="C292" s="3" t="s">
        <v>12</v>
      </c>
      <c r="D292" s="13" t="str">
        <f t="shared" si="1"/>
        <v>0</v>
      </c>
      <c r="E292" s="13" t="str">
        <f t="shared" si="5"/>
        <v>0</v>
      </c>
      <c r="F292" s="13" t="str">
        <f t="shared" si="6"/>
        <v>0</v>
      </c>
      <c r="G292" s="15" t="str">
        <f t="shared" si="7"/>
        <v>0</v>
      </c>
      <c r="H292" s="3">
        <v>648695.91</v>
      </c>
    </row>
    <row r="293">
      <c r="A293" s="3" t="s">
        <v>10</v>
      </c>
      <c r="B293" s="3" t="s">
        <v>344</v>
      </c>
      <c r="C293" s="3" t="s">
        <v>12</v>
      </c>
      <c r="D293" s="13" t="str">
        <f t="shared" si="1"/>
        <v>0</v>
      </c>
      <c r="E293" s="13" t="str">
        <f t="shared" si="5"/>
        <v>0</v>
      </c>
      <c r="F293" s="13" t="str">
        <f t="shared" si="6"/>
        <v>0</v>
      </c>
      <c r="G293" s="15" t="str">
        <f t="shared" si="7"/>
        <v>0</v>
      </c>
      <c r="H293" s="3">
        <v>4697544.17</v>
      </c>
    </row>
    <row r="294">
      <c r="A294" s="3" t="s">
        <v>10</v>
      </c>
      <c r="B294" s="3" t="s">
        <v>345</v>
      </c>
      <c r="C294" s="3" t="s">
        <v>12</v>
      </c>
      <c r="D294" s="13" t="str">
        <f t="shared" si="1"/>
        <v>0</v>
      </c>
      <c r="E294" s="13" t="str">
        <f t="shared" si="5"/>
        <v>0</v>
      </c>
      <c r="F294" s="13" t="str">
        <f t="shared" si="6"/>
        <v>0</v>
      </c>
      <c r="G294" s="15" t="str">
        <f t="shared" si="7"/>
        <v>0</v>
      </c>
      <c r="H294" s="3">
        <v>392851.8</v>
      </c>
    </row>
    <row r="295">
      <c r="A295" s="3" t="s">
        <v>10</v>
      </c>
      <c r="B295" s="3" t="s">
        <v>346</v>
      </c>
      <c r="C295" s="3" t="s">
        <v>12</v>
      </c>
      <c r="D295" s="13" t="str">
        <f t="shared" si="1"/>
        <v>0</v>
      </c>
      <c r="E295" s="13" t="str">
        <f t="shared" si="5"/>
        <v>0</v>
      </c>
      <c r="F295" s="13" t="str">
        <f t="shared" si="6"/>
        <v>0</v>
      </c>
      <c r="G295" s="15" t="str">
        <f t="shared" si="7"/>
        <v>0</v>
      </c>
      <c r="H295" s="3">
        <v>458504.08</v>
      </c>
    </row>
    <row r="296">
      <c r="A296" s="3" t="s">
        <v>10</v>
      </c>
      <c r="B296" s="3" t="s">
        <v>347</v>
      </c>
      <c r="C296" s="3" t="s">
        <v>12</v>
      </c>
      <c r="D296" s="13" t="str">
        <f t="shared" si="1"/>
        <v>0</v>
      </c>
      <c r="E296" s="13" t="str">
        <f t="shared" si="5"/>
        <v>0</v>
      </c>
      <c r="F296" s="13" t="str">
        <f t="shared" si="6"/>
        <v>0</v>
      </c>
      <c r="G296" s="15" t="str">
        <f t="shared" si="7"/>
        <v>0</v>
      </c>
      <c r="H296" s="3">
        <v>411982.24</v>
      </c>
    </row>
    <row r="297">
      <c r="A297" s="3" t="s">
        <v>10</v>
      </c>
      <c r="B297" s="3" t="s">
        <v>348</v>
      </c>
      <c r="C297" s="3" t="s">
        <v>12</v>
      </c>
      <c r="D297" s="13" t="str">
        <f t="shared" si="1"/>
        <v>0</v>
      </c>
      <c r="E297" s="13" t="str">
        <f t="shared" si="5"/>
        <v>0</v>
      </c>
      <c r="F297" s="13" t="str">
        <f t="shared" si="6"/>
        <v>0</v>
      </c>
      <c r="G297" s="15" t="str">
        <f t="shared" si="7"/>
        <v>0</v>
      </c>
      <c r="H297" s="3">
        <v>2193257.2</v>
      </c>
    </row>
    <row r="298">
      <c r="A298" s="3" t="s">
        <v>10</v>
      </c>
      <c r="B298" s="3" t="s">
        <v>349</v>
      </c>
      <c r="C298" s="3" t="s">
        <v>12</v>
      </c>
      <c r="D298" s="13" t="str">
        <f t="shared" si="1"/>
        <v>0</v>
      </c>
      <c r="E298" s="13" t="str">
        <f t="shared" si="5"/>
        <v>0</v>
      </c>
      <c r="F298" s="13" t="str">
        <f t="shared" si="6"/>
        <v>0</v>
      </c>
      <c r="G298" s="15" t="str">
        <f t="shared" si="7"/>
        <v>0</v>
      </c>
      <c r="H298" s="3">
        <v>2844885.7</v>
      </c>
    </row>
    <row r="299">
      <c r="A299" s="3" t="s">
        <v>10</v>
      </c>
      <c r="B299" s="3" t="s">
        <v>350</v>
      </c>
      <c r="C299" s="3" t="s">
        <v>12</v>
      </c>
      <c r="D299" s="13" t="str">
        <f t="shared" si="1"/>
        <v>0</v>
      </c>
      <c r="E299" s="13" t="str">
        <f t="shared" si="5"/>
        <v>0</v>
      </c>
      <c r="F299" s="13" t="str">
        <f t="shared" si="6"/>
        <v>0</v>
      </c>
      <c r="G299" s="15" t="str">
        <f t="shared" si="7"/>
        <v>0</v>
      </c>
      <c r="H299" s="3">
        <v>7333800.37</v>
      </c>
    </row>
    <row r="300">
      <c r="A300" s="3" t="s">
        <v>10</v>
      </c>
      <c r="B300" s="3" t="s">
        <v>351</v>
      </c>
      <c r="C300" s="3" t="s">
        <v>12</v>
      </c>
      <c r="D300" s="13" t="str">
        <f t="shared" si="1"/>
        <v>0</v>
      </c>
      <c r="E300" s="13" t="str">
        <f t="shared" si="5"/>
        <v>0</v>
      </c>
      <c r="F300" s="13" t="str">
        <f t="shared" si="6"/>
        <v>0</v>
      </c>
      <c r="G300" s="15" t="str">
        <f t="shared" si="7"/>
        <v>0</v>
      </c>
      <c r="H300" s="3">
        <v>59232.47</v>
      </c>
    </row>
    <row r="301">
      <c r="A301" s="3" t="s">
        <v>10</v>
      </c>
      <c r="B301" s="3" t="s">
        <v>352</v>
      </c>
      <c r="C301" s="3" t="s">
        <v>12</v>
      </c>
      <c r="D301" s="13" t="str">
        <f t="shared" si="1"/>
        <v>0</v>
      </c>
      <c r="E301" s="13" t="str">
        <f t="shared" si="5"/>
        <v>0</v>
      </c>
      <c r="F301" s="13" t="str">
        <f t="shared" si="6"/>
        <v>0</v>
      </c>
      <c r="G301" s="15" t="str">
        <f t="shared" si="7"/>
        <v>0</v>
      </c>
      <c r="H301" s="3">
        <v>8674134.38</v>
      </c>
    </row>
    <row r="302">
      <c r="A302" s="3" t="s">
        <v>10</v>
      </c>
      <c r="B302" s="3" t="s">
        <v>353</v>
      </c>
      <c r="C302" s="3" t="s">
        <v>12</v>
      </c>
      <c r="D302" s="13" t="str">
        <f t="shared" si="1"/>
        <v>0</v>
      </c>
      <c r="E302" s="13" t="str">
        <f t="shared" si="5"/>
        <v>0</v>
      </c>
      <c r="F302" s="13" t="str">
        <f t="shared" si="6"/>
        <v>0</v>
      </c>
      <c r="G302" s="15" t="str">
        <f t="shared" si="7"/>
        <v>0</v>
      </c>
      <c r="H302" s="3">
        <v>2501626.21</v>
      </c>
    </row>
    <row r="303">
      <c r="A303" s="3" t="s">
        <v>10</v>
      </c>
      <c r="B303" s="3" t="s">
        <v>354</v>
      </c>
      <c r="C303" s="3" t="s">
        <v>12</v>
      </c>
      <c r="D303" s="13" t="str">
        <f t="shared" si="1"/>
        <v>0</v>
      </c>
      <c r="E303" s="13" t="str">
        <f t="shared" si="5"/>
        <v>0</v>
      </c>
      <c r="F303" s="13" t="str">
        <f t="shared" si="6"/>
        <v>0</v>
      </c>
      <c r="G303" s="15" t="str">
        <f t="shared" si="7"/>
        <v>0</v>
      </c>
      <c r="H303" s="3">
        <v>6364794.69</v>
      </c>
    </row>
    <row r="304">
      <c r="A304" s="3" t="s">
        <v>10</v>
      </c>
      <c r="B304" s="3" t="s">
        <v>355</v>
      </c>
      <c r="C304" s="3" t="s">
        <v>12</v>
      </c>
      <c r="D304" s="13" t="str">
        <f t="shared" si="1"/>
        <v>0</v>
      </c>
      <c r="E304" s="13" t="str">
        <f t="shared" si="5"/>
        <v>0</v>
      </c>
      <c r="F304" s="13" t="str">
        <f t="shared" si="6"/>
        <v>0</v>
      </c>
      <c r="G304" s="15" t="str">
        <f t="shared" si="7"/>
        <v>0</v>
      </c>
      <c r="H304" s="3">
        <v>3349903.31</v>
      </c>
    </row>
    <row r="305">
      <c r="A305" s="3" t="s">
        <v>10</v>
      </c>
      <c r="B305" s="3" t="s">
        <v>356</v>
      </c>
      <c r="C305" s="3" t="s">
        <v>12</v>
      </c>
      <c r="D305" s="13" t="str">
        <f t="shared" si="1"/>
        <v>Anadarko Petroleum </v>
      </c>
      <c r="E305" s="13" t="str">
        <f t="shared" si="5"/>
        <v>0</v>
      </c>
      <c r="F305" s="13" t="str">
        <f t="shared" si="6"/>
        <v>ANADARKO PETROLEUM CORP</v>
      </c>
      <c r="G305" s="15">
        <f t="shared" si="7"/>
        <v>5601973.38</v>
      </c>
      <c r="H305" s="3">
        <v>5601973.38</v>
      </c>
    </row>
    <row r="306">
      <c r="A306" s="3" t="s">
        <v>10</v>
      </c>
      <c r="B306" s="3" t="s">
        <v>357</v>
      </c>
      <c r="C306" s="3" t="s">
        <v>12</v>
      </c>
      <c r="D306" s="13" t="str">
        <f t="shared" si="1"/>
        <v>0</v>
      </c>
      <c r="E306" s="13" t="str">
        <f t="shared" si="5"/>
        <v>0</v>
      </c>
      <c r="F306" s="13" t="str">
        <f t="shared" si="6"/>
        <v>0</v>
      </c>
      <c r="G306" s="15" t="str">
        <f t="shared" si="7"/>
        <v>0</v>
      </c>
      <c r="H306" s="3">
        <v>471164.83</v>
      </c>
    </row>
    <row r="307">
      <c r="A307" s="3" t="s">
        <v>10</v>
      </c>
      <c r="B307" s="3" t="s">
        <v>358</v>
      </c>
      <c r="C307" s="3" t="s">
        <v>12</v>
      </c>
      <c r="D307" s="13" t="str">
        <f t="shared" si="1"/>
        <v>ConocoPhillips</v>
      </c>
      <c r="E307" s="13" t="str">
        <f t="shared" si="5"/>
        <v>0</v>
      </c>
      <c r="F307" s="13" t="str">
        <f t="shared" si="6"/>
        <v>CONOCOPHILLIPS</v>
      </c>
      <c r="G307" s="15">
        <f t="shared" si="7"/>
        <v>932909.07</v>
      </c>
      <c r="H307" s="3">
        <v>932909.07</v>
      </c>
    </row>
    <row r="308">
      <c r="A308" s="3" t="s">
        <v>10</v>
      </c>
      <c r="B308" s="3" t="s">
        <v>359</v>
      </c>
      <c r="C308" s="3" t="s">
        <v>12</v>
      </c>
      <c r="D308" s="13" t="str">
        <f t="shared" si="1"/>
        <v>Devon Energy </v>
      </c>
      <c r="E308" s="13" t="str">
        <f t="shared" si="5"/>
        <v>0</v>
      </c>
      <c r="F308" s="13" t="str">
        <f t="shared" si="6"/>
        <v>DEVON ENERGY CORP</v>
      </c>
      <c r="G308" s="15">
        <f t="shared" si="7"/>
        <v>596593.17</v>
      </c>
      <c r="H308" s="3">
        <v>596593.17</v>
      </c>
    </row>
    <row r="309">
      <c r="A309" s="3" t="s">
        <v>10</v>
      </c>
      <c r="B309" s="3" t="s">
        <v>360</v>
      </c>
      <c r="C309" s="3" t="s">
        <v>12</v>
      </c>
      <c r="D309" s="13" t="str">
        <f t="shared" si="1"/>
        <v>EOG Resources</v>
      </c>
      <c r="E309" s="13" t="str">
        <f t="shared" si="5"/>
        <v>0</v>
      </c>
      <c r="F309" s="13" t="str">
        <f t="shared" si="6"/>
        <v>EOG RESOURCES INC</v>
      </c>
      <c r="G309" s="15">
        <f t="shared" si="7"/>
        <v>7174975.9</v>
      </c>
      <c r="H309" s="3">
        <v>7174975.9</v>
      </c>
    </row>
    <row r="310">
      <c r="A310" s="3" t="s">
        <v>10</v>
      </c>
      <c r="B310" s="3" t="s">
        <v>361</v>
      </c>
      <c r="C310" s="3" t="s">
        <v>12</v>
      </c>
      <c r="D310" s="13" t="str">
        <f t="shared" si="1"/>
        <v>Exxon</v>
      </c>
      <c r="E310" s="13" t="str">
        <f t="shared" si="5"/>
        <v>0</v>
      </c>
      <c r="F310" s="13" t="str">
        <f t="shared" si="6"/>
        <v>EXXON MOBIL CORP</v>
      </c>
      <c r="G310" s="15">
        <f t="shared" si="7"/>
        <v>2992326.56</v>
      </c>
      <c r="H310" s="3">
        <v>2992326.56</v>
      </c>
    </row>
    <row r="311">
      <c r="A311" s="3" t="s">
        <v>10</v>
      </c>
      <c r="B311" s="3" t="s">
        <v>362</v>
      </c>
      <c r="C311" s="3" t="s">
        <v>12</v>
      </c>
      <c r="D311" s="13" t="str">
        <f t="shared" si="1"/>
        <v>0</v>
      </c>
      <c r="E311" s="13" t="str">
        <f t="shared" si="5"/>
        <v>0</v>
      </c>
      <c r="F311" s="13" t="str">
        <f t="shared" si="6"/>
        <v>0</v>
      </c>
      <c r="G311" s="15" t="str">
        <f t="shared" si="7"/>
        <v>0</v>
      </c>
      <c r="H311" s="3">
        <v>716786.63</v>
      </c>
    </row>
    <row r="312">
      <c r="A312" s="3" t="s">
        <v>10</v>
      </c>
      <c r="B312" s="3" t="s">
        <v>363</v>
      </c>
      <c r="C312" s="3" t="s">
        <v>12</v>
      </c>
      <c r="D312" s="13" t="str">
        <f t="shared" si="1"/>
        <v>Hess </v>
      </c>
      <c r="E312" s="13" t="str">
        <f t="shared" si="5"/>
        <v>0</v>
      </c>
      <c r="F312" s="13" t="str">
        <f t="shared" si="6"/>
        <v>HESS CORP</v>
      </c>
      <c r="G312" s="15">
        <f t="shared" si="7"/>
        <v>455970.59</v>
      </c>
      <c r="H312" s="3">
        <v>455970.59</v>
      </c>
    </row>
    <row r="313">
      <c r="A313" s="3" t="s">
        <v>10</v>
      </c>
      <c r="B313" s="3" t="s">
        <v>364</v>
      </c>
      <c r="C313" s="3" t="s">
        <v>12</v>
      </c>
      <c r="D313" s="13" t="str">
        <f t="shared" si="1"/>
        <v>Marathon Oil </v>
      </c>
      <c r="E313" s="13" t="str">
        <f t="shared" si="5"/>
        <v>0</v>
      </c>
      <c r="F313" s="13" t="str">
        <f t="shared" si="6"/>
        <v>MARATHON OIL CORP</v>
      </c>
      <c r="G313" s="15">
        <f t="shared" si="7"/>
        <v>559160.12</v>
      </c>
      <c r="H313" s="3">
        <v>559160.12</v>
      </c>
    </row>
    <row r="314">
      <c r="A314" s="3" t="s">
        <v>10</v>
      </c>
      <c r="B314" s="3" t="s">
        <v>365</v>
      </c>
      <c r="C314" s="3" t="s">
        <v>12</v>
      </c>
      <c r="D314" s="13" t="str">
        <f t="shared" si="1"/>
        <v>0</v>
      </c>
      <c r="E314" s="13" t="str">
        <f t="shared" si="5"/>
        <v>0</v>
      </c>
      <c r="F314" s="13" t="str">
        <f t="shared" si="6"/>
        <v>0</v>
      </c>
      <c r="G314" s="15" t="str">
        <f t="shared" si="7"/>
        <v>0</v>
      </c>
      <c r="H314" s="3">
        <v>395169.86</v>
      </c>
    </row>
    <row r="315">
      <c r="A315" s="3" t="s">
        <v>10</v>
      </c>
      <c r="B315" s="3" t="s">
        <v>366</v>
      </c>
      <c r="C315" s="3" t="s">
        <v>12</v>
      </c>
      <c r="D315" s="13" t="str">
        <f t="shared" si="1"/>
        <v>0</v>
      </c>
      <c r="E315" s="13" t="str">
        <f t="shared" si="5"/>
        <v>0</v>
      </c>
      <c r="F315" s="13" t="str">
        <f t="shared" si="6"/>
        <v>0</v>
      </c>
      <c r="G315" s="15" t="str">
        <f t="shared" si="7"/>
        <v>0</v>
      </c>
      <c r="H315" s="3">
        <v>424097.66</v>
      </c>
    </row>
    <row r="316">
      <c r="A316" s="3" t="s">
        <v>10</v>
      </c>
      <c r="B316" s="3" t="s">
        <v>367</v>
      </c>
      <c r="C316" s="3" t="s">
        <v>12</v>
      </c>
      <c r="D316" s="13" t="str">
        <f t="shared" si="1"/>
        <v>0</v>
      </c>
      <c r="E316" s="13" t="str">
        <f t="shared" si="5"/>
        <v>0</v>
      </c>
      <c r="F316" s="13" t="str">
        <f t="shared" si="6"/>
        <v>0</v>
      </c>
      <c r="G316" s="15" t="str">
        <f t="shared" si="7"/>
        <v>0</v>
      </c>
      <c r="H316" s="3">
        <v>3159344.95</v>
      </c>
    </row>
    <row r="317">
      <c r="A317" s="3" t="s">
        <v>10</v>
      </c>
      <c r="B317" s="3" t="s">
        <v>368</v>
      </c>
      <c r="C317" s="3" t="s">
        <v>12</v>
      </c>
      <c r="D317" s="13" t="str">
        <f t="shared" si="1"/>
        <v>Occidental</v>
      </c>
      <c r="E317" s="13" t="str">
        <f t="shared" si="5"/>
        <v>0</v>
      </c>
      <c r="F317" s="13" t="str">
        <f t="shared" si="6"/>
        <v>OCCIDENTAL PETROLEUM CORP</v>
      </c>
      <c r="G317" s="15">
        <f t="shared" si="7"/>
        <v>735455.34</v>
      </c>
      <c r="H317" s="3">
        <v>735455.34</v>
      </c>
    </row>
    <row r="318">
      <c r="A318" s="3" t="s">
        <v>10</v>
      </c>
      <c r="B318" s="3" t="s">
        <v>369</v>
      </c>
      <c r="C318" s="3" t="s">
        <v>12</v>
      </c>
      <c r="D318" s="13" t="str">
        <f t="shared" si="1"/>
        <v>0</v>
      </c>
      <c r="E318" s="13" t="str">
        <f t="shared" si="5"/>
        <v>0</v>
      </c>
      <c r="F318" s="13" t="str">
        <f t="shared" si="6"/>
        <v>0</v>
      </c>
      <c r="G318" s="15" t="str">
        <f t="shared" si="7"/>
        <v>0</v>
      </c>
      <c r="H318" s="3">
        <v>678606.88</v>
      </c>
    </row>
    <row r="319">
      <c r="A319" s="3" t="s">
        <v>10</v>
      </c>
      <c r="B319" s="3" t="s">
        <v>370</v>
      </c>
      <c r="C319" s="3" t="s">
        <v>12</v>
      </c>
      <c r="D319" s="13" t="str">
        <f t="shared" si="1"/>
        <v>0</v>
      </c>
      <c r="E319" s="13" t="str">
        <f t="shared" si="5"/>
        <v>0</v>
      </c>
      <c r="F319" s="13" t="str">
        <f t="shared" si="6"/>
        <v>0</v>
      </c>
      <c r="G319" s="15" t="str">
        <f t="shared" si="7"/>
        <v>0</v>
      </c>
      <c r="H319" s="3">
        <v>1485309.87</v>
      </c>
    </row>
    <row r="320">
      <c r="A320" s="3" t="s">
        <v>10</v>
      </c>
      <c r="B320" s="3" t="s">
        <v>371</v>
      </c>
      <c r="C320" s="3" t="s">
        <v>12</v>
      </c>
      <c r="D320" s="13" t="str">
        <f t="shared" si="1"/>
        <v>0</v>
      </c>
      <c r="E320" s="13" t="str">
        <f t="shared" si="5"/>
        <v>0</v>
      </c>
      <c r="F320" s="13" t="str">
        <f t="shared" si="6"/>
        <v>0</v>
      </c>
      <c r="G320" s="15" t="str">
        <f t="shared" si="7"/>
        <v>0</v>
      </c>
      <c r="H320" s="3">
        <v>401206.91</v>
      </c>
    </row>
    <row r="321">
      <c r="A321" s="3" t="s">
        <v>10</v>
      </c>
      <c r="B321" s="3" t="s">
        <v>372</v>
      </c>
      <c r="C321" s="3" t="s">
        <v>12</v>
      </c>
      <c r="D321" s="13" t="str">
        <f t="shared" si="1"/>
        <v>0</v>
      </c>
      <c r="E321" s="13" t="str">
        <f t="shared" si="5"/>
        <v>0</v>
      </c>
      <c r="F321" s="13" t="str">
        <f t="shared" si="6"/>
        <v>0</v>
      </c>
      <c r="G321" s="15" t="str">
        <f t="shared" si="7"/>
        <v>0</v>
      </c>
      <c r="H321" s="3">
        <v>2548842.29</v>
      </c>
    </row>
    <row r="322">
      <c r="A322" s="3" t="s">
        <v>10</v>
      </c>
      <c r="B322" s="3" t="s">
        <v>373</v>
      </c>
      <c r="C322" s="3" t="s">
        <v>12</v>
      </c>
      <c r="D322" s="13" t="str">
        <f t="shared" si="1"/>
        <v>0</v>
      </c>
      <c r="E322" s="13" t="str">
        <f t="shared" si="5"/>
        <v>0</v>
      </c>
      <c r="F322" s="13" t="str">
        <f t="shared" si="6"/>
        <v>0</v>
      </c>
      <c r="G322" s="15" t="str">
        <f t="shared" si="7"/>
        <v>0</v>
      </c>
      <c r="H322" s="3">
        <v>604947.67</v>
      </c>
    </row>
    <row r="323">
      <c r="A323" s="3" t="s">
        <v>10</v>
      </c>
      <c r="B323" s="3" t="s">
        <v>374</v>
      </c>
      <c r="C323" s="3" t="s">
        <v>12</v>
      </c>
      <c r="D323" s="13" t="str">
        <f t="shared" si="1"/>
        <v>0</v>
      </c>
      <c r="E323" s="13" t="str">
        <f t="shared" si="5"/>
        <v>0</v>
      </c>
      <c r="F323" s="13" t="str">
        <f t="shared" si="6"/>
        <v>0</v>
      </c>
      <c r="G323" s="15" t="str">
        <f t="shared" si="7"/>
        <v>0</v>
      </c>
      <c r="H323" s="3">
        <v>1.071330972E7</v>
      </c>
    </row>
    <row r="324">
      <c r="A324" s="3" t="s">
        <v>10</v>
      </c>
      <c r="B324" s="3" t="s">
        <v>375</v>
      </c>
      <c r="C324" s="3" t="s">
        <v>12</v>
      </c>
      <c r="D324" s="13" t="str">
        <f t="shared" si="1"/>
        <v>0</v>
      </c>
      <c r="E324" s="13" t="str">
        <f t="shared" si="5"/>
        <v>0</v>
      </c>
      <c r="F324" s="13" t="str">
        <f t="shared" si="6"/>
        <v>0</v>
      </c>
      <c r="G324" s="15" t="str">
        <f t="shared" si="7"/>
        <v>0</v>
      </c>
      <c r="H324" s="3">
        <v>549842.23</v>
      </c>
    </row>
    <row r="325">
      <c r="A325" s="3" t="s">
        <v>10</v>
      </c>
      <c r="B325" s="3" t="s">
        <v>376</v>
      </c>
      <c r="C325" s="3" t="s">
        <v>12</v>
      </c>
      <c r="D325" s="13" t="str">
        <f t="shared" si="1"/>
        <v>0</v>
      </c>
      <c r="E325" s="13" t="str">
        <f t="shared" si="5"/>
        <v>0</v>
      </c>
      <c r="F325" s="13" t="str">
        <f t="shared" si="6"/>
        <v>0</v>
      </c>
      <c r="G325" s="15" t="str">
        <f t="shared" si="7"/>
        <v>0</v>
      </c>
      <c r="H325" s="3">
        <v>459830.65</v>
      </c>
    </row>
    <row r="326">
      <c r="A326" s="3" t="s">
        <v>10</v>
      </c>
      <c r="B326" s="3" t="s">
        <v>377</v>
      </c>
      <c r="C326" s="3" t="s">
        <v>12</v>
      </c>
      <c r="D326" s="13" t="str">
        <f t="shared" si="1"/>
        <v>0</v>
      </c>
      <c r="E326" s="13" t="str">
        <f t="shared" si="5"/>
        <v>0</v>
      </c>
      <c r="F326" s="13" t="str">
        <f t="shared" si="6"/>
        <v>0</v>
      </c>
      <c r="G326" s="15" t="str">
        <f t="shared" si="7"/>
        <v>0</v>
      </c>
      <c r="H326" s="3">
        <v>5259035.23</v>
      </c>
    </row>
    <row r="327">
      <c r="A327" s="3" t="s">
        <v>10</v>
      </c>
      <c r="B327" s="3" t="s">
        <v>378</v>
      </c>
      <c r="C327" s="3" t="s">
        <v>12</v>
      </c>
      <c r="D327" s="13" t="str">
        <f t="shared" si="1"/>
        <v>0</v>
      </c>
      <c r="E327" s="13" t="str">
        <f t="shared" si="5"/>
        <v>0</v>
      </c>
      <c r="F327" s="13" t="str">
        <f t="shared" si="6"/>
        <v>0</v>
      </c>
      <c r="G327" s="15" t="str">
        <f t="shared" si="7"/>
        <v>0</v>
      </c>
      <c r="H327" s="3">
        <v>3375103.88</v>
      </c>
    </row>
    <row r="328">
      <c r="A328" s="3" t="s">
        <v>10</v>
      </c>
      <c r="B328" s="3" t="s">
        <v>379</v>
      </c>
      <c r="C328" s="3" t="s">
        <v>12</v>
      </c>
      <c r="D328" s="13" t="str">
        <f t="shared" si="1"/>
        <v>0</v>
      </c>
      <c r="E328" s="13" t="str">
        <f t="shared" si="5"/>
        <v>0</v>
      </c>
      <c r="F328" s="13" t="str">
        <f t="shared" si="6"/>
        <v>0</v>
      </c>
      <c r="G328" s="15" t="str">
        <f t="shared" si="7"/>
        <v>0</v>
      </c>
      <c r="H328" s="3">
        <v>503497.12</v>
      </c>
    </row>
    <row r="329">
      <c r="A329" s="3" t="s">
        <v>10</v>
      </c>
      <c r="B329" s="3" t="s">
        <v>380</v>
      </c>
      <c r="C329" s="3" t="s">
        <v>12</v>
      </c>
      <c r="D329" s="13" t="str">
        <f t="shared" si="1"/>
        <v>0</v>
      </c>
      <c r="E329" s="13" t="str">
        <f t="shared" si="5"/>
        <v>0</v>
      </c>
      <c r="F329" s="13" t="str">
        <f t="shared" si="6"/>
        <v>0</v>
      </c>
      <c r="G329" s="15" t="str">
        <f t="shared" si="7"/>
        <v>0</v>
      </c>
      <c r="H329" s="3">
        <v>1255661.88</v>
      </c>
    </row>
    <row r="330">
      <c r="A330" s="3" t="s">
        <v>10</v>
      </c>
      <c r="B330" s="3" t="s">
        <v>381</v>
      </c>
      <c r="C330" s="3" t="s">
        <v>12</v>
      </c>
      <c r="D330" s="13" t="str">
        <f t="shared" si="1"/>
        <v>0</v>
      </c>
      <c r="E330" s="13" t="str">
        <f t="shared" si="5"/>
        <v>0</v>
      </c>
      <c r="F330" s="13" t="str">
        <f t="shared" si="6"/>
        <v>0</v>
      </c>
      <c r="G330" s="15" t="str">
        <f t="shared" si="7"/>
        <v>0</v>
      </c>
      <c r="H330" s="3">
        <v>463735.81</v>
      </c>
    </row>
    <row r="331">
      <c r="A331" s="3" t="s">
        <v>10</v>
      </c>
      <c r="B331" s="3" t="s">
        <v>382</v>
      </c>
      <c r="C331" s="3" t="s">
        <v>12</v>
      </c>
      <c r="D331" s="13" t="str">
        <f t="shared" si="1"/>
        <v>0</v>
      </c>
      <c r="E331" s="13" t="str">
        <f t="shared" si="5"/>
        <v>0</v>
      </c>
      <c r="F331" s="13" t="str">
        <f t="shared" si="6"/>
        <v>0</v>
      </c>
      <c r="G331" s="15" t="str">
        <f t="shared" si="7"/>
        <v>0</v>
      </c>
      <c r="H331" s="3">
        <v>439230.63</v>
      </c>
    </row>
    <row r="332">
      <c r="A332" s="3" t="s">
        <v>10</v>
      </c>
      <c r="B332" s="3" t="s">
        <v>383</v>
      </c>
      <c r="C332" s="3" t="s">
        <v>12</v>
      </c>
      <c r="D332" s="13" t="str">
        <f t="shared" si="1"/>
        <v>0</v>
      </c>
      <c r="E332" s="13" t="str">
        <f t="shared" si="5"/>
        <v>0</v>
      </c>
      <c r="F332" s="13" t="str">
        <f t="shared" si="6"/>
        <v>0</v>
      </c>
      <c r="G332" s="15" t="str">
        <f t="shared" si="7"/>
        <v>0</v>
      </c>
      <c r="H332" s="3">
        <v>1339705.84</v>
      </c>
    </row>
    <row r="333">
      <c r="A333" s="3" t="s">
        <v>10</v>
      </c>
      <c r="B333" s="3" t="s">
        <v>384</v>
      </c>
      <c r="C333" s="3" t="s">
        <v>12</v>
      </c>
      <c r="D333" s="13" t="str">
        <f t="shared" si="1"/>
        <v>0</v>
      </c>
      <c r="E333" s="13" t="str">
        <f t="shared" si="5"/>
        <v>0</v>
      </c>
      <c r="F333" s="13" t="str">
        <f t="shared" si="6"/>
        <v>0</v>
      </c>
      <c r="G333" s="15" t="str">
        <f t="shared" si="7"/>
        <v>0</v>
      </c>
      <c r="H333" s="3">
        <v>492771.87</v>
      </c>
    </row>
    <row r="334">
      <c r="A334" s="3" t="s">
        <v>10</v>
      </c>
      <c r="B334" s="3" t="s">
        <v>385</v>
      </c>
      <c r="C334" s="3" t="s">
        <v>12</v>
      </c>
      <c r="D334" s="13" t="str">
        <f t="shared" si="1"/>
        <v>0</v>
      </c>
      <c r="E334" s="13" t="str">
        <f t="shared" si="5"/>
        <v>0</v>
      </c>
      <c r="F334" s="13" t="str">
        <f t="shared" si="6"/>
        <v>0</v>
      </c>
      <c r="G334" s="15" t="str">
        <f t="shared" si="7"/>
        <v>0</v>
      </c>
      <c r="H334" s="3">
        <v>601683.52</v>
      </c>
    </row>
    <row r="335">
      <c r="A335" s="3" t="s">
        <v>10</v>
      </c>
      <c r="B335" s="3" t="s">
        <v>386</v>
      </c>
      <c r="C335" s="3" t="s">
        <v>12</v>
      </c>
      <c r="D335" s="13" t="str">
        <f t="shared" si="1"/>
        <v>0</v>
      </c>
      <c r="E335" s="13" t="str">
        <f t="shared" si="5"/>
        <v>0</v>
      </c>
      <c r="F335" s="13" t="str">
        <f t="shared" si="6"/>
        <v>0</v>
      </c>
      <c r="G335" s="15" t="str">
        <f t="shared" si="7"/>
        <v>0</v>
      </c>
      <c r="H335" s="3">
        <v>1363510.06</v>
      </c>
    </row>
    <row r="336">
      <c r="A336" s="3" t="s">
        <v>10</v>
      </c>
      <c r="B336" s="3" t="s">
        <v>387</v>
      </c>
      <c r="C336" s="3" t="s">
        <v>12</v>
      </c>
      <c r="D336" s="13" t="str">
        <f t="shared" si="1"/>
        <v>0</v>
      </c>
      <c r="E336" s="13" t="str">
        <f t="shared" si="5"/>
        <v>0</v>
      </c>
      <c r="F336" s="13" t="str">
        <f t="shared" si="6"/>
        <v>0</v>
      </c>
      <c r="G336" s="15" t="str">
        <f t="shared" si="7"/>
        <v>0</v>
      </c>
      <c r="H336" s="3">
        <v>5678224.72</v>
      </c>
    </row>
    <row r="337">
      <c r="A337" s="3" t="s">
        <v>10</v>
      </c>
      <c r="B337" s="3" t="s">
        <v>388</v>
      </c>
      <c r="C337" s="3" t="s">
        <v>12</v>
      </c>
      <c r="D337" s="13" t="str">
        <f t="shared" si="1"/>
        <v>0</v>
      </c>
      <c r="E337" s="13" t="str">
        <f t="shared" si="5"/>
        <v>0</v>
      </c>
      <c r="F337" s="13" t="str">
        <f t="shared" si="6"/>
        <v>0</v>
      </c>
      <c r="G337" s="15" t="str">
        <f t="shared" si="7"/>
        <v>0</v>
      </c>
      <c r="H337" s="3">
        <v>381039.21</v>
      </c>
    </row>
    <row r="338">
      <c r="A338" s="3" t="s">
        <v>10</v>
      </c>
      <c r="B338" s="3" t="s">
        <v>389</v>
      </c>
      <c r="C338" s="3" t="s">
        <v>12</v>
      </c>
      <c r="D338" s="13" t="str">
        <f t="shared" si="1"/>
        <v>0</v>
      </c>
      <c r="E338" s="13" t="str">
        <f t="shared" si="5"/>
        <v>0</v>
      </c>
      <c r="F338" s="13" t="str">
        <f t="shared" si="6"/>
        <v>0</v>
      </c>
      <c r="G338" s="15" t="str">
        <f t="shared" si="7"/>
        <v>0</v>
      </c>
      <c r="H338" s="3">
        <v>439694.83</v>
      </c>
    </row>
    <row r="339">
      <c r="A339" s="3" t="s">
        <v>10</v>
      </c>
      <c r="B339" s="3" t="s">
        <v>390</v>
      </c>
      <c r="C339" s="3" t="s">
        <v>12</v>
      </c>
      <c r="D339" s="13" t="str">
        <f t="shared" si="1"/>
        <v>0</v>
      </c>
      <c r="E339" s="13" t="str">
        <f t="shared" si="5"/>
        <v>0</v>
      </c>
      <c r="F339" s="13" t="str">
        <f t="shared" si="6"/>
        <v>0</v>
      </c>
      <c r="G339" s="15" t="str">
        <f t="shared" si="7"/>
        <v>0</v>
      </c>
      <c r="H339" s="3">
        <v>401752.85</v>
      </c>
    </row>
    <row r="340">
      <c r="A340" s="3" t="s">
        <v>10</v>
      </c>
      <c r="B340" s="3" t="s">
        <v>391</v>
      </c>
      <c r="C340" s="3" t="s">
        <v>12</v>
      </c>
      <c r="D340" s="13" t="str">
        <f t="shared" si="1"/>
        <v>0</v>
      </c>
      <c r="E340" s="13" t="str">
        <f t="shared" si="5"/>
        <v>0</v>
      </c>
      <c r="F340" s="13" t="str">
        <f t="shared" si="6"/>
        <v>0</v>
      </c>
      <c r="G340" s="15" t="str">
        <f t="shared" si="7"/>
        <v>0</v>
      </c>
      <c r="H340" s="3">
        <v>2734055.83</v>
      </c>
    </row>
    <row r="341">
      <c r="A341" s="3" t="s">
        <v>10</v>
      </c>
      <c r="B341" s="3" t="s">
        <v>392</v>
      </c>
      <c r="C341" s="3" t="s">
        <v>12</v>
      </c>
      <c r="D341" s="13" t="str">
        <f t="shared" si="1"/>
        <v>0</v>
      </c>
      <c r="E341" s="13" t="str">
        <f t="shared" si="5"/>
        <v>0</v>
      </c>
      <c r="F341" s="13" t="str">
        <f t="shared" si="6"/>
        <v>0</v>
      </c>
      <c r="G341" s="15" t="str">
        <f t="shared" si="7"/>
        <v>0</v>
      </c>
      <c r="H341" s="3">
        <v>8742780.21</v>
      </c>
    </row>
    <row r="342">
      <c r="A342" s="3" t="s">
        <v>10</v>
      </c>
      <c r="B342" s="3" t="s">
        <v>393</v>
      </c>
      <c r="C342" s="3" t="s">
        <v>12</v>
      </c>
      <c r="D342" s="13" t="str">
        <f t="shared" si="1"/>
        <v>0</v>
      </c>
      <c r="E342" s="13" t="str">
        <f t="shared" si="5"/>
        <v>0</v>
      </c>
      <c r="F342" s="13" t="str">
        <f t="shared" si="6"/>
        <v>0</v>
      </c>
      <c r="G342" s="15" t="str">
        <f t="shared" si="7"/>
        <v>0</v>
      </c>
      <c r="H342" s="3">
        <v>459685.97</v>
      </c>
    </row>
    <row r="343">
      <c r="A343" s="3" t="s">
        <v>10</v>
      </c>
      <c r="B343" s="3" t="s">
        <v>394</v>
      </c>
      <c r="C343" s="3" t="s">
        <v>12</v>
      </c>
      <c r="D343" s="13" t="str">
        <f t="shared" si="1"/>
        <v>0</v>
      </c>
      <c r="E343" s="13" t="str">
        <f t="shared" si="5"/>
        <v>0</v>
      </c>
      <c r="F343" s="13" t="str">
        <f t="shared" si="6"/>
        <v>0</v>
      </c>
      <c r="G343" s="15" t="str">
        <f t="shared" si="7"/>
        <v>0</v>
      </c>
      <c r="H343" s="3">
        <v>362914.46</v>
      </c>
    </row>
    <row r="344">
      <c r="A344" s="3" t="s">
        <v>10</v>
      </c>
      <c r="B344" s="3" t="s">
        <v>395</v>
      </c>
      <c r="C344" s="3" t="s">
        <v>12</v>
      </c>
      <c r="D344" s="13" t="str">
        <f t="shared" si="1"/>
        <v>0</v>
      </c>
      <c r="E344" s="13" t="str">
        <f t="shared" si="5"/>
        <v>0</v>
      </c>
      <c r="F344" s="13" t="str">
        <f t="shared" si="6"/>
        <v>0</v>
      </c>
      <c r="G344" s="15" t="str">
        <f t="shared" si="7"/>
        <v>0</v>
      </c>
      <c r="H344" s="3">
        <v>1.207931605E7</v>
      </c>
    </row>
    <row r="345">
      <c r="A345" s="3" t="s">
        <v>10</v>
      </c>
      <c r="B345" s="3" t="s">
        <v>396</v>
      </c>
      <c r="C345" s="3" t="s">
        <v>12</v>
      </c>
      <c r="D345" s="13" t="str">
        <f t="shared" si="1"/>
        <v>0</v>
      </c>
      <c r="E345" s="13" t="str">
        <f t="shared" si="5"/>
        <v>0</v>
      </c>
      <c r="F345" s="13" t="str">
        <f t="shared" si="6"/>
        <v>0</v>
      </c>
      <c r="G345" s="15" t="str">
        <f t="shared" si="7"/>
        <v>0</v>
      </c>
      <c r="H345" s="3">
        <v>371362.26</v>
      </c>
    </row>
    <row r="346">
      <c r="A346" s="3" t="s">
        <v>10</v>
      </c>
      <c r="B346" s="3" t="s">
        <v>397</v>
      </c>
      <c r="C346" s="3" t="s">
        <v>12</v>
      </c>
      <c r="D346" s="13" t="str">
        <f t="shared" si="1"/>
        <v>0</v>
      </c>
      <c r="E346" s="13" t="str">
        <f t="shared" si="5"/>
        <v>0</v>
      </c>
      <c r="F346" s="13" t="str">
        <f t="shared" si="6"/>
        <v>0</v>
      </c>
      <c r="G346" s="15" t="str">
        <f t="shared" si="7"/>
        <v>0</v>
      </c>
      <c r="H346" s="3">
        <v>373687.07</v>
      </c>
    </row>
    <row r="347">
      <c r="A347" s="3" t="s">
        <v>10</v>
      </c>
      <c r="B347" s="3" t="s">
        <v>398</v>
      </c>
      <c r="C347" s="3" t="s">
        <v>12</v>
      </c>
      <c r="D347" s="13" t="str">
        <f t="shared" si="1"/>
        <v>0</v>
      </c>
      <c r="E347" s="13" t="str">
        <f t="shared" si="5"/>
        <v>0</v>
      </c>
      <c r="F347" s="13" t="str">
        <f t="shared" si="6"/>
        <v>0</v>
      </c>
      <c r="G347" s="15" t="str">
        <f t="shared" si="7"/>
        <v>0</v>
      </c>
      <c r="H347" s="3">
        <v>459051.13</v>
      </c>
    </row>
    <row r="348">
      <c r="A348" s="3" t="s">
        <v>10</v>
      </c>
      <c r="B348" s="3" t="s">
        <v>399</v>
      </c>
      <c r="C348" s="3" t="s">
        <v>12</v>
      </c>
      <c r="D348" s="13" t="str">
        <f t="shared" si="1"/>
        <v>0</v>
      </c>
      <c r="E348" s="13" t="str">
        <f t="shared" si="5"/>
        <v>0</v>
      </c>
      <c r="F348" s="13" t="str">
        <f t="shared" si="6"/>
        <v>0</v>
      </c>
      <c r="G348" s="15" t="str">
        <f t="shared" si="7"/>
        <v>0</v>
      </c>
      <c r="H348" s="3">
        <v>473027.97</v>
      </c>
    </row>
    <row r="349">
      <c r="A349" s="3" t="s">
        <v>10</v>
      </c>
      <c r="B349" s="3" t="s">
        <v>400</v>
      </c>
      <c r="C349" s="3" t="s">
        <v>12</v>
      </c>
      <c r="D349" s="13" t="str">
        <f t="shared" si="1"/>
        <v>0</v>
      </c>
      <c r="E349" s="13" t="str">
        <f t="shared" si="5"/>
        <v>0</v>
      </c>
      <c r="F349" s="13" t="str">
        <f t="shared" si="6"/>
        <v>0</v>
      </c>
      <c r="G349" s="15" t="str">
        <f t="shared" si="7"/>
        <v>0</v>
      </c>
      <c r="H349" s="3">
        <v>425086.38</v>
      </c>
    </row>
    <row r="350">
      <c r="A350" s="3" t="s">
        <v>10</v>
      </c>
      <c r="B350" s="3" t="s">
        <v>401</v>
      </c>
      <c r="C350" s="3" t="s">
        <v>12</v>
      </c>
      <c r="D350" s="13" t="str">
        <f t="shared" si="1"/>
        <v>0</v>
      </c>
      <c r="E350" s="13" t="str">
        <f t="shared" si="5"/>
        <v>0</v>
      </c>
      <c r="F350" s="13" t="str">
        <f t="shared" si="6"/>
        <v>0</v>
      </c>
      <c r="G350" s="15" t="str">
        <f t="shared" si="7"/>
        <v>0</v>
      </c>
      <c r="H350" s="3">
        <v>2546609.78</v>
      </c>
    </row>
    <row r="351">
      <c r="A351" s="3" t="s">
        <v>10</v>
      </c>
      <c r="B351" s="3" t="s">
        <v>402</v>
      </c>
      <c r="C351" s="3" t="s">
        <v>12</v>
      </c>
      <c r="D351" s="13" t="str">
        <f t="shared" si="1"/>
        <v>0</v>
      </c>
      <c r="E351" s="13" t="str">
        <f t="shared" si="5"/>
        <v>0</v>
      </c>
      <c r="F351" s="13" t="str">
        <f t="shared" si="6"/>
        <v>0</v>
      </c>
      <c r="G351" s="15" t="str">
        <f t="shared" si="7"/>
        <v>0</v>
      </c>
      <c r="H351" s="3">
        <v>1209369.92</v>
      </c>
    </row>
    <row r="352">
      <c r="A352" s="3" t="s">
        <v>10</v>
      </c>
      <c r="B352" s="3" t="s">
        <v>403</v>
      </c>
      <c r="C352" s="3" t="s">
        <v>12</v>
      </c>
      <c r="D352" s="13" t="str">
        <f t="shared" si="1"/>
        <v>0</v>
      </c>
      <c r="E352" s="13" t="str">
        <f t="shared" si="5"/>
        <v>0</v>
      </c>
      <c r="F352" s="13" t="str">
        <f t="shared" si="6"/>
        <v>0</v>
      </c>
      <c r="G352" s="15" t="str">
        <f t="shared" si="7"/>
        <v>0</v>
      </c>
      <c r="H352" s="3">
        <v>510861.9</v>
      </c>
    </row>
    <row r="353">
      <c r="A353" s="3" t="s">
        <v>10</v>
      </c>
      <c r="B353" s="3" t="s">
        <v>404</v>
      </c>
      <c r="C353" s="3" t="s">
        <v>12</v>
      </c>
      <c r="D353" s="13" t="str">
        <f t="shared" si="1"/>
        <v>0</v>
      </c>
      <c r="E353" s="13" t="str">
        <f t="shared" si="5"/>
        <v>0</v>
      </c>
      <c r="F353" s="13" t="str">
        <f t="shared" si="6"/>
        <v>0</v>
      </c>
      <c r="G353" s="15" t="str">
        <f t="shared" si="7"/>
        <v>0</v>
      </c>
      <c r="H353" s="3">
        <v>366071.1</v>
      </c>
    </row>
    <row r="354">
      <c r="A354" s="3" t="s">
        <v>10</v>
      </c>
      <c r="B354" s="3" t="s">
        <v>405</v>
      </c>
      <c r="C354" s="3" t="s">
        <v>12</v>
      </c>
      <c r="D354" s="13" t="str">
        <f t="shared" si="1"/>
        <v>0</v>
      </c>
      <c r="E354" s="13" t="str">
        <f t="shared" si="5"/>
        <v>0</v>
      </c>
      <c r="F354" s="13" t="str">
        <f t="shared" si="6"/>
        <v>0</v>
      </c>
      <c r="G354" s="15" t="str">
        <f t="shared" si="7"/>
        <v>0</v>
      </c>
      <c r="H354" s="3">
        <v>540405.93</v>
      </c>
    </row>
    <row r="355">
      <c r="A355" s="3" t="s">
        <v>10</v>
      </c>
      <c r="B355" s="3" t="s">
        <v>406</v>
      </c>
      <c r="C355" s="3" t="s">
        <v>12</v>
      </c>
      <c r="D355" s="13" t="str">
        <f t="shared" si="1"/>
        <v>0</v>
      </c>
      <c r="E355" s="13" t="str">
        <f t="shared" si="5"/>
        <v>0</v>
      </c>
      <c r="F355" s="13" t="str">
        <f t="shared" si="6"/>
        <v>0</v>
      </c>
      <c r="G355" s="15" t="str">
        <f t="shared" si="7"/>
        <v>0</v>
      </c>
      <c r="H355" s="3">
        <v>2397133.61</v>
      </c>
    </row>
    <row r="356">
      <c r="A356" s="3" t="s">
        <v>10</v>
      </c>
      <c r="B356" s="3" t="s">
        <v>407</v>
      </c>
      <c r="C356" s="3" t="s">
        <v>12</v>
      </c>
      <c r="D356" s="13" t="str">
        <f t="shared" si="1"/>
        <v>0</v>
      </c>
      <c r="E356" s="13" t="str">
        <f t="shared" si="5"/>
        <v>0</v>
      </c>
      <c r="F356" s="13" t="str">
        <f t="shared" si="6"/>
        <v>0</v>
      </c>
      <c r="G356" s="15" t="str">
        <f t="shared" si="7"/>
        <v>0</v>
      </c>
      <c r="H356" s="3">
        <v>9042554.7</v>
      </c>
    </row>
    <row r="357">
      <c r="A357" s="3" t="s">
        <v>10</v>
      </c>
      <c r="B357" s="3" t="s">
        <v>408</v>
      </c>
      <c r="C357" s="3" t="s">
        <v>12</v>
      </c>
      <c r="D357" s="13" t="str">
        <f t="shared" si="1"/>
        <v>0</v>
      </c>
      <c r="E357" s="13" t="str">
        <f t="shared" si="5"/>
        <v>0</v>
      </c>
      <c r="F357" s="13" t="str">
        <f t="shared" si="6"/>
        <v>0</v>
      </c>
      <c r="G357" s="15" t="str">
        <f t="shared" si="7"/>
        <v>0</v>
      </c>
      <c r="H357" s="3">
        <v>284372.59</v>
      </c>
    </row>
    <row r="358">
      <c r="A358" s="3" t="s">
        <v>10</v>
      </c>
      <c r="B358" s="3" t="s">
        <v>409</v>
      </c>
      <c r="C358" s="3" t="s">
        <v>12</v>
      </c>
      <c r="D358" s="13" t="str">
        <f t="shared" si="1"/>
        <v>0</v>
      </c>
      <c r="E358" s="13" t="str">
        <f t="shared" si="5"/>
        <v>0</v>
      </c>
      <c r="F358" s="13" t="str">
        <f t="shared" si="6"/>
        <v>0</v>
      </c>
      <c r="G358" s="15" t="str">
        <f t="shared" si="7"/>
        <v>0</v>
      </c>
      <c r="H358" s="3">
        <v>433199.61</v>
      </c>
    </row>
    <row r="359">
      <c r="A359" s="3" t="s">
        <v>10</v>
      </c>
      <c r="B359" s="3" t="s">
        <v>410</v>
      </c>
      <c r="C359" s="3" t="s">
        <v>12</v>
      </c>
      <c r="D359" s="13" t="str">
        <f t="shared" si="1"/>
        <v>0</v>
      </c>
      <c r="E359" s="13" t="str">
        <f t="shared" si="5"/>
        <v>0</v>
      </c>
      <c r="F359" s="13" t="str">
        <f t="shared" si="6"/>
        <v>0</v>
      </c>
      <c r="G359" s="15" t="str">
        <f t="shared" si="7"/>
        <v>0</v>
      </c>
      <c r="H359" s="3">
        <v>1297367.96</v>
      </c>
    </row>
    <row r="360">
      <c r="A360" s="3" t="s">
        <v>10</v>
      </c>
      <c r="B360" s="3" t="s">
        <v>411</v>
      </c>
      <c r="C360" s="3" t="s">
        <v>12</v>
      </c>
      <c r="D360" s="13" t="str">
        <f t="shared" si="1"/>
        <v>0</v>
      </c>
      <c r="E360" s="13" t="str">
        <f t="shared" si="5"/>
        <v>0</v>
      </c>
      <c r="F360" s="13" t="str">
        <f t="shared" si="6"/>
        <v>0</v>
      </c>
      <c r="G360" s="15" t="str">
        <f t="shared" si="7"/>
        <v>0</v>
      </c>
      <c r="H360" s="3">
        <v>771743.39</v>
      </c>
    </row>
    <row r="361">
      <c r="A361" s="3" t="s">
        <v>10</v>
      </c>
      <c r="B361" s="3" t="s">
        <v>412</v>
      </c>
      <c r="C361" s="3" t="s">
        <v>12</v>
      </c>
      <c r="D361" s="13" t="str">
        <f t="shared" si="1"/>
        <v>0</v>
      </c>
      <c r="E361" s="13" t="str">
        <f t="shared" si="5"/>
        <v>0</v>
      </c>
      <c r="F361" s="13" t="str">
        <f t="shared" si="6"/>
        <v>0</v>
      </c>
      <c r="G361" s="15" t="str">
        <f t="shared" si="7"/>
        <v>0</v>
      </c>
      <c r="H361" s="3">
        <v>351275.87</v>
      </c>
    </row>
    <row r="362">
      <c r="A362" s="3" t="s">
        <v>10</v>
      </c>
      <c r="B362" s="3" t="s">
        <v>413</v>
      </c>
      <c r="C362" s="3" t="s">
        <v>12</v>
      </c>
      <c r="D362" s="13" t="str">
        <f t="shared" si="1"/>
        <v>0</v>
      </c>
      <c r="E362" s="13" t="str">
        <f t="shared" si="5"/>
        <v>0</v>
      </c>
      <c r="F362" s="13" t="str">
        <f t="shared" si="6"/>
        <v>0</v>
      </c>
      <c r="G362" s="15" t="str">
        <f t="shared" si="7"/>
        <v>0</v>
      </c>
      <c r="H362" s="3">
        <v>358298.23</v>
      </c>
    </row>
    <row r="363">
      <c r="A363" s="3" t="s">
        <v>10</v>
      </c>
      <c r="B363" s="3" t="s">
        <v>414</v>
      </c>
      <c r="C363" s="3" t="s">
        <v>12</v>
      </c>
      <c r="D363" s="13" t="str">
        <f t="shared" si="1"/>
        <v>0</v>
      </c>
      <c r="E363" s="13" t="str">
        <f t="shared" si="5"/>
        <v>0</v>
      </c>
      <c r="F363" s="13" t="str">
        <f t="shared" si="6"/>
        <v>0</v>
      </c>
      <c r="G363" s="15" t="str">
        <f t="shared" si="7"/>
        <v>0</v>
      </c>
      <c r="H363" s="3">
        <v>451460.22</v>
      </c>
    </row>
    <row r="364">
      <c r="A364" s="3" t="s">
        <v>10</v>
      </c>
      <c r="B364" s="3" t="s">
        <v>415</v>
      </c>
      <c r="C364" s="3" t="s">
        <v>12</v>
      </c>
      <c r="D364" s="13" t="str">
        <f t="shared" si="1"/>
        <v>0</v>
      </c>
      <c r="E364" s="13" t="str">
        <f t="shared" si="5"/>
        <v>0</v>
      </c>
      <c r="F364" s="13" t="str">
        <f t="shared" si="6"/>
        <v>0</v>
      </c>
      <c r="G364" s="15" t="str">
        <f t="shared" si="7"/>
        <v>0</v>
      </c>
      <c r="H364" s="3">
        <v>3592831.27</v>
      </c>
    </row>
    <row r="365">
      <c r="A365" s="3" t="s">
        <v>10</v>
      </c>
      <c r="B365" s="3" t="s">
        <v>416</v>
      </c>
      <c r="C365" s="3" t="s">
        <v>12</v>
      </c>
      <c r="D365" s="13" t="str">
        <f t="shared" si="1"/>
        <v>0</v>
      </c>
      <c r="E365" s="13" t="str">
        <f t="shared" si="5"/>
        <v>0</v>
      </c>
      <c r="F365" s="13" t="str">
        <f t="shared" si="6"/>
        <v>0</v>
      </c>
      <c r="G365" s="15" t="str">
        <f t="shared" si="7"/>
        <v>0</v>
      </c>
      <c r="H365" s="3">
        <v>352057.12</v>
      </c>
    </row>
    <row r="366">
      <c r="A366" s="3" t="s">
        <v>10</v>
      </c>
      <c r="B366" s="3" t="s">
        <v>417</v>
      </c>
      <c r="C366" s="3" t="s">
        <v>12</v>
      </c>
      <c r="D366" s="13" t="str">
        <f t="shared" si="1"/>
        <v>0</v>
      </c>
      <c r="E366" s="13" t="str">
        <f t="shared" si="5"/>
        <v>0</v>
      </c>
      <c r="F366" s="13" t="str">
        <f t="shared" si="6"/>
        <v>0</v>
      </c>
      <c r="G366" s="15" t="str">
        <f t="shared" si="7"/>
        <v>0</v>
      </c>
      <c r="H366" s="3">
        <v>831608.91</v>
      </c>
    </row>
    <row r="367">
      <c r="A367" s="3" t="s">
        <v>10</v>
      </c>
      <c r="B367" s="3" t="s">
        <v>418</v>
      </c>
      <c r="C367" s="3" t="s">
        <v>12</v>
      </c>
      <c r="D367" s="13" t="str">
        <f t="shared" si="1"/>
        <v>0</v>
      </c>
      <c r="E367" s="13" t="str">
        <f t="shared" si="5"/>
        <v>0</v>
      </c>
      <c r="F367" s="13" t="str">
        <f t="shared" si="6"/>
        <v>0</v>
      </c>
      <c r="G367" s="15" t="str">
        <f t="shared" si="7"/>
        <v>0</v>
      </c>
      <c r="H367" s="3">
        <v>525589.54</v>
      </c>
    </row>
    <row r="368">
      <c r="A368" s="3" t="s">
        <v>10</v>
      </c>
      <c r="B368" s="3" t="s">
        <v>419</v>
      </c>
      <c r="C368" s="3" t="s">
        <v>12</v>
      </c>
      <c r="D368" s="13" t="str">
        <f t="shared" si="1"/>
        <v>0</v>
      </c>
      <c r="E368" s="13" t="str">
        <f t="shared" si="5"/>
        <v>0</v>
      </c>
      <c r="F368" s="13" t="str">
        <f t="shared" si="6"/>
        <v>0</v>
      </c>
      <c r="G368" s="15" t="str">
        <f t="shared" si="7"/>
        <v>0</v>
      </c>
      <c r="H368" s="3">
        <v>358545.03</v>
      </c>
    </row>
    <row r="369">
      <c r="A369" s="3" t="s">
        <v>10</v>
      </c>
      <c r="B369" s="3" t="s">
        <v>420</v>
      </c>
      <c r="C369" s="3" t="s">
        <v>12</v>
      </c>
      <c r="D369" s="13" t="str">
        <f t="shared" si="1"/>
        <v>0</v>
      </c>
      <c r="E369" s="13" t="str">
        <f t="shared" si="5"/>
        <v>0</v>
      </c>
      <c r="F369" s="13" t="str">
        <f t="shared" si="6"/>
        <v>0</v>
      </c>
      <c r="G369" s="15" t="str">
        <f t="shared" si="7"/>
        <v>0</v>
      </c>
      <c r="H369" s="3">
        <v>370462.05</v>
      </c>
    </row>
    <row r="370">
      <c r="A370" s="3" t="s">
        <v>10</v>
      </c>
      <c r="B370" s="3" t="s">
        <v>421</v>
      </c>
      <c r="C370" s="3" t="s">
        <v>12</v>
      </c>
      <c r="D370" s="13" t="str">
        <f t="shared" si="1"/>
        <v>0</v>
      </c>
      <c r="E370" s="13" t="str">
        <f t="shared" si="5"/>
        <v>0</v>
      </c>
      <c r="F370" s="13" t="str">
        <f t="shared" si="6"/>
        <v>0</v>
      </c>
      <c r="G370" s="15" t="str">
        <f t="shared" si="7"/>
        <v>0</v>
      </c>
      <c r="H370" s="3">
        <v>441481.01</v>
      </c>
    </row>
    <row r="371">
      <c r="A371" s="3" t="s">
        <v>10</v>
      </c>
      <c r="B371" s="3" t="s">
        <v>422</v>
      </c>
      <c r="C371" s="3" t="s">
        <v>12</v>
      </c>
      <c r="D371" s="13" t="str">
        <f t="shared" si="1"/>
        <v>0</v>
      </c>
      <c r="E371" s="13" t="str">
        <f t="shared" si="5"/>
        <v>0</v>
      </c>
      <c r="F371" s="13" t="str">
        <f t="shared" si="6"/>
        <v>0</v>
      </c>
      <c r="G371" s="15" t="str">
        <f t="shared" si="7"/>
        <v>0</v>
      </c>
      <c r="H371" s="3">
        <v>4471600.64</v>
      </c>
    </row>
    <row r="372">
      <c r="A372" s="3" t="s">
        <v>10</v>
      </c>
      <c r="B372" s="3" t="s">
        <v>423</v>
      </c>
      <c r="C372" s="3" t="s">
        <v>12</v>
      </c>
      <c r="D372" s="13" t="str">
        <f t="shared" si="1"/>
        <v>0</v>
      </c>
      <c r="E372" s="13" t="str">
        <f t="shared" si="5"/>
        <v>0</v>
      </c>
      <c r="F372" s="13" t="str">
        <f t="shared" si="6"/>
        <v>0</v>
      </c>
      <c r="G372" s="15" t="str">
        <f t="shared" si="7"/>
        <v>0</v>
      </c>
      <c r="H372" s="3">
        <v>1703783.97</v>
      </c>
    </row>
    <row r="373">
      <c r="A373" s="3" t="s">
        <v>10</v>
      </c>
      <c r="B373" s="3" t="s">
        <v>424</v>
      </c>
      <c r="C373" s="3" t="s">
        <v>12</v>
      </c>
      <c r="D373" s="13" t="str">
        <f t="shared" si="1"/>
        <v>0</v>
      </c>
      <c r="E373" s="13" t="str">
        <f t="shared" si="5"/>
        <v>0</v>
      </c>
      <c r="F373" s="13" t="str">
        <f t="shared" si="6"/>
        <v>0</v>
      </c>
      <c r="G373" s="15" t="str">
        <f t="shared" si="7"/>
        <v>0</v>
      </c>
      <c r="H373" s="3">
        <v>447799.4</v>
      </c>
    </row>
    <row r="374">
      <c r="A374" s="3" t="s">
        <v>10</v>
      </c>
      <c r="B374" s="3" t="s">
        <v>425</v>
      </c>
      <c r="C374" s="3" t="s">
        <v>12</v>
      </c>
      <c r="D374" s="13" t="str">
        <f t="shared" si="1"/>
        <v>0</v>
      </c>
      <c r="E374" s="13" t="str">
        <f t="shared" si="5"/>
        <v>0</v>
      </c>
      <c r="F374" s="13" t="str">
        <f t="shared" si="6"/>
        <v>0</v>
      </c>
      <c r="G374" s="15" t="str">
        <f t="shared" si="7"/>
        <v>0</v>
      </c>
      <c r="H374" s="3">
        <v>9996282.63</v>
      </c>
    </row>
    <row r="375">
      <c r="A375" s="3" t="s">
        <v>10</v>
      </c>
      <c r="B375" s="3" t="s">
        <v>426</v>
      </c>
      <c r="C375" s="3" t="s">
        <v>12</v>
      </c>
      <c r="D375" s="13" t="str">
        <f t="shared" si="1"/>
        <v>0</v>
      </c>
      <c r="E375" s="13" t="str">
        <f t="shared" si="5"/>
        <v>0</v>
      </c>
      <c r="F375" s="13" t="str">
        <f t="shared" si="6"/>
        <v>0</v>
      </c>
      <c r="G375" s="15" t="str">
        <f t="shared" si="7"/>
        <v>0</v>
      </c>
      <c r="H375" s="3">
        <v>4473052.43</v>
      </c>
    </row>
    <row r="376">
      <c r="A376" s="3" t="s">
        <v>10</v>
      </c>
      <c r="B376" s="3" t="s">
        <v>427</v>
      </c>
      <c r="C376" s="3" t="s">
        <v>12</v>
      </c>
      <c r="D376" s="13" t="str">
        <f t="shared" si="1"/>
        <v>0</v>
      </c>
      <c r="E376" s="13" t="str">
        <f t="shared" si="5"/>
        <v>0</v>
      </c>
      <c r="F376" s="13" t="str">
        <f t="shared" si="6"/>
        <v>0</v>
      </c>
      <c r="G376" s="15" t="str">
        <f t="shared" si="7"/>
        <v>0</v>
      </c>
      <c r="H376" s="3">
        <v>5413034.88</v>
      </c>
    </row>
    <row r="377">
      <c r="A377" s="3" t="s">
        <v>10</v>
      </c>
      <c r="B377" s="3" t="s">
        <v>428</v>
      </c>
      <c r="C377" s="3" t="s">
        <v>12</v>
      </c>
      <c r="D377" s="13" t="str">
        <f t="shared" si="1"/>
        <v>0</v>
      </c>
      <c r="E377" s="13" t="str">
        <f t="shared" si="5"/>
        <v>0</v>
      </c>
      <c r="F377" s="13" t="str">
        <f t="shared" si="6"/>
        <v>0</v>
      </c>
      <c r="G377" s="15" t="str">
        <f t="shared" si="7"/>
        <v>0</v>
      </c>
      <c r="H377" s="3">
        <v>892937.37</v>
      </c>
    </row>
    <row r="378">
      <c r="A378" s="3" t="s">
        <v>10</v>
      </c>
      <c r="B378" s="3" t="s">
        <v>429</v>
      </c>
      <c r="C378" s="3" t="s">
        <v>12</v>
      </c>
      <c r="D378" s="13" t="str">
        <f t="shared" si="1"/>
        <v>0</v>
      </c>
      <c r="E378" s="13" t="str">
        <f t="shared" si="5"/>
        <v>0</v>
      </c>
      <c r="F378" s="13" t="str">
        <f t="shared" si="6"/>
        <v>0</v>
      </c>
      <c r="G378" s="15" t="str">
        <f t="shared" si="7"/>
        <v>0</v>
      </c>
      <c r="H378" s="3">
        <v>586260.38</v>
      </c>
    </row>
    <row r="379">
      <c r="A379" s="3" t="s">
        <v>10</v>
      </c>
      <c r="B379" s="3" t="s">
        <v>430</v>
      </c>
      <c r="C379" s="3" t="s">
        <v>12</v>
      </c>
      <c r="D379" s="13" t="str">
        <f t="shared" si="1"/>
        <v>0</v>
      </c>
      <c r="E379" s="13" t="str">
        <f t="shared" si="5"/>
        <v>0</v>
      </c>
      <c r="F379" s="13" t="str">
        <f t="shared" si="6"/>
        <v>0</v>
      </c>
      <c r="G379" s="15" t="str">
        <f t="shared" si="7"/>
        <v>0</v>
      </c>
      <c r="H379" s="3">
        <v>1448411.29</v>
      </c>
    </row>
    <row r="380">
      <c r="A380" s="3" t="s">
        <v>10</v>
      </c>
      <c r="B380" s="3" t="s">
        <v>431</v>
      </c>
      <c r="C380" s="3" t="s">
        <v>12</v>
      </c>
      <c r="D380" s="13" t="str">
        <f t="shared" si="1"/>
        <v>0</v>
      </c>
      <c r="E380" s="13" t="str">
        <f t="shared" si="5"/>
        <v>0</v>
      </c>
      <c r="F380" s="13" t="str">
        <f t="shared" si="6"/>
        <v>0</v>
      </c>
      <c r="G380" s="15" t="str">
        <f t="shared" si="7"/>
        <v>0</v>
      </c>
      <c r="H380" s="3">
        <v>1584326.66</v>
      </c>
    </row>
    <row r="381">
      <c r="A381" s="3" t="s">
        <v>10</v>
      </c>
      <c r="B381" s="3" t="s">
        <v>432</v>
      </c>
      <c r="C381" s="3" t="s">
        <v>12</v>
      </c>
      <c r="D381" s="13" t="str">
        <f t="shared" si="1"/>
        <v>0</v>
      </c>
      <c r="E381" s="13" t="str">
        <f t="shared" si="5"/>
        <v>0</v>
      </c>
      <c r="F381" s="13" t="str">
        <f t="shared" si="6"/>
        <v>0</v>
      </c>
      <c r="G381" s="15" t="str">
        <f t="shared" si="7"/>
        <v>0</v>
      </c>
      <c r="H381" s="3">
        <v>1633837.75</v>
      </c>
    </row>
    <row r="382">
      <c r="A382" s="3" t="s">
        <v>10</v>
      </c>
      <c r="B382" s="3" t="s">
        <v>433</v>
      </c>
      <c r="C382" s="3" t="s">
        <v>12</v>
      </c>
      <c r="D382" s="13" t="str">
        <f t="shared" si="1"/>
        <v>0</v>
      </c>
      <c r="E382" s="13" t="str">
        <f t="shared" si="5"/>
        <v>0</v>
      </c>
      <c r="F382" s="13" t="str">
        <f t="shared" si="6"/>
        <v>0</v>
      </c>
      <c r="G382" s="15" t="str">
        <f t="shared" si="7"/>
        <v>0</v>
      </c>
      <c r="H382" s="3">
        <v>3652813.16</v>
      </c>
    </row>
    <row r="383">
      <c r="A383" s="3" t="s">
        <v>10</v>
      </c>
      <c r="B383" s="3" t="s">
        <v>434</v>
      </c>
      <c r="C383" s="3" t="s">
        <v>12</v>
      </c>
      <c r="D383" s="13" t="str">
        <f t="shared" si="1"/>
        <v>0</v>
      </c>
      <c r="E383" s="13" t="str">
        <f t="shared" si="5"/>
        <v>0</v>
      </c>
      <c r="F383" s="13" t="str">
        <f t="shared" si="6"/>
        <v>0</v>
      </c>
      <c r="G383" s="15" t="str">
        <f t="shared" si="7"/>
        <v>0</v>
      </c>
      <c r="H383" s="3">
        <v>4129416.21</v>
      </c>
    </row>
    <row r="384">
      <c r="A384" s="3" t="s">
        <v>10</v>
      </c>
      <c r="B384" s="3" t="s">
        <v>435</v>
      </c>
      <c r="C384" s="3" t="s">
        <v>12</v>
      </c>
      <c r="D384" s="13" t="str">
        <f t="shared" si="1"/>
        <v>0</v>
      </c>
      <c r="E384" s="13" t="str">
        <f t="shared" si="5"/>
        <v>0</v>
      </c>
      <c r="F384" s="13" t="str">
        <f t="shared" si="6"/>
        <v>0</v>
      </c>
      <c r="G384" s="15" t="str">
        <f t="shared" si="7"/>
        <v>0</v>
      </c>
      <c r="H384" s="3">
        <v>1299360.82</v>
      </c>
    </row>
    <row r="385">
      <c r="A385" s="3" t="s">
        <v>10</v>
      </c>
      <c r="B385" s="3" t="s">
        <v>436</v>
      </c>
      <c r="C385" s="3" t="s">
        <v>12</v>
      </c>
      <c r="D385" s="13" t="str">
        <f t="shared" si="1"/>
        <v>0</v>
      </c>
      <c r="E385" s="13" t="str">
        <f t="shared" si="5"/>
        <v>0</v>
      </c>
      <c r="F385" s="13" t="str">
        <f t="shared" si="6"/>
        <v>0</v>
      </c>
      <c r="G385" s="15" t="str">
        <f t="shared" si="7"/>
        <v>0</v>
      </c>
      <c r="H385" s="3">
        <v>4103351.15</v>
      </c>
    </row>
    <row r="386">
      <c r="A386" s="3" t="s">
        <v>10</v>
      </c>
      <c r="B386" s="3" t="s">
        <v>437</v>
      </c>
      <c r="C386" s="3" t="s">
        <v>12</v>
      </c>
      <c r="D386" s="13" t="str">
        <f t="shared" si="1"/>
        <v>0</v>
      </c>
      <c r="E386" s="13" t="str">
        <f t="shared" si="5"/>
        <v>0</v>
      </c>
      <c r="F386" s="13" t="str">
        <f t="shared" si="6"/>
        <v>0</v>
      </c>
      <c r="G386" s="15" t="str">
        <f t="shared" si="7"/>
        <v>0</v>
      </c>
      <c r="H386" s="3">
        <v>421685.37</v>
      </c>
    </row>
    <row r="387">
      <c r="A387" s="3" t="s">
        <v>10</v>
      </c>
      <c r="B387" s="3" t="s">
        <v>438</v>
      </c>
      <c r="C387" s="3" t="s">
        <v>12</v>
      </c>
      <c r="D387" s="13" t="str">
        <f t="shared" si="1"/>
        <v>0</v>
      </c>
      <c r="E387" s="13" t="str">
        <f t="shared" si="5"/>
        <v>0</v>
      </c>
      <c r="F387" s="13" t="str">
        <f t="shared" si="6"/>
        <v>0</v>
      </c>
      <c r="G387" s="15" t="str">
        <f t="shared" si="7"/>
        <v>0</v>
      </c>
      <c r="H387" s="3">
        <v>351533.69</v>
      </c>
    </row>
    <row r="388">
      <c r="A388" s="3" t="s">
        <v>10</v>
      </c>
      <c r="B388" s="3" t="s">
        <v>439</v>
      </c>
      <c r="C388" s="3" t="s">
        <v>12</v>
      </c>
      <c r="D388" s="13" t="str">
        <f t="shared" si="1"/>
        <v>0</v>
      </c>
      <c r="E388" s="13" t="str">
        <f t="shared" si="5"/>
        <v>0</v>
      </c>
      <c r="F388" s="13" t="str">
        <f t="shared" si="6"/>
        <v>0</v>
      </c>
      <c r="G388" s="15" t="str">
        <f t="shared" si="7"/>
        <v>0</v>
      </c>
      <c r="H388" s="3">
        <v>5392557.49</v>
      </c>
    </row>
    <row r="389">
      <c r="A389" s="3" t="s">
        <v>10</v>
      </c>
      <c r="B389" s="3" t="s">
        <v>440</v>
      </c>
      <c r="C389" s="3" t="s">
        <v>12</v>
      </c>
      <c r="D389" s="13" t="str">
        <f t="shared" si="1"/>
        <v>0</v>
      </c>
      <c r="E389" s="13" t="str">
        <f t="shared" si="5"/>
        <v>0</v>
      </c>
      <c r="F389" s="13" t="str">
        <f t="shared" si="6"/>
        <v>0</v>
      </c>
      <c r="G389" s="15" t="str">
        <f t="shared" si="7"/>
        <v>0</v>
      </c>
      <c r="H389" s="3">
        <v>406269.4</v>
      </c>
    </row>
    <row r="390">
      <c r="A390" s="3" t="s">
        <v>10</v>
      </c>
      <c r="B390" s="3" t="s">
        <v>441</v>
      </c>
      <c r="C390" s="3" t="s">
        <v>12</v>
      </c>
      <c r="D390" s="13" t="str">
        <f t="shared" si="1"/>
        <v>0</v>
      </c>
      <c r="E390" s="13" t="str">
        <f t="shared" si="5"/>
        <v>0</v>
      </c>
      <c r="F390" s="13" t="str">
        <f t="shared" si="6"/>
        <v>0</v>
      </c>
      <c r="G390" s="15" t="str">
        <f t="shared" si="7"/>
        <v>0</v>
      </c>
      <c r="H390" s="3">
        <v>1.342270695E7</v>
      </c>
    </row>
    <row r="391">
      <c r="A391" s="3" t="s">
        <v>10</v>
      </c>
      <c r="B391" s="3" t="s">
        <v>442</v>
      </c>
      <c r="C391" s="3" t="s">
        <v>12</v>
      </c>
      <c r="D391" s="13" t="str">
        <f t="shared" si="1"/>
        <v>0</v>
      </c>
      <c r="E391" s="13" t="str">
        <f t="shared" si="5"/>
        <v>0</v>
      </c>
      <c r="F391" s="13" t="str">
        <f t="shared" si="6"/>
        <v>0</v>
      </c>
      <c r="G391" s="15" t="str">
        <f t="shared" si="7"/>
        <v>0</v>
      </c>
      <c r="H391" s="3">
        <v>399838.24</v>
      </c>
    </row>
    <row r="392">
      <c r="A392" s="3" t="s">
        <v>10</v>
      </c>
      <c r="B392" s="3" t="s">
        <v>443</v>
      </c>
      <c r="C392" s="3" t="s">
        <v>12</v>
      </c>
      <c r="D392" s="13" t="str">
        <f t="shared" si="1"/>
        <v>0</v>
      </c>
      <c r="E392" s="13" t="str">
        <f t="shared" si="5"/>
        <v>0</v>
      </c>
      <c r="F392" s="13" t="str">
        <f t="shared" si="6"/>
        <v>0</v>
      </c>
      <c r="G392" s="15" t="str">
        <f t="shared" si="7"/>
        <v>0</v>
      </c>
      <c r="H392" s="3">
        <v>1300590.4</v>
      </c>
    </row>
    <row r="393">
      <c r="A393" s="3" t="s">
        <v>10</v>
      </c>
      <c r="B393" s="3" t="s">
        <v>444</v>
      </c>
      <c r="C393" s="3" t="s">
        <v>12</v>
      </c>
      <c r="D393" s="13" t="str">
        <f t="shared" si="1"/>
        <v>0</v>
      </c>
      <c r="E393" s="13" t="str">
        <f t="shared" si="5"/>
        <v>0</v>
      </c>
      <c r="F393" s="13" t="str">
        <f t="shared" si="6"/>
        <v>0</v>
      </c>
      <c r="G393" s="15" t="str">
        <f t="shared" si="7"/>
        <v>0</v>
      </c>
      <c r="H393" s="3">
        <v>664527.09</v>
      </c>
    </row>
    <row r="394">
      <c r="A394" s="3" t="s">
        <v>10</v>
      </c>
      <c r="B394" s="3" t="s">
        <v>445</v>
      </c>
      <c r="C394" s="3" t="s">
        <v>12</v>
      </c>
      <c r="D394" s="13" t="str">
        <f t="shared" si="1"/>
        <v>0</v>
      </c>
      <c r="E394" s="13" t="str">
        <f t="shared" si="5"/>
        <v>0</v>
      </c>
      <c r="F394" s="13" t="str">
        <f t="shared" si="6"/>
        <v>0</v>
      </c>
      <c r="G394" s="15" t="str">
        <f t="shared" si="7"/>
        <v>0</v>
      </c>
      <c r="H394" s="3">
        <v>563004.63</v>
      </c>
    </row>
    <row r="395">
      <c r="A395" s="3" t="s">
        <v>10</v>
      </c>
      <c r="B395" s="3" t="s">
        <v>446</v>
      </c>
      <c r="C395" s="3" t="s">
        <v>12</v>
      </c>
      <c r="D395" s="13" t="str">
        <f t="shared" si="1"/>
        <v>0</v>
      </c>
      <c r="E395" s="13" t="str">
        <f t="shared" si="5"/>
        <v>0</v>
      </c>
      <c r="F395" s="13" t="str">
        <f t="shared" si="6"/>
        <v>0</v>
      </c>
      <c r="G395" s="15" t="str">
        <f t="shared" si="7"/>
        <v>0</v>
      </c>
      <c r="H395" s="3">
        <v>577114.04</v>
      </c>
    </row>
    <row r="396">
      <c r="A396" s="3" t="s">
        <v>10</v>
      </c>
      <c r="B396" s="3" t="s">
        <v>447</v>
      </c>
      <c r="C396" s="3" t="s">
        <v>12</v>
      </c>
      <c r="D396" s="13" t="str">
        <f t="shared" si="1"/>
        <v>0</v>
      </c>
      <c r="E396" s="13" t="str">
        <f t="shared" si="5"/>
        <v>0</v>
      </c>
      <c r="F396" s="13" t="str">
        <f t="shared" si="6"/>
        <v>0</v>
      </c>
      <c r="G396" s="15" t="str">
        <f t="shared" si="7"/>
        <v>0</v>
      </c>
      <c r="H396" s="3">
        <v>510149.34</v>
      </c>
    </row>
    <row r="397">
      <c r="A397" s="3" t="s">
        <v>10</v>
      </c>
      <c r="B397" s="3" t="s">
        <v>448</v>
      </c>
      <c r="C397" s="3" t="s">
        <v>12</v>
      </c>
      <c r="D397" s="13" t="str">
        <f t="shared" si="1"/>
        <v>0</v>
      </c>
      <c r="E397" s="13" t="str">
        <f t="shared" si="5"/>
        <v>0</v>
      </c>
      <c r="F397" s="13" t="str">
        <f t="shared" si="6"/>
        <v>0</v>
      </c>
      <c r="G397" s="15" t="str">
        <f t="shared" si="7"/>
        <v>0</v>
      </c>
      <c r="H397" s="3">
        <v>1.19449844E7</v>
      </c>
    </row>
    <row r="398">
      <c r="A398" s="3" t="s">
        <v>10</v>
      </c>
      <c r="B398" s="3" t="s">
        <v>449</v>
      </c>
      <c r="C398" s="3" t="s">
        <v>12</v>
      </c>
      <c r="D398" s="13" t="str">
        <f t="shared" si="1"/>
        <v>0</v>
      </c>
      <c r="E398" s="13" t="str">
        <f t="shared" si="5"/>
        <v>0</v>
      </c>
      <c r="F398" s="13" t="str">
        <f t="shared" si="6"/>
        <v>0</v>
      </c>
      <c r="G398" s="15" t="str">
        <f t="shared" si="7"/>
        <v>0</v>
      </c>
      <c r="H398" s="3">
        <v>454427.53</v>
      </c>
    </row>
    <row r="399">
      <c r="A399" s="3" t="s">
        <v>10</v>
      </c>
      <c r="B399" s="3" t="s">
        <v>450</v>
      </c>
      <c r="C399" s="3" t="s">
        <v>12</v>
      </c>
      <c r="D399" s="13" t="str">
        <f t="shared" si="1"/>
        <v>0</v>
      </c>
      <c r="E399" s="13" t="str">
        <f t="shared" si="5"/>
        <v>0</v>
      </c>
      <c r="F399" s="13" t="str">
        <f t="shared" si="6"/>
        <v>0</v>
      </c>
      <c r="G399" s="15" t="str">
        <f t="shared" si="7"/>
        <v>0</v>
      </c>
      <c r="H399" s="3">
        <v>484836.02</v>
      </c>
    </row>
    <row r="400">
      <c r="A400" s="3" t="s">
        <v>10</v>
      </c>
      <c r="B400" s="3" t="s">
        <v>451</v>
      </c>
      <c r="C400" s="3" t="s">
        <v>12</v>
      </c>
      <c r="D400" s="13" t="str">
        <f t="shared" si="1"/>
        <v>0</v>
      </c>
      <c r="E400" s="13" t="str">
        <f t="shared" si="5"/>
        <v>0</v>
      </c>
      <c r="F400" s="13" t="str">
        <f t="shared" si="6"/>
        <v>0</v>
      </c>
      <c r="G400" s="15" t="str">
        <f t="shared" si="7"/>
        <v>0</v>
      </c>
      <c r="H400" s="3">
        <v>612309.31</v>
      </c>
    </row>
    <row r="401">
      <c r="A401" s="3" t="s">
        <v>10</v>
      </c>
      <c r="B401" s="3" t="s">
        <v>452</v>
      </c>
      <c r="C401" s="3" t="s">
        <v>12</v>
      </c>
      <c r="D401" s="13" t="str">
        <f t="shared" si="1"/>
        <v>0</v>
      </c>
      <c r="E401" s="13" t="str">
        <f t="shared" si="5"/>
        <v>0</v>
      </c>
      <c r="F401" s="13" t="str">
        <f t="shared" si="6"/>
        <v>0</v>
      </c>
      <c r="G401" s="15" t="str">
        <f t="shared" si="7"/>
        <v>0</v>
      </c>
      <c r="H401" s="3">
        <v>468462.92</v>
      </c>
    </row>
    <row r="402">
      <c r="A402" s="3" t="s">
        <v>10</v>
      </c>
      <c r="B402" s="3" t="s">
        <v>453</v>
      </c>
      <c r="C402" s="3" t="s">
        <v>12</v>
      </c>
      <c r="D402" s="13" t="str">
        <f t="shared" si="1"/>
        <v>0</v>
      </c>
      <c r="E402" s="13" t="str">
        <f t="shared" si="5"/>
        <v>0</v>
      </c>
      <c r="F402" s="13" t="str">
        <f t="shared" si="6"/>
        <v>0</v>
      </c>
      <c r="G402" s="15" t="str">
        <f t="shared" si="7"/>
        <v>0</v>
      </c>
      <c r="H402" s="3">
        <v>327369.72</v>
      </c>
    </row>
    <row r="403">
      <c r="A403" s="3" t="s">
        <v>10</v>
      </c>
      <c r="B403" s="3" t="s">
        <v>454</v>
      </c>
      <c r="C403" s="3" t="s">
        <v>12</v>
      </c>
      <c r="D403" s="13" t="str">
        <f t="shared" si="1"/>
        <v>0</v>
      </c>
      <c r="E403" s="13" t="str">
        <f t="shared" si="5"/>
        <v>0</v>
      </c>
      <c r="F403" s="13" t="str">
        <f t="shared" si="6"/>
        <v>0</v>
      </c>
      <c r="G403" s="15" t="str">
        <f t="shared" si="7"/>
        <v>0</v>
      </c>
      <c r="H403" s="3">
        <v>465754.01</v>
      </c>
    </row>
    <row r="404">
      <c r="A404" s="3" t="s">
        <v>10</v>
      </c>
      <c r="B404" s="3" t="s">
        <v>455</v>
      </c>
      <c r="C404" s="3" t="s">
        <v>12</v>
      </c>
      <c r="D404" s="13" t="str">
        <f t="shared" si="1"/>
        <v>0</v>
      </c>
      <c r="E404" s="13" t="str">
        <f t="shared" si="5"/>
        <v>0</v>
      </c>
      <c r="F404" s="13" t="str">
        <f t="shared" si="6"/>
        <v>0</v>
      </c>
      <c r="G404" s="15" t="str">
        <f t="shared" si="7"/>
        <v>0</v>
      </c>
      <c r="H404" s="3">
        <v>397944.69</v>
      </c>
    </row>
    <row r="405">
      <c r="A405" s="3" t="s">
        <v>10</v>
      </c>
      <c r="B405" s="3" t="s">
        <v>456</v>
      </c>
      <c r="C405" s="3" t="s">
        <v>12</v>
      </c>
      <c r="D405" s="13" t="str">
        <f t="shared" si="1"/>
        <v>0</v>
      </c>
      <c r="E405" s="13" t="str">
        <f t="shared" si="5"/>
        <v>0</v>
      </c>
      <c r="F405" s="13" t="str">
        <f t="shared" si="6"/>
        <v>0</v>
      </c>
      <c r="G405" s="15" t="str">
        <f t="shared" si="7"/>
        <v>0</v>
      </c>
      <c r="H405" s="3">
        <v>457189.46</v>
      </c>
    </row>
    <row r="406">
      <c r="A406" s="3" t="s">
        <v>10</v>
      </c>
      <c r="B406" s="3" t="s">
        <v>457</v>
      </c>
      <c r="C406" s="3" t="s">
        <v>12</v>
      </c>
      <c r="D406" s="13" t="str">
        <f t="shared" si="1"/>
        <v>0</v>
      </c>
      <c r="E406" s="13" t="str">
        <f t="shared" si="5"/>
        <v>0</v>
      </c>
      <c r="F406" s="13" t="str">
        <f t="shared" si="6"/>
        <v>0</v>
      </c>
      <c r="G406" s="15" t="str">
        <f t="shared" si="7"/>
        <v>0</v>
      </c>
      <c r="H406" s="3">
        <v>1.033538713E7</v>
      </c>
    </row>
    <row r="407">
      <c r="A407" s="3" t="s">
        <v>10</v>
      </c>
      <c r="B407" s="3" t="s">
        <v>458</v>
      </c>
      <c r="C407" s="3" t="s">
        <v>12</v>
      </c>
      <c r="D407" s="13" t="str">
        <f t="shared" si="1"/>
        <v>0</v>
      </c>
      <c r="E407" s="13" t="str">
        <f t="shared" si="5"/>
        <v>0</v>
      </c>
      <c r="F407" s="13" t="str">
        <f t="shared" si="6"/>
        <v>0</v>
      </c>
      <c r="G407" s="15" t="str">
        <f t="shared" si="7"/>
        <v>0</v>
      </c>
      <c r="H407" s="3">
        <v>5996401.75</v>
      </c>
    </row>
    <row r="408">
      <c r="A408" s="3" t="s">
        <v>10</v>
      </c>
      <c r="B408" s="3" t="s">
        <v>459</v>
      </c>
      <c r="C408" s="3" t="s">
        <v>12</v>
      </c>
      <c r="D408" s="13" t="str">
        <f t="shared" si="1"/>
        <v>0</v>
      </c>
      <c r="E408" s="13" t="str">
        <f t="shared" si="5"/>
        <v>0</v>
      </c>
      <c r="F408" s="13" t="str">
        <f t="shared" si="6"/>
        <v>0</v>
      </c>
      <c r="G408" s="15" t="str">
        <f t="shared" si="7"/>
        <v>0</v>
      </c>
      <c r="H408" s="3">
        <v>2194732.73</v>
      </c>
    </row>
    <row r="409">
      <c r="A409" s="3" t="s">
        <v>10</v>
      </c>
      <c r="B409" s="3" t="s">
        <v>460</v>
      </c>
      <c r="C409" s="3" t="s">
        <v>12</v>
      </c>
      <c r="D409" s="13" t="str">
        <f t="shared" si="1"/>
        <v>0</v>
      </c>
      <c r="E409" s="13" t="str">
        <f t="shared" si="5"/>
        <v>0</v>
      </c>
      <c r="F409" s="13" t="str">
        <f t="shared" si="6"/>
        <v>0</v>
      </c>
      <c r="G409" s="15" t="str">
        <f t="shared" si="7"/>
        <v>0</v>
      </c>
      <c r="H409" s="3">
        <v>711105.44</v>
      </c>
    </row>
    <row r="410">
      <c r="A410" s="3" t="s">
        <v>10</v>
      </c>
      <c r="B410" s="3" t="s">
        <v>461</v>
      </c>
      <c r="C410" s="3" t="s">
        <v>12</v>
      </c>
      <c r="D410" s="13" t="str">
        <f t="shared" si="1"/>
        <v>0</v>
      </c>
      <c r="E410" s="13" t="str">
        <f t="shared" si="5"/>
        <v>0</v>
      </c>
      <c r="F410" s="13" t="str">
        <f t="shared" si="6"/>
        <v>0</v>
      </c>
      <c r="G410" s="15" t="str">
        <f t="shared" si="7"/>
        <v>0</v>
      </c>
      <c r="H410" s="3">
        <v>427716.79</v>
      </c>
    </row>
    <row r="411">
      <c r="A411" s="3" t="s">
        <v>10</v>
      </c>
      <c r="B411" s="3" t="s">
        <v>462</v>
      </c>
      <c r="C411" s="3" t="s">
        <v>12</v>
      </c>
      <c r="D411" s="13" t="str">
        <f t="shared" si="1"/>
        <v>0</v>
      </c>
      <c r="E411" s="13" t="str">
        <f t="shared" si="5"/>
        <v>0</v>
      </c>
      <c r="F411" s="13" t="str">
        <f t="shared" si="6"/>
        <v>0</v>
      </c>
      <c r="G411" s="15" t="str">
        <f t="shared" si="7"/>
        <v>0</v>
      </c>
      <c r="H411" s="3">
        <v>458694.97</v>
      </c>
    </row>
    <row r="412">
      <c r="A412" s="3" t="s">
        <v>10</v>
      </c>
      <c r="B412" s="3" t="s">
        <v>463</v>
      </c>
      <c r="C412" s="3" t="s">
        <v>12</v>
      </c>
      <c r="D412" s="13" t="str">
        <f t="shared" si="1"/>
        <v>0</v>
      </c>
      <c r="E412" s="13" t="str">
        <f t="shared" si="5"/>
        <v>0</v>
      </c>
      <c r="F412" s="13" t="str">
        <f t="shared" si="6"/>
        <v>0</v>
      </c>
      <c r="G412" s="15" t="str">
        <f t="shared" si="7"/>
        <v>0</v>
      </c>
      <c r="H412" s="3">
        <v>1.117722083E7</v>
      </c>
    </row>
    <row r="413">
      <c r="A413" s="3" t="s">
        <v>10</v>
      </c>
      <c r="B413" s="3" t="s">
        <v>464</v>
      </c>
      <c r="C413" s="3" t="s">
        <v>12</v>
      </c>
      <c r="D413" s="13" t="str">
        <f t="shared" si="1"/>
        <v>0</v>
      </c>
      <c r="E413" s="13" t="str">
        <f t="shared" si="5"/>
        <v>0</v>
      </c>
      <c r="F413" s="13" t="str">
        <f t="shared" si="6"/>
        <v>0</v>
      </c>
      <c r="G413" s="15" t="str">
        <f t="shared" si="7"/>
        <v>0</v>
      </c>
      <c r="H413" s="3">
        <v>3525907.49</v>
      </c>
    </row>
    <row r="414">
      <c r="A414" s="3" t="s">
        <v>10</v>
      </c>
      <c r="B414" s="3" t="s">
        <v>465</v>
      </c>
      <c r="C414" s="3" t="s">
        <v>12</v>
      </c>
      <c r="D414" s="13" t="str">
        <f t="shared" si="1"/>
        <v>0</v>
      </c>
      <c r="E414" s="13" t="str">
        <f t="shared" si="5"/>
        <v>0</v>
      </c>
      <c r="F414" s="13" t="str">
        <f t="shared" si="6"/>
        <v>0</v>
      </c>
      <c r="G414" s="15" t="str">
        <f t="shared" si="7"/>
        <v>0</v>
      </c>
      <c r="H414" s="3">
        <v>609927.36</v>
      </c>
    </row>
    <row r="415">
      <c r="A415" s="3" t="s">
        <v>10</v>
      </c>
      <c r="B415" s="3" t="s">
        <v>466</v>
      </c>
      <c r="C415" s="3" t="s">
        <v>12</v>
      </c>
      <c r="D415" s="13" t="str">
        <f t="shared" si="1"/>
        <v>0</v>
      </c>
      <c r="E415" s="13" t="str">
        <f t="shared" si="5"/>
        <v>0</v>
      </c>
      <c r="F415" s="13" t="str">
        <f t="shared" si="6"/>
        <v>0</v>
      </c>
      <c r="G415" s="15" t="str">
        <f t="shared" si="7"/>
        <v>0</v>
      </c>
      <c r="H415" s="3">
        <v>6685507.11</v>
      </c>
    </row>
    <row r="416">
      <c r="A416" s="3" t="s">
        <v>10</v>
      </c>
      <c r="B416" s="3" t="s">
        <v>467</v>
      </c>
      <c r="C416" s="3" t="s">
        <v>12</v>
      </c>
      <c r="D416" s="13" t="str">
        <f t="shared" si="1"/>
        <v>0</v>
      </c>
      <c r="E416" s="13" t="str">
        <f t="shared" si="5"/>
        <v>0</v>
      </c>
      <c r="F416" s="13" t="str">
        <f t="shared" si="6"/>
        <v>0</v>
      </c>
      <c r="G416" s="15" t="str">
        <f t="shared" si="7"/>
        <v>0</v>
      </c>
      <c r="H416" s="3">
        <v>411047.91</v>
      </c>
    </row>
    <row r="417">
      <c r="A417" s="3" t="s">
        <v>10</v>
      </c>
      <c r="B417" s="3" t="s">
        <v>468</v>
      </c>
      <c r="C417" s="3" t="s">
        <v>12</v>
      </c>
      <c r="D417" s="13" t="str">
        <f t="shared" si="1"/>
        <v>0</v>
      </c>
      <c r="E417" s="13" t="str">
        <f t="shared" si="5"/>
        <v>0</v>
      </c>
      <c r="F417" s="13" t="str">
        <f t="shared" si="6"/>
        <v>0</v>
      </c>
      <c r="G417" s="15" t="str">
        <f t="shared" si="7"/>
        <v>0</v>
      </c>
      <c r="H417" s="3">
        <v>1.195180067E7</v>
      </c>
    </row>
    <row r="418">
      <c r="A418" s="3" t="s">
        <v>10</v>
      </c>
      <c r="B418" s="3" t="s">
        <v>469</v>
      </c>
      <c r="C418" s="3" t="s">
        <v>12</v>
      </c>
      <c r="D418" s="13" t="str">
        <f t="shared" si="1"/>
        <v>0</v>
      </c>
      <c r="E418" s="13" t="str">
        <f t="shared" si="5"/>
        <v>0</v>
      </c>
      <c r="F418" s="13" t="str">
        <f t="shared" si="6"/>
        <v>0</v>
      </c>
      <c r="G418" s="15" t="str">
        <f t="shared" si="7"/>
        <v>0</v>
      </c>
      <c r="H418" s="3">
        <v>420845.55</v>
      </c>
    </row>
    <row r="419">
      <c r="A419" s="3" t="s">
        <v>10</v>
      </c>
      <c r="B419" s="3" t="s">
        <v>470</v>
      </c>
      <c r="C419" s="3" t="s">
        <v>12</v>
      </c>
      <c r="D419" s="13" t="str">
        <f t="shared" si="1"/>
        <v>0</v>
      </c>
      <c r="E419" s="13" t="str">
        <f t="shared" si="5"/>
        <v>0</v>
      </c>
      <c r="F419" s="13" t="str">
        <f t="shared" si="6"/>
        <v>0</v>
      </c>
      <c r="G419" s="15" t="str">
        <f t="shared" si="7"/>
        <v>0</v>
      </c>
      <c r="H419" s="3">
        <v>366123.91</v>
      </c>
    </row>
    <row r="420">
      <c r="A420" s="3" t="s">
        <v>10</v>
      </c>
      <c r="B420" s="3" t="s">
        <v>471</v>
      </c>
      <c r="C420" s="3" t="s">
        <v>12</v>
      </c>
      <c r="D420" s="13" t="str">
        <f t="shared" si="1"/>
        <v>0</v>
      </c>
      <c r="E420" s="13" t="str">
        <f t="shared" si="5"/>
        <v>0</v>
      </c>
      <c r="F420" s="13" t="str">
        <f t="shared" si="6"/>
        <v>0</v>
      </c>
      <c r="G420" s="15" t="str">
        <f t="shared" si="7"/>
        <v>0</v>
      </c>
      <c r="H420" s="3">
        <v>9173876.82</v>
      </c>
    </row>
    <row r="421">
      <c r="A421" s="3" t="s">
        <v>10</v>
      </c>
      <c r="B421" s="3" t="s">
        <v>472</v>
      </c>
      <c r="C421" s="3" t="s">
        <v>12</v>
      </c>
      <c r="D421" s="13" t="str">
        <f t="shared" si="1"/>
        <v>0</v>
      </c>
      <c r="E421" s="13" t="str">
        <f t="shared" si="5"/>
        <v>0</v>
      </c>
      <c r="F421" s="13" t="str">
        <f t="shared" si="6"/>
        <v>0</v>
      </c>
      <c r="G421" s="15" t="str">
        <f t="shared" si="7"/>
        <v>0</v>
      </c>
      <c r="H421" s="3">
        <v>510222.72</v>
      </c>
    </row>
    <row r="422">
      <c r="A422" s="3" t="s">
        <v>10</v>
      </c>
      <c r="B422" s="3" t="s">
        <v>473</v>
      </c>
      <c r="C422" s="3" t="s">
        <v>12</v>
      </c>
      <c r="D422" s="13" t="str">
        <f t="shared" si="1"/>
        <v>0</v>
      </c>
      <c r="E422" s="13" t="str">
        <f t="shared" si="5"/>
        <v>0</v>
      </c>
      <c r="F422" s="13" t="str">
        <f t="shared" si="6"/>
        <v>0</v>
      </c>
      <c r="G422" s="15" t="str">
        <f t="shared" si="7"/>
        <v>0</v>
      </c>
      <c r="H422" s="3">
        <v>372232.27</v>
      </c>
    </row>
    <row r="423">
      <c r="A423" s="3" t="s">
        <v>10</v>
      </c>
      <c r="B423" s="3" t="s">
        <v>474</v>
      </c>
      <c r="C423" s="3" t="s">
        <v>12</v>
      </c>
      <c r="D423" s="13" t="str">
        <f t="shared" si="1"/>
        <v>0</v>
      </c>
      <c r="E423" s="13" t="str">
        <f t="shared" si="5"/>
        <v>0</v>
      </c>
      <c r="F423" s="13" t="str">
        <f t="shared" si="6"/>
        <v>0</v>
      </c>
      <c r="G423" s="15" t="str">
        <f t="shared" si="7"/>
        <v>0</v>
      </c>
      <c r="H423" s="3">
        <v>920312.5</v>
      </c>
    </row>
    <row r="424">
      <c r="A424" s="3" t="s">
        <v>10</v>
      </c>
      <c r="B424" s="3" t="s">
        <v>475</v>
      </c>
      <c r="C424" s="3" t="s">
        <v>12</v>
      </c>
      <c r="D424" s="13" t="str">
        <f t="shared" si="1"/>
        <v>0</v>
      </c>
      <c r="E424" s="13" t="str">
        <f t="shared" si="5"/>
        <v>0</v>
      </c>
      <c r="F424" s="13" t="str">
        <f t="shared" si="6"/>
        <v>0</v>
      </c>
      <c r="G424" s="15" t="str">
        <f t="shared" si="7"/>
        <v>0</v>
      </c>
      <c r="H424" s="3">
        <v>1120300.74</v>
      </c>
    </row>
    <row r="425">
      <c r="A425" s="3" t="s">
        <v>10</v>
      </c>
      <c r="B425" s="3" t="s">
        <v>476</v>
      </c>
      <c r="C425" s="3" t="s">
        <v>12</v>
      </c>
      <c r="D425" s="13" t="str">
        <f t="shared" si="1"/>
        <v>0</v>
      </c>
      <c r="E425" s="13" t="str">
        <f t="shared" si="5"/>
        <v>0</v>
      </c>
      <c r="F425" s="13" t="str">
        <f t="shared" si="6"/>
        <v>0</v>
      </c>
      <c r="G425" s="15" t="str">
        <f t="shared" si="7"/>
        <v>0</v>
      </c>
      <c r="H425" s="3">
        <v>475166.32</v>
      </c>
    </row>
    <row r="426">
      <c r="A426" s="3" t="s">
        <v>10</v>
      </c>
      <c r="B426" s="3" t="s">
        <v>477</v>
      </c>
      <c r="C426" s="3" t="s">
        <v>12</v>
      </c>
      <c r="D426" s="13" t="str">
        <f t="shared" si="1"/>
        <v>0</v>
      </c>
      <c r="E426" s="13" t="str">
        <f t="shared" si="5"/>
        <v>0</v>
      </c>
      <c r="F426" s="13" t="str">
        <f t="shared" si="6"/>
        <v>0</v>
      </c>
      <c r="G426" s="15" t="str">
        <f t="shared" si="7"/>
        <v>0</v>
      </c>
      <c r="H426" s="3">
        <v>1703188.81</v>
      </c>
    </row>
    <row r="427">
      <c r="A427" s="3" t="s">
        <v>10</v>
      </c>
      <c r="B427" s="3" t="s">
        <v>478</v>
      </c>
      <c r="C427" s="3" t="s">
        <v>12</v>
      </c>
      <c r="D427" s="13" t="str">
        <f t="shared" si="1"/>
        <v>0</v>
      </c>
      <c r="E427" s="13" t="str">
        <f t="shared" si="5"/>
        <v>0</v>
      </c>
      <c r="F427" s="13" t="str">
        <f t="shared" si="6"/>
        <v>0</v>
      </c>
      <c r="G427" s="15" t="str">
        <f t="shared" si="7"/>
        <v>0</v>
      </c>
      <c r="H427" s="3">
        <v>7746787.7</v>
      </c>
    </row>
    <row r="428">
      <c r="A428" s="3" t="s">
        <v>10</v>
      </c>
      <c r="B428" s="3" t="s">
        <v>479</v>
      </c>
      <c r="C428" s="3" t="s">
        <v>12</v>
      </c>
      <c r="D428" s="13" t="str">
        <f t="shared" si="1"/>
        <v>0</v>
      </c>
      <c r="E428" s="13" t="str">
        <f t="shared" si="5"/>
        <v>0</v>
      </c>
      <c r="F428" s="13" t="str">
        <f t="shared" si="6"/>
        <v>0</v>
      </c>
      <c r="G428" s="15" t="str">
        <f t="shared" si="7"/>
        <v>0</v>
      </c>
      <c r="H428" s="3">
        <v>1.575659404E7</v>
      </c>
    </row>
    <row r="429">
      <c r="A429" s="3" t="s">
        <v>10</v>
      </c>
      <c r="B429" s="3" t="s">
        <v>480</v>
      </c>
      <c r="C429" s="3" t="s">
        <v>12</v>
      </c>
      <c r="D429" s="13" t="str">
        <f t="shared" si="1"/>
        <v>0</v>
      </c>
      <c r="E429" s="13" t="str">
        <f t="shared" si="5"/>
        <v>0</v>
      </c>
      <c r="F429" s="13" t="str">
        <f t="shared" si="6"/>
        <v>0</v>
      </c>
      <c r="G429" s="15" t="str">
        <f t="shared" si="7"/>
        <v>0</v>
      </c>
      <c r="H429" s="3">
        <v>5290516.31</v>
      </c>
    </row>
    <row r="430">
      <c r="A430" s="3" t="s">
        <v>10</v>
      </c>
      <c r="B430" s="3" t="s">
        <v>481</v>
      </c>
      <c r="C430" s="3" t="s">
        <v>12</v>
      </c>
      <c r="D430" s="13" t="str">
        <f t="shared" si="1"/>
        <v>0</v>
      </c>
      <c r="E430" s="13" t="str">
        <f t="shared" si="5"/>
        <v>0</v>
      </c>
      <c r="F430" s="13" t="str">
        <f t="shared" si="6"/>
        <v>0</v>
      </c>
      <c r="G430" s="15" t="str">
        <f t="shared" si="7"/>
        <v>0</v>
      </c>
      <c r="H430" s="3">
        <v>568956.56</v>
      </c>
    </row>
    <row r="431">
      <c r="A431" s="3" t="s">
        <v>10</v>
      </c>
      <c r="B431" s="3" t="s">
        <v>482</v>
      </c>
      <c r="C431" s="3" t="s">
        <v>12</v>
      </c>
      <c r="D431" s="13" t="str">
        <f t="shared" si="1"/>
        <v>0</v>
      </c>
      <c r="E431" s="13" t="str">
        <f t="shared" si="5"/>
        <v>0</v>
      </c>
      <c r="F431" s="13" t="str">
        <f t="shared" si="6"/>
        <v>0</v>
      </c>
      <c r="G431" s="15" t="str">
        <f t="shared" si="7"/>
        <v>0</v>
      </c>
      <c r="H431" s="3">
        <v>383542.95</v>
      </c>
    </row>
    <row r="432">
      <c r="A432" s="3" t="s">
        <v>10</v>
      </c>
      <c r="B432" s="3" t="s">
        <v>483</v>
      </c>
      <c r="C432" s="3" t="s">
        <v>12</v>
      </c>
      <c r="D432" s="13" t="str">
        <f t="shared" si="1"/>
        <v>0</v>
      </c>
      <c r="E432" s="13" t="str">
        <f t="shared" si="5"/>
        <v>0</v>
      </c>
      <c r="F432" s="13" t="str">
        <f t="shared" si="6"/>
        <v>0</v>
      </c>
      <c r="G432" s="15" t="str">
        <f t="shared" si="7"/>
        <v>0</v>
      </c>
      <c r="H432" s="3">
        <v>384255.83</v>
      </c>
    </row>
    <row r="433">
      <c r="A433" s="3" t="s">
        <v>10</v>
      </c>
      <c r="B433" s="3" t="s">
        <v>484</v>
      </c>
      <c r="C433" s="3" t="s">
        <v>12</v>
      </c>
      <c r="D433" s="13" t="str">
        <f t="shared" si="1"/>
        <v>0</v>
      </c>
      <c r="E433" s="13" t="str">
        <f t="shared" si="5"/>
        <v>0</v>
      </c>
      <c r="F433" s="13" t="str">
        <f t="shared" si="6"/>
        <v>0</v>
      </c>
      <c r="G433" s="15" t="str">
        <f t="shared" si="7"/>
        <v>0</v>
      </c>
      <c r="H433" s="3">
        <v>412049.03</v>
      </c>
    </row>
    <row r="434">
      <c r="A434" s="3" t="s">
        <v>10</v>
      </c>
      <c r="B434" s="3" t="s">
        <v>485</v>
      </c>
      <c r="C434" s="3" t="s">
        <v>12</v>
      </c>
      <c r="D434" s="13" t="str">
        <f t="shared" si="1"/>
        <v>0</v>
      </c>
      <c r="E434" s="13" t="str">
        <f t="shared" si="5"/>
        <v>0</v>
      </c>
      <c r="F434" s="13" t="str">
        <f t="shared" si="6"/>
        <v>0</v>
      </c>
      <c r="G434" s="15" t="str">
        <f t="shared" si="7"/>
        <v>0</v>
      </c>
      <c r="H434" s="3">
        <v>352305.54</v>
      </c>
    </row>
    <row r="435">
      <c r="A435" s="3" t="s">
        <v>10</v>
      </c>
      <c r="B435" s="3" t="s">
        <v>486</v>
      </c>
      <c r="C435" s="3" t="s">
        <v>12</v>
      </c>
      <c r="D435" s="13" t="str">
        <f t="shared" si="1"/>
        <v>0</v>
      </c>
      <c r="E435" s="13" t="str">
        <f t="shared" si="5"/>
        <v>0</v>
      </c>
      <c r="F435" s="13" t="str">
        <f t="shared" si="6"/>
        <v>0</v>
      </c>
      <c r="G435" s="15" t="str">
        <f t="shared" si="7"/>
        <v>0</v>
      </c>
      <c r="H435" s="3">
        <v>397046.55</v>
      </c>
    </row>
    <row r="436">
      <c r="A436" s="3" t="s">
        <v>10</v>
      </c>
      <c r="B436" s="3" t="s">
        <v>487</v>
      </c>
      <c r="C436" s="3" t="s">
        <v>12</v>
      </c>
      <c r="D436" s="13" t="str">
        <f t="shared" si="1"/>
        <v>0</v>
      </c>
      <c r="E436" s="13" t="str">
        <f t="shared" si="5"/>
        <v>0</v>
      </c>
      <c r="F436" s="13" t="str">
        <f t="shared" si="6"/>
        <v>0</v>
      </c>
      <c r="G436" s="15" t="str">
        <f t="shared" si="7"/>
        <v>0</v>
      </c>
      <c r="H436" s="3">
        <v>392054.78</v>
      </c>
    </row>
    <row r="437">
      <c r="A437" s="3" t="s">
        <v>10</v>
      </c>
      <c r="B437" s="3" t="s">
        <v>488</v>
      </c>
      <c r="C437" s="3" t="s">
        <v>12</v>
      </c>
      <c r="D437" s="13" t="str">
        <f t="shared" si="1"/>
        <v>0</v>
      </c>
      <c r="E437" s="13" t="str">
        <f t="shared" si="5"/>
        <v>0</v>
      </c>
      <c r="F437" s="13" t="str">
        <f t="shared" si="6"/>
        <v>0</v>
      </c>
      <c r="G437" s="15" t="str">
        <f t="shared" si="7"/>
        <v>0</v>
      </c>
      <c r="H437" s="3">
        <v>387620.38</v>
      </c>
    </row>
    <row r="438">
      <c r="A438" s="3" t="s">
        <v>10</v>
      </c>
      <c r="B438" s="3" t="s">
        <v>489</v>
      </c>
      <c r="C438" s="3" t="s">
        <v>12</v>
      </c>
      <c r="D438" s="13" t="str">
        <f t="shared" si="1"/>
        <v>0</v>
      </c>
      <c r="E438" s="13" t="str">
        <f t="shared" si="5"/>
        <v>0</v>
      </c>
      <c r="F438" s="13" t="str">
        <f t="shared" si="6"/>
        <v>0</v>
      </c>
      <c r="G438" s="15" t="str">
        <f t="shared" si="7"/>
        <v>0</v>
      </c>
      <c r="H438" s="3">
        <v>360157.51</v>
      </c>
    </row>
    <row r="439">
      <c r="A439" s="3" t="s">
        <v>10</v>
      </c>
      <c r="B439" s="3" t="s">
        <v>490</v>
      </c>
      <c r="C439" s="3" t="s">
        <v>12</v>
      </c>
      <c r="D439" s="13" t="str">
        <f t="shared" si="1"/>
        <v>0</v>
      </c>
      <c r="E439" s="13" t="str">
        <f t="shared" si="5"/>
        <v>Itochu</v>
      </c>
      <c r="F439" s="13" t="str">
        <f t="shared" si="6"/>
        <v>ITOCHU CORP</v>
      </c>
      <c r="G439" s="15">
        <f t="shared" si="7"/>
        <v>5032152.26</v>
      </c>
      <c r="H439" s="3">
        <v>5032152.26</v>
      </c>
    </row>
    <row r="440">
      <c r="A440" s="3" t="s">
        <v>10</v>
      </c>
      <c r="B440" s="3" t="s">
        <v>491</v>
      </c>
      <c r="C440" s="3" t="s">
        <v>12</v>
      </c>
      <c r="D440" s="13" t="str">
        <f t="shared" si="1"/>
        <v>0</v>
      </c>
      <c r="E440" s="13" t="str">
        <f t="shared" si="5"/>
        <v>Mitsubishi</v>
      </c>
      <c r="F440" s="13" t="str">
        <f t="shared" si="6"/>
        <v>MITSUBISHI CORP</v>
      </c>
      <c r="G440" s="15">
        <f t="shared" si="7"/>
        <v>619316.05</v>
      </c>
      <c r="H440" s="3">
        <v>619316.05</v>
      </c>
    </row>
    <row r="441">
      <c r="A441" s="3" t="s">
        <v>10</v>
      </c>
      <c r="B441" s="3" t="s">
        <v>492</v>
      </c>
      <c r="C441" s="3" t="s">
        <v>12</v>
      </c>
      <c r="D441" s="13" t="str">
        <f t="shared" si="1"/>
        <v>0</v>
      </c>
      <c r="E441" s="13" t="str">
        <f t="shared" si="5"/>
        <v>0</v>
      </c>
      <c r="F441" s="13" t="str">
        <f t="shared" si="6"/>
        <v>0</v>
      </c>
      <c r="G441" s="15" t="str">
        <f t="shared" si="7"/>
        <v>0</v>
      </c>
      <c r="H441" s="3">
        <v>7027696.15</v>
      </c>
    </row>
    <row r="442">
      <c r="A442" s="3" t="s">
        <v>10</v>
      </c>
      <c r="B442" s="3" t="s">
        <v>493</v>
      </c>
      <c r="C442" s="3" t="s">
        <v>12</v>
      </c>
      <c r="D442" s="13" t="str">
        <f t="shared" si="1"/>
        <v>0</v>
      </c>
      <c r="E442" s="13" t="str">
        <f t="shared" si="5"/>
        <v>0</v>
      </c>
      <c r="F442" s="13" t="str">
        <f t="shared" si="6"/>
        <v>0</v>
      </c>
      <c r="G442" s="15" t="str">
        <f t="shared" si="7"/>
        <v>0</v>
      </c>
      <c r="H442" s="3">
        <v>441214.97</v>
      </c>
    </row>
    <row r="443">
      <c r="A443" s="3" t="s">
        <v>10</v>
      </c>
      <c r="B443" s="3" t="s">
        <v>494</v>
      </c>
      <c r="C443" s="3" t="s">
        <v>12</v>
      </c>
      <c r="D443" s="13" t="str">
        <f t="shared" si="1"/>
        <v>0</v>
      </c>
      <c r="E443" s="13" t="str">
        <f t="shared" si="5"/>
        <v>0</v>
      </c>
      <c r="F443" s="13" t="str">
        <f t="shared" si="6"/>
        <v>0</v>
      </c>
      <c r="G443" s="15" t="str">
        <f t="shared" si="7"/>
        <v>0</v>
      </c>
      <c r="H443" s="3">
        <v>489649.78</v>
      </c>
    </row>
    <row r="444">
      <c r="A444" s="3" t="s">
        <v>10</v>
      </c>
      <c r="B444" s="3" t="s">
        <v>495</v>
      </c>
      <c r="C444" s="3" t="s">
        <v>12</v>
      </c>
      <c r="D444" s="13" t="str">
        <f t="shared" si="1"/>
        <v>0</v>
      </c>
      <c r="E444" s="16">
        <v>0.0</v>
      </c>
      <c r="F444" s="16">
        <v>0.0</v>
      </c>
      <c r="G444" s="17">
        <v>0.0</v>
      </c>
      <c r="H444" s="3">
        <v>560937.41</v>
      </c>
    </row>
    <row r="445">
      <c r="A445" s="3" t="s">
        <v>10</v>
      </c>
      <c r="B445" s="3" t="s">
        <v>496</v>
      </c>
      <c r="C445" s="3" t="s">
        <v>12</v>
      </c>
      <c r="D445" s="13" t="str">
        <f t="shared" si="1"/>
        <v>0</v>
      </c>
      <c r="E445" s="13" t="str">
        <f t="shared" ref="E445:E453" si="8">IF(ISNUMBER(SEARCH("Coal India",B445)),"Coal India",IF(ISNUMBER(SEARCH("China Shenhua",B445)),"China Shenhua",IF(ISNUMBER(SEARCH("Adani",B445)),"Adani",IF(ISNUMBER(SEARCH("Shanxi Coking",B445)),"Shanxi Coking",IF(ISNUMBER(SEARCH("Anglo American",B445)),"Anglo American",IF(ISNUMBER(SEARCH("BHP Billiton",B445)),"BHP Billiton",IF(ISNUMBER(SEARCH("Yitai Coal",B445)),"Yitai Coal",IF(ISNUMBER(SEARCH("Datang Intl",B445)),"Datang Intl",IF(ISNUMBER(SEARCH("China Coal",B445)),"China Coal",IF(ISNUMBER(SEARCH("Peabody Energy",B445)),"Peabody Energy",IF(ISNUMBER(SEARCH("Glencore Xstrata",B445)),"Glencore Xstrata",IF(ISNUMBER(SEARCH("Datong Coal",B445)),"Datong Coal",IF(ISNUMBER(SEARCH("Yanzhou Coal",B445)),"Yanzhou Coal",IF(ISNUMBER(SEARCH("DEH",B445)),"DEH",IF(ISNUMBER(SEARCH("Exxaro",B445)),"Exxaro",IF(ISNUMBER(SEARCH("Yangquan Coal",B445)),"Yangquan Coal",IF(ISNUMBER(SEARCH("Mechel",B445)),"Mechel",IF(ISNUMBER(SEARCH("Arch Coal",B445)),"Arch Coal",IF(ISNUMBER(SEARCH("Alpha Natural Resources",B445)),"Alpha Natural Resources",IF(ISNUMBER(SEARCH("EVRAZ",B445)),"EVRAZ", IF(ISNUMBER(SEARCH("Mitsubishi",B445)),"Mitsubishi",
if(and(or(B445="Vale", ISNUMBER(SEARCH("Vale ",B445))),NOT(ISNUMBER(SEARCH("?Vale",B445)))), "Vale",IF(ISNUMBER(SEARCH("Raspadskaya",B445)),"Raspadskaya",IF(ISNUMBER(SEARCH("Rio Tinto",B445)),"Rio Tinto",IF(ISNUMBER(SEARCH("Asia Resource",B445)),"Asia Resource",IF(ISNUMBER(SEARCH("Rusal",B445)),"Rusal",IF(ISNUMBER(SEARCH("Neyveli Lignite",B445)),"Neyveli Lignite",IF(ISNUMBER(SEARCH("Pingdingshan",B445)),"Pingdingshan",IF(ISNUMBER(SEARCH("Cloud Peak",B445)),"Cloud Peak",IF(ISNUMBER(SEARCH("Sasol",B445)),"Sasol",IF(ISNUMBER(SEARCH("Tata Steel",B445)),"Tata Steel",IF(AND(ISNUMBER(SEARCH("AGL",B445)),NOT(ISNUMBER(SEARCH("?AGL",B445)))),"AGL", IF(ISNUMBER(SEARCH("Teck",B445)),"Teck",IF(ISNUMBER(SEARCH("Severstal",B445)),"Severstal",IF(ISNUMBER(SEARCH("Coalspur",B445)),"Coalspur",IF(ISNUMBER(SEARCH("Kuzbass Fuel ",B445)),"Kuzbass Fuel ",IF(ISNUMBER(SEARCH("Polyus Gold",B445)),"Polyus Gold",IF(ISNUMBER(SEARCH("Energy Ventures",B445)),"Energy Ventures",IF(ISNUMBER(SEARCH("Whitehaven Coal",B445)),"Whitehaven Coal",IF(ISNUMBER(SEARCH("Banpu",B445)),"Banpu",IF(ISNUMBER(SEARCH("Bayan",B445)),"Bayan",IF(AND(ISNUMBER(SEARCH("RWE",B445)),NOT(ISNUMBER(SEARCH("ERWE",B445)))),"RWE",IF(ISNUMBER(SEARCH("Consol Energy",B445)),"Consol Energy",IF(ISNUMBER(SEARCH("WHSP",B445)),"WHSP",IF(ISNUMBER(SEARCH("Westmoreland",B445)),"Westmoreland",IF(ISNUMBER(SEARCH("Resource Generation",B445)),"Resource Generation",IF(ISNUMBER(SEARCH("Churchill Mining",B445)),"Churchill Mining",IF(ISNUMBER(SEARCH("NTPC",B445)),"NTPC",IF(ISNUMBER(SEARCH("Adaro",B445)),"Adaro",IF(ISNUMBER(SEARCH("Nacco",B445)),"Nacco",  IF(ISNUMBER(SEARCH("Idemitsu Kosan",B445)),"Idemitsu Kosan",IF(ISNUMBER(SEARCH("ARLP",B445)),"ARLP",IF(ISNUMBER(SEARCH("Huolinhe Opencut",B445)),"Huolinhe Opencut",IF(ISNUMBER(SEARCH("Golden Energy",B445)),"Golden Energy",IF(ISNUMBER(SEARCH("Mitsui &amp; Co",B445)),"Mitsui &amp; Co",
IF(AND(ISNUMBER(SEARCH("CoAL",B445)),NOT(ISNUMBER(SEARCH("?CoAL",B445)))),"CoAL",IF(ISNUMBER(SEARCH("NLMK",B445)),"NLMK",IF(ISNUMBER(SEARCH("Tata Power",B445)),"Tata Power",IF(ISNUMBER(SEARCH("MMK OJSC",B445)),"MMK OJSC",IF(ISNUMBER(SEARCH("Wesfarmers",B445)),"Wesfarmers",IF(ISNUMBER(SEARCH("Kazakhmys",B445)),"Kazakhmys",IF(ISNUMBER(SEARCH("New World Resources",B445)),"New World Resources",IF(ISNUMBER(SEARCH("MMC",B445)),"MMC",IF(ISNUMBER(SEARCH("Itochu",B445)),"Itochu",IF(ISNUMBER(SEARCH("Cockatoo",B445)),"Cockatoo",IF(ISNUMBER(SEARCH("Shanxi Meijin Energy",B445)),"Shanxi Meijin Energy",IF(ISNUMBER(SEARCH("Jizhong Energy",B445)),"Jizhong Energy",IF(ISNUMBER(SEARCH("Bandanna",B445)),"Bandanna",IF(ISNUMBER(SEARCH("Polo Resources",B445)),"Polo Resources",IF(ISNUMBER(SEARCH("Allete",B445)),"Allete",IF(ISNUMBER(SEARCH("CLP Holdings",B445)),"CLP Holdings", IF(AND(ISNUMBER(SEARCH("Aspire",B445)),NOT(ISNUMBER(SEARCH("Aspire D",B445)))),"Aspire", IF(ISNUMBER(SEARCH("Marubeni",B445)),"Marubeni",IF(ISNUMBER(SEARCH("China Resources",B445)),"China Resources",IF(ISNUMBER(SEARCH("Walter Energy",B445)),"Walter Energy",IF(ISNUMBER(SEARCH("Coal Energy",B445)),"Coal Energy",IF(ISNUMBER(SEARCH("Indika",B445)),"Indika",IF(ISNUMBER(SEARCH("Arcelor Mittal",B445)),"Arcelor Mittal",IF(ISNUMBER(SEARCH("FirstEnergy",B445)),"FirstEnergy",IF(ISNUMBER(SEARCH("Black Hills",B445)),"Black Hills",IF(ISNUMBER(SEARCH("Wescoal",B445)),"Wescoal",IF(ISNUMBER(SEARCH("Grupo Mexico",B445)),"Grupo Mexico",IF(and(or(B445="ARM", ISNUMBER(SEARCH("ARM ",B445))),NOT(ISNUMBER(SEARCH("?ARM",B445)))), "ARM",IF(ISNUMBER(SEARCH("Shanxi Coal",B445)),"Shanxi Coal",IF(ISNUMBER(SEARCH("Capital Power",B445)),"Capital Power",IF(ISNUMBER(SEARCH("PTT",B445)),"PTT",IF(ISNUMBER(SEARCH("Shanxi Lanhua Sci-Tech",B445)),"Shanxi Lanhua Sci-Tech",IF(ISNUMBER(SEARCH("Fortune",B445)),"Fortune",IF(ISNUMBER(SEARCH("Cardero",B445)),"Cardero",IF(ISNUMBER(SEARCH("Zhengzhou  Coal",B445)),"Zhengzhou Coal",IF(ISNUMBER(SEARCH("SAIL",B445)),"SAIL",IF(ISNUMBER(SEARCH("JSPL",B445)),"JSPL",IF(ISNUMBER(SEARCH("Shougang Fushan",B445)),"Shougang Fushan",IF(ISNUMBER(SEARCH("Jingyuan",B445)),"Jingyuan",IF(ISNUMBER(SEARCH("Stanmore",B445)),"Stanmore",IF(ISNUMBER(SEARCH("Prophecy Coal",B445)),"Prophecy Coal",IF(ISNUMBER(SEARCH("Cliffs Natural Resources",B445)),"Cliffs Natural Resources",IF(ISNUMBER(SEARCH("James River",B445)),"James River",IF(ISNUMBER(SEARCH("CESC",B445)),"CESC",IF(ISNUMBER(SEARCH("Alcoa",B445)),"Alcoa","0"))))))))))))))))))))))))))))))))))))))))))))))))))))))))))))))))))))))))))))))))))))))))))))))))))))
</f>
        <v>0</v>
      </c>
      <c r="F445" s="13" t="str">
        <f t="shared" ref="F445:F453" si="9">IF(OR(NOT(D445="0"),NOT(E445="0")),B445,D445)</f>
        <v>0</v>
      </c>
      <c r="G445" s="15" t="str">
        <f t="shared" ref="G445:G453" si="10">IF(F445="0",F445,H445)</f>
        <v>0</v>
      </c>
      <c r="H445" s="3">
        <v>407458.56</v>
      </c>
    </row>
    <row r="446">
      <c r="A446" s="3" t="s">
        <v>10</v>
      </c>
      <c r="B446" s="3" t="s">
        <v>497</v>
      </c>
      <c r="C446" s="3" t="s">
        <v>12</v>
      </c>
      <c r="D446" s="13" t="str">
        <f t="shared" si="1"/>
        <v>0</v>
      </c>
      <c r="E446" s="13" t="str">
        <f t="shared" si="8"/>
        <v>0</v>
      </c>
      <c r="F446" s="13" t="str">
        <f t="shared" si="9"/>
        <v>0</v>
      </c>
      <c r="G446" s="15" t="str">
        <f t="shared" si="10"/>
        <v>0</v>
      </c>
      <c r="H446" s="3">
        <v>7771004.28</v>
      </c>
    </row>
    <row r="447">
      <c r="A447" s="3" t="s">
        <v>10</v>
      </c>
      <c r="B447" s="3" t="s">
        <v>498</v>
      </c>
      <c r="C447" s="3" t="s">
        <v>12</v>
      </c>
      <c r="D447" s="13" t="str">
        <f t="shared" si="1"/>
        <v>0</v>
      </c>
      <c r="E447" s="13" t="str">
        <f t="shared" si="8"/>
        <v>0</v>
      </c>
      <c r="F447" s="13" t="str">
        <f t="shared" si="9"/>
        <v>0</v>
      </c>
      <c r="G447" s="15" t="str">
        <f t="shared" si="10"/>
        <v>0</v>
      </c>
      <c r="H447" s="3">
        <v>380181.12</v>
      </c>
    </row>
    <row r="448">
      <c r="A448" s="3" t="s">
        <v>10</v>
      </c>
      <c r="B448" s="3" t="s">
        <v>499</v>
      </c>
      <c r="C448" s="3" t="s">
        <v>12</v>
      </c>
      <c r="D448" s="13" t="str">
        <f t="shared" si="1"/>
        <v>0</v>
      </c>
      <c r="E448" s="13" t="str">
        <f t="shared" si="8"/>
        <v>0</v>
      </c>
      <c r="F448" s="13" t="str">
        <f t="shared" si="9"/>
        <v>0</v>
      </c>
      <c r="G448" s="15" t="str">
        <f t="shared" si="10"/>
        <v>0</v>
      </c>
      <c r="H448" s="3">
        <v>549094.2</v>
      </c>
    </row>
    <row r="449">
      <c r="A449" s="3" t="s">
        <v>10</v>
      </c>
      <c r="B449" s="3" t="s">
        <v>500</v>
      </c>
      <c r="C449" s="3" t="s">
        <v>12</v>
      </c>
      <c r="D449" s="13" t="str">
        <f t="shared" si="1"/>
        <v>0</v>
      </c>
      <c r="E449" s="13" t="str">
        <f t="shared" si="8"/>
        <v>0</v>
      </c>
      <c r="F449" s="13" t="str">
        <f t="shared" si="9"/>
        <v>0</v>
      </c>
      <c r="G449" s="15" t="str">
        <f t="shared" si="10"/>
        <v>0</v>
      </c>
      <c r="H449" s="3">
        <v>1149144.1</v>
      </c>
    </row>
    <row r="450">
      <c r="A450" s="3" t="s">
        <v>10</v>
      </c>
      <c r="B450" s="3" t="s">
        <v>501</v>
      </c>
      <c r="C450" s="3" t="s">
        <v>12</v>
      </c>
      <c r="D450" s="13" t="str">
        <f t="shared" si="1"/>
        <v>0</v>
      </c>
      <c r="E450" s="13" t="str">
        <f t="shared" si="8"/>
        <v>0</v>
      </c>
      <c r="F450" s="13" t="str">
        <f t="shared" si="9"/>
        <v>0</v>
      </c>
      <c r="G450" s="15" t="str">
        <f t="shared" si="10"/>
        <v>0</v>
      </c>
      <c r="H450" s="3">
        <v>433765.66</v>
      </c>
    </row>
    <row r="451">
      <c r="A451" s="3" t="s">
        <v>10</v>
      </c>
      <c r="B451" s="3" t="s">
        <v>502</v>
      </c>
      <c r="C451" s="3" t="s">
        <v>12</v>
      </c>
      <c r="D451" s="13" t="str">
        <f t="shared" si="1"/>
        <v>0</v>
      </c>
      <c r="E451" s="13" t="str">
        <f t="shared" si="8"/>
        <v>0</v>
      </c>
      <c r="F451" s="13" t="str">
        <f t="shared" si="9"/>
        <v>0</v>
      </c>
      <c r="G451" s="15" t="str">
        <f t="shared" si="10"/>
        <v>0</v>
      </c>
      <c r="H451" s="3">
        <v>379992.44</v>
      </c>
    </row>
    <row r="452">
      <c r="A452" s="3" t="s">
        <v>10</v>
      </c>
      <c r="B452" s="3" t="s">
        <v>503</v>
      </c>
      <c r="C452" s="3" t="s">
        <v>12</v>
      </c>
      <c r="D452" s="13" t="str">
        <f t="shared" si="1"/>
        <v>0</v>
      </c>
      <c r="E452" s="13" t="str">
        <f t="shared" si="8"/>
        <v>0</v>
      </c>
      <c r="F452" s="13" t="str">
        <f t="shared" si="9"/>
        <v>0</v>
      </c>
      <c r="G452" s="15" t="str">
        <f t="shared" si="10"/>
        <v>0</v>
      </c>
      <c r="H452" s="3">
        <v>468853.47</v>
      </c>
    </row>
    <row r="453">
      <c r="A453" s="3" t="s">
        <v>10</v>
      </c>
      <c r="B453" s="3" t="s">
        <v>504</v>
      </c>
      <c r="C453" s="3" t="s">
        <v>12</v>
      </c>
      <c r="D453" s="13" t="str">
        <f t="shared" si="1"/>
        <v>0</v>
      </c>
      <c r="E453" s="13" t="str">
        <f t="shared" si="8"/>
        <v>0</v>
      </c>
      <c r="F453" s="13" t="str">
        <f t="shared" si="9"/>
        <v>0</v>
      </c>
      <c r="G453" s="15" t="str">
        <f t="shared" si="10"/>
        <v>0</v>
      </c>
      <c r="H453" s="3">
        <v>574477.16</v>
      </c>
    </row>
    <row r="454">
      <c r="A454" s="3" t="s">
        <v>10</v>
      </c>
      <c r="B454" s="3" t="s">
        <v>505</v>
      </c>
      <c r="C454" s="3" t="s">
        <v>12</v>
      </c>
      <c r="D454" s="13" t="str">
        <f t="shared" si="1"/>
        <v>0</v>
      </c>
      <c r="E454" s="16">
        <v>0.0</v>
      </c>
      <c r="F454" s="16">
        <v>0.0</v>
      </c>
      <c r="G454" s="17">
        <v>0.0</v>
      </c>
      <c r="H454" s="3">
        <v>778739.88</v>
      </c>
    </row>
    <row r="455">
      <c r="A455" s="3" t="s">
        <v>10</v>
      </c>
      <c r="B455" s="3" t="s">
        <v>506</v>
      </c>
      <c r="C455" s="3" t="s">
        <v>12</v>
      </c>
      <c r="D455" s="13" t="str">
        <f t="shared" si="1"/>
        <v>0</v>
      </c>
      <c r="E455" s="13" t="str">
        <f t="shared" ref="E455:E589" si="11">IF(ISNUMBER(SEARCH("Coal India",B455)),"Coal India",IF(ISNUMBER(SEARCH("China Shenhua",B455)),"China Shenhua",IF(ISNUMBER(SEARCH("Adani",B455)),"Adani",IF(ISNUMBER(SEARCH("Shanxi Coking",B455)),"Shanxi Coking",IF(ISNUMBER(SEARCH("Anglo American",B455)),"Anglo American",IF(ISNUMBER(SEARCH("BHP Billiton",B455)),"BHP Billiton",IF(ISNUMBER(SEARCH("Yitai Coal",B455)),"Yitai Coal",IF(ISNUMBER(SEARCH("Datang Intl",B455)),"Datang Intl",IF(ISNUMBER(SEARCH("China Coal",B455)),"China Coal",IF(ISNUMBER(SEARCH("Peabody Energy",B455)),"Peabody Energy",IF(ISNUMBER(SEARCH("Glencore Xstrata",B455)),"Glencore Xstrata",IF(ISNUMBER(SEARCH("Datong Coal",B455)),"Datong Coal",IF(ISNUMBER(SEARCH("Yanzhou Coal",B455)),"Yanzhou Coal",IF(ISNUMBER(SEARCH("DEH",B455)),"DEH",IF(ISNUMBER(SEARCH("Exxaro",B455)),"Exxaro",IF(ISNUMBER(SEARCH("Yangquan Coal",B455)),"Yangquan Coal",IF(ISNUMBER(SEARCH("Mechel",B455)),"Mechel",IF(ISNUMBER(SEARCH("Arch Coal",B455)),"Arch Coal",IF(ISNUMBER(SEARCH("Alpha Natural Resources",B455)),"Alpha Natural Resources",IF(ISNUMBER(SEARCH("EVRAZ",B455)),"EVRAZ", IF(ISNUMBER(SEARCH("Mitsubishi",B455)),"Mitsubishi",
if(and(or(B455="Vale", ISNUMBER(SEARCH("Vale ",B455))),NOT(ISNUMBER(SEARCH("?Vale",B455)))), "Vale",IF(ISNUMBER(SEARCH("Raspadskaya",B455)),"Raspadskaya",IF(ISNUMBER(SEARCH("Rio Tinto",B455)),"Rio Tinto",IF(ISNUMBER(SEARCH("Asia Resource",B455)),"Asia Resource",IF(ISNUMBER(SEARCH("Rusal",B455)),"Rusal",IF(ISNUMBER(SEARCH("Neyveli Lignite",B455)),"Neyveli Lignite",IF(ISNUMBER(SEARCH("Pingdingshan",B455)),"Pingdingshan",IF(ISNUMBER(SEARCH("Cloud Peak",B455)),"Cloud Peak",IF(ISNUMBER(SEARCH("Sasol",B455)),"Sasol",IF(ISNUMBER(SEARCH("Tata Steel",B455)),"Tata Steel",IF(AND(ISNUMBER(SEARCH("AGL",B455)),NOT(ISNUMBER(SEARCH("?AGL",B455)))),"AGL", IF(ISNUMBER(SEARCH("Teck",B455)),"Teck",IF(ISNUMBER(SEARCH("Severstal",B455)),"Severstal",IF(ISNUMBER(SEARCH("Coalspur",B455)),"Coalspur",IF(ISNUMBER(SEARCH("Kuzbass Fuel ",B455)),"Kuzbass Fuel ",IF(ISNUMBER(SEARCH("Polyus Gold",B455)),"Polyus Gold",IF(ISNUMBER(SEARCH("Energy Ventures",B455)),"Energy Ventures",IF(ISNUMBER(SEARCH("Whitehaven Coal",B455)),"Whitehaven Coal",IF(ISNUMBER(SEARCH("Banpu",B455)),"Banpu",IF(ISNUMBER(SEARCH("Bayan",B455)),"Bayan",IF(AND(ISNUMBER(SEARCH("RWE",B455)),NOT(ISNUMBER(SEARCH("ERWE",B455)))),"RWE",IF(ISNUMBER(SEARCH("Consol Energy",B455)),"Consol Energy",IF(ISNUMBER(SEARCH("WHSP",B455)),"WHSP",IF(ISNUMBER(SEARCH("Westmoreland",B455)),"Westmoreland",IF(ISNUMBER(SEARCH("Resource Generation",B455)),"Resource Generation",IF(ISNUMBER(SEARCH("Churchill Mining",B455)),"Churchill Mining",IF(ISNUMBER(SEARCH("NTPC",B455)),"NTPC",IF(ISNUMBER(SEARCH("Adaro",B455)),"Adaro",IF(ISNUMBER(SEARCH("Nacco",B455)),"Nacco",  IF(ISNUMBER(SEARCH("Idemitsu Kosan",B455)),"Idemitsu Kosan",IF(ISNUMBER(SEARCH("ARLP",B455)),"ARLP",IF(ISNUMBER(SEARCH("Huolinhe Opencut",B455)),"Huolinhe Opencut",IF(ISNUMBER(SEARCH("Golden Energy",B455)),"Golden Energy",IF(ISNUMBER(SEARCH("Mitsui &amp; Co",B455)),"Mitsui &amp; Co",
IF(AND(ISNUMBER(SEARCH("CoAL",B455)),NOT(ISNUMBER(SEARCH("?CoAL",B455)))),"CoAL",IF(ISNUMBER(SEARCH("NLMK",B455)),"NLMK",IF(ISNUMBER(SEARCH("Tata Power",B455)),"Tata Power",IF(ISNUMBER(SEARCH("MMK OJSC",B455)),"MMK OJSC",IF(ISNUMBER(SEARCH("Wesfarmers",B455)),"Wesfarmers",IF(ISNUMBER(SEARCH("Kazakhmys",B455)),"Kazakhmys",IF(ISNUMBER(SEARCH("New World Resources",B455)),"New World Resources",IF(ISNUMBER(SEARCH("MMC",B455)),"MMC",IF(ISNUMBER(SEARCH("Itochu",B455)),"Itochu",IF(ISNUMBER(SEARCH("Cockatoo",B455)),"Cockatoo",IF(ISNUMBER(SEARCH("Shanxi Meijin Energy",B455)),"Shanxi Meijin Energy",IF(ISNUMBER(SEARCH("Jizhong Energy",B455)),"Jizhong Energy",IF(ISNUMBER(SEARCH("Bandanna",B455)),"Bandanna",IF(ISNUMBER(SEARCH("Polo Resources",B455)),"Polo Resources",IF(ISNUMBER(SEARCH("Allete",B455)),"Allete",IF(ISNUMBER(SEARCH("CLP Holdings",B455)),"CLP Holdings", IF(AND(ISNUMBER(SEARCH("Aspire",B455)),NOT(ISNUMBER(SEARCH("Aspire D",B455)))),"Aspire", IF(ISNUMBER(SEARCH("Marubeni",B455)),"Marubeni",IF(ISNUMBER(SEARCH("China Resources",B455)),"China Resources",IF(ISNUMBER(SEARCH("Walter Energy",B455)),"Walter Energy",IF(ISNUMBER(SEARCH("Coal Energy",B455)),"Coal Energy",IF(ISNUMBER(SEARCH("Indika",B455)),"Indika",IF(ISNUMBER(SEARCH("Arcelor Mittal",B455)),"Arcelor Mittal",IF(ISNUMBER(SEARCH("FirstEnergy",B455)),"FirstEnergy",IF(ISNUMBER(SEARCH("Black Hills",B455)),"Black Hills",IF(ISNUMBER(SEARCH("Wescoal",B455)),"Wescoal",IF(ISNUMBER(SEARCH("Grupo Mexico",B455)),"Grupo Mexico",IF(and(or(B455="ARM", ISNUMBER(SEARCH("ARM ",B455))),NOT(ISNUMBER(SEARCH("?ARM",B455)))), "ARM",IF(ISNUMBER(SEARCH("Shanxi Coal",B455)),"Shanxi Coal",IF(ISNUMBER(SEARCH("Capital Power",B455)),"Capital Power",IF(ISNUMBER(SEARCH("PTT",B455)),"PTT",IF(ISNUMBER(SEARCH("Shanxi Lanhua Sci-Tech",B455)),"Shanxi Lanhua Sci-Tech",IF(ISNUMBER(SEARCH("Fortune",B455)),"Fortune",IF(ISNUMBER(SEARCH("Cardero",B455)),"Cardero",IF(ISNUMBER(SEARCH("Zhengzhou  Coal",B455)),"Zhengzhou Coal",IF(ISNUMBER(SEARCH("SAIL",B455)),"SAIL",IF(ISNUMBER(SEARCH("JSPL",B455)),"JSPL",IF(ISNUMBER(SEARCH("Shougang Fushan",B455)),"Shougang Fushan",IF(ISNUMBER(SEARCH("Jingyuan",B455)),"Jingyuan",IF(ISNUMBER(SEARCH("Stanmore",B455)),"Stanmore",IF(ISNUMBER(SEARCH("Prophecy Coal",B455)),"Prophecy Coal",IF(ISNUMBER(SEARCH("Cliffs Natural Resources",B455)),"Cliffs Natural Resources",IF(ISNUMBER(SEARCH("James River",B455)),"James River",IF(ISNUMBER(SEARCH("CESC",B455)),"CESC",IF(ISNUMBER(SEARCH("Alcoa",B455)),"Alcoa","0"))))))))))))))))))))))))))))))))))))))))))))))))))))))))))))))))))))))))))))))))))))))))))))))))))))
</f>
        <v>0</v>
      </c>
      <c r="F455" s="13" t="str">
        <f t="shared" ref="F455:F589" si="12">IF(OR(NOT(D455="0"),NOT(E455="0")),B455,D455)</f>
        <v>0</v>
      </c>
      <c r="G455" s="15" t="str">
        <f t="shared" ref="G455:G589" si="13">IF(F455="0",F455,H455)</f>
        <v>0</v>
      </c>
      <c r="H455" s="3">
        <v>823456.42</v>
      </c>
    </row>
    <row r="456">
      <c r="A456" s="3" t="s">
        <v>10</v>
      </c>
      <c r="B456" s="3" t="s">
        <v>507</v>
      </c>
      <c r="C456" s="3" t="s">
        <v>12</v>
      </c>
      <c r="D456" s="13" t="str">
        <f t="shared" si="1"/>
        <v>0</v>
      </c>
      <c r="E456" s="13" t="str">
        <f t="shared" si="11"/>
        <v>0</v>
      </c>
      <c r="F456" s="13" t="str">
        <f t="shared" si="12"/>
        <v>0</v>
      </c>
      <c r="G456" s="15" t="str">
        <f t="shared" si="13"/>
        <v>0</v>
      </c>
      <c r="H456" s="3">
        <v>371837.59</v>
      </c>
    </row>
    <row r="457">
      <c r="A457" s="3" t="s">
        <v>10</v>
      </c>
      <c r="B457" s="3" t="s">
        <v>508</v>
      </c>
      <c r="C457" s="3" t="s">
        <v>12</v>
      </c>
      <c r="D457" s="13" t="str">
        <f t="shared" si="1"/>
        <v>0</v>
      </c>
      <c r="E457" s="13" t="str">
        <f t="shared" si="11"/>
        <v>0</v>
      </c>
      <c r="F457" s="13" t="str">
        <f t="shared" si="12"/>
        <v>0</v>
      </c>
      <c r="G457" s="15" t="str">
        <f t="shared" si="13"/>
        <v>0</v>
      </c>
      <c r="H457" s="3">
        <v>609760.74</v>
      </c>
    </row>
    <row r="458">
      <c r="A458" s="3" t="s">
        <v>10</v>
      </c>
      <c r="B458" s="3" t="s">
        <v>509</v>
      </c>
      <c r="C458" s="3" t="s">
        <v>12</v>
      </c>
      <c r="D458" s="13" t="str">
        <f t="shared" si="1"/>
        <v>0</v>
      </c>
      <c r="E458" s="13" t="str">
        <f t="shared" si="11"/>
        <v>0</v>
      </c>
      <c r="F458" s="13" t="str">
        <f t="shared" si="12"/>
        <v>0</v>
      </c>
      <c r="G458" s="15" t="str">
        <f t="shared" si="13"/>
        <v>0</v>
      </c>
      <c r="H458" s="3">
        <v>304539.02</v>
      </c>
    </row>
    <row r="459">
      <c r="A459" s="3" t="s">
        <v>10</v>
      </c>
      <c r="B459" s="3" t="s">
        <v>510</v>
      </c>
      <c r="C459" s="3" t="s">
        <v>12</v>
      </c>
      <c r="D459" s="13" t="str">
        <f t="shared" si="1"/>
        <v>0</v>
      </c>
      <c r="E459" s="13" t="str">
        <f t="shared" si="11"/>
        <v>0</v>
      </c>
      <c r="F459" s="13" t="str">
        <f t="shared" si="12"/>
        <v>0</v>
      </c>
      <c r="G459" s="15" t="str">
        <f t="shared" si="13"/>
        <v>0</v>
      </c>
      <c r="H459" s="3">
        <v>426290.24</v>
      </c>
    </row>
    <row r="460">
      <c r="A460" s="3" t="s">
        <v>10</v>
      </c>
      <c r="B460" s="3" t="s">
        <v>511</v>
      </c>
      <c r="C460" s="3" t="s">
        <v>12</v>
      </c>
      <c r="D460" s="13" t="str">
        <f t="shared" si="1"/>
        <v>0</v>
      </c>
      <c r="E460" s="13" t="str">
        <f t="shared" si="11"/>
        <v>0</v>
      </c>
      <c r="F460" s="13" t="str">
        <f t="shared" si="12"/>
        <v>0</v>
      </c>
      <c r="G460" s="15" t="str">
        <f t="shared" si="13"/>
        <v>0</v>
      </c>
      <c r="H460" s="3">
        <v>2893861.59</v>
      </c>
    </row>
    <row r="461">
      <c r="A461" s="3" t="s">
        <v>10</v>
      </c>
      <c r="B461" s="3" t="s">
        <v>512</v>
      </c>
      <c r="C461" s="3" t="s">
        <v>12</v>
      </c>
      <c r="D461" s="13" t="str">
        <f t="shared" si="1"/>
        <v>0</v>
      </c>
      <c r="E461" s="13" t="str">
        <f t="shared" si="11"/>
        <v>0</v>
      </c>
      <c r="F461" s="13" t="str">
        <f t="shared" si="12"/>
        <v>0</v>
      </c>
      <c r="G461" s="15" t="str">
        <f t="shared" si="13"/>
        <v>0</v>
      </c>
      <c r="H461" s="3">
        <v>387431.32</v>
      </c>
    </row>
    <row r="462">
      <c r="A462" s="3" t="s">
        <v>10</v>
      </c>
      <c r="B462" s="3" t="s">
        <v>513</v>
      </c>
      <c r="C462" s="3" t="s">
        <v>12</v>
      </c>
      <c r="D462" s="13" t="str">
        <f t="shared" si="1"/>
        <v>0</v>
      </c>
      <c r="E462" s="13" t="str">
        <f t="shared" si="11"/>
        <v>0</v>
      </c>
      <c r="F462" s="13" t="str">
        <f t="shared" si="12"/>
        <v>0</v>
      </c>
      <c r="G462" s="15" t="str">
        <f t="shared" si="13"/>
        <v>0</v>
      </c>
      <c r="H462" s="3">
        <v>329327.9</v>
      </c>
    </row>
    <row r="463">
      <c r="A463" s="3" t="s">
        <v>10</v>
      </c>
      <c r="B463" s="3" t="s">
        <v>514</v>
      </c>
      <c r="C463" s="3" t="s">
        <v>12</v>
      </c>
      <c r="D463" s="13" t="str">
        <f t="shared" si="1"/>
        <v>0</v>
      </c>
      <c r="E463" s="13" t="str">
        <f t="shared" si="11"/>
        <v>0</v>
      </c>
      <c r="F463" s="13" t="str">
        <f t="shared" si="12"/>
        <v>0</v>
      </c>
      <c r="G463" s="15" t="str">
        <f t="shared" si="13"/>
        <v>0</v>
      </c>
      <c r="H463" s="3">
        <v>413294.1</v>
      </c>
    </row>
    <row r="464">
      <c r="A464" s="3" t="s">
        <v>10</v>
      </c>
      <c r="B464" s="3" t="s">
        <v>515</v>
      </c>
      <c r="C464" s="3" t="s">
        <v>12</v>
      </c>
      <c r="D464" s="13" t="str">
        <f t="shared" si="1"/>
        <v>BHP Billiton</v>
      </c>
      <c r="E464" s="13" t="str">
        <f t="shared" si="11"/>
        <v>BHP Billiton</v>
      </c>
      <c r="F464" s="13" t="str">
        <f t="shared" si="12"/>
        <v>BHP BILLITON PLC</v>
      </c>
      <c r="G464" s="15">
        <f t="shared" si="13"/>
        <v>6173338</v>
      </c>
      <c r="H464" s="3">
        <v>6173338.0</v>
      </c>
    </row>
    <row r="465">
      <c r="A465" s="3" t="s">
        <v>10</v>
      </c>
      <c r="B465" s="3" t="s">
        <v>516</v>
      </c>
      <c r="C465" s="3" t="s">
        <v>12</v>
      </c>
      <c r="D465" s="13" t="str">
        <f t="shared" si="1"/>
        <v>0</v>
      </c>
      <c r="E465" s="13" t="str">
        <f t="shared" si="11"/>
        <v>0</v>
      </c>
      <c r="F465" s="13" t="str">
        <f t="shared" si="12"/>
        <v>0</v>
      </c>
      <c r="G465" s="15" t="str">
        <f t="shared" si="13"/>
        <v>0</v>
      </c>
      <c r="H465" s="3">
        <v>502672.43</v>
      </c>
    </row>
    <row r="466">
      <c r="A466" s="3" t="s">
        <v>10</v>
      </c>
      <c r="B466" s="3" t="s">
        <v>517</v>
      </c>
      <c r="C466" s="3" t="s">
        <v>12</v>
      </c>
      <c r="D466" s="13" t="str">
        <f t="shared" si="1"/>
        <v>0</v>
      </c>
      <c r="E466" s="13" t="str">
        <f t="shared" si="11"/>
        <v>0</v>
      </c>
      <c r="F466" s="13" t="str">
        <f t="shared" si="12"/>
        <v>0</v>
      </c>
      <c r="G466" s="15" t="str">
        <f t="shared" si="13"/>
        <v>0</v>
      </c>
      <c r="H466" s="3">
        <v>448029.22</v>
      </c>
    </row>
    <row r="467">
      <c r="A467" s="3" t="s">
        <v>10</v>
      </c>
      <c r="B467" s="3" t="s">
        <v>518</v>
      </c>
      <c r="C467" s="3" t="s">
        <v>12</v>
      </c>
      <c r="D467" s="13" t="str">
        <f t="shared" si="1"/>
        <v>0</v>
      </c>
      <c r="E467" s="13" t="str">
        <f t="shared" si="11"/>
        <v>0</v>
      </c>
      <c r="F467" s="13" t="str">
        <f t="shared" si="12"/>
        <v>0</v>
      </c>
      <c r="G467" s="15" t="str">
        <f t="shared" si="13"/>
        <v>0</v>
      </c>
      <c r="H467" s="3">
        <v>1279871.97</v>
      </c>
    </row>
    <row r="468">
      <c r="A468" s="3" t="s">
        <v>10</v>
      </c>
      <c r="B468" s="3" t="s">
        <v>519</v>
      </c>
      <c r="C468" s="3" t="s">
        <v>12</v>
      </c>
      <c r="D468" s="13" t="str">
        <f t="shared" si="1"/>
        <v>0</v>
      </c>
      <c r="E468" s="13" t="str">
        <f t="shared" si="11"/>
        <v>0</v>
      </c>
      <c r="F468" s="13" t="str">
        <f t="shared" si="12"/>
        <v>0</v>
      </c>
      <c r="G468" s="15" t="str">
        <f t="shared" si="13"/>
        <v>0</v>
      </c>
      <c r="H468" s="3">
        <v>509756.06</v>
      </c>
    </row>
    <row r="469">
      <c r="A469" s="3" t="s">
        <v>10</v>
      </c>
      <c r="B469" s="3" t="s">
        <v>520</v>
      </c>
      <c r="C469" s="3" t="s">
        <v>12</v>
      </c>
      <c r="D469" s="13" t="str">
        <f t="shared" si="1"/>
        <v>0</v>
      </c>
      <c r="E469" s="13" t="str">
        <f t="shared" si="11"/>
        <v>0</v>
      </c>
      <c r="F469" s="13" t="str">
        <f t="shared" si="12"/>
        <v>0</v>
      </c>
      <c r="G469" s="15" t="str">
        <f t="shared" si="13"/>
        <v>0</v>
      </c>
      <c r="H469" s="3">
        <v>424298.29</v>
      </c>
    </row>
    <row r="470">
      <c r="A470" s="3" t="s">
        <v>10</v>
      </c>
      <c r="B470" s="3" t="s">
        <v>521</v>
      </c>
      <c r="C470" s="3" t="s">
        <v>12</v>
      </c>
      <c r="D470" s="13" t="str">
        <f t="shared" si="1"/>
        <v>0</v>
      </c>
      <c r="E470" s="13" t="str">
        <f t="shared" si="11"/>
        <v>0</v>
      </c>
      <c r="F470" s="13" t="str">
        <f t="shared" si="12"/>
        <v>0</v>
      </c>
      <c r="G470" s="15" t="str">
        <f t="shared" si="13"/>
        <v>0</v>
      </c>
      <c r="H470" s="3">
        <v>3481036.5</v>
      </c>
    </row>
    <row r="471">
      <c r="A471" s="3" t="s">
        <v>10</v>
      </c>
      <c r="B471" s="3" t="s">
        <v>522</v>
      </c>
      <c r="C471" s="3" t="s">
        <v>12</v>
      </c>
      <c r="D471" s="13" t="str">
        <f t="shared" si="1"/>
        <v>0</v>
      </c>
      <c r="E471" s="13" t="str">
        <f t="shared" si="11"/>
        <v>0</v>
      </c>
      <c r="F471" s="13" t="str">
        <f t="shared" si="12"/>
        <v>0</v>
      </c>
      <c r="G471" s="15" t="str">
        <f t="shared" si="13"/>
        <v>0</v>
      </c>
      <c r="H471" s="3">
        <v>5174645.3</v>
      </c>
    </row>
    <row r="472">
      <c r="A472" s="3" t="s">
        <v>10</v>
      </c>
      <c r="B472" s="3" t="s">
        <v>523</v>
      </c>
      <c r="C472" s="3" t="s">
        <v>12</v>
      </c>
      <c r="D472" s="13" t="str">
        <f t="shared" si="1"/>
        <v>0</v>
      </c>
      <c r="E472" s="13" t="str">
        <f t="shared" si="11"/>
        <v>0</v>
      </c>
      <c r="F472" s="13" t="str">
        <f t="shared" si="12"/>
        <v>0</v>
      </c>
      <c r="G472" s="15" t="str">
        <f t="shared" si="13"/>
        <v>0</v>
      </c>
      <c r="H472" s="3">
        <v>503309.7</v>
      </c>
    </row>
    <row r="473">
      <c r="A473" s="3" t="s">
        <v>10</v>
      </c>
      <c r="B473" s="3" t="s">
        <v>524</v>
      </c>
      <c r="C473" s="3" t="s">
        <v>12</v>
      </c>
      <c r="D473" s="13" t="str">
        <f t="shared" si="1"/>
        <v>0</v>
      </c>
      <c r="E473" s="13" t="str">
        <f t="shared" si="11"/>
        <v>0</v>
      </c>
      <c r="F473" s="13" t="str">
        <f t="shared" si="12"/>
        <v>0</v>
      </c>
      <c r="G473" s="15" t="str">
        <f t="shared" si="13"/>
        <v>0</v>
      </c>
      <c r="H473" s="3">
        <v>6114672.6</v>
      </c>
    </row>
    <row r="474">
      <c r="A474" s="3" t="s">
        <v>10</v>
      </c>
      <c r="B474" s="3" t="s">
        <v>525</v>
      </c>
      <c r="C474" s="3" t="s">
        <v>12</v>
      </c>
      <c r="D474" s="13" t="str">
        <f t="shared" si="1"/>
        <v>0</v>
      </c>
      <c r="E474" s="13" t="str">
        <f t="shared" si="11"/>
        <v>0</v>
      </c>
      <c r="F474" s="13" t="str">
        <f t="shared" si="12"/>
        <v>0</v>
      </c>
      <c r="G474" s="15" t="str">
        <f t="shared" si="13"/>
        <v>0</v>
      </c>
      <c r="H474" s="3">
        <v>2349829.73</v>
      </c>
    </row>
    <row r="475">
      <c r="A475" s="3" t="s">
        <v>10</v>
      </c>
      <c r="B475" s="3" t="s">
        <v>526</v>
      </c>
      <c r="C475" s="3" t="s">
        <v>12</v>
      </c>
      <c r="D475" s="13" t="str">
        <f t="shared" si="1"/>
        <v>0</v>
      </c>
      <c r="E475" s="13" t="str">
        <f t="shared" si="11"/>
        <v>0</v>
      </c>
      <c r="F475" s="13" t="str">
        <f t="shared" si="12"/>
        <v>0</v>
      </c>
      <c r="G475" s="15" t="str">
        <f t="shared" si="13"/>
        <v>0</v>
      </c>
      <c r="H475" s="3">
        <v>650711.34</v>
      </c>
    </row>
    <row r="476">
      <c r="A476" s="3" t="s">
        <v>10</v>
      </c>
      <c r="B476" s="3" t="s">
        <v>527</v>
      </c>
      <c r="C476" s="3" t="s">
        <v>12</v>
      </c>
      <c r="D476" s="13" t="str">
        <f t="shared" si="1"/>
        <v>0</v>
      </c>
      <c r="E476" s="13" t="str">
        <f t="shared" si="11"/>
        <v>0</v>
      </c>
      <c r="F476" s="13" t="str">
        <f t="shared" si="12"/>
        <v>0</v>
      </c>
      <c r="G476" s="15" t="str">
        <f t="shared" si="13"/>
        <v>0</v>
      </c>
      <c r="H476" s="3">
        <v>522584.99</v>
      </c>
    </row>
    <row r="477">
      <c r="A477" s="3" t="s">
        <v>10</v>
      </c>
      <c r="B477" s="3" t="s">
        <v>528</v>
      </c>
      <c r="C477" s="3" t="s">
        <v>12</v>
      </c>
      <c r="D477" s="13" t="str">
        <f t="shared" si="1"/>
        <v>0</v>
      </c>
      <c r="E477" s="13" t="str">
        <f t="shared" si="11"/>
        <v>0</v>
      </c>
      <c r="F477" s="13" t="str">
        <f t="shared" si="12"/>
        <v>0</v>
      </c>
      <c r="G477" s="15" t="str">
        <f t="shared" si="13"/>
        <v>0</v>
      </c>
      <c r="H477" s="3">
        <v>519339.79</v>
      </c>
    </row>
    <row r="478">
      <c r="A478" s="3" t="s">
        <v>10</v>
      </c>
      <c r="B478" s="3" t="s">
        <v>529</v>
      </c>
      <c r="C478" s="3" t="s">
        <v>12</v>
      </c>
      <c r="D478" s="13" t="str">
        <f t="shared" si="1"/>
        <v>0</v>
      </c>
      <c r="E478" s="13" t="str">
        <f t="shared" si="11"/>
        <v>0</v>
      </c>
      <c r="F478" s="13" t="str">
        <f t="shared" si="12"/>
        <v>0</v>
      </c>
      <c r="G478" s="15" t="str">
        <f t="shared" si="13"/>
        <v>0</v>
      </c>
      <c r="H478" s="3">
        <v>7834023.32</v>
      </c>
    </row>
    <row r="479">
      <c r="A479" s="3" t="s">
        <v>10</v>
      </c>
      <c r="B479" s="3" t="s">
        <v>530</v>
      </c>
      <c r="C479" s="3" t="s">
        <v>12</v>
      </c>
      <c r="D479" s="13" t="str">
        <f t="shared" si="1"/>
        <v>0</v>
      </c>
      <c r="E479" s="13" t="str">
        <f t="shared" si="11"/>
        <v>0</v>
      </c>
      <c r="F479" s="13" t="str">
        <f t="shared" si="12"/>
        <v>0</v>
      </c>
      <c r="G479" s="15" t="str">
        <f t="shared" si="13"/>
        <v>0</v>
      </c>
      <c r="H479" s="3">
        <v>492148.67</v>
      </c>
    </row>
    <row r="480">
      <c r="A480" s="3" t="s">
        <v>10</v>
      </c>
      <c r="B480" s="3" t="s">
        <v>531</v>
      </c>
      <c r="C480" s="3" t="s">
        <v>12</v>
      </c>
      <c r="D480" s="13" t="str">
        <f t="shared" si="1"/>
        <v>0</v>
      </c>
      <c r="E480" s="13" t="str">
        <f t="shared" si="11"/>
        <v>0</v>
      </c>
      <c r="F480" s="13" t="str">
        <f t="shared" si="12"/>
        <v>0</v>
      </c>
      <c r="G480" s="15" t="str">
        <f t="shared" si="13"/>
        <v>0</v>
      </c>
      <c r="H480" s="3">
        <v>3481854.21</v>
      </c>
    </row>
    <row r="481">
      <c r="A481" s="3" t="s">
        <v>10</v>
      </c>
      <c r="B481" s="3" t="s">
        <v>532</v>
      </c>
      <c r="C481" s="3" t="s">
        <v>12</v>
      </c>
      <c r="D481" s="13" t="str">
        <f t="shared" si="1"/>
        <v>0</v>
      </c>
      <c r="E481" s="13" t="str">
        <f t="shared" si="11"/>
        <v>0</v>
      </c>
      <c r="F481" s="13" t="str">
        <f t="shared" si="12"/>
        <v>0</v>
      </c>
      <c r="G481" s="15" t="str">
        <f t="shared" si="13"/>
        <v>0</v>
      </c>
      <c r="H481" s="3">
        <v>547174.29</v>
      </c>
    </row>
    <row r="482">
      <c r="A482" s="3" t="s">
        <v>10</v>
      </c>
      <c r="B482" s="3" t="s">
        <v>533</v>
      </c>
      <c r="C482" s="3" t="s">
        <v>12</v>
      </c>
      <c r="D482" s="13" t="str">
        <f t="shared" si="1"/>
        <v>0</v>
      </c>
      <c r="E482" s="13" t="str">
        <f t="shared" si="11"/>
        <v>0</v>
      </c>
      <c r="F482" s="13" t="str">
        <f t="shared" si="12"/>
        <v>0</v>
      </c>
      <c r="G482" s="15" t="str">
        <f t="shared" si="13"/>
        <v>0</v>
      </c>
      <c r="H482" s="3">
        <v>557962.52</v>
      </c>
    </row>
    <row r="483">
      <c r="A483" s="3" t="s">
        <v>10</v>
      </c>
      <c r="B483" s="3" t="s">
        <v>534</v>
      </c>
      <c r="C483" s="3" t="s">
        <v>12</v>
      </c>
      <c r="D483" s="13" t="str">
        <f t="shared" si="1"/>
        <v>0</v>
      </c>
      <c r="E483" s="13" t="str">
        <f t="shared" si="11"/>
        <v>0</v>
      </c>
      <c r="F483" s="13" t="str">
        <f t="shared" si="12"/>
        <v>0</v>
      </c>
      <c r="G483" s="15" t="str">
        <f t="shared" si="13"/>
        <v>0</v>
      </c>
      <c r="H483" s="3">
        <v>504294.99</v>
      </c>
    </row>
    <row r="484">
      <c r="A484" s="3" t="s">
        <v>10</v>
      </c>
      <c r="B484" s="3" t="s">
        <v>535</v>
      </c>
      <c r="C484" s="3" t="s">
        <v>12</v>
      </c>
      <c r="D484" s="13" t="str">
        <f t="shared" si="1"/>
        <v>0</v>
      </c>
      <c r="E484" s="13" t="str">
        <f t="shared" si="11"/>
        <v>0</v>
      </c>
      <c r="F484" s="13" t="str">
        <f t="shared" si="12"/>
        <v>0</v>
      </c>
      <c r="G484" s="15" t="str">
        <f t="shared" si="13"/>
        <v>0</v>
      </c>
      <c r="H484" s="3">
        <v>420358.18</v>
      </c>
    </row>
    <row r="485">
      <c r="A485" s="3" t="s">
        <v>10</v>
      </c>
      <c r="B485" s="3" t="s">
        <v>536</v>
      </c>
      <c r="C485" s="3" t="s">
        <v>12</v>
      </c>
      <c r="D485" s="13" t="str">
        <f t="shared" si="1"/>
        <v>0</v>
      </c>
      <c r="E485" s="13" t="str">
        <f t="shared" si="11"/>
        <v>0</v>
      </c>
      <c r="F485" s="13" t="str">
        <f t="shared" si="12"/>
        <v>0</v>
      </c>
      <c r="G485" s="15" t="str">
        <f t="shared" si="13"/>
        <v>0</v>
      </c>
      <c r="H485" s="3">
        <v>423607.65</v>
      </c>
    </row>
    <row r="486">
      <c r="A486" s="3" t="s">
        <v>10</v>
      </c>
      <c r="B486" s="3" t="s">
        <v>537</v>
      </c>
      <c r="C486" s="3" t="s">
        <v>12</v>
      </c>
      <c r="D486" s="13" t="str">
        <f t="shared" si="1"/>
        <v>0</v>
      </c>
      <c r="E486" s="13" t="str">
        <f t="shared" si="11"/>
        <v>Vale</v>
      </c>
      <c r="F486" s="13" t="str">
        <f t="shared" si="12"/>
        <v>VALE SA ADR</v>
      </c>
      <c r="G486" s="15">
        <f t="shared" si="13"/>
        <v>4330015.73</v>
      </c>
      <c r="H486" s="3">
        <v>4330015.73</v>
      </c>
    </row>
    <row r="487">
      <c r="A487" s="3" t="s">
        <v>10</v>
      </c>
      <c r="B487" s="3" t="s">
        <v>537</v>
      </c>
      <c r="C487" s="3" t="s">
        <v>12</v>
      </c>
      <c r="D487" s="13" t="str">
        <f t="shared" si="1"/>
        <v>0</v>
      </c>
      <c r="E487" s="13" t="str">
        <f t="shared" si="11"/>
        <v>Vale</v>
      </c>
      <c r="F487" s="13" t="str">
        <f t="shared" si="12"/>
        <v>VALE SA ADR</v>
      </c>
      <c r="G487" s="15">
        <f t="shared" si="13"/>
        <v>1526214.75</v>
      </c>
      <c r="H487" s="3">
        <v>1526214.75</v>
      </c>
    </row>
    <row r="488">
      <c r="A488" s="3" t="s">
        <v>10</v>
      </c>
      <c r="B488" s="3" t="s">
        <v>538</v>
      </c>
      <c r="C488" s="3" t="s">
        <v>12</v>
      </c>
      <c r="D488" s="13" t="str">
        <f t="shared" si="1"/>
        <v>0</v>
      </c>
      <c r="E488" s="13" t="str">
        <f t="shared" si="11"/>
        <v>0</v>
      </c>
      <c r="F488" s="13" t="str">
        <f t="shared" si="12"/>
        <v>0</v>
      </c>
      <c r="G488" s="15" t="str">
        <f t="shared" si="13"/>
        <v>0</v>
      </c>
      <c r="H488" s="3">
        <v>533726.36</v>
      </c>
    </row>
    <row r="489">
      <c r="A489" s="3" t="s">
        <v>10</v>
      </c>
      <c r="B489" s="3" t="s">
        <v>539</v>
      </c>
      <c r="C489" s="3" t="s">
        <v>12</v>
      </c>
      <c r="D489" s="13" t="str">
        <f t="shared" si="1"/>
        <v>0</v>
      </c>
      <c r="E489" s="13" t="str">
        <f t="shared" si="11"/>
        <v>0</v>
      </c>
      <c r="F489" s="13" t="str">
        <f t="shared" si="12"/>
        <v>0</v>
      </c>
      <c r="G489" s="15" t="str">
        <f t="shared" si="13"/>
        <v>0</v>
      </c>
      <c r="H489" s="3">
        <v>2017044.56</v>
      </c>
    </row>
    <row r="490">
      <c r="A490" s="3" t="s">
        <v>10</v>
      </c>
      <c r="B490" s="3" t="s">
        <v>540</v>
      </c>
      <c r="C490" s="3" t="s">
        <v>12</v>
      </c>
      <c r="D490" s="13" t="str">
        <f t="shared" si="1"/>
        <v>0</v>
      </c>
      <c r="E490" s="13" t="str">
        <f t="shared" si="11"/>
        <v>0</v>
      </c>
      <c r="F490" s="13" t="str">
        <f t="shared" si="12"/>
        <v>0</v>
      </c>
      <c r="G490" s="15" t="str">
        <f t="shared" si="13"/>
        <v>0</v>
      </c>
      <c r="H490" s="3">
        <v>2998007.05</v>
      </c>
    </row>
    <row r="491">
      <c r="A491" s="3" t="s">
        <v>10</v>
      </c>
      <c r="B491" s="3" t="s">
        <v>541</v>
      </c>
      <c r="C491" s="3" t="s">
        <v>12</v>
      </c>
      <c r="D491" s="13" t="str">
        <f t="shared" si="1"/>
        <v>0</v>
      </c>
      <c r="E491" s="13" t="str">
        <f t="shared" si="11"/>
        <v>0</v>
      </c>
      <c r="F491" s="13" t="str">
        <f t="shared" si="12"/>
        <v>0</v>
      </c>
      <c r="G491" s="15" t="str">
        <f t="shared" si="13"/>
        <v>0</v>
      </c>
      <c r="H491" s="3">
        <v>1858186.97</v>
      </c>
    </row>
    <row r="492">
      <c r="A492" s="3" t="s">
        <v>10</v>
      </c>
      <c r="B492" s="3" t="s">
        <v>542</v>
      </c>
      <c r="C492" s="3" t="s">
        <v>12</v>
      </c>
      <c r="D492" s="13" t="str">
        <f t="shared" si="1"/>
        <v>0</v>
      </c>
      <c r="E492" s="13" t="str">
        <f t="shared" si="11"/>
        <v>0</v>
      </c>
      <c r="F492" s="13" t="str">
        <f t="shared" si="12"/>
        <v>0</v>
      </c>
      <c r="G492" s="15" t="str">
        <f t="shared" si="13"/>
        <v>0</v>
      </c>
      <c r="H492" s="3">
        <v>344189.23</v>
      </c>
    </row>
    <row r="493">
      <c r="A493" s="3" t="s">
        <v>10</v>
      </c>
      <c r="B493" s="3" t="s">
        <v>543</v>
      </c>
      <c r="C493" s="3" t="s">
        <v>12</v>
      </c>
      <c r="D493" s="13" t="str">
        <f t="shared" si="1"/>
        <v>0</v>
      </c>
      <c r="E493" s="13" t="str">
        <f t="shared" si="11"/>
        <v>0</v>
      </c>
      <c r="F493" s="13" t="str">
        <f t="shared" si="12"/>
        <v>0</v>
      </c>
      <c r="G493" s="15" t="str">
        <f t="shared" si="13"/>
        <v>0</v>
      </c>
      <c r="H493" s="3">
        <v>906520.47</v>
      </c>
    </row>
    <row r="494">
      <c r="A494" s="3" t="s">
        <v>10</v>
      </c>
      <c r="B494" s="3" t="s">
        <v>544</v>
      </c>
      <c r="C494" s="3" t="s">
        <v>12</v>
      </c>
      <c r="D494" s="13" t="str">
        <f t="shared" si="1"/>
        <v>0</v>
      </c>
      <c r="E494" s="13" t="str">
        <f t="shared" si="11"/>
        <v>0</v>
      </c>
      <c r="F494" s="13" t="str">
        <f t="shared" si="12"/>
        <v>0</v>
      </c>
      <c r="G494" s="15" t="str">
        <f t="shared" si="13"/>
        <v>0</v>
      </c>
      <c r="H494" s="3">
        <v>213531.45</v>
      </c>
    </row>
    <row r="495">
      <c r="A495" s="3" t="s">
        <v>10</v>
      </c>
      <c r="B495" s="3" t="s">
        <v>545</v>
      </c>
      <c r="C495" s="3" t="s">
        <v>12</v>
      </c>
      <c r="D495" s="13" t="str">
        <f t="shared" si="1"/>
        <v>CNOOC </v>
      </c>
      <c r="E495" s="13" t="str">
        <f t="shared" si="11"/>
        <v>0</v>
      </c>
      <c r="F495" s="13" t="str">
        <f t="shared" si="12"/>
        <v>CNOOC LTD</v>
      </c>
      <c r="G495" s="15">
        <f t="shared" si="13"/>
        <v>619472.83</v>
      </c>
      <c r="H495" s="3">
        <v>619472.83</v>
      </c>
    </row>
    <row r="496">
      <c r="A496" s="3" t="s">
        <v>10</v>
      </c>
      <c r="B496" s="3" t="s">
        <v>546</v>
      </c>
      <c r="C496" s="3" t="s">
        <v>12</v>
      </c>
      <c r="D496" s="13" t="str">
        <f t="shared" si="1"/>
        <v>0</v>
      </c>
      <c r="E496" s="13" t="str">
        <f t="shared" si="11"/>
        <v>0</v>
      </c>
      <c r="F496" s="13" t="str">
        <f t="shared" si="12"/>
        <v>0</v>
      </c>
      <c r="G496" s="15" t="str">
        <f t="shared" si="13"/>
        <v>0</v>
      </c>
      <c r="H496" s="3">
        <v>408731.68</v>
      </c>
    </row>
    <row r="497">
      <c r="A497" s="3" t="s">
        <v>10</v>
      </c>
      <c r="B497" s="3" t="s">
        <v>547</v>
      </c>
      <c r="C497" s="3" t="s">
        <v>12</v>
      </c>
      <c r="D497" s="13" t="str">
        <f t="shared" si="1"/>
        <v>0</v>
      </c>
      <c r="E497" s="13" t="str">
        <f t="shared" si="11"/>
        <v>0</v>
      </c>
      <c r="F497" s="13" t="str">
        <f t="shared" si="12"/>
        <v>0</v>
      </c>
      <c r="G497" s="15" t="str">
        <f t="shared" si="13"/>
        <v>0</v>
      </c>
      <c r="H497" s="3">
        <v>392441.65</v>
      </c>
    </row>
    <row r="498">
      <c r="A498" s="3" t="s">
        <v>10</v>
      </c>
      <c r="B498" s="3" t="s">
        <v>548</v>
      </c>
      <c r="C498" s="3" t="s">
        <v>12</v>
      </c>
      <c r="D498" s="13" t="str">
        <f t="shared" si="1"/>
        <v>0</v>
      </c>
      <c r="E498" s="13" t="str">
        <f t="shared" si="11"/>
        <v>0</v>
      </c>
      <c r="F498" s="13" t="str">
        <f t="shared" si="12"/>
        <v>0</v>
      </c>
      <c r="G498" s="15" t="str">
        <f t="shared" si="13"/>
        <v>0</v>
      </c>
      <c r="H498" s="3">
        <v>3968.15</v>
      </c>
    </row>
    <row r="499">
      <c r="A499" s="3" t="s">
        <v>10</v>
      </c>
      <c r="B499" s="3" t="s">
        <v>549</v>
      </c>
      <c r="C499" s="3" t="s">
        <v>12</v>
      </c>
      <c r="D499" s="13" t="str">
        <f t="shared" si="1"/>
        <v>0</v>
      </c>
      <c r="E499" s="13" t="str">
        <f t="shared" si="11"/>
        <v>0</v>
      </c>
      <c r="F499" s="13" t="str">
        <f t="shared" si="12"/>
        <v>0</v>
      </c>
      <c r="G499" s="15" t="str">
        <f t="shared" si="13"/>
        <v>0</v>
      </c>
      <c r="H499" s="3">
        <v>446515.27</v>
      </c>
    </row>
    <row r="500">
      <c r="A500" s="3" t="s">
        <v>10</v>
      </c>
      <c r="B500" s="3" t="s">
        <v>550</v>
      </c>
      <c r="C500" s="3" t="s">
        <v>12</v>
      </c>
      <c r="D500" s="13" t="str">
        <f t="shared" si="1"/>
        <v>0</v>
      </c>
      <c r="E500" s="13" t="str">
        <f t="shared" si="11"/>
        <v>0</v>
      </c>
      <c r="F500" s="13" t="str">
        <f t="shared" si="12"/>
        <v>0</v>
      </c>
      <c r="G500" s="15" t="str">
        <f t="shared" si="13"/>
        <v>0</v>
      </c>
      <c r="H500" s="3">
        <v>496005.93</v>
      </c>
    </row>
    <row r="501">
      <c r="A501" s="3" t="s">
        <v>10</v>
      </c>
      <c r="B501" s="3" t="s">
        <v>551</v>
      </c>
      <c r="C501" s="3" t="s">
        <v>12</v>
      </c>
      <c r="D501" s="13" t="str">
        <f t="shared" si="1"/>
        <v>0</v>
      </c>
      <c r="E501" s="13" t="str">
        <f t="shared" si="11"/>
        <v>0</v>
      </c>
      <c r="F501" s="13" t="str">
        <f t="shared" si="12"/>
        <v>0</v>
      </c>
      <c r="G501" s="15" t="str">
        <f t="shared" si="13"/>
        <v>0</v>
      </c>
      <c r="H501" s="3">
        <v>6862033.3</v>
      </c>
    </row>
    <row r="502">
      <c r="A502" s="3" t="s">
        <v>10</v>
      </c>
      <c r="B502" s="3" t="s">
        <v>552</v>
      </c>
      <c r="C502" s="3" t="s">
        <v>12</v>
      </c>
      <c r="D502" s="13" t="str">
        <f t="shared" si="1"/>
        <v>0</v>
      </c>
      <c r="E502" s="13" t="str">
        <f t="shared" si="11"/>
        <v>0</v>
      </c>
      <c r="F502" s="13" t="str">
        <f t="shared" si="12"/>
        <v>0</v>
      </c>
      <c r="G502" s="15" t="str">
        <f t="shared" si="13"/>
        <v>0</v>
      </c>
      <c r="H502" s="3">
        <v>316659.42</v>
      </c>
    </row>
    <row r="503">
      <c r="A503" s="3" t="s">
        <v>10</v>
      </c>
      <c r="B503" s="3" t="s">
        <v>553</v>
      </c>
      <c r="C503" s="3" t="s">
        <v>12</v>
      </c>
      <c r="D503" s="13" t="str">
        <f t="shared" si="1"/>
        <v>0</v>
      </c>
      <c r="E503" s="13" t="str">
        <f t="shared" si="11"/>
        <v>0</v>
      </c>
      <c r="F503" s="13" t="str">
        <f t="shared" si="12"/>
        <v>0</v>
      </c>
      <c r="G503" s="15" t="str">
        <f t="shared" si="13"/>
        <v>0</v>
      </c>
      <c r="H503" s="3">
        <v>105002.9</v>
      </c>
    </row>
    <row r="504">
      <c r="A504" s="3" t="s">
        <v>10</v>
      </c>
      <c r="B504" s="3" t="s">
        <v>554</v>
      </c>
      <c r="C504" s="3" t="s">
        <v>12</v>
      </c>
      <c r="D504" s="13" t="str">
        <f t="shared" si="1"/>
        <v>0</v>
      </c>
      <c r="E504" s="13" t="str">
        <f t="shared" si="11"/>
        <v>0</v>
      </c>
      <c r="F504" s="13" t="str">
        <f t="shared" si="12"/>
        <v>0</v>
      </c>
      <c r="G504" s="15" t="str">
        <f t="shared" si="13"/>
        <v>0</v>
      </c>
      <c r="H504" s="3">
        <v>2304849.27</v>
      </c>
    </row>
    <row r="505">
      <c r="A505" s="3" t="s">
        <v>10</v>
      </c>
      <c r="B505" s="3" t="s">
        <v>555</v>
      </c>
      <c r="C505" s="3" t="s">
        <v>12</v>
      </c>
      <c r="D505" s="13" t="str">
        <f t="shared" si="1"/>
        <v>0</v>
      </c>
      <c r="E505" s="13" t="str">
        <f t="shared" si="11"/>
        <v>0</v>
      </c>
      <c r="F505" s="13" t="str">
        <f t="shared" si="12"/>
        <v>0</v>
      </c>
      <c r="G505" s="15" t="str">
        <f t="shared" si="13"/>
        <v>0</v>
      </c>
      <c r="H505" s="3">
        <v>679023.29</v>
      </c>
    </row>
    <row r="506">
      <c r="A506" s="3" t="s">
        <v>10</v>
      </c>
      <c r="B506" s="3" t="s">
        <v>553</v>
      </c>
      <c r="C506" s="3" t="s">
        <v>12</v>
      </c>
      <c r="D506" s="13" t="str">
        <f t="shared" si="1"/>
        <v>0</v>
      </c>
      <c r="E506" s="13" t="str">
        <f t="shared" si="11"/>
        <v>0</v>
      </c>
      <c r="F506" s="13" t="str">
        <f t="shared" si="12"/>
        <v>0</v>
      </c>
      <c r="G506" s="15" t="str">
        <f t="shared" si="13"/>
        <v>0</v>
      </c>
      <c r="H506" s="3">
        <v>606971.46</v>
      </c>
    </row>
    <row r="507">
      <c r="A507" s="3" t="s">
        <v>10</v>
      </c>
      <c r="B507" s="3" t="s">
        <v>556</v>
      </c>
      <c r="C507" s="3" t="s">
        <v>12</v>
      </c>
      <c r="D507" s="13" t="str">
        <f t="shared" si="1"/>
        <v>0</v>
      </c>
      <c r="E507" s="13" t="str">
        <f t="shared" si="11"/>
        <v>0</v>
      </c>
      <c r="F507" s="13" t="str">
        <f t="shared" si="12"/>
        <v>0</v>
      </c>
      <c r="G507" s="15" t="str">
        <f t="shared" si="13"/>
        <v>0</v>
      </c>
      <c r="H507" s="3">
        <v>896268.85</v>
      </c>
    </row>
    <row r="508">
      <c r="A508" s="3" t="s">
        <v>10</v>
      </c>
      <c r="B508" s="3" t="s">
        <v>557</v>
      </c>
      <c r="C508" s="3" t="s">
        <v>12</v>
      </c>
      <c r="D508" s="13" t="str">
        <f t="shared" si="1"/>
        <v>0</v>
      </c>
      <c r="E508" s="13" t="str">
        <f t="shared" si="11"/>
        <v>0</v>
      </c>
      <c r="F508" s="13" t="str">
        <f t="shared" si="12"/>
        <v>0</v>
      </c>
      <c r="G508" s="15" t="str">
        <f t="shared" si="13"/>
        <v>0</v>
      </c>
      <c r="H508" s="3">
        <v>501043.31</v>
      </c>
    </row>
    <row r="509">
      <c r="A509" s="3" t="s">
        <v>10</v>
      </c>
      <c r="B509" s="3" t="s">
        <v>558</v>
      </c>
      <c r="C509" s="3" t="s">
        <v>12</v>
      </c>
      <c r="D509" s="13" t="str">
        <f t="shared" si="1"/>
        <v>0</v>
      </c>
      <c r="E509" s="13" t="str">
        <f t="shared" si="11"/>
        <v>0</v>
      </c>
      <c r="F509" s="13" t="str">
        <f t="shared" si="12"/>
        <v>0</v>
      </c>
      <c r="G509" s="15" t="str">
        <f t="shared" si="13"/>
        <v>0</v>
      </c>
      <c r="H509" s="3">
        <v>776770.2</v>
      </c>
    </row>
    <row r="510">
      <c r="A510" s="3" t="s">
        <v>10</v>
      </c>
      <c r="B510" s="3" t="s">
        <v>559</v>
      </c>
      <c r="C510" s="3" t="s">
        <v>12</v>
      </c>
      <c r="D510" s="13" t="str">
        <f t="shared" si="1"/>
        <v>0</v>
      </c>
      <c r="E510" s="13" t="str">
        <f t="shared" si="11"/>
        <v>0</v>
      </c>
      <c r="F510" s="13" t="str">
        <f t="shared" si="12"/>
        <v>0</v>
      </c>
      <c r="G510" s="15" t="str">
        <f t="shared" si="13"/>
        <v>0</v>
      </c>
      <c r="H510" s="3">
        <v>529837.64</v>
      </c>
    </row>
    <row r="511">
      <c r="A511" s="3" t="s">
        <v>10</v>
      </c>
      <c r="B511" s="3" t="s">
        <v>560</v>
      </c>
      <c r="C511" s="3" t="s">
        <v>12</v>
      </c>
      <c r="D511" s="13" t="str">
        <f t="shared" si="1"/>
        <v>0</v>
      </c>
      <c r="E511" s="13" t="str">
        <f t="shared" si="11"/>
        <v>0</v>
      </c>
      <c r="F511" s="13" t="str">
        <f t="shared" si="12"/>
        <v>0</v>
      </c>
      <c r="G511" s="15" t="str">
        <f t="shared" si="13"/>
        <v>0</v>
      </c>
      <c r="H511" s="3">
        <v>4297296.24</v>
      </c>
    </row>
    <row r="512">
      <c r="A512" s="3" t="s">
        <v>10</v>
      </c>
      <c r="B512" s="3" t="s">
        <v>561</v>
      </c>
      <c r="C512" s="3" t="s">
        <v>12</v>
      </c>
      <c r="D512" s="13" t="str">
        <f t="shared" si="1"/>
        <v>0</v>
      </c>
      <c r="E512" s="13" t="str">
        <f t="shared" si="11"/>
        <v>0</v>
      </c>
      <c r="F512" s="13" t="str">
        <f t="shared" si="12"/>
        <v>0</v>
      </c>
      <c r="G512" s="15" t="str">
        <f t="shared" si="13"/>
        <v>0</v>
      </c>
      <c r="H512" s="3">
        <v>3603354.84</v>
      </c>
    </row>
    <row r="513">
      <c r="A513" s="3" t="s">
        <v>10</v>
      </c>
      <c r="B513" s="3" t="s">
        <v>562</v>
      </c>
      <c r="C513" s="3" t="s">
        <v>12</v>
      </c>
      <c r="D513" s="13" t="str">
        <f t="shared" si="1"/>
        <v>0</v>
      </c>
      <c r="E513" s="13" t="str">
        <f t="shared" si="11"/>
        <v>0</v>
      </c>
      <c r="F513" s="13" t="str">
        <f t="shared" si="12"/>
        <v>0</v>
      </c>
      <c r="G513" s="15" t="str">
        <f t="shared" si="13"/>
        <v>0</v>
      </c>
      <c r="H513" s="3">
        <v>423718.47</v>
      </c>
    </row>
    <row r="514">
      <c r="A514" s="3" t="s">
        <v>10</v>
      </c>
      <c r="B514" s="3" t="s">
        <v>563</v>
      </c>
      <c r="C514" s="3" t="s">
        <v>12</v>
      </c>
      <c r="D514" s="13" t="str">
        <f t="shared" si="1"/>
        <v>0</v>
      </c>
      <c r="E514" s="13" t="str">
        <f t="shared" si="11"/>
        <v>0</v>
      </c>
      <c r="F514" s="13" t="str">
        <f t="shared" si="12"/>
        <v>0</v>
      </c>
      <c r="G514" s="15" t="str">
        <f t="shared" si="13"/>
        <v>0</v>
      </c>
      <c r="H514" s="3">
        <v>3205246.06</v>
      </c>
    </row>
    <row r="515">
      <c r="A515" s="3" t="s">
        <v>10</v>
      </c>
      <c r="B515" s="3" t="s">
        <v>564</v>
      </c>
      <c r="C515" s="3" t="s">
        <v>12</v>
      </c>
      <c r="D515" s="13" t="str">
        <f t="shared" si="1"/>
        <v>0</v>
      </c>
      <c r="E515" s="13" t="str">
        <f t="shared" si="11"/>
        <v>0</v>
      </c>
      <c r="F515" s="13" t="str">
        <f t="shared" si="12"/>
        <v>0</v>
      </c>
      <c r="G515" s="15" t="str">
        <f t="shared" si="13"/>
        <v>0</v>
      </c>
      <c r="H515" s="3">
        <v>4734248.03</v>
      </c>
    </row>
    <row r="516">
      <c r="A516" s="3" t="s">
        <v>10</v>
      </c>
      <c r="B516" s="3" t="s">
        <v>565</v>
      </c>
      <c r="C516" s="3" t="s">
        <v>12</v>
      </c>
      <c r="D516" s="13" t="str">
        <f t="shared" si="1"/>
        <v>0</v>
      </c>
      <c r="E516" s="13" t="str">
        <f t="shared" si="11"/>
        <v>0</v>
      </c>
      <c r="F516" s="13" t="str">
        <f t="shared" si="12"/>
        <v>0</v>
      </c>
      <c r="G516" s="15" t="str">
        <f t="shared" si="13"/>
        <v>0</v>
      </c>
      <c r="H516" s="3">
        <v>427138.13</v>
      </c>
    </row>
    <row r="517">
      <c r="A517" s="3" t="s">
        <v>10</v>
      </c>
      <c r="B517" s="3" t="s">
        <v>566</v>
      </c>
      <c r="C517" s="3" t="s">
        <v>12</v>
      </c>
      <c r="D517" s="13" t="str">
        <f t="shared" si="1"/>
        <v>0</v>
      </c>
      <c r="E517" s="13" t="str">
        <f t="shared" si="11"/>
        <v>0</v>
      </c>
      <c r="F517" s="13" t="str">
        <f t="shared" si="12"/>
        <v>0</v>
      </c>
      <c r="G517" s="15" t="str">
        <f t="shared" si="13"/>
        <v>0</v>
      </c>
      <c r="H517" s="3">
        <v>420844.31</v>
      </c>
    </row>
    <row r="518">
      <c r="A518" s="3" t="s">
        <v>10</v>
      </c>
      <c r="B518" s="3" t="s">
        <v>567</v>
      </c>
      <c r="C518" s="3" t="s">
        <v>12</v>
      </c>
      <c r="D518" s="13" t="str">
        <f t="shared" si="1"/>
        <v>0</v>
      </c>
      <c r="E518" s="13" t="str">
        <f t="shared" si="11"/>
        <v>0</v>
      </c>
      <c r="F518" s="13" t="str">
        <f t="shared" si="12"/>
        <v>0</v>
      </c>
      <c r="G518" s="15" t="str">
        <f t="shared" si="13"/>
        <v>0</v>
      </c>
      <c r="H518" s="3">
        <v>471215.58</v>
      </c>
    </row>
    <row r="519">
      <c r="A519" s="3" t="s">
        <v>10</v>
      </c>
      <c r="B519" s="3" t="s">
        <v>568</v>
      </c>
      <c r="C519" s="3" t="s">
        <v>12</v>
      </c>
      <c r="D519" s="13" t="str">
        <f t="shared" si="1"/>
        <v>0</v>
      </c>
      <c r="E519" s="13" t="str">
        <f t="shared" si="11"/>
        <v>0</v>
      </c>
      <c r="F519" s="13" t="str">
        <f t="shared" si="12"/>
        <v>0</v>
      </c>
      <c r="G519" s="15" t="str">
        <f t="shared" si="13"/>
        <v>0</v>
      </c>
      <c r="H519" s="3">
        <v>1162789.94</v>
      </c>
    </row>
    <row r="520">
      <c r="A520" s="3" t="s">
        <v>10</v>
      </c>
      <c r="B520" s="3" t="s">
        <v>569</v>
      </c>
      <c r="C520" s="3" t="s">
        <v>12</v>
      </c>
      <c r="D520" s="13" t="str">
        <f t="shared" si="1"/>
        <v>0</v>
      </c>
      <c r="E520" s="13" t="str">
        <f t="shared" si="11"/>
        <v>0</v>
      </c>
      <c r="F520" s="13" t="str">
        <f t="shared" si="12"/>
        <v>0</v>
      </c>
      <c r="G520" s="15" t="str">
        <f t="shared" si="13"/>
        <v>0</v>
      </c>
      <c r="H520" s="3">
        <v>1989927.57</v>
      </c>
    </row>
    <row r="521">
      <c r="A521" s="3" t="s">
        <v>10</v>
      </c>
      <c r="B521" s="3" t="s">
        <v>570</v>
      </c>
      <c r="C521" s="3" t="s">
        <v>12</v>
      </c>
      <c r="D521" s="13" t="str">
        <f t="shared" si="1"/>
        <v>Lukoil</v>
      </c>
      <c r="E521" s="13" t="str">
        <f t="shared" si="11"/>
        <v>0</v>
      </c>
      <c r="F521" s="13" t="str">
        <f t="shared" si="12"/>
        <v>LUKOIL OAO ADR</v>
      </c>
      <c r="G521" s="15">
        <f t="shared" si="13"/>
        <v>665739.97</v>
      </c>
      <c r="H521" s="3">
        <v>665739.97</v>
      </c>
    </row>
    <row r="522">
      <c r="A522" s="3" t="s">
        <v>10</v>
      </c>
      <c r="B522" s="3" t="s">
        <v>571</v>
      </c>
      <c r="C522" s="3" t="s">
        <v>12</v>
      </c>
      <c r="D522" s="13" t="str">
        <f t="shared" si="1"/>
        <v>0</v>
      </c>
      <c r="E522" s="13" t="str">
        <f t="shared" si="11"/>
        <v>0</v>
      </c>
      <c r="F522" s="13" t="str">
        <f t="shared" si="12"/>
        <v>0</v>
      </c>
      <c r="G522" s="15" t="str">
        <f t="shared" si="13"/>
        <v>0</v>
      </c>
      <c r="H522" s="3">
        <v>407372.5</v>
      </c>
    </row>
    <row r="523">
      <c r="A523" s="3" t="s">
        <v>10</v>
      </c>
      <c r="B523" s="3" t="s">
        <v>572</v>
      </c>
      <c r="C523" s="3" t="s">
        <v>12</v>
      </c>
      <c r="D523" s="13" t="str">
        <f t="shared" si="1"/>
        <v>0</v>
      </c>
      <c r="E523" s="13" t="str">
        <f t="shared" si="11"/>
        <v>0</v>
      </c>
      <c r="F523" s="13" t="str">
        <f t="shared" si="12"/>
        <v>0</v>
      </c>
      <c r="G523" s="15" t="str">
        <f t="shared" si="13"/>
        <v>0</v>
      </c>
      <c r="H523" s="3">
        <v>1340121.1</v>
      </c>
    </row>
    <row r="524">
      <c r="A524" s="3" t="s">
        <v>10</v>
      </c>
      <c r="B524" s="3" t="s">
        <v>573</v>
      </c>
      <c r="C524" s="3" t="s">
        <v>12</v>
      </c>
      <c r="D524" s="13" t="str">
        <f t="shared" si="1"/>
        <v>0</v>
      </c>
      <c r="E524" s="13" t="str">
        <f t="shared" si="11"/>
        <v>0</v>
      </c>
      <c r="F524" s="13" t="str">
        <f t="shared" si="12"/>
        <v>0</v>
      </c>
      <c r="G524" s="15" t="str">
        <f t="shared" si="13"/>
        <v>0</v>
      </c>
      <c r="H524" s="3">
        <v>471452.42</v>
      </c>
    </row>
    <row r="525">
      <c r="A525" s="3" t="s">
        <v>10</v>
      </c>
      <c r="B525" s="3" t="s">
        <v>574</v>
      </c>
      <c r="C525" s="3" t="s">
        <v>12</v>
      </c>
      <c r="D525" s="13" t="str">
        <f t="shared" si="1"/>
        <v>0</v>
      </c>
      <c r="E525" s="13" t="str">
        <f t="shared" si="11"/>
        <v>0</v>
      </c>
      <c r="F525" s="13" t="str">
        <f t="shared" si="12"/>
        <v>0</v>
      </c>
      <c r="G525" s="15" t="str">
        <f t="shared" si="13"/>
        <v>0</v>
      </c>
      <c r="H525" s="3">
        <v>3147510.8</v>
      </c>
    </row>
    <row r="526">
      <c r="A526" s="3" t="s">
        <v>10</v>
      </c>
      <c r="B526" s="3" t="s">
        <v>575</v>
      </c>
      <c r="C526" s="3" t="s">
        <v>12</v>
      </c>
      <c r="D526" s="13" t="str">
        <f t="shared" si="1"/>
        <v>0</v>
      </c>
      <c r="E526" s="13" t="str">
        <f t="shared" si="11"/>
        <v>0</v>
      </c>
      <c r="F526" s="13" t="str">
        <f t="shared" si="12"/>
        <v>0</v>
      </c>
      <c r="G526" s="15" t="str">
        <f t="shared" si="13"/>
        <v>0</v>
      </c>
      <c r="H526" s="3">
        <v>537983.87</v>
      </c>
    </row>
    <row r="527">
      <c r="A527" s="3" t="s">
        <v>10</v>
      </c>
      <c r="B527" s="3" t="s">
        <v>576</v>
      </c>
      <c r="C527" s="3" t="s">
        <v>12</v>
      </c>
      <c r="D527" s="13" t="str">
        <f t="shared" si="1"/>
        <v>0</v>
      </c>
      <c r="E527" s="13" t="str">
        <f t="shared" si="11"/>
        <v>0</v>
      </c>
      <c r="F527" s="13" t="str">
        <f t="shared" si="12"/>
        <v>0</v>
      </c>
      <c r="G527" s="15" t="str">
        <f t="shared" si="13"/>
        <v>0</v>
      </c>
      <c r="H527" s="3">
        <v>2786633.61</v>
      </c>
    </row>
    <row r="528">
      <c r="A528" s="3" t="s">
        <v>10</v>
      </c>
      <c r="B528" s="3" t="s">
        <v>577</v>
      </c>
      <c r="C528" s="3" t="s">
        <v>12</v>
      </c>
      <c r="D528" s="13" t="str">
        <f t="shared" si="1"/>
        <v>0</v>
      </c>
      <c r="E528" s="13" t="str">
        <f t="shared" si="11"/>
        <v>0</v>
      </c>
      <c r="F528" s="13" t="str">
        <f t="shared" si="12"/>
        <v>0</v>
      </c>
      <c r="G528" s="15" t="str">
        <f t="shared" si="13"/>
        <v>0</v>
      </c>
      <c r="H528" s="3">
        <v>6493116.34</v>
      </c>
    </row>
    <row r="529">
      <c r="A529" s="3" t="s">
        <v>10</v>
      </c>
      <c r="B529" s="3" t="s">
        <v>578</v>
      </c>
      <c r="C529" s="3" t="s">
        <v>12</v>
      </c>
      <c r="D529" s="13" t="str">
        <f t="shared" si="1"/>
        <v>0</v>
      </c>
      <c r="E529" s="13" t="str">
        <f t="shared" si="11"/>
        <v>0</v>
      </c>
      <c r="F529" s="13" t="str">
        <f t="shared" si="12"/>
        <v>0</v>
      </c>
      <c r="G529" s="15" t="str">
        <f t="shared" si="13"/>
        <v>0</v>
      </c>
      <c r="H529" s="3">
        <v>319962.61</v>
      </c>
    </row>
    <row r="530">
      <c r="A530" s="3" t="s">
        <v>10</v>
      </c>
      <c r="B530" s="3" t="s">
        <v>579</v>
      </c>
      <c r="C530" s="3" t="s">
        <v>580</v>
      </c>
      <c r="D530" s="13" t="str">
        <f t="shared" si="1"/>
        <v>0</v>
      </c>
      <c r="E530" s="13" t="str">
        <f t="shared" si="11"/>
        <v>0</v>
      </c>
      <c r="F530" s="13" t="str">
        <f t="shared" si="12"/>
        <v>0</v>
      </c>
      <c r="G530" s="15" t="str">
        <f t="shared" si="13"/>
        <v>0</v>
      </c>
      <c r="H530" s="3">
        <v>8710729.96</v>
      </c>
    </row>
    <row r="531">
      <c r="A531" s="3" t="s">
        <v>10</v>
      </c>
      <c r="B531" s="3" t="s">
        <v>581</v>
      </c>
      <c r="C531" s="3" t="s">
        <v>582</v>
      </c>
      <c r="D531" s="13" t="str">
        <f t="shared" si="1"/>
        <v>0</v>
      </c>
      <c r="E531" s="13" t="str">
        <f t="shared" si="11"/>
        <v>0</v>
      </c>
      <c r="F531" s="13" t="str">
        <f t="shared" si="12"/>
        <v>0</v>
      </c>
      <c r="G531" s="15" t="str">
        <f t="shared" si="13"/>
        <v>0</v>
      </c>
      <c r="H531" s="3">
        <v>1.416904922E7</v>
      </c>
    </row>
    <row r="532">
      <c r="A532" s="3" t="s">
        <v>10</v>
      </c>
      <c r="B532" s="3" t="s">
        <v>583</v>
      </c>
      <c r="C532" s="3" t="s">
        <v>580</v>
      </c>
      <c r="D532" s="13" t="str">
        <f t="shared" si="1"/>
        <v>0</v>
      </c>
      <c r="E532" s="13" t="str">
        <f t="shared" si="11"/>
        <v>0</v>
      </c>
      <c r="F532" s="13" t="str">
        <f t="shared" si="12"/>
        <v>0</v>
      </c>
      <c r="G532" s="15" t="str">
        <f t="shared" si="13"/>
        <v>0</v>
      </c>
      <c r="H532" s="3">
        <v>9371191.8</v>
      </c>
    </row>
    <row r="533">
      <c r="A533" s="3" t="s">
        <v>10</v>
      </c>
      <c r="B533" s="3" t="s">
        <v>584</v>
      </c>
      <c r="C533" s="3" t="s">
        <v>580</v>
      </c>
      <c r="D533" s="13" t="str">
        <f t="shared" si="1"/>
        <v>0</v>
      </c>
      <c r="E533" s="13" t="str">
        <f t="shared" si="11"/>
        <v>0</v>
      </c>
      <c r="F533" s="13" t="str">
        <f t="shared" si="12"/>
        <v>0</v>
      </c>
      <c r="G533" s="15" t="str">
        <f t="shared" si="13"/>
        <v>0</v>
      </c>
      <c r="H533" s="3">
        <v>1.377868708E7</v>
      </c>
    </row>
    <row r="534">
      <c r="A534" s="3" t="s">
        <v>10</v>
      </c>
      <c r="B534" s="3" t="s">
        <v>585</v>
      </c>
      <c r="C534" s="3" t="s">
        <v>580</v>
      </c>
      <c r="D534" s="13" t="str">
        <f t="shared" si="1"/>
        <v>0</v>
      </c>
      <c r="E534" s="13" t="str">
        <f t="shared" si="11"/>
        <v>0</v>
      </c>
      <c r="F534" s="13" t="str">
        <f t="shared" si="12"/>
        <v>0</v>
      </c>
      <c r="G534" s="15" t="str">
        <f t="shared" si="13"/>
        <v>0</v>
      </c>
      <c r="H534" s="3">
        <v>870708.39</v>
      </c>
    </row>
    <row r="535">
      <c r="A535" s="3" t="s">
        <v>10</v>
      </c>
      <c r="B535" s="3" t="s">
        <v>586</v>
      </c>
      <c r="C535" s="3" t="s">
        <v>580</v>
      </c>
      <c r="D535" s="13" t="str">
        <f t="shared" si="1"/>
        <v>0</v>
      </c>
      <c r="E535" s="13" t="str">
        <f t="shared" si="11"/>
        <v>0</v>
      </c>
      <c r="F535" s="13" t="str">
        <f t="shared" si="12"/>
        <v>0</v>
      </c>
      <c r="G535" s="15" t="str">
        <f t="shared" si="13"/>
        <v>0</v>
      </c>
      <c r="H535" s="3">
        <v>3115716.46</v>
      </c>
    </row>
    <row r="536">
      <c r="A536" s="3" t="s">
        <v>10</v>
      </c>
      <c r="B536" s="3" t="s">
        <v>587</v>
      </c>
      <c r="C536" s="3" t="s">
        <v>580</v>
      </c>
      <c r="D536" s="13" t="str">
        <f t="shared" si="1"/>
        <v>0</v>
      </c>
      <c r="E536" s="13" t="str">
        <f t="shared" si="11"/>
        <v>0</v>
      </c>
      <c r="F536" s="13" t="str">
        <f t="shared" si="12"/>
        <v>0</v>
      </c>
      <c r="G536" s="15" t="str">
        <f t="shared" si="13"/>
        <v>0</v>
      </c>
      <c r="H536" s="3">
        <v>6074890.0</v>
      </c>
    </row>
    <row r="537">
      <c r="A537" s="3" t="s">
        <v>10</v>
      </c>
      <c r="B537" s="3" t="s">
        <v>588</v>
      </c>
      <c r="C537" s="3" t="s">
        <v>580</v>
      </c>
      <c r="D537" s="13" t="str">
        <f t="shared" si="1"/>
        <v>0</v>
      </c>
      <c r="E537" s="13" t="str">
        <f t="shared" si="11"/>
        <v>0</v>
      </c>
      <c r="F537" s="13" t="str">
        <f t="shared" si="12"/>
        <v>0</v>
      </c>
      <c r="G537" s="15" t="str">
        <f t="shared" si="13"/>
        <v>0</v>
      </c>
      <c r="H537" s="3">
        <v>3088703.48</v>
      </c>
    </row>
    <row r="538">
      <c r="A538" s="3" t="s">
        <v>10</v>
      </c>
      <c r="B538" s="3" t="s">
        <v>589</v>
      </c>
      <c r="C538" s="3" t="s">
        <v>580</v>
      </c>
      <c r="D538" s="13" t="str">
        <f t="shared" si="1"/>
        <v>0</v>
      </c>
      <c r="E538" s="13" t="str">
        <f t="shared" si="11"/>
        <v>0</v>
      </c>
      <c r="F538" s="13" t="str">
        <f t="shared" si="12"/>
        <v>0</v>
      </c>
      <c r="G538" s="15" t="str">
        <f t="shared" si="13"/>
        <v>0</v>
      </c>
      <c r="H538" s="3">
        <v>1.168483248E7</v>
      </c>
    </row>
    <row r="539">
      <c r="A539" s="3" t="s">
        <v>10</v>
      </c>
      <c r="B539" s="3" t="s">
        <v>590</v>
      </c>
      <c r="C539" s="3" t="s">
        <v>580</v>
      </c>
      <c r="D539" s="13" t="str">
        <f t="shared" si="1"/>
        <v>0</v>
      </c>
      <c r="E539" s="13" t="str">
        <f t="shared" si="11"/>
        <v>0</v>
      </c>
      <c r="F539" s="13" t="str">
        <f t="shared" si="12"/>
        <v>0</v>
      </c>
      <c r="G539" s="15" t="str">
        <f t="shared" si="13"/>
        <v>0</v>
      </c>
      <c r="H539" s="3">
        <v>2.028509701E7</v>
      </c>
    </row>
    <row r="540">
      <c r="A540" s="3" t="s">
        <v>10</v>
      </c>
      <c r="B540" s="3" t="s">
        <v>591</v>
      </c>
      <c r="C540" s="3" t="s">
        <v>580</v>
      </c>
      <c r="D540" s="13" t="str">
        <f t="shared" si="1"/>
        <v>0</v>
      </c>
      <c r="E540" s="13" t="str">
        <f t="shared" si="11"/>
        <v>0</v>
      </c>
      <c r="F540" s="13" t="str">
        <f t="shared" si="12"/>
        <v>0</v>
      </c>
      <c r="G540" s="15" t="str">
        <f t="shared" si="13"/>
        <v>0</v>
      </c>
      <c r="H540" s="3">
        <v>2.111106263E7</v>
      </c>
    </row>
    <row r="541">
      <c r="A541" s="3" t="s">
        <v>10</v>
      </c>
      <c r="B541" s="3" t="s">
        <v>592</v>
      </c>
      <c r="C541" s="3" t="s">
        <v>582</v>
      </c>
      <c r="D541" s="13" t="str">
        <f t="shared" si="1"/>
        <v>0</v>
      </c>
      <c r="E541" s="13" t="str">
        <f t="shared" si="11"/>
        <v>0</v>
      </c>
      <c r="F541" s="13" t="str">
        <f t="shared" si="12"/>
        <v>0</v>
      </c>
      <c r="G541" s="15" t="str">
        <f t="shared" si="13"/>
        <v>0</v>
      </c>
      <c r="H541" s="3">
        <v>7260275.15</v>
      </c>
    </row>
    <row r="542">
      <c r="A542" s="3" t="s">
        <v>10</v>
      </c>
      <c r="B542" s="3" t="s">
        <v>593</v>
      </c>
      <c r="C542" s="3" t="s">
        <v>582</v>
      </c>
      <c r="D542" s="13" t="str">
        <f t="shared" si="1"/>
        <v>0</v>
      </c>
      <c r="E542" s="13" t="str">
        <f t="shared" si="11"/>
        <v>0</v>
      </c>
      <c r="F542" s="13" t="str">
        <f t="shared" si="12"/>
        <v>0</v>
      </c>
      <c r="G542" s="15" t="str">
        <f t="shared" si="13"/>
        <v>0</v>
      </c>
      <c r="H542" s="3">
        <v>1.001307996E8</v>
      </c>
    </row>
    <row r="543">
      <c r="A543" s="3" t="s">
        <v>10</v>
      </c>
      <c r="B543" s="3" t="s">
        <v>594</v>
      </c>
      <c r="C543" s="3" t="s">
        <v>580</v>
      </c>
      <c r="D543" s="13" t="str">
        <f t="shared" si="1"/>
        <v>0</v>
      </c>
      <c r="E543" s="13" t="str">
        <f t="shared" si="11"/>
        <v>0</v>
      </c>
      <c r="F543" s="13" t="str">
        <f t="shared" si="12"/>
        <v>0</v>
      </c>
      <c r="G543" s="15" t="str">
        <f t="shared" si="13"/>
        <v>0</v>
      </c>
      <c r="H543" s="3">
        <v>2086747.0</v>
      </c>
    </row>
    <row r="544">
      <c r="A544" s="3" t="s">
        <v>10</v>
      </c>
      <c r="B544" s="3" t="s">
        <v>595</v>
      </c>
      <c r="C544" s="3" t="s">
        <v>580</v>
      </c>
      <c r="D544" s="13" t="str">
        <f t="shared" si="1"/>
        <v>0</v>
      </c>
      <c r="E544" s="13" t="str">
        <f t="shared" si="11"/>
        <v>0</v>
      </c>
      <c r="F544" s="13" t="str">
        <f t="shared" si="12"/>
        <v>0</v>
      </c>
      <c r="G544" s="15" t="str">
        <f t="shared" si="13"/>
        <v>0</v>
      </c>
      <c r="H544" s="3">
        <v>2783245.31</v>
      </c>
    </row>
    <row r="545">
      <c r="A545" s="3" t="s">
        <v>10</v>
      </c>
      <c r="B545" s="3" t="s">
        <v>596</v>
      </c>
      <c r="C545" s="3" t="s">
        <v>597</v>
      </c>
      <c r="D545" s="13" t="str">
        <f t="shared" si="1"/>
        <v>0</v>
      </c>
      <c r="E545" s="13" t="str">
        <f t="shared" si="11"/>
        <v>0</v>
      </c>
      <c r="F545" s="13" t="str">
        <f t="shared" si="12"/>
        <v>0</v>
      </c>
      <c r="G545" s="15" t="str">
        <f t="shared" si="13"/>
        <v>0</v>
      </c>
      <c r="H545" s="3">
        <v>3.736067464E8</v>
      </c>
    </row>
    <row r="546">
      <c r="A546" s="3" t="s">
        <v>10</v>
      </c>
      <c r="B546" s="3" t="s">
        <v>598</v>
      </c>
      <c r="C546" s="3" t="s">
        <v>599</v>
      </c>
      <c r="D546" s="13" t="str">
        <f t="shared" si="1"/>
        <v>0</v>
      </c>
      <c r="E546" s="13" t="str">
        <f t="shared" si="11"/>
        <v>0</v>
      </c>
      <c r="F546" s="13" t="str">
        <f t="shared" si="12"/>
        <v>0</v>
      </c>
      <c r="G546" s="15" t="str">
        <f t="shared" si="13"/>
        <v>0</v>
      </c>
      <c r="H546" s="3">
        <v>9020.0</v>
      </c>
    </row>
    <row r="547">
      <c r="A547" s="3" t="s">
        <v>10</v>
      </c>
      <c r="B547" s="3" t="s">
        <v>600</v>
      </c>
      <c r="C547" s="3" t="s">
        <v>597</v>
      </c>
      <c r="D547" s="13" t="str">
        <f t="shared" si="1"/>
        <v>0</v>
      </c>
      <c r="E547" s="13" t="str">
        <f t="shared" si="11"/>
        <v>0</v>
      </c>
      <c r="F547" s="13" t="str">
        <f t="shared" si="12"/>
        <v>0</v>
      </c>
      <c r="G547" s="15" t="str">
        <f t="shared" si="13"/>
        <v>0</v>
      </c>
      <c r="H547" s="3">
        <v>3.2556964626E8</v>
      </c>
    </row>
    <row r="548">
      <c r="A548" s="3" t="s">
        <v>10</v>
      </c>
      <c r="B548" s="3" t="s">
        <v>601</v>
      </c>
      <c r="C548" s="3" t="s">
        <v>580</v>
      </c>
      <c r="D548" s="13" t="str">
        <f t="shared" si="1"/>
        <v>0</v>
      </c>
      <c r="E548" s="13" t="str">
        <f t="shared" si="11"/>
        <v>0</v>
      </c>
      <c r="F548" s="13" t="str">
        <f t="shared" si="12"/>
        <v>0</v>
      </c>
      <c r="G548" s="15" t="str">
        <f t="shared" si="13"/>
        <v>0</v>
      </c>
      <c r="H548" s="3">
        <v>1.869535912E7</v>
      </c>
    </row>
    <row r="549">
      <c r="A549" s="3" t="s">
        <v>10</v>
      </c>
      <c r="B549" s="3" t="s">
        <v>602</v>
      </c>
      <c r="C549" s="3" t="s">
        <v>580</v>
      </c>
      <c r="D549" s="13" t="str">
        <f t="shared" si="1"/>
        <v>0</v>
      </c>
      <c r="E549" s="13" t="str">
        <f t="shared" si="11"/>
        <v>0</v>
      </c>
      <c r="F549" s="13" t="str">
        <f t="shared" si="12"/>
        <v>0</v>
      </c>
      <c r="G549" s="15" t="str">
        <f t="shared" si="13"/>
        <v>0</v>
      </c>
      <c r="H549" s="3">
        <v>9117473.12</v>
      </c>
    </row>
    <row r="550">
      <c r="A550" s="3" t="s">
        <v>10</v>
      </c>
      <c r="B550" s="3" t="s">
        <v>603</v>
      </c>
      <c r="C550" s="3" t="s">
        <v>580</v>
      </c>
      <c r="D550" s="13" t="str">
        <f t="shared" si="1"/>
        <v>0</v>
      </c>
      <c r="E550" s="13" t="str">
        <f t="shared" si="11"/>
        <v>0</v>
      </c>
      <c r="F550" s="13" t="str">
        <f t="shared" si="12"/>
        <v>0</v>
      </c>
      <c r="G550" s="15" t="str">
        <f t="shared" si="13"/>
        <v>0</v>
      </c>
      <c r="H550" s="3">
        <v>1.573867987E7</v>
      </c>
    </row>
    <row r="551">
      <c r="A551" s="3" t="s">
        <v>10</v>
      </c>
      <c r="B551" s="3" t="s">
        <v>604</v>
      </c>
      <c r="C551" s="3" t="s">
        <v>599</v>
      </c>
      <c r="D551" s="13" t="str">
        <f t="shared" si="1"/>
        <v>0</v>
      </c>
      <c r="E551" s="13" t="str">
        <f t="shared" si="11"/>
        <v>0</v>
      </c>
      <c r="F551" s="13" t="str">
        <f t="shared" si="12"/>
        <v>0</v>
      </c>
      <c r="G551" s="15" t="str">
        <f t="shared" si="13"/>
        <v>0</v>
      </c>
      <c r="H551" s="3">
        <v>59021.21</v>
      </c>
    </row>
    <row r="552">
      <c r="A552" s="3" t="s">
        <v>10</v>
      </c>
      <c r="B552" s="3" t="s">
        <v>605</v>
      </c>
      <c r="C552" s="3" t="s">
        <v>580</v>
      </c>
      <c r="D552" s="13" t="str">
        <f t="shared" si="1"/>
        <v>0</v>
      </c>
      <c r="E552" s="13" t="str">
        <f t="shared" si="11"/>
        <v>0</v>
      </c>
      <c r="F552" s="13" t="str">
        <f t="shared" si="12"/>
        <v>0</v>
      </c>
      <c r="G552" s="15" t="str">
        <f t="shared" si="13"/>
        <v>0</v>
      </c>
      <c r="H552" s="3">
        <v>4704167.05</v>
      </c>
    </row>
    <row r="553">
      <c r="A553" s="3" t="s">
        <v>10</v>
      </c>
      <c r="B553" s="3" t="s">
        <v>606</v>
      </c>
      <c r="C553" s="3" t="s">
        <v>580</v>
      </c>
      <c r="D553" s="13" t="str">
        <f t="shared" si="1"/>
        <v>0</v>
      </c>
      <c r="E553" s="13" t="str">
        <f t="shared" si="11"/>
        <v>0</v>
      </c>
      <c r="F553" s="13" t="str">
        <f t="shared" si="12"/>
        <v>0</v>
      </c>
      <c r="G553" s="15" t="str">
        <f t="shared" si="13"/>
        <v>0</v>
      </c>
      <c r="H553" s="3">
        <v>5896321.2</v>
      </c>
    </row>
    <row r="554">
      <c r="A554" s="3" t="s">
        <v>10</v>
      </c>
      <c r="B554" s="3" t="s">
        <v>607</v>
      </c>
      <c r="C554" s="3" t="s">
        <v>582</v>
      </c>
      <c r="D554" s="13" t="str">
        <f t="shared" si="1"/>
        <v>0</v>
      </c>
      <c r="E554" s="13" t="str">
        <f t="shared" si="11"/>
        <v>0</v>
      </c>
      <c r="F554" s="13" t="str">
        <f t="shared" si="12"/>
        <v>0</v>
      </c>
      <c r="G554" s="15" t="str">
        <f t="shared" si="13"/>
        <v>0</v>
      </c>
      <c r="H554" s="3">
        <v>4.476403258E7</v>
      </c>
    </row>
    <row r="555">
      <c r="A555" s="3" t="s">
        <v>10</v>
      </c>
      <c r="B555" s="3" t="s">
        <v>608</v>
      </c>
      <c r="C555" s="3" t="s">
        <v>582</v>
      </c>
      <c r="D555" s="13" t="str">
        <f t="shared" si="1"/>
        <v>0</v>
      </c>
      <c r="E555" s="13" t="str">
        <f t="shared" si="11"/>
        <v>0</v>
      </c>
      <c r="F555" s="13" t="str">
        <f t="shared" si="12"/>
        <v>0</v>
      </c>
      <c r="G555" s="15" t="str">
        <f t="shared" si="13"/>
        <v>0</v>
      </c>
      <c r="H555" s="3">
        <v>9.606755851E7</v>
      </c>
    </row>
    <row r="556">
      <c r="A556" s="3" t="s">
        <v>10</v>
      </c>
      <c r="B556" s="3" t="s">
        <v>609</v>
      </c>
      <c r="C556" s="3" t="s">
        <v>599</v>
      </c>
      <c r="D556" s="13" t="str">
        <f t="shared" si="1"/>
        <v>0</v>
      </c>
      <c r="E556" s="13" t="str">
        <f t="shared" si="11"/>
        <v>0</v>
      </c>
      <c r="F556" s="13" t="str">
        <f t="shared" si="12"/>
        <v>0</v>
      </c>
      <c r="G556" s="15" t="str">
        <f t="shared" si="13"/>
        <v>0</v>
      </c>
      <c r="H556" s="3">
        <v>384426.49</v>
      </c>
    </row>
    <row r="557">
      <c r="A557" s="3" t="s">
        <v>10</v>
      </c>
      <c r="B557" s="3" t="s">
        <v>610</v>
      </c>
      <c r="C557" s="3" t="s">
        <v>599</v>
      </c>
      <c r="D557" s="13" t="str">
        <f t="shared" si="1"/>
        <v>0</v>
      </c>
      <c r="E557" s="13" t="str">
        <f t="shared" si="11"/>
        <v>0</v>
      </c>
      <c r="F557" s="13" t="str">
        <f t="shared" si="12"/>
        <v>0</v>
      </c>
      <c r="G557" s="15" t="str">
        <f t="shared" si="13"/>
        <v>0</v>
      </c>
      <c r="H557" s="3">
        <v>1.544537158E7</v>
      </c>
    </row>
    <row r="558">
      <c r="A558" s="3" t="s">
        <v>10</v>
      </c>
      <c r="B558" s="3" t="s">
        <v>611</v>
      </c>
      <c r="C558" s="3" t="s">
        <v>580</v>
      </c>
      <c r="D558" s="13" t="str">
        <f t="shared" si="1"/>
        <v>0</v>
      </c>
      <c r="E558" s="13" t="str">
        <f t="shared" si="11"/>
        <v>0</v>
      </c>
      <c r="F558" s="13" t="str">
        <f t="shared" si="12"/>
        <v>0</v>
      </c>
      <c r="G558" s="15" t="str">
        <f t="shared" si="13"/>
        <v>0</v>
      </c>
      <c r="H558" s="3">
        <v>1.298859637E7</v>
      </c>
    </row>
    <row r="559">
      <c r="A559" s="3" t="s">
        <v>10</v>
      </c>
      <c r="B559" s="3" t="s">
        <v>612</v>
      </c>
      <c r="C559" s="3" t="s">
        <v>599</v>
      </c>
      <c r="D559" s="13" t="str">
        <f t="shared" si="1"/>
        <v>0</v>
      </c>
      <c r="E559" s="13" t="str">
        <f t="shared" si="11"/>
        <v>0</v>
      </c>
      <c r="F559" s="13" t="str">
        <f t="shared" si="12"/>
        <v>0</v>
      </c>
      <c r="G559" s="15" t="str">
        <f t="shared" si="13"/>
        <v>0</v>
      </c>
      <c r="H559" s="3">
        <v>4367641.76</v>
      </c>
    </row>
    <row r="560">
      <c r="A560" s="3" t="s">
        <v>10</v>
      </c>
      <c r="B560" s="3" t="s">
        <v>613</v>
      </c>
      <c r="C560" s="3" t="s">
        <v>599</v>
      </c>
      <c r="D560" s="13" t="str">
        <f t="shared" si="1"/>
        <v>0</v>
      </c>
      <c r="E560" s="13" t="str">
        <f t="shared" si="11"/>
        <v>0</v>
      </c>
      <c r="F560" s="13" t="str">
        <f t="shared" si="12"/>
        <v>0</v>
      </c>
      <c r="G560" s="15" t="str">
        <f t="shared" si="13"/>
        <v>0</v>
      </c>
      <c r="H560" s="3">
        <v>1.508284216E7</v>
      </c>
    </row>
    <row r="561">
      <c r="A561" s="3" t="s">
        <v>10</v>
      </c>
      <c r="B561" s="3" t="s">
        <v>614</v>
      </c>
      <c r="C561" s="3" t="s">
        <v>599</v>
      </c>
      <c r="D561" s="13" t="str">
        <f t="shared" si="1"/>
        <v>0</v>
      </c>
      <c r="E561" s="13" t="str">
        <f t="shared" si="11"/>
        <v>0</v>
      </c>
      <c r="F561" s="13" t="str">
        <f t="shared" si="12"/>
        <v>0</v>
      </c>
      <c r="G561" s="15" t="str">
        <f t="shared" si="13"/>
        <v>0</v>
      </c>
      <c r="H561" s="3">
        <v>1554382.78</v>
      </c>
    </row>
    <row r="562">
      <c r="A562" s="3" t="s">
        <v>10</v>
      </c>
      <c r="B562" s="3" t="s">
        <v>615</v>
      </c>
      <c r="C562" s="3" t="s">
        <v>599</v>
      </c>
      <c r="D562" s="13" t="str">
        <f t="shared" si="1"/>
        <v>0</v>
      </c>
      <c r="E562" s="13" t="str">
        <f t="shared" si="11"/>
        <v>0</v>
      </c>
      <c r="F562" s="13" t="str">
        <f t="shared" si="12"/>
        <v>0</v>
      </c>
      <c r="G562" s="15" t="str">
        <f t="shared" si="13"/>
        <v>0</v>
      </c>
      <c r="H562" s="3">
        <v>6846921.71</v>
      </c>
    </row>
    <row r="563">
      <c r="A563" s="3" t="s">
        <v>10</v>
      </c>
      <c r="B563" s="3" t="s">
        <v>616</v>
      </c>
      <c r="C563" s="3" t="s">
        <v>599</v>
      </c>
      <c r="D563" s="13" t="str">
        <f t="shared" si="1"/>
        <v>0</v>
      </c>
      <c r="E563" s="13" t="str">
        <f t="shared" si="11"/>
        <v>0</v>
      </c>
      <c r="F563" s="13" t="str">
        <f t="shared" si="12"/>
        <v>0</v>
      </c>
      <c r="G563" s="15" t="str">
        <f t="shared" si="13"/>
        <v>0</v>
      </c>
      <c r="H563" s="3">
        <v>37725.73</v>
      </c>
    </row>
    <row r="564">
      <c r="A564" s="3" t="s">
        <v>10</v>
      </c>
      <c r="B564" s="3" t="s">
        <v>617</v>
      </c>
      <c r="C564" s="3" t="s">
        <v>580</v>
      </c>
      <c r="D564" s="13" t="str">
        <f t="shared" si="1"/>
        <v>0</v>
      </c>
      <c r="E564" s="13" t="str">
        <f t="shared" si="11"/>
        <v>0</v>
      </c>
      <c r="F564" s="13" t="str">
        <f t="shared" si="12"/>
        <v>0</v>
      </c>
      <c r="G564" s="15" t="str">
        <f t="shared" si="13"/>
        <v>0</v>
      </c>
      <c r="H564" s="3">
        <v>2824683.41</v>
      </c>
    </row>
    <row r="565">
      <c r="A565" s="3" t="s">
        <v>10</v>
      </c>
      <c r="B565" s="3" t="s">
        <v>618</v>
      </c>
      <c r="C565" s="3" t="s">
        <v>12</v>
      </c>
      <c r="D565" s="13" t="str">
        <f t="shared" si="1"/>
        <v>0</v>
      </c>
      <c r="E565" s="13" t="str">
        <f t="shared" si="11"/>
        <v>0</v>
      </c>
      <c r="F565" s="13" t="str">
        <f t="shared" si="12"/>
        <v>0</v>
      </c>
      <c r="G565" s="15" t="str">
        <f t="shared" si="13"/>
        <v>0</v>
      </c>
      <c r="H565" s="3">
        <v>374472.1</v>
      </c>
    </row>
    <row r="566">
      <c r="A566" s="3" t="s">
        <v>10</v>
      </c>
      <c r="B566" s="3" t="s">
        <v>619</v>
      </c>
      <c r="C566" s="3" t="s">
        <v>580</v>
      </c>
      <c r="D566" s="13" t="str">
        <f t="shared" si="1"/>
        <v>0</v>
      </c>
      <c r="E566" s="13" t="str">
        <f t="shared" si="11"/>
        <v>0</v>
      </c>
      <c r="F566" s="13" t="str">
        <f t="shared" si="12"/>
        <v>0</v>
      </c>
      <c r="G566" s="15" t="str">
        <f t="shared" si="13"/>
        <v>0</v>
      </c>
      <c r="H566" s="3">
        <v>8.279136514E7</v>
      </c>
    </row>
    <row r="567">
      <c r="A567" s="3" t="s">
        <v>10</v>
      </c>
      <c r="B567" s="3" t="s">
        <v>620</v>
      </c>
      <c r="C567" s="3" t="s">
        <v>621</v>
      </c>
      <c r="D567" s="13" t="str">
        <f t="shared" si="1"/>
        <v>0</v>
      </c>
      <c r="E567" s="13" t="str">
        <f t="shared" si="11"/>
        <v>0</v>
      </c>
      <c r="F567" s="13" t="str">
        <f t="shared" si="12"/>
        <v>0</v>
      </c>
      <c r="G567" s="15" t="str">
        <f t="shared" si="13"/>
        <v>0</v>
      </c>
      <c r="H567" s="3">
        <v>3.8281896586E8</v>
      </c>
    </row>
    <row r="568">
      <c r="A568" s="3" t="s">
        <v>10</v>
      </c>
      <c r="B568" s="3" t="s">
        <v>622</v>
      </c>
      <c r="C568" s="3" t="s">
        <v>582</v>
      </c>
      <c r="D568" s="13" t="str">
        <f t="shared" si="1"/>
        <v>0</v>
      </c>
      <c r="E568" s="13" t="str">
        <f t="shared" si="11"/>
        <v>0</v>
      </c>
      <c r="F568" s="13" t="str">
        <f t="shared" si="12"/>
        <v>0</v>
      </c>
      <c r="G568" s="15" t="str">
        <f t="shared" si="13"/>
        <v>0</v>
      </c>
      <c r="H568" s="3">
        <v>7.106897329E7</v>
      </c>
    </row>
    <row r="569">
      <c r="A569" s="3" t="s">
        <v>10</v>
      </c>
      <c r="B569" s="3" t="s">
        <v>623</v>
      </c>
      <c r="C569" s="3" t="s">
        <v>582</v>
      </c>
      <c r="D569" s="13" t="str">
        <f t="shared" si="1"/>
        <v>0</v>
      </c>
      <c r="E569" s="13" t="str">
        <f t="shared" si="11"/>
        <v>0</v>
      </c>
      <c r="F569" s="13" t="str">
        <f t="shared" si="12"/>
        <v>0</v>
      </c>
      <c r="G569" s="15" t="str">
        <f t="shared" si="13"/>
        <v>0</v>
      </c>
      <c r="H569" s="3">
        <v>6.092301656E7</v>
      </c>
    </row>
    <row r="570">
      <c r="A570" s="3" t="s">
        <v>10</v>
      </c>
      <c r="B570" s="3" t="s">
        <v>624</v>
      </c>
      <c r="C570" s="3" t="s">
        <v>599</v>
      </c>
      <c r="D570" s="13" t="str">
        <f t="shared" si="1"/>
        <v>0</v>
      </c>
      <c r="E570" s="13" t="str">
        <f t="shared" si="11"/>
        <v>0</v>
      </c>
      <c r="F570" s="13" t="str">
        <f t="shared" si="12"/>
        <v>0</v>
      </c>
      <c r="G570" s="15" t="str">
        <f t="shared" si="13"/>
        <v>0</v>
      </c>
      <c r="H570" s="3">
        <v>1.728391344E7</v>
      </c>
    </row>
    <row r="571">
      <c r="A571" s="3" t="s">
        <v>10</v>
      </c>
      <c r="B571" s="3" t="s">
        <v>625</v>
      </c>
      <c r="C571" s="3" t="s">
        <v>599</v>
      </c>
      <c r="D571" s="13" t="str">
        <f t="shared" si="1"/>
        <v>0</v>
      </c>
      <c r="E571" s="13" t="str">
        <f t="shared" si="11"/>
        <v>0</v>
      </c>
      <c r="F571" s="13" t="str">
        <f t="shared" si="12"/>
        <v>0</v>
      </c>
      <c r="G571" s="15" t="str">
        <f t="shared" si="13"/>
        <v>0</v>
      </c>
      <c r="H571" s="3">
        <v>2443249.06</v>
      </c>
    </row>
    <row r="572">
      <c r="A572" s="3" t="s">
        <v>10</v>
      </c>
      <c r="B572" s="3" t="s">
        <v>626</v>
      </c>
      <c r="C572" s="3" t="s">
        <v>599</v>
      </c>
      <c r="D572" s="13" t="str">
        <f t="shared" si="1"/>
        <v>0</v>
      </c>
      <c r="E572" s="13" t="str">
        <f t="shared" si="11"/>
        <v>0</v>
      </c>
      <c r="F572" s="13" t="str">
        <f t="shared" si="12"/>
        <v>0</v>
      </c>
      <c r="G572" s="15" t="str">
        <f t="shared" si="13"/>
        <v>0</v>
      </c>
      <c r="H572" s="3">
        <v>3922751.91</v>
      </c>
    </row>
    <row r="573">
      <c r="A573" s="3" t="s">
        <v>10</v>
      </c>
      <c r="B573" s="3" t="s">
        <v>627</v>
      </c>
      <c r="C573" s="3" t="s">
        <v>599</v>
      </c>
      <c r="D573" s="13" t="str">
        <f t="shared" si="1"/>
        <v>0</v>
      </c>
      <c r="E573" s="13" t="str">
        <f t="shared" si="11"/>
        <v>0</v>
      </c>
      <c r="F573" s="13" t="str">
        <f t="shared" si="12"/>
        <v>0</v>
      </c>
      <c r="G573" s="15" t="str">
        <f t="shared" si="13"/>
        <v>0</v>
      </c>
      <c r="H573" s="3">
        <v>4122813.73</v>
      </c>
    </row>
    <row r="574">
      <c r="A574" s="3" t="s">
        <v>10</v>
      </c>
      <c r="B574" s="3" t="s">
        <v>628</v>
      </c>
      <c r="C574" s="3" t="s">
        <v>599</v>
      </c>
      <c r="D574" s="13" t="str">
        <f t="shared" si="1"/>
        <v>0</v>
      </c>
      <c r="E574" s="13" t="str">
        <f t="shared" si="11"/>
        <v>0</v>
      </c>
      <c r="F574" s="13" t="str">
        <f t="shared" si="12"/>
        <v>0</v>
      </c>
      <c r="G574" s="15" t="str">
        <f t="shared" si="13"/>
        <v>0</v>
      </c>
      <c r="H574" s="3">
        <v>9642142.83</v>
      </c>
    </row>
    <row r="575">
      <c r="A575" s="3" t="s">
        <v>10</v>
      </c>
      <c r="B575" s="3" t="s">
        <v>629</v>
      </c>
      <c r="C575" s="3" t="s">
        <v>599</v>
      </c>
      <c r="D575" s="13" t="str">
        <f t="shared" si="1"/>
        <v>0</v>
      </c>
      <c r="E575" s="13" t="str">
        <f t="shared" si="11"/>
        <v>0</v>
      </c>
      <c r="F575" s="13" t="str">
        <f t="shared" si="12"/>
        <v>0</v>
      </c>
      <c r="G575" s="15" t="str">
        <f t="shared" si="13"/>
        <v>0</v>
      </c>
      <c r="H575" s="3">
        <v>2477069.79</v>
      </c>
    </row>
    <row r="576">
      <c r="A576" s="3" t="s">
        <v>10</v>
      </c>
      <c r="B576" s="3" t="s">
        <v>630</v>
      </c>
      <c r="C576" s="3" t="s">
        <v>599</v>
      </c>
      <c r="D576" s="13" t="str">
        <f t="shared" si="1"/>
        <v>0</v>
      </c>
      <c r="E576" s="13" t="str">
        <f t="shared" si="11"/>
        <v>0</v>
      </c>
      <c r="F576" s="13" t="str">
        <f t="shared" si="12"/>
        <v>0</v>
      </c>
      <c r="G576" s="15" t="str">
        <f t="shared" si="13"/>
        <v>0</v>
      </c>
      <c r="H576" s="3">
        <v>4922235.88</v>
      </c>
    </row>
    <row r="577">
      <c r="A577" s="3" t="s">
        <v>10</v>
      </c>
      <c r="B577" s="3" t="s">
        <v>631</v>
      </c>
      <c r="C577" s="3" t="s">
        <v>599</v>
      </c>
      <c r="D577" s="13" t="str">
        <f t="shared" si="1"/>
        <v>0</v>
      </c>
      <c r="E577" s="13" t="str">
        <f t="shared" si="11"/>
        <v>0</v>
      </c>
      <c r="F577" s="13" t="str">
        <f t="shared" si="12"/>
        <v>0</v>
      </c>
      <c r="G577" s="15" t="str">
        <f t="shared" si="13"/>
        <v>0</v>
      </c>
      <c r="H577" s="3">
        <v>2764367.01</v>
      </c>
    </row>
    <row r="578">
      <c r="A578" s="3" t="s">
        <v>10</v>
      </c>
      <c r="B578" s="3" t="s">
        <v>632</v>
      </c>
      <c r="C578" s="3" t="s">
        <v>599</v>
      </c>
      <c r="D578" s="13" t="str">
        <f t="shared" si="1"/>
        <v>0</v>
      </c>
      <c r="E578" s="13" t="str">
        <f t="shared" si="11"/>
        <v>0</v>
      </c>
      <c r="F578" s="13" t="str">
        <f t="shared" si="12"/>
        <v>0</v>
      </c>
      <c r="G578" s="15" t="str">
        <f t="shared" si="13"/>
        <v>0</v>
      </c>
      <c r="H578" s="3">
        <v>8537299.49</v>
      </c>
    </row>
    <row r="579">
      <c r="A579" s="3" t="s">
        <v>10</v>
      </c>
      <c r="B579" s="3" t="s">
        <v>633</v>
      </c>
      <c r="C579" s="3" t="s">
        <v>599</v>
      </c>
      <c r="D579" s="13" t="str">
        <f t="shared" si="1"/>
        <v>0</v>
      </c>
      <c r="E579" s="13" t="str">
        <f t="shared" si="11"/>
        <v>0</v>
      </c>
      <c r="F579" s="13" t="str">
        <f t="shared" si="12"/>
        <v>0</v>
      </c>
      <c r="G579" s="15" t="str">
        <f t="shared" si="13"/>
        <v>0</v>
      </c>
      <c r="H579" s="3">
        <v>2094344.56</v>
      </c>
    </row>
    <row r="580">
      <c r="A580" s="3" t="s">
        <v>10</v>
      </c>
      <c r="B580" s="3" t="s">
        <v>634</v>
      </c>
      <c r="C580" s="3" t="s">
        <v>599</v>
      </c>
      <c r="D580" s="13" t="str">
        <f t="shared" si="1"/>
        <v>0</v>
      </c>
      <c r="E580" s="13" t="str">
        <f t="shared" si="11"/>
        <v>0</v>
      </c>
      <c r="F580" s="13" t="str">
        <f t="shared" si="12"/>
        <v>0</v>
      </c>
      <c r="G580" s="15" t="str">
        <f t="shared" si="13"/>
        <v>0</v>
      </c>
      <c r="H580" s="3">
        <v>235168.37</v>
      </c>
    </row>
    <row r="581">
      <c r="A581" s="3" t="s">
        <v>10</v>
      </c>
      <c r="B581" s="3" t="s">
        <v>635</v>
      </c>
      <c r="C581" s="3" t="s">
        <v>582</v>
      </c>
      <c r="D581" s="13" t="str">
        <f t="shared" si="1"/>
        <v>0</v>
      </c>
      <c r="E581" s="13" t="str">
        <f t="shared" si="11"/>
        <v>0</v>
      </c>
      <c r="F581" s="13" t="str">
        <f t="shared" si="12"/>
        <v>0</v>
      </c>
      <c r="G581" s="15" t="str">
        <f t="shared" si="13"/>
        <v>0</v>
      </c>
      <c r="H581" s="3">
        <v>3506211.81</v>
      </c>
    </row>
    <row r="582">
      <c r="A582" s="3" t="s">
        <v>10</v>
      </c>
      <c r="B582" s="3" t="s">
        <v>636</v>
      </c>
      <c r="C582" s="3" t="s">
        <v>582</v>
      </c>
      <c r="D582" s="13" t="str">
        <f t="shared" si="1"/>
        <v>0</v>
      </c>
      <c r="E582" s="13" t="str">
        <f t="shared" si="11"/>
        <v>0</v>
      </c>
      <c r="F582" s="13" t="str">
        <f t="shared" si="12"/>
        <v>0</v>
      </c>
      <c r="G582" s="15" t="str">
        <f t="shared" si="13"/>
        <v>0</v>
      </c>
      <c r="H582" s="3">
        <v>4.828899551E7</v>
      </c>
    </row>
    <row r="583">
      <c r="A583" s="3" t="s">
        <v>10</v>
      </c>
      <c r="B583" s="3" t="s">
        <v>637</v>
      </c>
      <c r="C583" s="3" t="s">
        <v>582</v>
      </c>
      <c r="D583" s="13" t="str">
        <f t="shared" si="1"/>
        <v>0</v>
      </c>
      <c r="E583" s="13" t="str">
        <f t="shared" si="11"/>
        <v>0</v>
      </c>
      <c r="F583" s="13" t="str">
        <f t="shared" si="12"/>
        <v>0</v>
      </c>
      <c r="G583" s="15" t="str">
        <f t="shared" si="13"/>
        <v>0</v>
      </c>
      <c r="H583" s="3">
        <v>6387698.79</v>
      </c>
    </row>
    <row r="584">
      <c r="A584" s="3" t="s">
        <v>10</v>
      </c>
      <c r="B584" s="3" t="s">
        <v>638</v>
      </c>
      <c r="C584" s="3" t="s">
        <v>582</v>
      </c>
      <c r="D584" s="13" t="str">
        <f t="shared" si="1"/>
        <v>0</v>
      </c>
      <c r="E584" s="13" t="str">
        <f t="shared" si="11"/>
        <v>0</v>
      </c>
      <c r="F584" s="13" t="str">
        <f t="shared" si="12"/>
        <v>0</v>
      </c>
      <c r="G584" s="15" t="str">
        <f t="shared" si="13"/>
        <v>0</v>
      </c>
      <c r="H584" s="3">
        <v>4.098362663E7</v>
      </c>
    </row>
    <row r="585">
      <c r="A585" s="3" t="s">
        <v>10</v>
      </c>
      <c r="B585" s="3" t="s">
        <v>639</v>
      </c>
      <c r="C585" s="3" t="s">
        <v>12</v>
      </c>
      <c r="D585" s="13" t="str">
        <f t="shared" si="1"/>
        <v>0</v>
      </c>
      <c r="E585" s="13" t="str">
        <f t="shared" si="11"/>
        <v>0</v>
      </c>
      <c r="F585" s="13" t="str">
        <f t="shared" si="12"/>
        <v>0</v>
      </c>
      <c r="G585" s="15" t="str">
        <f t="shared" si="13"/>
        <v>0</v>
      </c>
      <c r="H585" s="3">
        <v>410700.01</v>
      </c>
    </row>
    <row r="586">
      <c r="A586" s="3" t="s">
        <v>10</v>
      </c>
      <c r="B586" s="3" t="s">
        <v>640</v>
      </c>
      <c r="C586" s="3" t="s">
        <v>582</v>
      </c>
      <c r="D586" s="13" t="str">
        <f t="shared" si="1"/>
        <v>0</v>
      </c>
      <c r="E586" s="13" t="str">
        <f t="shared" si="11"/>
        <v>0</v>
      </c>
      <c r="F586" s="13" t="str">
        <f t="shared" si="12"/>
        <v>0</v>
      </c>
      <c r="G586" s="15" t="str">
        <f t="shared" si="13"/>
        <v>0</v>
      </c>
      <c r="H586" s="3">
        <v>15617.37</v>
      </c>
    </row>
    <row r="587">
      <c r="A587" s="3" t="s">
        <v>10</v>
      </c>
      <c r="B587" s="3" t="s">
        <v>641</v>
      </c>
      <c r="C587" s="3" t="s">
        <v>582</v>
      </c>
      <c r="D587" s="13" t="str">
        <f t="shared" si="1"/>
        <v>0</v>
      </c>
      <c r="E587" s="13" t="str">
        <f t="shared" si="11"/>
        <v>0</v>
      </c>
      <c r="F587" s="13" t="str">
        <f t="shared" si="12"/>
        <v>0</v>
      </c>
      <c r="G587" s="15" t="str">
        <f t="shared" si="13"/>
        <v>0</v>
      </c>
      <c r="H587" s="3">
        <v>5071324.59</v>
      </c>
    </row>
    <row r="588">
      <c r="A588" s="3" t="s">
        <v>10</v>
      </c>
      <c r="B588" s="3" t="s">
        <v>642</v>
      </c>
      <c r="C588" s="3" t="s">
        <v>597</v>
      </c>
      <c r="D588" s="13" t="str">
        <f t="shared" si="1"/>
        <v>0</v>
      </c>
      <c r="E588" s="13" t="str">
        <f t="shared" si="11"/>
        <v>0</v>
      </c>
      <c r="F588" s="13" t="str">
        <f t="shared" si="12"/>
        <v>0</v>
      </c>
      <c r="G588" s="15" t="str">
        <f t="shared" si="13"/>
        <v>0</v>
      </c>
      <c r="H588" s="3">
        <v>1.6166670156E8</v>
      </c>
    </row>
    <row r="589">
      <c r="A589" s="3" t="s">
        <v>10</v>
      </c>
      <c r="B589" s="3" t="s">
        <v>643</v>
      </c>
      <c r="C589" s="3" t="s">
        <v>582</v>
      </c>
      <c r="D589" s="13" t="str">
        <f t="shared" si="1"/>
        <v>0</v>
      </c>
      <c r="E589" s="13" t="str">
        <f t="shared" si="11"/>
        <v>0</v>
      </c>
      <c r="F589" s="13" t="str">
        <f t="shared" si="12"/>
        <v>0</v>
      </c>
      <c r="G589" s="15" t="str">
        <f t="shared" si="13"/>
        <v>0</v>
      </c>
      <c r="H589" s="3">
        <v>1657819.32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Hertfordshire Pension Fund </v>
      </c>
      <c r="C1" s="4"/>
      <c r="D1" s="4"/>
      <c r="E1" s="4"/>
      <c r="F1" s="3" t="s">
        <v>18</v>
      </c>
      <c r="H1" s="5" t="s">
        <v>20</v>
      </c>
    </row>
    <row r="2">
      <c r="A2" s="1" t="s">
        <v>28</v>
      </c>
      <c r="B2" s="6">
        <f>SUM('Full Data'!H1:H1000)</f>
        <v>3469985092</v>
      </c>
      <c r="C2" s="4"/>
      <c r="D2" s="4"/>
      <c r="E2" s="4"/>
      <c r="F2" s="7">
        <v>3.176E9</v>
      </c>
    </row>
    <row r="3">
      <c r="A3" s="1" t="s">
        <v>38</v>
      </c>
      <c r="B3" s="6">
        <f>SUM('Full Data'!G2:G1000)</f>
        <v>87331507.18</v>
      </c>
      <c r="C3" s="4"/>
      <c r="D3" s="4"/>
      <c r="E3" s="4"/>
    </row>
    <row r="4">
      <c r="A4" s="1" t="s">
        <v>39</v>
      </c>
      <c r="B4" s="8">
        <f>B3/B2</f>
        <v>0.02516768945</v>
      </c>
      <c r="C4" s="4"/>
      <c r="D4" s="4"/>
      <c r="E4" s="4"/>
    </row>
    <row r="5">
      <c r="A5" s="1"/>
      <c r="B5" s="1"/>
      <c r="C5" s="4"/>
      <c r="D5" s="4"/>
      <c r="E5" s="4"/>
    </row>
    <row r="6">
      <c r="A6" s="1"/>
      <c r="B6" s="1"/>
      <c r="C6" s="4"/>
      <c r="D6" s="4"/>
      <c r="E6" s="4"/>
    </row>
    <row r="7">
      <c r="A7" s="1" t="s">
        <v>40</v>
      </c>
      <c r="B7" s="1"/>
      <c r="C7" s="4"/>
      <c r="D7" s="4"/>
      <c r="E7" s="4" t="s">
        <v>41</v>
      </c>
    </row>
    <row r="8">
      <c r="A8" s="1" t="s">
        <v>42</v>
      </c>
      <c r="B8" s="1"/>
      <c r="C8" s="4" t="s">
        <v>0</v>
      </c>
      <c r="D8" s="4"/>
      <c r="E8" s="4"/>
    </row>
    <row r="9">
      <c r="A9" s="9">
        <f>LARGE('Full Data'!G:G,1)</f>
        <v>11929630.5</v>
      </c>
      <c r="B9" s="8">
        <f t="shared" ref="B9:B18" si="1">A9/$B$2</f>
        <v>0.003437948632</v>
      </c>
      <c r="C9" s="10" t="str">
        <f t="array" ref="C9">INDEX('Full Data'!F:F,MATCH(LARGE('Full Data'!G:G,1),'Full Data'!G:G,0))</f>
        <v>BG GROUP PLC</v>
      </c>
      <c r="D9" s="4"/>
      <c r="E9" s="4"/>
    </row>
    <row r="10">
      <c r="A10" s="9">
        <f>LARGE('Full Data'!G:G,2)</f>
        <v>8662333.56</v>
      </c>
      <c r="B10" s="8">
        <f t="shared" si="1"/>
        <v>0.002496360454</v>
      </c>
      <c r="C10" s="10" t="str">
        <f t="array" ref="C10">INDEX('Full Data'!F:F,MATCH(LARGE('Full Data'!G:G,2),'Full Data'!G:G,0))</f>
        <v>ROYAL DUTCH SHELL PLC B SHS</v>
      </c>
      <c r="D10" s="4"/>
      <c r="E10" s="4"/>
    </row>
    <row r="11">
      <c r="A11" s="9">
        <f>LARGE('Full Data'!G:G,3)</f>
        <v>7174975.9</v>
      </c>
      <c r="B11" s="8">
        <f t="shared" si="1"/>
        <v>0.002067725281</v>
      </c>
      <c r="C11" s="10" t="str">
        <f t="array" ref="C11">INDEX('Full Data'!F:F,MATCH(LARGE('Full Data'!G:G,3),'Full Data'!G:G,0))</f>
        <v>EOG RESOURCES INC</v>
      </c>
      <c r="D11" s="4"/>
      <c r="E11" s="4"/>
    </row>
    <row r="12">
      <c r="A12" s="9">
        <f>LARGE('Full Data'!G:G,4)</f>
        <v>6655522.23</v>
      </c>
      <c r="B12" s="8">
        <f t="shared" si="1"/>
        <v>0.001918026174</v>
      </c>
      <c r="C12" s="10" t="str">
        <f t="array" ref="C12">INDEX('Full Data'!F:F,MATCH(LARGE('Full Data'!G:G,4),'Full Data'!G:G,0))</f>
        <v>RIO TINTO PLC</v>
      </c>
      <c r="D12" s="4"/>
      <c r="E12" s="4"/>
    </row>
    <row r="13">
      <c r="A13" s="9">
        <f>LARGE('Full Data'!G:G,5)</f>
        <v>6593870.78</v>
      </c>
      <c r="B13" s="8">
        <f t="shared" si="1"/>
        <v>0.001900259109</v>
      </c>
      <c r="C13" s="10" t="str">
        <f t="array" ref="C13">INDEX('Full Data'!F:F,MATCH(LARGE('Full Data'!G:G,5),'Full Data'!G:G,0))</f>
        <v>FREEPORT-MCMORAN INC</v>
      </c>
      <c r="D13" s="4"/>
      <c r="E13" s="4"/>
    </row>
    <row r="14">
      <c r="A14" s="9">
        <f>LARGE('Full Data'!G:G,6)</f>
        <v>6400627.99</v>
      </c>
      <c r="B14" s="8">
        <f t="shared" si="1"/>
        <v>0.001844569305</v>
      </c>
      <c r="C14" s="10" t="str">
        <f t="array" ref="C14">INDEX('Full Data'!F:F,MATCH(LARGE('Full Data'!G:G,6),'Full Data'!G:G,0))</f>
        <v>ROYAL DUTCH SHELL PLC A SHS</v>
      </c>
      <c r="D14" s="4"/>
      <c r="E14" s="4"/>
    </row>
    <row r="15">
      <c r="A15" s="9">
        <f>LARGE('Full Data'!G:G,7)</f>
        <v>6173338</v>
      </c>
      <c r="B15" s="8">
        <f t="shared" si="1"/>
        <v>0.001779067586</v>
      </c>
      <c r="C15" s="10" t="str">
        <f t="array" ref="C15">INDEX('Full Data'!F:F,MATCH(LARGE('Full Data'!G:G,7),'Full Data'!G:G,0))</f>
        <v>BHP BILLITON PLC</v>
      </c>
      <c r="D15" s="4"/>
      <c r="E15" s="4"/>
    </row>
    <row r="16">
      <c r="A16" s="9">
        <f>LARGE('Full Data'!G:G,8)</f>
        <v>6016489.43</v>
      </c>
      <c r="B16" s="8">
        <f t="shared" si="1"/>
        <v>0.001733866075</v>
      </c>
      <c r="C16" s="10" t="str">
        <f t="array" ref="C16">INDEX('Full Data'!F:F,MATCH(LARGE('Full Data'!G:G,8),'Full Data'!G:G,0))</f>
        <v>BASF SE</v>
      </c>
      <c r="D16" s="4"/>
      <c r="E16" s="4"/>
    </row>
    <row r="17">
      <c r="A17" s="9">
        <f>LARGE('Full Data'!G:G,9)</f>
        <v>5601973.38</v>
      </c>
      <c r="B17" s="8">
        <f t="shared" si="1"/>
        <v>0.001614408486</v>
      </c>
      <c r="C17" s="10" t="str">
        <f t="array" ref="C17">INDEX('Full Data'!F:F,MATCH(LARGE('Full Data'!G:G,9),'Full Data'!G:G,0))</f>
        <v>ANADARKO PETROLEUM CORP</v>
      </c>
      <c r="D17" s="4"/>
      <c r="E17" s="4"/>
    </row>
    <row r="18">
      <c r="A18" s="9">
        <f>LARGE('Full Data'!G:G,10)</f>
        <v>5032152.26</v>
      </c>
      <c r="B18" s="8">
        <f t="shared" si="1"/>
        <v>0.001450194202</v>
      </c>
      <c r="C18" s="10" t="str">
        <f t="array" ref="C18">INDEX('Full Data'!F:F,MATCH(LARGE('Full Data'!G:G,10),'Full Data'!G:G,0))</f>
        <v>ITOCHU CORP</v>
      </c>
      <c r="D18" s="4"/>
      <c r="E18" s="4"/>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0"/>
  </cols>
  <sheetData>
    <row r="1">
      <c r="A1" s="4" t="s">
        <v>43</v>
      </c>
      <c r="B1" s="11">
        <v>0.1</v>
      </c>
      <c r="C1" s="4"/>
      <c r="D1" s="4"/>
      <c r="E1" s="4"/>
      <c r="F1" s="4"/>
      <c r="G1" s="4"/>
    </row>
    <row r="2">
      <c r="A2" s="4"/>
      <c r="B2" s="4" t="s">
        <v>42</v>
      </c>
      <c r="C2" s="4" t="s">
        <v>44</v>
      </c>
      <c r="D2" s="4" t="s">
        <v>0</v>
      </c>
      <c r="E2" s="4" t="s">
        <v>45</v>
      </c>
      <c r="F2" s="4" t="s">
        <v>46</v>
      </c>
      <c r="G2" s="4" t="s">
        <v>47</v>
      </c>
    </row>
    <row r="3">
      <c r="A3" s="4"/>
      <c r="B3" s="4"/>
      <c r="C3" s="4"/>
      <c r="D3" s="4"/>
      <c r="E3" s="4"/>
      <c r="F3" s="4"/>
      <c r="G3" s="4"/>
    </row>
    <row r="4">
      <c r="A4" s="4" t="s">
        <v>48</v>
      </c>
      <c r="B4" s="9">
        <f>'Fossil Fuel direct investments'!B2</f>
        <v>3469985092</v>
      </c>
      <c r="C4" s="4"/>
      <c r="D4" s="10"/>
      <c r="E4" s="4"/>
      <c r="F4" s="4"/>
      <c r="G4" s="4"/>
    </row>
    <row r="5">
      <c r="A5" s="12">
        <v>1.0</v>
      </c>
      <c r="B5" s="9">
        <f>LARGE('Full Data'!H:H,A5)</f>
        <v>382818965.9</v>
      </c>
      <c r="C5" s="8">
        <f t="shared" ref="C5:C19" si="1">B5/$B$4</f>
        <v>0.1103229425</v>
      </c>
      <c r="D5" s="10" t="str">
        <f t="array" ref="D5">INDEX('Full Data'!B:B,MATCH(LARGE('Full Data'!H:H,A5),'Full Data'!H:H,0))</f>
        <v>CROWN HCC SEGREGATED PORTFOLIO SERIES 1 (GBP</v>
      </c>
      <c r="E5" s="14" t="s">
        <v>49</v>
      </c>
      <c r="F5" s="9">
        <f t="shared" ref="F5:F19" si="2">IF(E5="yes",B5*$B$1,0)</f>
        <v>0</v>
      </c>
      <c r="G5" s="8">
        <f t="shared" ref="G5:G19" si="3">F5/$B$4</f>
        <v>0</v>
      </c>
    </row>
    <row r="6">
      <c r="A6" s="12">
        <v>2.0</v>
      </c>
      <c r="B6" s="9">
        <f>LARGE('Full Data'!H:H,A6)</f>
        <v>373606746.4</v>
      </c>
      <c r="C6" s="8">
        <f t="shared" si="1"/>
        <v>0.1076681128</v>
      </c>
      <c r="D6" s="10" t="str">
        <f t="array" ref="D6">INDEX('Full Data'!B:B,MATCH(LARGE('Full Data'!H:H,A6),'Full Data'!H:H,0))</f>
        <v>OVER 5Y INDEX-LINKED GILTS</v>
      </c>
      <c r="E6" s="4"/>
      <c r="F6" s="9">
        <f t="shared" si="2"/>
        <v>0</v>
      </c>
      <c r="G6" s="8">
        <f t="shared" si="3"/>
        <v>0</v>
      </c>
    </row>
    <row r="7">
      <c r="A7" s="12">
        <v>3.0</v>
      </c>
      <c r="B7" s="9">
        <f>LARGE('Full Data'!H:H,A7)</f>
        <v>325569646.3</v>
      </c>
      <c r="C7" s="8">
        <f t="shared" si="1"/>
        <v>0.09382450865</v>
      </c>
      <c r="D7" s="10" t="str">
        <f t="array" ref="D7">INDEX('Full Data'!B:B,MATCH(LARGE('Full Data'!H:H,A7),'Full Data'!H:H,0))</f>
        <v>CORE PLUS BOND FUND</v>
      </c>
      <c r="E7" s="4"/>
      <c r="F7" s="9">
        <f t="shared" si="2"/>
        <v>0</v>
      </c>
      <c r="G7" s="8">
        <f t="shared" si="3"/>
        <v>0</v>
      </c>
    </row>
    <row r="8">
      <c r="A8" s="12">
        <v>4.0</v>
      </c>
      <c r="B8" s="9">
        <f>LARGE('Full Data'!H:H,A8)</f>
        <v>161666701.6</v>
      </c>
      <c r="C8" s="8">
        <f t="shared" si="1"/>
        <v>0.04659002771</v>
      </c>
      <c r="D8" s="10" t="str">
        <f t="array" ref="D8">INDEX('Full Data'!B:B,MATCH(LARGE('Full Data'!H:H,A8),'Full Data'!H:H,0))</f>
        <v>ABSOLUTE RETURN BOND FUND</v>
      </c>
      <c r="E8" s="4"/>
      <c r="F8" s="9">
        <f t="shared" si="2"/>
        <v>0</v>
      </c>
      <c r="G8" s="8">
        <f t="shared" si="3"/>
        <v>0</v>
      </c>
    </row>
    <row r="9">
      <c r="A9" s="12">
        <v>5.0</v>
      </c>
      <c r="B9" s="9">
        <f>LARGE('Full Data'!H:H,A9)</f>
        <v>100130799.6</v>
      </c>
      <c r="C9" s="8">
        <f t="shared" si="1"/>
        <v>0.02885626219</v>
      </c>
      <c r="D9" s="10" t="str">
        <f t="array" ref="D9">INDEX('Full Data'!B:B,MATCH(LARGE('Full Data'!H:H,A9),'Full Data'!H:H,0))</f>
        <v>UK EQUITY INDEX</v>
      </c>
      <c r="E9" s="14" t="s">
        <v>50</v>
      </c>
      <c r="F9" s="9">
        <f t="shared" si="2"/>
        <v>10013079.96</v>
      </c>
      <c r="G9" s="8">
        <f t="shared" si="3"/>
        <v>0.002885626219</v>
      </c>
    </row>
    <row r="10">
      <c r="A10" s="12">
        <v>6.0</v>
      </c>
      <c r="B10" s="9">
        <f>LARGE('Full Data'!H:H,A10)</f>
        <v>96067558.51</v>
      </c>
      <c r="C10" s="8">
        <f t="shared" si="1"/>
        <v>0.02768529431</v>
      </c>
      <c r="D10" s="10" t="str">
        <f t="array" ref="D10">INDEX('Full Data'!B:B,MATCH(LARGE('Full Data'!H:H,A10),'Full Data'!H:H,0))</f>
        <v>EUROPE (EXUK) INDEX-GBP HEDGED</v>
      </c>
      <c r="E10" s="14" t="s">
        <v>50</v>
      </c>
      <c r="F10" s="9">
        <f t="shared" si="2"/>
        <v>9606755.851</v>
      </c>
      <c r="G10" s="8">
        <f t="shared" si="3"/>
        <v>0.002768529431</v>
      </c>
    </row>
    <row r="11">
      <c r="A11" s="12">
        <v>7.0</v>
      </c>
      <c r="B11" s="9">
        <f>LARGE('Full Data'!H:H,A11)</f>
        <v>82791365.14</v>
      </c>
      <c r="C11" s="8">
        <f t="shared" si="1"/>
        <v>0.02385928554</v>
      </c>
      <c r="D11" s="10" t="str">
        <f t="array" ref="D11">INDEX('Full Data'!B:B,MATCH(LARGE('Full Data'!H:H,A11),'Full Data'!H:H,0))</f>
        <v>GLOBAL ALPHA</v>
      </c>
      <c r="E11" s="4"/>
      <c r="F11" s="9">
        <f t="shared" si="2"/>
        <v>0</v>
      </c>
      <c r="G11" s="8">
        <f t="shared" si="3"/>
        <v>0</v>
      </c>
    </row>
    <row r="12">
      <c r="A12" s="12">
        <v>8.0</v>
      </c>
      <c r="B12" s="9">
        <f>LARGE('Full Data'!H:H,A12)</f>
        <v>71068973.29</v>
      </c>
      <c r="C12" s="8">
        <f t="shared" si="1"/>
        <v>0.02048106012</v>
      </c>
      <c r="D12" s="10" t="str">
        <f t="array" ref="D12">INDEX('Full Data'!B:B,MATCH(LARGE('Full Data'!H:H,A12),'Full Data'!H:H,0))</f>
        <v>NORTH AMERICA EQUITY INDEX</v>
      </c>
      <c r="E12" s="14" t="s">
        <v>50</v>
      </c>
      <c r="F12" s="9">
        <f t="shared" si="2"/>
        <v>7106897.329</v>
      </c>
      <c r="G12" s="8">
        <f t="shared" si="3"/>
        <v>0.002048106012</v>
      </c>
    </row>
    <row r="13">
      <c r="A13" s="12">
        <v>9.0</v>
      </c>
      <c r="B13" s="9">
        <f>LARGE('Full Data'!H:H,A13)</f>
        <v>60923016.56</v>
      </c>
      <c r="C13" s="8">
        <f t="shared" si="1"/>
        <v>0.01755714072</v>
      </c>
      <c r="D13" s="10" t="str">
        <f t="array" ref="D13">INDEX('Full Data'!B:B,MATCH(LARGE('Full Data'!H:H,A13),'Full Data'!H:H,0))</f>
        <v>N AMERICA EQ INDEX-GBP HEDGED</v>
      </c>
      <c r="E13" s="14" t="s">
        <v>50</v>
      </c>
      <c r="F13" s="9">
        <f t="shared" si="2"/>
        <v>6092301.656</v>
      </c>
      <c r="G13" s="8">
        <f t="shared" si="3"/>
        <v>0.001755714072</v>
      </c>
    </row>
    <row r="14">
      <c r="A14" s="12">
        <v>10.0</v>
      </c>
      <c r="B14" s="9">
        <f>LARGE('Full Data'!H:H,A14)</f>
        <v>48288995.51</v>
      </c>
      <c r="C14" s="8">
        <f t="shared" si="1"/>
        <v>0.01391619682</v>
      </c>
      <c r="D14" s="10" t="str">
        <f t="array" ref="D14">INDEX('Full Data'!B:B,MATCH(LARGE('Full Data'!H:H,A14),'Full Data'!H:H,0))</f>
        <v>JAPAN EQUITY INDEX-GBP HEDGED</v>
      </c>
      <c r="E14" s="14" t="s">
        <v>50</v>
      </c>
      <c r="F14" s="9">
        <f t="shared" si="2"/>
        <v>4828899.551</v>
      </c>
      <c r="G14" s="8">
        <f t="shared" si="3"/>
        <v>0.001391619682</v>
      </c>
    </row>
    <row r="15">
      <c r="A15" s="12">
        <v>11.0</v>
      </c>
      <c r="B15" s="9">
        <f>LARGE('Full Data'!H:H,A15)</f>
        <v>44764032.58</v>
      </c>
      <c r="C15" s="8">
        <f t="shared" si="1"/>
        <v>0.012900353</v>
      </c>
      <c r="D15" s="10" t="str">
        <f t="array" ref="D15">INDEX('Full Data'!B:B,MATCH(LARGE('Full Data'!H:H,A15),'Full Data'!H:H,0))</f>
        <v>EUROPE (EX UK) EQUITY INDEX</v>
      </c>
      <c r="E15" s="14" t="s">
        <v>52</v>
      </c>
      <c r="F15" s="9">
        <f t="shared" si="2"/>
        <v>0</v>
      </c>
      <c r="G15" s="8">
        <f t="shared" si="3"/>
        <v>0</v>
      </c>
    </row>
    <row r="16">
      <c r="A16" s="12">
        <v>12.0</v>
      </c>
      <c r="B16" s="9">
        <f>LARGE('Full Data'!H:H,A16)</f>
        <v>40983626.63</v>
      </c>
      <c r="C16" s="8">
        <f t="shared" si="1"/>
        <v>0.01181089415</v>
      </c>
      <c r="D16" s="10" t="str">
        <f t="array" ref="D16">INDEX('Full Data'!B:B,MATCH(LARGE('Full Data'!H:H,A16),'Full Data'!H:H,0))</f>
        <v>A/PAC EX-JPN DEV I</v>
      </c>
      <c r="E16" s="14" t="s">
        <v>50</v>
      </c>
      <c r="F16" s="9">
        <f t="shared" si="2"/>
        <v>4098362.663</v>
      </c>
      <c r="G16" s="8">
        <f t="shared" si="3"/>
        <v>0.001181089415</v>
      </c>
    </row>
    <row r="17">
      <c r="A17" s="12">
        <v>13.0</v>
      </c>
      <c r="B17" s="9">
        <f>LARGE('Full Data'!H:H,A17)</f>
        <v>21437331.7</v>
      </c>
      <c r="C17" s="8">
        <f t="shared" si="1"/>
        <v>0.006177931931</v>
      </c>
      <c r="D17" s="10" t="str">
        <f t="array" ref="D17">INDEX('Full Data'!B:B,MATCH(LARGE('Full Data'!H:H,A17),'Full Data'!H:H,0))</f>
        <v>LEGAL &amp; GENERAL GROUP PLC</v>
      </c>
      <c r="E17" s="4"/>
      <c r="F17" s="9">
        <f t="shared" si="2"/>
        <v>0</v>
      </c>
      <c r="G17" s="8">
        <f t="shared" si="3"/>
        <v>0</v>
      </c>
    </row>
    <row r="18">
      <c r="A18" s="12">
        <v>14.0</v>
      </c>
      <c r="B18" s="9">
        <f>LARGE('Full Data'!H:H,A18)</f>
        <v>21111062.63</v>
      </c>
      <c r="C18" s="8">
        <f t="shared" si="1"/>
        <v>0.006083905859</v>
      </c>
      <c r="D18" s="10" t="str">
        <f t="array" ref="D18">INDEX('Full Data'!B:B,MATCH(LARGE('Full Data'!H:H,A18),'Full Data'!H:H,0))</f>
        <v>IPIF FEEDER UNIT TRUST</v>
      </c>
      <c r="E18" s="4"/>
      <c r="F18" s="9">
        <f t="shared" si="2"/>
        <v>0</v>
      </c>
      <c r="G18" s="8">
        <f t="shared" si="3"/>
        <v>0</v>
      </c>
    </row>
    <row r="19">
      <c r="A19" s="12">
        <v>15.0</v>
      </c>
      <c r="B19" s="9">
        <f>LARGE('Full Data'!H:H,A19)</f>
        <v>20285097.01</v>
      </c>
      <c r="C19" s="8">
        <f t="shared" si="1"/>
        <v>0.005845874398</v>
      </c>
      <c r="D19" s="10" t="str">
        <f t="array" ref="D19">INDEX('Full Data'!B:B,MATCH(LARGE('Full Data'!H:H,A19),'Full Data'!H:H,0))</f>
        <v>HERMES PROPERTY UNIT TRUST</v>
      </c>
      <c r="E19" s="4"/>
      <c r="F19" s="9">
        <f t="shared" si="2"/>
        <v>0</v>
      </c>
      <c r="G19" s="8">
        <f t="shared" si="3"/>
        <v>0</v>
      </c>
    </row>
    <row r="20">
      <c r="A20" s="4"/>
      <c r="B20" s="4"/>
      <c r="C20" s="4"/>
      <c r="D20" s="4"/>
      <c r="E20" s="4" t="s">
        <v>56</v>
      </c>
      <c r="F20" s="9">
        <f t="shared" ref="F20:G20" si="4">SUM(F5:F19)</f>
        <v>41746297.01</v>
      </c>
      <c r="G20" s="8">
        <f t="shared" si="4"/>
        <v>0.01203068483</v>
      </c>
    </row>
    <row r="21">
      <c r="A21" s="4"/>
      <c r="B21" s="4"/>
      <c r="C21" s="4"/>
      <c r="D21" s="4"/>
      <c r="E21" s="4" t="s">
        <v>57</v>
      </c>
      <c r="F21" s="9">
        <f>'Fossil Fuel direct investments'!B3</f>
        <v>87331507.18</v>
      </c>
      <c r="G21" s="8">
        <f>'Fossil Fuel direct investments'!B4</f>
        <v>0.02516768945</v>
      </c>
    </row>
    <row r="22">
      <c r="A22" s="4"/>
      <c r="B22" s="4"/>
      <c r="C22" s="4"/>
      <c r="D22" s="4"/>
      <c r="E22" s="4"/>
      <c r="F22" s="4"/>
      <c r="G22" s="4"/>
    </row>
    <row r="23">
      <c r="A23" s="4"/>
      <c r="B23" s="4"/>
      <c r="C23" s="4"/>
      <c r="D23" s="4"/>
      <c r="E23" s="4" t="s">
        <v>59</v>
      </c>
      <c r="F23" s="9">
        <f t="shared" ref="F23:G23" si="5">F20+F21</f>
        <v>129077804.2</v>
      </c>
      <c r="G23" s="8">
        <f t="shared" si="5"/>
        <v>0.03719837428</v>
      </c>
    </row>
    <row r="24">
      <c r="A24" s="4"/>
      <c r="B24" s="4"/>
      <c r="C24" s="4"/>
      <c r="D24" s="4"/>
      <c r="E24" s="4" t="s">
        <v>28</v>
      </c>
      <c r="F24" s="6">
        <f>'Fossil Fuel direct investments'!B2</f>
        <v>3469985092</v>
      </c>
      <c r="G24" s="4"/>
    </row>
  </sheetData>
  <drawing r:id="rId1"/>
</worksheet>
</file>