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<sst xmlns="http://schemas.openxmlformats.org/spreadsheetml/2006/main" count="7661" uniqueCount="2584">
  <si>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</si>
  <si>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</si>
  <si>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</si>
  <si>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</si>
  <si>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</si>
  <si>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</si>
  <si>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</si>
  <si>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</si>
  <si>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</si>
  <si>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</si>
  <si>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</si>
  <si>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Description of holding - equity, gilts, government bonds, non govt bonds etc</t>
  </si>
  <si>
    <t>downloadable from http://gofossilfree.org/uk/pensions/</t>
  </si>
  <si>
    <t>Sub-Category/ Classification</t>
  </si>
  <si>
    <t>Data sheets for other local authorities and contact details if you can’t find what</t>
  </si>
  <si>
    <t>you are looking for can be accessed from</t>
  </si>
  <si>
    <t>http://gofossilfree.org/uk/pensions/</t>
  </si>
  <si>
    <t>Annual Report 2014</t>
  </si>
  <si>
    <t>http://barnet.moderngov.co.uk/documents/s16638/Appendix%20C%20Pension%20Fund%20Annual%20Report%20201314%20including%20pension%20fund%20accounts.pdf</t>
  </si>
  <si>
    <t>Oil/Gas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</si>
  <si>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</si>
  <si>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</si>
  <si>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</si>
  <si>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</si>
  <si>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</si>
  <si>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</si>
  <si>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Coal companies</t>
  </si>
  <si>
    <t>Fossil Fuel investments.’ In these cases, other sheets will appear mostly</t>
  </si>
  <si>
    <t>empty.</t>
  </si>
  <si>
    <t>Where cells contain “#NUM”, this is not due to a mistake in the script,</t>
  </si>
  <si>
    <t>but due to limited data being provided.</t>
  </si>
  <si>
    <t>Verification</t>
  </si>
  <si>
    <t>Fossil Fuel Amounts</t>
  </si>
  <si>
    <t>All Amounts</t>
  </si>
  <si>
    <t>Total holdings</t>
  </si>
  <si>
    <t>London Borough of Barnet Pension Fund</t>
  </si>
  <si>
    <t>BNY MFM Ltd Newton Long Guilt Fd 'X' (Acc) GR</t>
  </si>
  <si>
    <t>Total fossil fuel holdings</t>
  </si>
  <si>
    <t>Pooled fund estimate</t>
  </si>
  <si>
    <t>Percentage in fossil fuels</t>
  </si>
  <si>
    <t>Amount</t>
  </si>
  <si>
    <t>Percentage</t>
  </si>
  <si>
    <t>Pooled fund</t>
  </si>
  <si>
    <t>Estimated fossil fuel holdings:</t>
  </si>
  <si>
    <t>in % of total holdings</t>
  </si>
  <si>
    <t>Total</t>
  </si>
  <si>
    <t>Top 10 Fossil Fuel Holdings</t>
  </si>
  <si>
    <t>This excludes holdings through pooled funds - see next sheet</t>
  </si>
  <si>
    <t>yes</t>
  </si>
  <si>
    <t>Legal and General Index Linked Tracker Fund</t>
  </si>
  <si>
    <t>Total estimated fossil fuels in largest pooled funds</t>
  </si>
  <si>
    <t>BNY MFM Ltd Newton Gbl Dynamic Bd 'X' (Acc)</t>
  </si>
  <si>
    <t>Total direct fossil fuels</t>
  </si>
  <si>
    <t>Total fossil fuels</t>
  </si>
  <si>
    <t>BNY MFM Ltd Newton Gbl High Yld 'X' (Acc) GR</t>
  </si>
  <si>
    <t>BNY MFM Ltd Newton Real Return 'X' Acc</t>
  </si>
  <si>
    <t>BNY MFM Ltd Newton Index Linked Gilt 'X' Gross Acc</t>
  </si>
  <si>
    <t>Cash</t>
  </si>
  <si>
    <t>Newton Long Corporate Bond Fund</t>
  </si>
  <si>
    <t>Fixed Interest Securities</t>
  </si>
  <si>
    <t>Operating Cash held in Co-operative Bank</t>
  </si>
  <si>
    <t>Bank of Scotland Notice Account</t>
  </si>
  <si>
    <t xml:space="preserve">Schroder All Maturities Corporate Bond Fund Cash, Others and Synthetics
</t>
  </si>
  <si>
    <t>Schroder All Maturities Corporate Bond Fund</t>
  </si>
  <si>
    <t>EUX EURO BOBL FUTURE MARCH 2014 (OEH4)</t>
  </si>
  <si>
    <t>EUX EURO BUND FUTURE MARCH 2014 (RXH4)</t>
  </si>
  <si>
    <t>EUX EURO-SCHATZ FUTURE MARCH 2014 (DUH4)</t>
  </si>
  <si>
    <t>LIF LONG GILT FUTURE MARCH 2014 (G H4)</t>
  </si>
  <si>
    <t>CBT US 10 YEAR NOTE FUTURE MARCH 2014 (TYH4)</t>
  </si>
  <si>
    <t>CBT US LONG BOND FUTURE MARCH 2014 (USH4)</t>
  </si>
  <si>
    <t>CBT US ULTRA BOND FUTURE MARCH 2014 (WNH4)</t>
  </si>
  <si>
    <t>CBT US 5 YEAR NOTE FUTURE MARCH 2014 (FVH4)</t>
  </si>
  <si>
    <t>IRS 2 YEAR EURIBOR 21/09/2017 OPTION 17/09/2015 PAYER (STRIKE 270) DB</t>
  </si>
  <si>
    <t>IRS EUR BARC 2.443% 06 DEC 2028 6M FIX</t>
  </si>
  <si>
    <t>IRS EUR BARC 2.443% 06 DEC 2028 6M FLO</t>
  </si>
  <si>
    <t>IRS GBP RBS 3.22% 20 JUN 2043 6M FIX</t>
  </si>
  <si>
    <t>IRS GBP RBS 3.22% 20 JUN 2043 6M FLO</t>
  </si>
  <si>
    <t>IRS GBP RBS 3.4575% 11 SEP 2043 6M FIX</t>
  </si>
  <si>
    <t>IRS GBP RBS 3.4575% 11 SEP 2043 6M FLO</t>
  </si>
  <si>
    <t>IRS GBP MS 3.4825% 23 SEP 2043 6M FIX</t>
  </si>
  <si>
    <t>IRS GBP MS 3.4825% 23 SEP 2043 6M FLO</t>
  </si>
  <si>
    <t>IRS GBP GSI 3.355% 04 DEC 2043 6M FIX</t>
  </si>
  <si>
    <t>IRS GBP GSI 3.355% 04 DEC 2043 6M FLO</t>
  </si>
  <si>
    <t>TREASURY 2.75% 22 JAN 2015</t>
  </si>
  <si>
    <t>TREASURY 2% 22 JAN 2016</t>
  </si>
  <si>
    <t>TREASURY 1.75% 22 JAN 2017</t>
  </si>
  <si>
    <t>TREASURY 1% 07 SEP 2017</t>
  </si>
  <si>
    <t>TREASURY 5% 07 MAR 2018</t>
  </si>
  <si>
    <t>TREASURY 3.75% 07 SEP 2019</t>
  </si>
  <si>
    <t>TREASURY 5% 07 MAR 2025</t>
  </si>
  <si>
    <t>TREASURY 6% 07 DEC 2028</t>
  </si>
  <si>
    <t>TREASURY 4.5% 07 SEP 2034</t>
  </si>
  <si>
    <t>TREASURY 4.25% 07 MAR 2036</t>
  </si>
  <si>
    <t>TREASURY 4.75% 07 DEC 2038</t>
  </si>
  <si>
    <t>TREASURY 4.25% 07 SEP 2039</t>
  </si>
  <si>
    <t>TREASURY 4.25% 07 DEC 2040</t>
  </si>
  <si>
    <t>TREASURY 4.5% 07 DEC 2042</t>
  </si>
  <si>
    <t>TREASURY 4.25% 07 DEC 2046</t>
  </si>
  <si>
    <t>TREASURY 4.25% 07 DEC 2049</t>
  </si>
  <si>
    <t>TREASURY 4.25% 07 DEC 2055</t>
  </si>
  <si>
    <t>TREASURY 4% 22 JAN 2060</t>
  </si>
  <si>
    <t>JAPAN GOVERNMENT TWENTY YEAR BOND SENIOR 0.72% CDS CITI</t>
  </si>
  <si>
    <t>JAPAN GOVERNMENT TWENTY YEAR BOND SENIOR 0.72% CDS CSI</t>
  </si>
  <si>
    <t>KFW 1.75% 22 JAN 2016</t>
  </si>
  <si>
    <t>BARCLAYS BANK PLC REGS 1.5% 04 APR 2017</t>
  </si>
  <si>
    <t>LLOYDS TSB BANK PLC 1.5% 02 MAY 2017</t>
  </si>
  <si>
    <t>EUROPEAN INVESTMENT BANK 4.125% 07 DEC 2017</t>
  </si>
  <si>
    <t>EUROPEAN INV BANK 4.75% 15 OCT 2018</t>
  </si>
  <si>
    <t>NETWORK RAIL INFRAST.FIN.PLC 4.75% 22 JAN 2024</t>
  </si>
  <si>
    <t>EURO.INV.BK 5.5% 15 APR 2025</t>
  </si>
  <si>
    <t>EURO.INV.BK 6% 07 DEC 2028</t>
  </si>
  <si>
    <t>EUROPEAN INVESTMENT BANK 0% 07 DEC 2028</t>
  </si>
  <si>
    <t>KFW 6% 07 DEC 2028</t>
  </si>
  <si>
    <t>LCR FINANCE PLC 4.5% 07 DEC 2028</t>
  </si>
  <si>
    <t>EUROPEAN INVESTMENT BANK 4.5% 07 JUN 2029</t>
  </si>
  <si>
    <t>NETWORK RAIL INFRAS FIN PLC 4.375% 09 DEC 2030</t>
  </si>
  <si>
    <t>EURO.INV.BK 5.625% 07 JUN 2032</t>
  </si>
  <si>
    <t>KFW EXCH 5.75% 07 JUN 2032</t>
  </si>
  <si>
    <t>LCR FINANCE PLC 5.1% 07 MAR 2051</t>
  </si>
  <si>
    <t>RESEAU FERRE DE FRANCE 4.83% 25 MAR 2060</t>
  </si>
  <si>
    <t>CHINA GOVERNMENT INTERNATIONAL BOND SENIOR 1.12% CDS GS</t>
  </si>
  <si>
    <t>BAA FUNDING LIMITED REGS 12.45% 31 MAR 2016</t>
  </si>
  <si>
    <t>BAA FUNDING LIMITED 6.25% 10 SEP 2018</t>
  </si>
  <si>
    <t>PORTERBROOK RAIL FINANCE LIMITED 5.5% 20 APR 2019</t>
  </si>
  <si>
    <t>LAND SECURITIES CM PLC 4.875% 07 NOV 2019</t>
  </si>
  <si>
    <t>BAA FUNDING LTD 6% 20 MAR 2020</t>
  </si>
  <si>
    <t>GREAT ROLLING STOCK COMPANY LTD (THE) 6.25% 27 JUL 2020</t>
  </si>
  <si>
    <t>PORTERBROOK RAIL FINANCE LIMITED 6.5% 20 OCT 2020</t>
  </si>
  <si>
    <t>EVERSHOLT FUNDING PLC 5.831% 02 DEC 2020</t>
  </si>
  <si>
    <t>BAA FUNDING PLC 9.2% 29 MAR 2021</t>
  </si>
  <si>
    <t>DWR CYMRU FINANCE (B1) 6.907% 31 MAR 2021</t>
  </si>
  <si>
    <t>SOUTHERN WATER SVCS FIN PLC 5% 31 MAR 2021</t>
  </si>
  <si>
    <t>ANNINGTON FINANCE NO.1 8% 02 OCT 2021</t>
  </si>
  <si>
    <t>SPIRIT ISSUER PLC PERP 5.86% 28 DEC 2021</t>
  </si>
  <si>
    <t>LAND SECURITIES CAPITAL MARKETS PLC 5.425% 31 MAR 2022</t>
  </si>
  <si>
    <t>ANGLIAN WATER SERVICES FIN PLC 5.837% 30 JUL 2022</t>
  </si>
  <si>
    <t>ANNINGTON FINANCE NO.4 0% 07 DEC 2022</t>
  </si>
  <si>
    <t>ANNINGTON FIN.NO.4 6.5676% 10 JAN 2023</t>
  </si>
  <si>
    <t>ANNINGTON FINANCE NO 4 PLC 0% 10 JAN 2023</t>
  </si>
  <si>
    <t>BAA FUNDING LIMITED REGS 5.225% 15 FEB 2023</t>
  </si>
  <si>
    <t>YORKSHIRE WATER SERV ODSAL FIN 6.5876% 21 FEB 2023</t>
  </si>
  <si>
    <t>INTU FINANCE PCL 3.875% 17 MAR 2023</t>
  </si>
  <si>
    <t>UNITE USAF II PLC 3.374% 30 JUN 2023</t>
  </si>
  <si>
    <t>ANGLIAN WATER PLC 6.875% 21 AUG 2023</t>
  </si>
  <si>
    <t>MITCHELLS and BUTLERS FIN 5.965% 15 DEC 2023</t>
  </si>
  <si>
    <t>GATWICK FUNDING LIMITED 5.25% 23 JAN 2024</t>
  </si>
  <si>
    <t>BAA FUNDING LTD 7.125% 14 FEB 2024</t>
  </si>
  <si>
    <t>PLACES FOR PEOPLE HOMES LIMITED 5.09% 31 JUL 2024</t>
  </si>
  <si>
    <t>YORKSHIRE WATER SERVICES BRADFORD 6% 24 APR 2025</t>
  </si>
  <si>
    <t>THAMES WATER UTILITIES CAYMAN FIN LTD 5.375% 21 JUL 2025</t>
  </si>
  <si>
    <t>LAND SECURITIES CM PLC 4.875% 29 SEP 2025</t>
  </si>
  <si>
    <t>EVERSHOLT FUNDING PLC 6.359% 02 DEC 2025</t>
  </si>
  <si>
    <t>LAND SECURITIES CAPITAL MARKETS PLC 5.391% 27 FEB 2026</t>
  </si>
  <si>
    <t>STHN WATER SERVICES FIN 6.64% 31 MAR 2026</t>
  </si>
  <si>
    <t>PORTERBROOK RAIL FINANCE LIMITED 7.125% 20 OCT 2026</t>
  </si>
  <si>
    <t>BAA FUNDING LIMITED 6.75% 03 DEC 2026</t>
  </si>
  <si>
    <t>ASSOCIATED BRITISH PORTS HOLDINGS PLC 6.25% 14 DEC 2026</t>
  </si>
  <si>
    <t>LAND SECURITIES CAPITAL MARKETS PLC 5.391% 31 MAR 2027</t>
  </si>
  <si>
    <t>GATWICK FUNDING LIMITED 6.125% 02 MAR 2028</t>
  </si>
  <si>
    <t>DWR CYMRU FINANCE (A1) 6.015% 31 MAR 2028</t>
  </si>
  <si>
    <t>BAA FUNDING LIMITED REGS 7.075% 04 AUG 2028</t>
  </si>
  <si>
    <t>MITCHELLS and BUTLERS FIN PLC 6.013% 15 DEC 2028</t>
  </si>
  <si>
    <t>ANGLIAN WATER PLC 6.625% 15 JAN 2029</t>
  </si>
  <si>
    <t>SOUTH. WATER SVCS FIN PLC 6.192% 31 MAR 2029</t>
  </si>
  <si>
    <t>LAND SECURITIES CM PLC 5.376% 30 SEP 2029</t>
  </si>
  <si>
    <t>LONGSTONE FINANCE PLC 4.791% 19 APR 2030</t>
  </si>
  <si>
    <t>CANARY WHARF FIN.PLC 6.455% 22 APR 2030</t>
  </si>
  <si>
    <t>THAMES WATER UTILITIES CAYMAN FIN LTD 5.75% 13 SEP 2030</t>
  </si>
  <si>
    <t>MITCHELLS AND BUTLERS FINANCE PLC 5.574% 15 DEC 2030</t>
  </si>
  <si>
    <t>GREAT ROLLING STOCK CO PLC (THE) 6.5% 05 APR 2031</t>
  </si>
  <si>
    <t>YORKSHIRE WATER SERV ODSAL FIN 6.6011% 17 APR 2031</t>
  </si>
  <si>
    <t>LONGSTONE FINANCE PLC 4.896% 19 APR 2031</t>
  </si>
  <si>
    <t>GREENE KING FIN.PLC 5.318% 15 SEP 2031</t>
  </si>
  <si>
    <t>BAA FUNDING LIMITED REGS 6.45% 10 DEC 2031</t>
  </si>
  <si>
    <t>TELEREAL 6.1645% 10 DEC 2031</t>
  </si>
  <si>
    <t>TELEREAL SECURED FIN PLC REGS 4.01% 10 DEC 2031</t>
  </si>
  <si>
    <t>THAMES WATER UTILITIES 6.5% 09 FEB 2032</t>
  </si>
  <si>
    <t>LAND SECURITIES CAPITAL MARKETS PLC 5.396% 31 JUL 2032</t>
  </si>
  <si>
    <t>MITCHELLS and BUTLERS FIN PLC 6.469% 15 SEP 2032</t>
  </si>
  <si>
    <t>BRITISH BROADCASTING CORP REGS 5.0636% 10 AUG 2033</t>
  </si>
  <si>
    <t>TELEREAL SECURITISATION PLC 4.0902% 10 DEC 2033</t>
  </si>
  <si>
    <t>GREENE KING FINANCE 5.106% 15 MAR 2034</t>
  </si>
  <si>
    <t>THAMES WATER UTILITIES CAYMAN FINANCE LIMITED 4.375% 03 JUL</t>
  </si>
  <si>
    <t>CANARY WHARF FIN II PLC 5.952% 22 JAN 2035</t>
  </si>
  <si>
    <t>EVERSHOLT FUNDING PLC 6.697% 22 FEB 2035</t>
  </si>
  <si>
    <t>WHITE CITY PROPERTY FIN.PLC 5.1202% 17 APR 2035</t>
  </si>
  <si>
    <t>GREAT ROLLING STOCK COMPANY LIMITED 6.875% 27 JUL 2035</t>
  </si>
  <si>
    <t>LAND SECURITIES CM PLC 5.125% 07 FEB 2036</t>
  </si>
  <si>
    <t>GATWICK FUNDING LIMITED 5.75% 23 JAN 2037</t>
  </si>
  <si>
    <t>THAMES WATER UTILITIES FINANCE PLC 5.125% 28 SEP 2037</t>
  </si>
  <si>
    <t>SOUTHERN WATER GREENSANDS REGS 4.5% 31 MAR 2038</t>
  </si>
  <si>
    <t>STHN WATER SERVICES FIN 7.869% 31 MAR 2038</t>
  </si>
  <si>
    <t>HIGH SPEED RAIL FINANCE 1 PLC REGS 4.375% 01 NOV 2038</t>
  </si>
  <si>
    <t>YORKSHIRE WATER SVCS BRADFORD 6.375% 19 AUG 2039</t>
  </si>
  <si>
    <t>ASPIRE DEFENCE FINANCE B 4.674% 31 MAR 2040</t>
  </si>
  <si>
    <t>ASPIRE DEFENCE FINANCE PLC 4.674% 31 MAR 2040</t>
  </si>
  <si>
    <t>ANGLIAN WATER SEVCS FIN.PLC 5.5% 10 OCT 2040</t>
  </si>
  <si>
    <t>THAMES WATER UTILITIES CAYMAN FINANCE LIMITED 5.5% 11 FEB 20</t>
  </si>
  <si>
    <t>BAA FUNDING LIMITED 5.875% 13 MAY 2041</t>
  </si>
  <si>
    <t>GATWICK FUNDING LIMITED 6.5% 02 MAR 2043</t>
  </si>
  <si>
    <t>THAMES WATER UTILITIES CAYMAN FINANCE LIMITED 4.625% 04 JUN</t>
  </si>
  <si>
    <t>HEATHROW FUNDING LTD REGS 4.625% 31 OCT 2046</t>
  </si>
  <si>
    <t>SOUTHERN WATER SERVICES FINANCE PLC 4.5% 31 MAR 2052</t>
  </si>
  <si>
    <t>ITRAXX EUROPE XO S20 5YR 3.475% CDS CSI</t>
  </si>
  <si>
    <t>ITRAXX EUROPE XO S20 5YR 3.485% CDS CITI</t>
  </si>
  <si>
    <t>ITRAXX EUROPE XO S20 5YR 3.4895% CDS CITI</t>
  </si>
  <si>
    <t>ITRAXX EUROPE XO S20 5YR 3.4925% CDS MS</t>
  </si>
  <si>
    <t>ITRAXX EUROPE XO S20 5YR 3.52875% CDS CSI</t>
  </si>
  <si>
    <t>CDX.NA.HY S21 5YR 3.990247% CDS JPM</t>
  </si>
  <si>
    <t>CDX.NA.IG S21 5YR 0.79% CDS JPM</t>
  </si>
  <si>
    <t>TELECOM ITALIA SPA SENIOR 1.12% CDS BARC</t>
  </si>
  <si>
    <t>BPE FINANCIACIONES SA 2.875% 19 MAY 2016</t>
  </si>
  <si>
    <t>OTE PLC 4.625% 20 MAY 2016</t>
  </si>
  <si>
    <t>AKZO NOBEL NV SENIOR 0.48% CDS JPM</t>
  </si>
  <si>
    <t>AKZO NOBEL NV SENIOR 0.56% CDS BNP</t>
  </si>
  <si>
    <t>AKZO NOBEL NV SENIOR 0.56% CDS DB</t>
  </si>
  <si>
    <t>HEIDELBERGCEMENT FINANCE BV SENIOR 0.95% CDS JPM</t>
  </si>
  <si>
    <t>HEIDELBERGCEMENT FINANCE BV SENIOR 1.03% CDS DB</t>
  </si>
  <si>
    <t>HOLCIM FINANCE LUXEMBOURG SA SENIOR 0.77% CDS DB</t>
  </si>
  <si>
    <t>UPM-KYMMENE OYJ SENIOR 1.74% CDS BARC</t>
  </si>
  <si>
    <t>STORA ENSO OYJ SENIOR 1.74% CDS BARC</t>
  </si>
  <si>
    <t>STORA ENSO OYJ SENIOR 1.74% CDS JPM</t>
  </si>
  <si>
    <t>ROYAL BANK OF SCOTLAND GRP REGS 1.5% 28 NOV 2016</t>
  </si>
  <si>
    <t>STORA ENSO OYJ SENIOR 1.34% CDS CSI</t>
  </si>
  <si>
    <t>TELECOM ITALIA SPA SENIOR 2.15% CDS CSI</t>
  </si>
  <si>
    <t>TELECOM ITALIA SPA SENIOR 2.22% CDS CSI</t>
  </si>
  <si>
    <t>VIRIDIAN GROUP FUNDCO II REGS 11.125% 01 APR 2017</t>
  </si>
  <si>
    <t>UBI SCPA REGS 2.75% 28 APR 2017</t>
  </si>
  <si>
    <t>ESB FINANCE LIMITED 6.25% 11 SEP 2017</t>
  </si>
  <si>
    <t>SAFEWAY LTD SENIOR 0.54% CDS DB</t>
  </si>
  <si>
    <t>ADECCO INTL FIN SVCS SENIOR 1.57% CDS FIXED BNP</t>
  </si>
  <si>
    <t>METRO AG SENIOR 2.18% CDS JPM</t>
  </si>
  <si>
    <t>STMICROELECTRONICS FINANCE BV SENIOR 1.8% CDS CSI</t>
  </si>
  <si>
    <t>TELENOR ASA SENIOR 0.52% CDS JPM</t>
  </si>
  <si>
    <t>TELENOR ASA SENIOR 0.54% CDS BARC</t>
  </si>
  <si>
    <t>VIVENDI SA SENIOR 1.41% CDS JPM</t>
  </si>
  <si>
    <t>VOLKSWAGEN INTL FINANCE NV SENIOR 0.88% CDS BARC</t>
  </si>
  <si>
    <t>WOLTERS KLUWER NV SENIOR 0.96% CDS CITI</t>
  </si>
  <si>
    <t>CREDIT AGRICOLE SA/LONDON SENIOR 1.74% CDS CSI</t>
  </si>
  <si>
    <t>SOCIETE GENERALE SA SENIOR 1.77% CDS CSI</t>
  </si>
  <si>
    <t>TELEFONICA EMISIONES SAU SENIOR 2.28% CDS BARC</t>
  </si>
  <si>
    <t>TELEFONICA EMISIONES SAU SENIOR 2.35% CDS CITI</t>
  </si>
  <si>
    <t>TELEFONICA EMISIONES SAU SENIOR 2.35% CDS JPM</t>
  </si>
  <si>
    <t>HEATHROW FUNDING LTD SENIOR 1.15% CDS JPM</t>
  </si>
  <si>
    <t>HEATHROW FUNDING LTD SENIOR 1.2% CDS CSI</t>
  </si>
  <si>
    <t>KERING SENIOR 1.02% CDS CSI</t>
  </si>
  <si>
    <t>LLOYDS TSB BANK PLC SENIOR 1.61% CDS CSI</t>
  </si>
  <si>
    <t>ROYAL BANK OF SCOTLAND PLC/THE SENIOR 1.58% CDS GS</t>
  </si>
  <si>
    <t>SSE PLC SENIOR 1.15% CDS JPM</t>
  </si>
  <si>
    <t>FGA CAPITAL IRELAND 4% 17 OCT 2018</t>
  </si>
  <si>
    <t>NARA CABLE FUNDING LIMITED REGS 8.875% 01 DEC 2018</t>
  </si>
  <si>
    <t>ANHEUSER-BUSCH INBEV NV  0.46% CDS CSI</t>
  </si>
  <si>
    <t>BBVA SENIOR FINANCE SAU SENIOR 2.28% CDS DB</t>
  </si>
  <si>
    <t>CASINO GUICHARD PERRACHON SA SENIOR 1.36% CDS CSI</t>
  </si>
  <si>
    <t>CASINO GUICHARD PERRACHON SA SENIOR 1.36% CDS JPM</t>
  </si>
  <si>
    <t>CERVED GROUP SPA SUB 4.272824% CDS CITI</t>
  </si>
  <si>
    <t>CERVED GROUP SPA SUB 4.327626% CDS BARC</t>
  </si>
  <si>
    <t>GKN HOLDINGS PLC SENIOR 1.23% CDS BARC</t>
  </si>
  <si>
    <t>NEW LOOK BONDCO I PLC SENIOR 5.060344% CDS BNP</t>
  </si>
  <si>
    <t>NEW LOOK BONDCO I PLC SENIOR 5.181797% CDS MS</t>
  </si>
  <si>
    <t>NEW LOOK BONDCO I PLC SENIOR 5.335591% CDS CSI</t>
  </si>
  <si>
    <t>RALLYE SA SENIOR 3.55% CDS GS</t>
  </si>
  <si>
    <t>SUEDZUCKER INTERNATIONAL FINANCE BV SENIOR 0.91% CDS CSI</t>
  </si>
  <si>
    <t>GALP ENERGIA SGPS SA 4.125% 25 JAN 2019</t>
  </si>
  <si>
    <t>ESB FINANCE LIMITED REGS 4.375% 21 NOV 2019</t>
  </si>
  <si>
    <t>GAS NATURAL CAPITAL MKTS 6% 27 JAN 2020</t>
  </si>
  <si>
    <t>LOTTOMATICA SPA 3.5% 05 MAR 2020</t>
  </si>
  <si>
    <t>HEIDELBERGCEMENT AG 7.5% 03 APR 2020</t>
  </si>
  <si>
    <t>SOFTBANK CORP REGS 4.625% 15 APR 2020</t>
  </si>
  <si>
    <t>TELECOM ITALIA SPA REGS 4.875% 25 SEP 2020</t>
  </si>
  <si>
    <t>LAFARGE SA REGS 4.75% 30 SEP 2020</t>
  </si>
  <si>
    <t>COVENTRY BUILDING SOCIETY 2.5% 18 NOV 2020</t>
  </si>
  <si>
    <t>UNITYMEDIA HESSEN/NRW REGS 5.75% 15 JAN 2023</t>
  </si>
  <si>
    <t>UNICREDIT SPA REGS 5.75% 28 OCT 2025</t>
  </si>
  <si>
    <t>MICROSOFT CORPORATION 3.125% 06 DEC 2028</t>
  </si>
  <si>
    <t>MAPFRE SA 5.921% 24 JUL 2037</t>
  </si>
  <si>
    <t>CASINO GUICHARD PERRACHON 4.87% 31 JAN 2049</t>
  </si>
  <si>
    <t>ING GROEP NV PERP 8% 29 APR 2049</t>
  </si>
  <si>
    <t>SSE PLC PERP REGS 5.625% 29 SEP 2049</t>
  </si>
  <si>
    <t>LLOYDS TSB BANK PLC 6.625% 30 MAR 2015</t>
  </si>
  <si>
    <t>ROYAL BK. SCOT. 9.625% 22 JUN 2015</t>
  </si>
  <si>
    <t>HFC BANK PLC 7% 05 OCT 2015</t>
  </si>
  <si>
    <t>KONINKLIJKE KPN NV 5.75% 18 MAR 2016</t>
  </si>
  <si>
    <t>ROLLS-ROYCE 7.375% 14 JUN 2016</t>
  </si>
  <si>
    <t>NEXT PLC 5.875% 12 OCT 2016</t>
  </si>
  <si>
    <t>BANK OF AMERICA CORP 5.25% 09 NOV 2016</t>
  </si>
  <si>
    <t>LONDON POWER NETWORKS PLC 5.375% 11 NOV 2016</t>
  </si>
  <si>
    <t>UNITED BUSINESS MEDIA LTD 6.5% 23 NOV 2016</t>
  </si>
  <si>
    <t>CARLSBERG A/S 7.25% 28 NOV 2016</t>
  </si>
  <si>
    <t>WALES AND WEST UTILITIES FINANCE PLC 5.125% 02 DEC 2016</t>
  </si>
  <si>
    <t>INTERCONTINENTAL HOTELS GRP PLC 6% 09 DEC 2016</t>
  </si>
  <si>
    <t>HAMMERSON PLC 5.25% 15 DEC 2016</t>
  </si>
  <si>
    <t>STAGECOACH GROUP PLC 5.75% 16 DEC 2016</t>
  </si>
  <si>
    <t>CLOSE BROTHERS GROUP PLC 6.5% 10 FEB 2017</t>
  </si>
  <si>
    <t>MORGAN STANLEY 5.75% 14 FEB 2017</t>
  </si>
  <si>
    <t>SCOTTISH POWER UK PLC 8.375% 20 FEB 2017</t>
  </si>
  <si>
    <t>WPP 2008 LIMITED 6% 04 APR 2017</t>
  </si>
  <si>
    <t>HOLCIM GB 8.75% 24 APR 2017</t>
  </si>
  <si>
    <t>GOLDMAN SACHS GROUP INC 6.125% 14 MAY 2017</t>
  </si>
  <si>
    <t>ROYAL BANK OF SCOTLAND PLC 6% 17 MAY 2017</t>
  </si>
  <si>
    <t>JPMORGAN CHASE AND CO FRN 1.0425% 30 MAY 2017</t>
  </si>
  <si>
    <t>AMERICAN INTL GROUP 6.765% 15 NOV 2017</t>
  </si>
  <si>
    <t>SEVERN TRENT UTILITIES FINANCE PLC 6% 22 JAN 2018</t>
  </si>
  <si>
    <t>ANGLIAN WATER OSPREY FIN PLC 7% 31 JAN 2018</t>
  </si>
  <si>
    <t>MERRILL LYNCH 7.75% 30 APR 2018</t>
  </si>
  <si>
    <t>ODEON AND UCI FINCO PLC REGS 9% 01 AUG 2018</t>
  </si>
  <si>
    <t>POSTNL NV 7.5% 14 AUG 2018</t>
  </si>
  <si>
    <t>ROYAL BK OF SCOTLAND PLC 6.625% 17 SEP 2018</t>
  </si>
  <si>
    <t>ENTERPRISE INNS PLC 6.5% 06 DEC 2018</t>
  </si>
  <si>
    <t>DAILY MAIL AND GENERAL TST 5.75% 07 DEC 2018</t>
  </si>
  <si>
    <t>CITIGROUP INC 5.125% 12 DEC 2018</t>
  </si>
  <si>
    <t>EVERYTHING EVERYWHERE FIN REGS 4.375% 28 MAR 2019</t>
  </si>
  <si>
    <t>THAMES WATER KEMBLE FINANCE PLC 7.75% 01 APR 2019</t>
  </si>
  <si>
    <t>JOHN LEWIS PLC 8.375% 08 APR 2019</t>
  </si>
  <si>
    <t>ROLLS-ROYCE PLC 6.75% 30 APR 2019</t>
  </si>
  <si>
    <t>G4S PLC 7.75% 13 MAY 2019</t>
  </si>
  <si>
    <t>SANTANDER FIN PREFD SA UNI 7.3% 27 JUL 2019</t>
  </si>
  <si>
    <t>BANK OF SCOTLAND PLC 6.375% 16 AUG 2019</t>
  </si>
  <si>
    <t>HOUSEHOLD FIN 6.25% 19 AUG 2019</t>
  </si>
  <si>
    <t>HEATHROW FINANCE PLC REGS 5.375% 01 SEP 2019</t>
  </si>
  <si>
    <t>NATIONWIDE BUILDING SOCIETY 5.625% 09 SEP 2019</t>
  </si>
  <si>
    <t>GKN 6.75% 28 OCT 2019</t>
  </si>
  <si>
    <t>MARKS AND SPENCER PLC 6.125% 02 DEC 2019</t>
  </si>
  <si>
    <t>BANK OF AMERICA CORP 5.5% 04 DEC 2019</t>
  </si>
  <si>
    <t>KELDA FINANCE 3 PLC REGS 5.75% 17 FEB 2020</t>
  </si>
  <si>
    <t>NATIONAL GRID GAS PLC 6.375% 03 MAR 2020</t>
  </si>
  <si>
    <t>JAGUAR LAND ROVER PLC REGS 8.25% 15 MAR 2020</t>
  </si>
  <si>
    <t>ARQIVA BROADCAST HLDGS REGS 9.5% 31 MAR 2020</t>
  </si>
  <si>
    <t>BRITISH LAND COMPANY PLC 6.75% 31 MAR 2020</t>
  </si>
  <si>
    <t>LLOYDS TSB BANK PLC 6.9625% 29 MAY 2020</t>
  </si>
  <si>
    <t>WILLIAM HILL PLC REGS 4.25% 05 JUN 2020</t>
  </si>
  <si>
    <t>AA BOND CO LTD REGS 4.2487% 31 JUL 2020</t>
  </si>
  <si>
    <t>GAZPROM OAO (GAZ CAPITAL) REGS 5.338% 25 SEP 2020</t>
  </si>
  <si>
    <t>HSBC BANK PLC 4.75% 29 SEP 2020</t>
  </si>
  <si>
    <t>WPP FINANCE SA 6.375% 06 NOV 2020</t>
  </si>
  <si>
    <t>FCE BANK PLC REGS 3.25% 19 NOV 2020</t>
  </si>
  <si>
    <t>SOUTHERN GAS NETWORK PLC 4.875% 21 DEC 2020</t>
  </si>
  <si>
    <t>ENTERPRISE INNS PLC 6.875% 15 FEB 2021</t>
  </si>
  <si>
    <t>LYNX I CORPORATION REGS 6% 15 APR 2021</t>
  </si>
  <si>
    <t>RWE FINANCE BV 6.5% 20 APR 2021</t>
  </si>
  <si>
    <t>BANK OF SCOTLAND PLC 9.375% 15 MAY 2021</t>
  </si>
  <si>
    <t>FRIENDS PROVIDENT GROUP PLC 12% 21 MAY 2021</t>
  </si>
  <si>
    <t>WELLCOME TRUST FINANCE 4.7500 28/05/2021</t>
  </si>
  <si>
    <t>SCOTTISH AND SOUTHERN ENERGY REGS 4.25% 14 SEP 2021</t>
  </si>
  <si>
    <t>BANK OF AMER CRP 6.125% 15 SEP 2021</t>
  </si>
  <si>
    <t>DANSKE BANK A/S 5.375% 29 SEP 2021</t>
  </si>
  <si>
    <t>EASTERN POWER NETWORKS PLC REGS 4.75% 30 SEP 2021</t>
  </si>
  <si>
    <t>GOLDMAN SACHS GRP 5.5% 12 OCT 2021</t>
  </si>
  <si>
    <t>NEXT PLC 5.375% 26 OCT 2021</t>
  </si>
  <si>
    <t>MERRILL LYNCH AND CO 5.5% 22 NOV 2021</t>
  </si>
  <si>
    <t>SEGRO PLC 6.75% 23 NOV 2021</t>
  </si>
  <si>
    <t>WALES and WEST UTILITIES FIN PLC 6.25% 30 NOV 2021</t>
  </si>
  <si>
    <t>LLOYDS TSB BANK PLC REGS 10.75% 16 DEC 2021</t>
  </si>
  <si>
    <t>IMPERIAL TOBACCO FINANCE PLC 9% 17 FEB 2022</t>
  </si>
  <si>
    <t>CENTRICA PLC 6.375% 10 MAR 2022</t>
  </si>
  <si>
    <t>GLENCORE FINANCE EUROPE SA 6% 03 APR 2022</t>
  </si>
  <si>
    <t>FRIENDS PROVIDENT HOLDINGS UK LTD 8.25% 21 APR 2022</t>
  </si>
  <si>
    <t>PETROLEOS MEXICANOS 8.25% 02 JUN 2022</t>
  </si>
  <si>
    <t>GKN HOLDINGS PLC 5.375% 19 SEP 2022</t>
  </si>
  <si>
    <t>COVENTRY BUILDING SOCIETY 5.875% 28 SEP 2022</t>
  </si>
  <si>
    <t>HSBC HOLDING PLC 6.375% 18 OCT 2022</t>
  </si>
  <si>
    <t>INTERCONTINENTAL HOTELS GRP PLC 3.875% 28 NOV 2022</t>
  </si>
  <si>
    <t>FIRSTGROUP PLC 5.25% 29 NOV 2022</t>
  </si>
  <si>
    <t>ELEC DE FRANCE 6.875% 12 DEC 2022</t>
  </si>
  <si>
    <t>GLOBAL SWITCH HOLDINGS REGS 4.375% 13 DEC 2022</t>
  </si>
  <si>
    <t>WESTERN POWER DISTRIBUTION EAST MIDLANDS 5.25% 17 JAN 2023</t>
  </si>
  <si>
    <t>HSBC BANK PLC 5% 20 MAR 2023</t>
  </si>
  <si>
    <t>LONDON POWER NETWORKS PLC 5.125% 31 MAR 2023</t>
  </si>
  <si>
    <t>LLOYDS TSB BANK PLC 9.625% 06 APR 2023</t>
  </si>
  <si>
    <t>BUPA FINANCE PLC (REGS) 5% 25 APR 2023</t>
  </si>
  <si>
    <t>AMER INTL GROUP INC 5% 26 APR 2023</t>
  </si>
  <si>
    <t>SCOTTISH POWER PLC 6.75% 29 MAY 2023</t>
  </si>
  <si>
    <t>SOUTHERN GAS NETWORK PLC 4.875% 05 OCT 2023</t>
  </si>
  <si>
    <t>NESTLE FIN INTL LTD REGS 2.25% 30 NOV 2023</t>
  </si>
  <si>
    <t>CREDIT AGRICOLE SA 7.375% 18 DEC 2023</t>
  </si>
  <si>
    <t>EASTERN POWER NETWORKS PLC 5.75% 08 MAR 2024</t>
  </si>
  <si>
    <t>ROYAL BANK OF SCOTLAND PLC 7.5% 29 APR 2024</t>
  </si>
  <si>
    <t>ENEL FINANCE INTL NV 5.625% 14 AUG 2024</t>
  </si>
  <si>
    <t>DIGITAL STOUT HOLDING LLC 4.25% 17 JAN 2025</t>
  </si>
  <si>
    <t>JOHN LEWIS PLC 6.125% 21 JAN 2025</t>
  </si>
  <si>
    <t>CENTRAL NETWORKS WEST PLC 6% 09 MAY 2025</t>
  </si>
  <si>
    <t>MARKS AND SPENCER PLC REGS 4.75% 12 JUN 2025</t>
  </si>
  <si>
    <t>BRITISH GAS PLC 8.75% 27 JUN 2025</t>
  </si>
  <si>
    <t>GOLDMAN SACHS GROUP INC 7.125% 07 AUG 2025</t>
  </si>
  <si>
    <t>SEVERN TRENT UTILITIES FIN PLC 3.625% 16 JAN 2026</t>
  </si>
  <si>
    <t>HAMMERSON PLC 6% 23 FEB 2026</t>
  </si>
  <si>
    <t>CITIGROUP INC 5.15% 21 MAY 2026</t>
  </si>
  <si>
    <t>NIE FINANCE PLC 6.375% 02 JUN 2026</t>
  </si>
  <si>
    <t>SOUTH EASTERN POWER NETWORKS PLC 5.5% 05 JUN 2026</t>
  </si>
  <si>
    <t>SPD FINANCE UK PLC 5.875% 17 JUL 2026</t>
  </si>
  <si>
    <t>CENTRICA PLC 6.4% 04 SEP 2026</t>
  </si>
  <si>
    <t>BANK OF AMERICA CORP REGS 4.25% 10 DEC 2026</t>
  </si>
  <si>
    <t>AMLIN PLC 6.5% 19 DEC 2026</t>
  </si>
  <si>
    <t>MOTABILITY OPERATIONS GROUP PLC 4.375% 08 FEB 2027</t>
  </si>
  <si>
    <t>WESTERN POWER DIST 5.875% 25 MAR 2027</t>
  </si>
  <si>
    <t>LONDON POWER NETWORKS PLC 6.125% 07 JUN 2027</t>
  </si>
  <si>
    <t>DAILY MAIL AND GENERAL TRUST PLC 6.375% 21 JUN 2027</t>
  </si>
  <si>
    <t>WALES AND WEST UTILITIES FINANCE PLC 5% 07 MAR 2028</t>
  </si>
  <si>
    <t>BRITISH LAND COMPANY PLC 5.357% 31 MAR 2028</t>
  </si>
  <si>
    <t>GOLDMAN SACHS GROUP INC 7.25% 10 APR 2028</t>
  </si>
  <si>
    <t>HAMMERSON PLC 7.25% 21 APR 2028</t>
  </si>
  <si>
    <t>ELECTRICITE DE FRANCE 6.25% 30 MAY 2028</t>
  </si>
  <si>
    <t>BANK OF AMERICA CORP 7% 31 JUL 2028</t>
  </si>
  <si>
    <t>SCOTTISH &amp; SOUTH 8.375% 20 NOV 2028</t>
  </si>
  <si>
    <t>CENTRICA PLC 4.375% 13 MAR 2029</t>
  </si>
  <si>
    <t>SUTHERN GAS NETWORKS PLC 4.875% 21 MAR 2029</t>
  </si>
  <si>
    <t>SEVERN TRENT UTILITIES FINANCE PLC 6.25% 07 JUN 2029</t>
  </si>
  <si>
    <t>DIRECTTV HLDGS/FINANCE CO 4.375% 14 SEP 2029</t>
  </si>
  <si>
    <t>COMCAST CORPORATION 5.5% 23 NOV 2029</t>
  </si>
  <si>
    <t>HEINZ (H.J) FINANCE 6.25% 18 FEB 2030</t>
  </si>
  <si>
    <t>WALES AND WEST UTILITIES FINANCE PLC 5.75% 29 MAR 2030</t>
  </si>
  <si>
    <t>RWE FINANCE BV 6.25% 03 JUN 2030</t>
  </si>
  <si>
    <t>SOUTH E POWER NETWORKS 5.625% 30 SEP 2030</t>
  </si>
  <si>
    <t>HSBC BANK PLC 5.375% 04 NOV 2030</t>
  </si>
  <si>
    <t>MOTABILITY OPERATIONS GROUP PLC 5.625% 29 NOV 2030</t>
  </si>
  <si>
    <t>BRIT INSURANCE HLDGS PLC 6.625% 09 DEC 2030</t>
  </si>
  <si>
    <t>NATL GRID ELEC TRANMISSION PLC 7.375% 13 JAN 2031</t>
  </si>
  <si>
    <t>ELEC FRANCE 5.875% 18 JUL 2031</t>
  </si>
  <si>
    <t>SOUTH EASTERN POWER NETWORKS 6.375% 12 NOV 2031</t>
  </si>
  <si>
    <t>WESTERN POWER DIST WEST 5.75% 16 APR 2032</t>
  </si>
  <si>
    <t>SOUTHERN ELECTRIC POWER DISTR 5.5% 07 JUN 2032</t>
  </si>
  <si>
    <t>GREATER GABBARD OFTO REGS 4.137% 29 NOV 2032</t>
  </si>
  <si>
    <t>NORTHUMB.WATER FIN. 5.625% 29 APR 2033</t>
  </si>
  <si>
    <t>GLAXOSMITHKLINE CAP 5.25% 19 DEC 2033</t>
  </si>
  <si>
    <t>RWE FINANCE BV 4.75% 31 JAN 2034</t>
  </si>
  <si>
    <t>SCOTLAND GAS NETWORKS PLC 4.875% 21 DEC 2034</t>
  </si>
  <si>
    <t>NORTHERN ELECTRIC FINANCE 5.125% 04 MAY 2035</t>
  </si>
  <si>
    <t>YORKSHIRE ELECTRICITY DISTRIBUTION 5.125% 04 MAY 2035</t>
  </si>
  <si>
    <t>SEGRO PLC 5.75% 20 JUN 2035</t>
  </si>
  <si>
    <t>BRITISH LAND COMPANY PLC 5.264% 24 SEP 2035</t>
  </si>
  <si>
    <t>WELLCOME TRUST FINANCE PLC 4.625% 25 JUL 2036</t>
  </si>
  <si>
    <t>EASTERN POWER NETWORKS PLC 6.25% 12 NOV 2036</t>
  </si>
  <si>
    <t>SPIRIT ISSUER PLC SERIES A7 5.86% 28 DEC 2036</t>
  </si>
  <si>
    <t>EDF SA 5.5% 27 MAR 2037</t>
  </si>
  <si>
    <t>ENEL SPA REGS 5.75% 22 JUN 2037</t>
  </si>
  <si>
    <t>GOLDMAN SACHS GROUP INC 6.875% 18 JAN 2038</t>
  </si>
  <si>
    <t>PFIZER INCORPORATED 6.5% 03 JUN 2038</t>
  </si>
  <si>
    <t>SCOTTISH AND SOUTHERN ENERGY PLC 6.25% 27 AUG 2038</t>
  </si>
  <si>
    <t>GLAXOSMITHKLINE CAPITAL PLC 6.375% 09 MAR 2039</t>
  </si>
  <si>
    <t>RWE FINANCE BV 6.125% 06 JUL 2039</t>
  </si>
  <si>
    <t>CITIGROUP INC 7.375% 01 SEP 2039</t>
  </si>
  <si>
    <t>UPP BOND ISSUER PLC REGS 4.9023% 28 FEB 2040</t>
  </si>
  <si>
    <t>NORTHERN GAS NETWORKS 5.625% 23 MAR 2040</t>
  </si>
  <si>
    <t>WESTERN POWER DISTRIBUTION SOUTH WEST PLC 5.75% 23 MAR 2040</t>
  </si>
  <si>
    <t>DONG ENERGY AS 5.75% 09 APR 2040</t>
  </si>
  <si>
    <t>ATandT INCORPORATED 7% 30 APR 2040</t>
  </si>
  <si>
    <t>SOUTHERN GAS NETWKS PLC 6.375% 15 MAY 2040</t>
  </si>
  <si>
    <t>ENEL FINANCE INTL NV 5.75% 14 SEP 2040</t>
  </si>
  <si>
    <t>CENTRAL NETWORKS EAST PLC 6.25% 10 DEC 2040</t>
  </si>
  <si>
    <t>NORTHUMBRIAN WATER FINANCE PLC 5.125% 23 JAN 2042</t>
  </si>
  <si>
    <t>SEVERN TRENT UTILITIES FINANCE PLC 4.875% 24 JAN 2042</t>
  </si>
  <si>
    <t>GLAXOSMITHKLINE CAP 5.25% 10 APR 2042</t>
  </si>
  <si>
    <t>DIRECT LINE INS REGS 9.25% 27 APR 2042</t>
  </si>
  <si>
    <t>LIVERPOOL VICTORIA FRIENDLY REGS 6.5% 22 MAY 2043</t>
  </si>
  <si>
    <t>AT AND T INCORPORATED 4.875% 01 JUN 2044</t>
  </si>
  <si>
    <t>CENTRICA PLC 4.25% 12 SEP 2044</t>
  </si>
  <si>
    <t>BANK OF SCOTLAND PERP REGS 7.754% 29 MAR 2049</t>
  </si>
  <si>
    <t>BARCLAYS BANK PLC 5.3304% 29 MAR 2049</t>
  </si>
  <si>
    <t>BK OF SCOTLAND CAP FNDG PERP REGS 6.059% 29 MAR 2049</t>
  </si>
  <si>
    <t>OLD MUTUAL PLC 6.376% 29 MAR 2049</t>
  </si>
  <si>
    <t>RWE AG PERP 7% 29 MAR 2049</t>
  </si>
  <si>
    <t>BARCLAYS BANK PERP 6.125% 29 APR 2049</t>
  </si>
  <si>
    <t>BARCLAYS BANK PERP 6.375% 29 APR 2049</t>
  </si>
  <si>
    <t>HSBC BANK FUNDING STER PERP 5.862% 29 APR 2049</t>
  </si>
  <si>
    <t>BANK OF SCOTLAND PLC PERP 7.281% 29 MAY 2049</t>
  </si>
  <si>
    <t>LEGAL and GENERAL GROUP PLC 6.385% 29 MAY 2049</t>
  </si>
  <si>
    <t>RSA INSURANCE GROUP PLC PERP 6.701% 29 MAY 2049</t>
  </si>
  <si>
    <t>SOCIETY LLOYDS 7.421% 21 JUN 2049</t>
  </si>
  <si>
    <t>ASSICURAZIONI GENERALI SPA 6.269% 29 JUN 2049</t>
  </si>
  <si>
    <t>AXA SA 6.6862% 29 JUL 2049</t>
  </si>
  <si>
    <t>BNP PARIBAS SA 5.954% 29 JUL 2049</t>
  </si>
  <si>
    <t>RSA INSURANCE GROUP PLC PERP 8.5% 29 JUL 2049</t>
  </si>
  <si>
    <t>AVIVA PLC 6.125% 29 SEP 2049</t>
  </si>
  <si>
    <t>NATIONWIDE BS PERP 7.971% 29 SEP 2049</t>
  </si>
  <si>
    <t>SCOTTISH AND SOUTHERN ENERGY 5.453% 29 SEP 2049</t>
  </si>
  <si>
    <t>BARCLAYS BANK PERP 7.125% 29 OCT 2049</t>
  </si>
  <si>
    <t>CREDIT AGRICOLE SA 8.125% 29 OCT 2049</t>
  </si>
  <si>
    <t>ZURICH FIN PERP 6.625% 29 OCT 2049</t>
  </si>
  <si>
    <t>AVIVA PLC 5.9021% 29 NOV 2049</t>
  </si>
  <si>
    <t>BANK OF SCOTLAND PLC PERP 7.286% 29 NOV 2049</t>
  </si>
  <si>
    <t>FRIENDS PROV PERP 6.875% 29 NOV 2049</t>
  </si>
  <si>
    <t>ASSICURAZIONI GENERALI SPA 6.416% 29 DEC 2049</t>
  </si>
  <si>
    <t>ELECTRICITE DE FRANCE SA PERP REGS 6% 29 DEC 2049</t>
  </si>
  <si>
    <t>RL FINANCE BONDS PLC 6.125% 29 DEC 2049</t>
  </si>
  <si>
    <t>FRANCE TELECOM SA 5.375% 22 NOV 2050</t>
  </si>
  <si>
    <t>THAMES WATER UTILITIES CAYMAN 7.241% 09 APR 2058</t>
  </si>
  <si>
    <t>SIEMENS FINANCIER. 6.125% 14 SEP 2066</t>
  </si>
  <si>
    <t>AMERICAN INTL GROUP INC 5.75% 15 MAR 2067</t>
  </si>
  <si>
    <t>KONINKLIJKE KPN NV REGS 6.875% 14 MAR 2073</t>
  </si>
  <si>
    <t>NGG FINANCE PLC REGS 5.625% 18 JUN 2073</t>
  </si>
  <si>
    <t>ENEL SPA REGS 7.75% 10 SEP 2075</t>
  </si>
  <si>
    <t>BERKSHIRE HATHAWAY FINANCE CORP SENIOR 1.39% CDS CS</t>
  </si>
  <si>
    <t>JPMORGAN CHASE AND CO SENIOR 1.55% CDS DB</t>
  </si>
  <si>
    <t>CAMPBELL SOUP CO SENIOR 0.56% CDS JPM</t>
  </si>
  <si>
    <t>LOWES COS INC SENIOR 0.55% CDS BNP</t>
  </si>
  <si>
    <t>LOWES COS INC SENIOR 0.55% CDS JPM</t>
  </si>
  <si>
    <t>NEWELL RUBBERMAID INC SENIOR 0.83% CDS JPM</t>
  </si>
  <si>
    <t>STANLEY BLACK DECKER INC SENIOR 0.79% CDS JPM</t>
  </si>
  <si>
    <t>MAFRIG HOLDING EUROPE BV REGS 8.375% 09 MAY 2018</t>
  </si>
  <si>
    <t>ABBEY NATL TREASURY SERV 3.05% 23 AUG 2018</t>
  </si>
  <si>
    <t>JOHNSON CONTROLS INC SENIOR 0.75% CDS BARC</t>
  </si>
  <si>
    <t>JOHNSON CONTROLS INC SENIOR 0.81% CDS BARC</t>
  </si>
  <si>
    <t>JAGUAR LAND ROVER AUTOMO 144A 4.125% 15 DEC 2018</t>
  </si>
  <si>
    <t>CEMEX SAB DE CV 144A 5.875% 25 MAR 2019</t>
  </si>
  <si>
    <t>BANK OF AMERICA CORP 7.625% 01 JUN 2019</t>
  </si>
  <si>
    <t>SPCM SA (144A) 6% 15 JAN 2022</t>
  </si>
  <si>
    <t>ALTRIA GROUP INC 9.95% 10 NOV 2038</t>
  </si>
  <si>
    <t>ALTRIA GROUP INCORPORATED 4.5% 02 MAY 2043</t>
  </si>
  <si>
    <t>VERIZON COMM INC 6.55% 15 SEP 2043</t>
  </si>
  <si>
    <t>NEWS AMERICA INC 144A 5.4% 01 OCT 2043</t>
  </si>
  <si>
    <t>CENTRICA PLC REGS 5.375% 16 OCT 2043</t>
  </si>
  <si>
    <t>AG INSURANCE SA PERP REGS 6.75% 29 MAR 2049</t>
  </si>
  <si>
    <t>LA MONDIALE REGS 7.625% 29 APR 2049</t>
  </si>
  <si>
    <t>FRIENDS LIFE GROUP PERP REGS 7.875% 08 NOV 2049</t>
  </si>
  <si>
    <t>CREDIT SUISSE GRP PERP REGS 7.5% 11 DEC 2049</t>
  </si>
  <si>
    <t>ENEL SPA 144A 8.75% 24 SEP 2073</t>
  </si>
  <si>
    <t>Schroder Life Diversified Growth Fund Non-Equities</t>
  </si>
  <si>
    <t>Schroder Life Diversified Growth Fund</t>
  </si>
  <si>
    <t>Schroder Life Diversified Growth Fund Equities</t>
  </si>
  <si>
    <t>HOLDINGS LESS THAN 0.01%</t>
  </si>
  <si>
    <t>Legal &amp; General Index Linked Tracker Fund - (World (Ex UK) Equity Index</t>
  </si>
  <si>
    <t>3M CO USD0.01 (US)</t>
  </si>
  <si>
    <t>A P MOLLER - MAERSK A DKK1000</t>
  </si>
  <si>
    <t>AAC TECHNOLOGIES HOLDINGS IN USD0.01</t>
  </si>
  <si>
    <t>ABB LTD-REG CHF1.03 (VX)</t>
  </si>
  <si>
    <t>ABBOTT LABS COM NPV</t>
  </si>
  <si>
    <t>ABBVIE INC USD0.01</t>
  </si>
  <si>
    <t>ABERTIS INFRAESTR EUR3</t>
  </si>
  <si>
    <t>ACCENTURE PLC-CL A USD0.00002</t>
  </si>
  <si>
    <t>ACCOR EUR 3</t>
  </si>
  <si>
    <t>ACCRUALS</t>
  </si>
  <si>
    <t>ACE LIMITED ORD CHF33.74</t>
  </si>
  <si>
    <t>ACS ACTIVIDADES CONS Y SERV EUR0.5</t>
  </si>
  <si>
    <t>ACTAVIS PLC USD0.0033</t>
  </si>
  <si>
    <t>ACTELION LTD-REG CHF 0.5</t>
  </si>
  <si>
    <t>ACTIVISION INC</t>
  </si>
  <si>
    <t>ADECCO SA CHF1 (REGD)</t>
  </si>
  <si>
    <t>ADIDAS AG NPV</t>
  </si>
  <si>
    <t>ADOBE SYSTEMS INC,CMN NPV</t>
  </si>
  <si>
    <t>ADP PROMESSES EUR3</t>
  </si>
  <si>
    <t>ADT CORP/THE USD0.01</t>
  </si>
  <si>
    <t>ADVANCE INFO SERVICES THB1(ALIEN MKT)</t>
  </si>
  <si>
    <t>ADVANCED SEMICONDUCTOR ENGRTWD10</t>
  </si>
  <si>
    <t>AEGON NV EUR0.12</t>
  </si>
  <si>
    <t>AEON CO LTD JPY50</t>
  </si>
  <si>
    <t>AES CORP COM US$0.01</t>
  </si>
  <si>
    <t>AETNA INC - WI</t>
  </si>
  <si>
    <t>AFFILIATED MANAGERS GRP USD0.01</t>
  </si>
  <si>
    <t>AFLAC INC COM US$0.10</t>
  </si>
  <si>
    <t>AGEAS</t>
  </si>
  <si>
    <t>AGILENT TECHNOLOGIES USD0.01</t>
  </si>
  <si>
    <t>AGL ENERGY NPV</t>
  </si>
  <si>
    <t>AGNICO EAGLE MINES LTD (CT)</t>
  </si>
  <si>
    <t>AGRIUM INC (CT)</t>
  </si>
  <si>
    <t>AIA GROUP LTD USD1</t>
  </si>
  <si>
    <t>AIR LIQUIDE (L) EUR 5.5 (POSTSUBDIVISION)</t>
  </si>
  <si>
    <t>AIR PRODUCTS &amp; CHEMS COM US$1</t>
  </si>
  <si>
    <t>AIRBUS GROUP NV EUR1</t>
  </si>
  <si>
    <t>AIRGAS INC USD0.01</t>
  </si>
  <si>
    <t>AISIN SEIKI CO,Y50</t>
  </si>
  <si>
    <t>AJINOMOTO CO., Y50</t>
  </si>
  <si>
    <t>AKAMAI TECHNOLOGIES INCUSD $0.01</t>
  </si>
  <si>
    <t>AKBANK TRY1</t>
  </si>
  <si>
    <t>AKZO NOBEL NV NLG5</t>
  </si>
  <si>
    <t>ALCATEL EUR2</t>
  </si>
  <si>
    <t>ALCOA INC COM USD1</t>
  </si>
  <si>
    <t>ALEXION PHARMACEUTICALS INC USD0.0001</t>
  </si>
  <si>
    <t>ALFA LAVAL AB SEK10</t>
  </si>
  <si>
    <t>ALFA SA 'A' NPV (CPO)</t>
  </si>
  <si>
    <t>ALIMENTATION COUCHE-TARD-B NPV</t>
  </si>
  <si>
    <t>ALLEGHANY CORP USD1</t>
  </si>
  <si>
    <t>ALLEGHENY TECHNOL COM USD0.10</t>
  </si>
  <si>
    <t>ALLEGION PLC USD0.01</t>
  </si>
  <si>
    <t>ALLERGAN INC COM STK US$0.01</t>
  </si>
  <si>
    <t>ALLIANCE DATA SYSTEMS CORP USD0.01</t>
  </si>
  <si>
    <t>ALLIANT ENERGY CORP USD0.01</t>
  </si>
  <si>
    <t>ALLIANZ SE-REG (GY)</t>
  </si>
  <si>
    <t>ALLSTATE CORP COM STK US$0.01</t>
  </si>
  <si>
    <t>ALSTOM RGPT EUR14</t>
  </si>
  <si>
    <t>ALTERA COM NPV</t>
  </si>
  <si>
    <t>ALTRIA GROUP INC COM USD0.3333</t>
  </si>
  <si>
    <t>AMADA CO., Y50</t>
  </si>
  <si>
    <t>AMADEUS IT HOLDING SA A SHS EUR0.01</t>
  </si>
  <si>
    <t>AMAZON.COM INC USD0.01</t>
  </si>
  <si>
    <t>AMBEV SA</t>
  </si>
  <si>
    <t>AMCOR LIMITED,ORD A$1</t>
  </si>
  <si>
    <t>AMDOCS ORD USD0.01</t>
  </si>
  <si>
    <t>AMER. ELECTRIC POWER U$6.50</t>
  </si>
  <si>
    <t>AMEREN CORP COM USD0.01</t>
  </si>
  <si>
    <t>AMERICA MOVIL SAB COM SER 'L'NPV (L/VTG)</t>
  </si>
  <si>
    <t>AMERICAN CAPITAL AGENCY CORP USD0.01</t>
  </si>
  <si>
    <t>AMERICAN EXPRESS COM US$0.60</t>
  </si>
  <si>
    <t>AMERICAN INTL GP,COM US$2.50</t>
  </si>
  <si>
    <t>AMERICAN TOWER CORP CL A USD0.01</t>
  </si>
  <si>
    <t>AMERICAN WATER WORKS CO INC USD0.01</t>
  </si>
  <si>
    <t>AMERIPRISE FINANCI COM STK USD0.01</t>
  </si>
  <si>
    <t>AMERISOURCEBERGEN CORP USD0.01</t>
  </si>
  <si>
    <t>AMETEK INC COM US0.01</t>
  </si>
  <si>
    <t>AMGEN INC,CMN STK US$0.0001</t>
  </si>
  <si>
    <t>AMMB HOLDINGS  BHD.MY$1</t>
  </si>
  <si>
    <t>AMP LTD NPV (POST RECON0</t>
  </si>
  <si>
    <t>AMPHENOL CORP-CL A USD0.001</t>
  </si>
  <si>
    <t>ANADARKO PETROLEUM,CMN US$0.10</t>
  </si>
  <si>
    <t>ANALOG DEVICES INC USD0.167</t>
  </si>
  <si>
    <t>ANDRITZ AG NPV</t>
  </si>
  <si>
    <t>ANGLOGOLD ZAR0.25 (SJ)</t>
  </si>
  <si>
    <t>ANHEUSER-BUSCH INB NPV</t>
  </si>
  <si>
    <t>ANNALY MORTGAGE MGMT USD0.01</t>
  </si>
  <si>
    <t>ANSYS INC USD0.01</t>
  </si>
  <si>
    <t>AON CORP USD1</t>
  </si>
  <si>
    <t>AOZORA BANK LTD NPV</t>
  </si>
  <si>
    <t>AP MOLLER - MAERSK A/S B DKK10 00</t>
  </si>
  <si>
    <t>APA GROUP NPV</t>
  </si>
  <si>
    <t>APACHE CORP US$1.25</t>
  </si>
  <si>
    <t>APPLE INC COM NPV</t>
  </si>
  <si>
    <t>APPLIED MATERIALSCOM STK NPV</t>
  </si>
  <si>
    <t>ARC RESOURCES LTD</t>
  </si>
  <si>
    <t>ARCELORMITTAL (NA)</t>
  </si>
  <si>
    <t>ARCHER-DANIELS-MID COM NPV</t>
  </si>
  <si>
    <t>ARKEMA EUR10 (FP)</t>
  </si>
  <si>
    <t>ARROW ELECTRONICS COM US$1</t>
  </si>
  <si>
    <t>ARTHUR J GALLAGHER USD1</t>
  </si>
  <si>
    <t>ARYZTA AG CHF0.02 (SE)</t>
  </si>
  <si>
    <t>ASAHI GLASS, ORD Y50</t>
  </si>
  <si>
    <t>ASAHI GROUP HOLDINGS LTD</t>
  </si>
  <si>
    <t>ASAHI KASEI CORPORATION ORDY50</t>
  </si>
  <si>
    <t>ASCENDAS REAL ESTATE INV TRT NPV</t>
  </si>
  <si>
    <t>ASCIANO GROUP NPV(STAPLED)</t>
  </si>
  <si>
    <t>ASHLAND INC COM USD1.00</t>
  </si>
  <si>
    <t>ASML HOLDING NV EUR0.09</t>
  </si>
  <si>
    <t>ASPEN PHARMACARE ZAR0.1390607</t>
  </si>
  <si>
    <t>ASSA ABLOY SEK1 SER 'B'</t>
  </si>
  <si>
    <t>ASSICURAZ GENERALI, EUR1</t>
  </si>
  <si>
    <t>ASSURANT INC NPV</t>
  </si>
  <si>
    <t>ASTELLAS PHARMA NPV</t>
  </si>
  <si>
    <t>ASUSTEK COMPUTER TWD10</t>
  </si>
  <si>
    <t>AT&amp;T INC USD1</t>
  </si>
  <si>
    <t>ATLANTIA SPA EUR1 (IM)</t>
  </si>
  <si>
    <t>ATLAS COPCO AB SER 'B' NPV (PO ST SPLIT)</t>
  </si>
  <si>
    <t>ATLAS COPCO AB SER'A'NPV (POST SPLIT)</t>
  </si>
  <si>
    <t>ATOS FRF5</t>
  </si>
  <si>
    <t>AURIZON HOLDINGS LTD</t>
  </si>
  <si>
    <t>AUST &amp; NEW ZEALAND BK GRP NPV</t>
  </si>
  <si>
    <t>AUSTRALIAN STOCK EX NPV</t>
  </si>
  <si>
    <t>AUTO.DATA PROCESS,COM US$0.10</t>
  </si>
  <si>
    <t>AUTODESK INC, COM STK NPV</t>
  </si>
  <si>
    <t>AUTOLIV INC COM USD0.01</t>
  </si>
  <si>
    <t>AUTOZONE COM US$0.01</t>
  </si>
  <si>
    <t>AVAGO TECHNOLOGIES LTD</t>
  </si>
  <si>
    <t>AVALONBAY COMM COM USD0.01</t>
  </si>
  <si>
    <t>AVERY DENNISON,COM US$1</t>
  </si>
  <si>
    <t>AVNET INC.,CMN$1</t>
  </si>
  <si>
    <t>AVON PRODUCTS,COM US$0.50</t>
  </si>
  <si>
    <t>AXA EUR2.29</t>
  </si>
  <si>
    <t>AXIATA GROUP BHD MYR1</t>
  </si>
  <si>
    <t>AXIS CAPITAL HLDGS LTD USD0.10</t>
  </si>
  <si>
    <t>B B &amp; T CORPORATION COM US$5</t>
  </si>
  <si>
    <t>BABCOCK &amp; WILCOX COMPANY USD0.01</t>
  </si>
  <si>
    <t>BAKER HUGHES,INC CMN$1</t>
  </si>
  <si>
    <t>BALL CORP COM NPV</t>
  </si>
  <si>
    <t>BALOISE - HDLSG CHF0.1 (REGD)</t>
  </si>
  <si>
    <t>BANCO DO BRASIL NPV</t>
  </si>
  <si>
    <t>BANCO POPULAR ESPANOL EUR0.5</t>
  </si>
  <si>
    <t>BANCO SANTANDER (BRASIL)</t>
  </si>
  <si>
    <t>BANCO SANTANDER SA EUR0.5 (LN)</t>
  </si>
  <si>
    <t>BANCO SANTANDER SA EUR0.5 (SQ)</t>
  </si>
  <si>
    <t>BANK HAPOALIM BM ILS1</t>
  </si>
  <si>
    <t>BANK LEUMI LE ISRAEL ILS1</t>
  </si>
  <si>
    <t>BANK OF AMERICA CORP USD0.01 (UN)</t>
  </si>
  <si>
    <t>BANK OF EAST ASIA,HK$2.50</t>
  </si>
  <si>
    <t>BANK OF IRELAND EUR0.05 (ID)</t>
  </si>
  <si>
    <t>BANK OF MONTREAL (CT)</t>
  </si>
  <si>
    <t>BANK OF MONTREAL (UN)</t>
  </si>
  <si>
    <t>BANK OF NEW YORK MELLON CORP USD7.5</t>
  </si>
  <si>
    <t>BANK OF NOVA SCOTIA (CT)</t>
  </si>
  <si>
    <t>BANK OF QUEENSLAND A$1.00</t>
  </si>
  <si>
    <t>BANK OF YOKAHAMA,ORD Y50</t>
  </si>
  <si>
    <t>BANK POLSKA KASA OPIEKI GRUPAPEKAO SA</t>
  </si>
  <si>
    <t>BANKINTER SA EUR 1.5 (REGD)</t>
  </si>
  <si>
    <t>BARCLAYS AFRICA GROUP LTD ZAR200</t>
  </si>
  <si>
    <t>BARD(C.R.)INC,US$0.25</t>
  </si>
  <si>
    <t>BARRICK GOLD CORP (CT)</t>
  </si>
  <si>
    <t>BARRICK GOLD CORP (UN)</t>
  </si>
  <si>
    <t>BASF AG NPV</t>
  </si>
  <si>
    <t>BAXTER INTERNATIONAL,CMN US$1</t>
  </si>
  <si>
    <t>BAYER AG NPV</t>
  </si>
  <si>
    <t>BAYER MOTOREN WERK EUR1</t>
  </si>
  <si>
    <t>BB SEGURIDADE PARTICIPACOES</t>
  </si>
  <si>
    <t>BCE INC (CT)</t>
  </si>
  <si>
    <t>BCO BILBAO VIZCAYA-ARGENTARI</t>
  </si>
  <si>
    <t>BCO BRADESCO SA COM NPV</t>
  </si>
  <si>
    <t>BCO BRADESCO SA PRF NPV</t>
  </si>
  <si>
    <t>BCO DE SABADELL NEW EUR0.125 (POST SPLIT 20)</t>
  </si>
  <si>
    <t>BEAM INC USD3.125</t>
  </si>
  <si>
    <t>BECTON DICKINSON &amp; CO,COM US$1</t>
  </si>
  <si>
    <t>BED BATH &amp; BEYOND COM US$0.01</t>
  </si>
  <si>
    <t>BEIERSDORF AS NPV (VAR)</t>
  </si>
  <si>
    <t>BELGACOM NPV</t>
  </si>
  <si>
    <t>BEMIS CO COM US$0.10</t>
  </si>
  <si>
    <t>BENDIGO AND ADELAIDE AUD1</t>
  </si>
  <si>
    <t>BERKLEY (WR) CORP,US$0.20</t>
  </si>
  <si>
    <t>BERKSHIRE HATHAWAY CL 'B' COM</t>
  </si>
  <si>
    <t>BERKSHIRE HATHAWAY CL'A' US$5</t>
  </si>
  <si>
    <t>BEST BUY CO INC COM US$0.10</t>
  </si>
  <si>
    <t>BHP BILLITON LTD NPV</t>
  </si>
  <si>
    <t>BIC EUR3.82</t>
  </si>
  <si>
    <t>BIDVEST GROUP, ZAR0.05</t>
  </si>
  <si>
    <t>BILFINGER &amp; BERGER NPV</t>
  </si>
  <si>
    <t>BIM BIRLESIK MAGAZALAR AS TRY1</t>
  </si>
  <si>
    <t>BIOGEN IDEC INC COM USD0.0005</t>
  </si>
  <si>
    <t>BLACKBERRY LTD (UW)</t>
  </si>
  <si>
    <t>BLACKROCK INC USD0.01</t>
  </si>
  <si>
    <t>BLOCK (H&amp;R) INC,COM NPV</t>
  </si>
  <si>
    <t>BM&amp;F BOVESPA SA BO COM NPV</t>
  </si>
  <si>
    <t>BNP PARIBAS EUR2 (FP)</t>
  </si>
  <si>
    <t>BOC HONG KONG HLDGS LTD HKD5</t>
  </si>
  <si>
    <t>BOEING CO,CMN US$5</t>
  </si>
  <si>
    <t>BOLIDEN AB NPV (POST SPLIT)</t>
  </si>
  <si>
    <t>BOMBARDIER INC 'B' SUB VTG NPV</t>
  </si>
  <si>
    <t>BORAL LIMITED NEW NPV</t>
  </si>
  <si>
    <t>BORGWARNER INC USD 0.01</t>
  </si>
  <si>
    <t>BOSKALIS WESTMINSTER-CVA EUR0.80</t>
  </si>
  <si>
    <t>BOSTON PROPERTIES COM USD0.01</t>
  </si>
  <si>
    <t>BOSTON SCIENTIFIC COM US$0.01</t>
  </si>
  <si>
    <t>BOUYGUES EUR1</t>
  </si>
  <si>
    <t>BRAMBLES LTD (AU)</t>
  </si>
  <si>
    <t>BRENNTAG AG</t>
  </si>
  <si>
    <t>BRF-BRASIL FOODS S COM NPV</t>
  </si>
  <si>
    <t>BRIDGESTONE CO., ORD Y50</t>
  </si>
  <si>
    <t>BRISTOL MYERS SQUIBB,US$0.10</t>
  </si>
  <si>
    <t>BROADBRIDGE FIN SOL COM STK USD0.01</t>
  </si>
  <si>
    <t>BROADCOM CORP USD0.0001</t>
  </si>
  <si>
    <t>BROOKFIELD ASSET MANAGE CL A (CT)</t>
  </si>
  <si>
    <t>BROOKFIELD OFFICE PROPERTIES (CT)</t>
  </si>
  <si>
    <t>BROTHER INDS,Y50</t>
  </si>
  <si>
    <t>BROWN &amp; BROWN INC USD0.1</t>
  </si>
  <si>
    <t>BROWN FORMAN CORPCOM STK CLASS'B'US$0.15</t>
  </si>
  <si>
    <t>BUNGE LTD USD.01</t>
  </si>
  <si>
    <t>BUREAU VERITAS SA EUR0.12</t>
  </si>
  <si>
    <t>C.H. ROBINSON WORLDWIDE INC, USD.1</t>
  </si>
  <si>
    <t>C.P. SEVEN ELEVEN THB1 (ALIENM ARKET)</t>
  </si>
  <si>
    <t>CA INC COM US$0.10</t>
  </si>
  <si>
    <t>CABLEVISION SYS,CLASS`A`NPV</t>
  </si>
  <si>
    <t>CABOT OIL &amp; GAS CORP USD0.1</t>
  </si>
  <si>
    <t>CAIXABANK EUR1</t>
  </si>
  <si>
    <t>CALPINE CORPCOM STK USD0.001</t>
  </si>
  <si>
    <t>CAMECO CORP (CT)</t>
  </si>
  <si>
    <t>CAMERON INTL CORP COM USD0.01</t>
  </si>
  <si>
    <t>CAMPBELL SOUP CO CAP US$0.0375</t>
  </si>
  <si>
    <t>CAN IMPERIAL BK OF COMMERCE (CT)</t>
  </si>
  <si>
    <t>CANADIAN NATL RAILWAY CO (CT)</t>
  </si>
  <si>
    <t>CANADIAN NATURAL RESOURCES (CT)</t>
  </si>
  <si>
    <t>CANADIAN OIL SANDS LTD</t>
  </si>
  <si>
    <t>CANADIAN PACIFIC RAILWAY LTD (CT)</t>
  </si>
  <si>
    <t>CANADIAN TIRE,'A'CUM NON V.NPV</t>
  </si>
  <si>
    <t>CANADIAN UTILITIES 'A' COM</t>
  </si>
  <si>
    <t>CANON INC, Y50</t>
  </si>
  <si>
    <t>CAP GEMINI,ORD FFR40</t>
  </si>
  <si>
    <t>CAPITAL ONE FINANCIAL US$0.01</t>
  </si>
  <si>
    <t>CAPITALAND SGD1</t>
  </si>
  <si>
    <t>CAPITAMALL TRUST SGD1</t>
  </si>
  <si>
    <t>CARDINAL HEALTH CORP COM NPV</t>
  </si>
  <si>
    <t>CAREFUSION CORP USD0.01</t>
  </si>
  <si>
    <t>CARLSBERG 'B' DKK20</t>
  </si>
  <si>
    <t>CARMAX INC USD0.5</t>
  </si>
  <si>
    <t>CARNIVAL CORP COM USD0.01(PAIRED STOCK)</t>
  </si>
  <si>
    <t>CARREFOUR EUR2.5</t>
  </si>
  <si>
    <t>CASH</t>
  </si>
  <si>
    <t>CASINO GUICHARD PERRACHON, EUR1.53</t>
  </si>
  <si>
    <t>CATAMARAN CORP (CT)</t>
  </si>
  <si>
    <t>CATCHER TECHNOLOGY CO TWD10</t>
  </si>
  <si>
    <t>CATERPILLAR INC,US$1</t>
  </si>
  <si>
    <t>CATHAY FINANCIAL HLDG TWD10</t>
  </si>
  <si>
    <t>CBRE GROUP INC USD0.01</t>
  </si>
  <si>
    <t>CBS CORPORATION CLASS B CON STCK USD0.001</t>
  </si>
  <si>
    <t>CELANESE CORP-SERIES A USD0.0001</t>
  </si>
  <si>
    <t>CELGENE CORP USD0.01</t>
  </si>
  <si>
    <t>CEMEX S.A CPO</t>
  </si>
  <si>
    <t>CENOVUS ENERGY INC (CN)</t>
  </si>
  <si>
    <t>CENTERPOINT ENERGY COM NPV</t>
  </si>
  <si>
    <t>CENTRAL JAPAN RAILWAY Y50000</t>
  </si>
  <si>
    <t>CENTURYTEL INC COM NPV</t>
  </si>
  <si>
    <t>CERNER CORP USD0.01</t>
  </si>
  <si>
    <t>CESKE ENERG ZAVODY CZK100</t>
  </si>
  <si>
    <t>CF INDUSTRIES HOLDINGS INC USD.01</t>
  </si>
  <si>
    <t>CFS RETAILS PROP NPV</t>
  </si>
  <si>
    <t>CGI GROUP INC NPV</t>
  </si>
  <si>
    <t>CHARTER COMMUNICATION A</t>
  </si>
  <si>
    <t>CHECK POINT SOFTWARE ILS0.01</t>
  </si>
  <si>
    <t>CHEIL INDUSTRIESKRW5000</t>
  </si>
  <si>
    <t>CHENG SHIN RUBBER INDUSTRY TWD10</t>
  </si>
  <si>
    <t>CHESAPEAKE ENERGY CORP USD0.01</t>
  </si>
  <si>
    <t>CHEUNG KONG,HK$0.50</t>
  </si>
  <si>
    <t>CHEVRON CORP COM USD0.75</t>
  </si>
  <si>
    <t>CHIBA BANK,Y50</t>
  </si>
  <si>
    <t>CHINA DEV FIN HLDG TWD10</t>
  </si>
  <si>
    <t>CHINA MENGNIU DAIRY HKD0.1</t>
  </si>
  <si>
    <t>CHINA STEEL CO TWD10</t>
  </si>
  <si>
    <t>CHIPOTLE MEXICAN GRILL CL A USD0.01</t>
  </si>
  <si>
    <t>CHRISTIAN DIOR EUR2</t>
  </si>
  <si>
    <t>CHUBB CORP COM US$1</t>
  </si>
  <si>
    <t>CHUBU ELECTRIC POWER CO., Y500</t>
  </si>
  <si>
    <t>CHUGAI PHARMACEUTICAL, Y50</t>
  </si>
  <si>
    <t>CHUGOKU ELEC POWER,Y500</t>
  </si>
  <si>
    <t>CHUNGHWA TELECOM CO LTD TWD10</t>
  </si>
  <si>
    <t>CHURCH &amp; DWIGHT CO INC USD1</t>
  </si>
  <si>
    <t>CI FINANCIAL CORP</t>
  </si>
  <si>
    <t>CIA BRASILEIA DE MEIOS</t>
  </si>
  <si>
    <t>CIA BRASILEIRA DE DIS PREF</t>
  </si>
  <si>
    <t>CIA DE CONCESSOES RODOVIARIASON NPV</t>
  </si>
  <si>
    <t>CIA ENERGETICA MINAS GER PRF BRL5</t>
  </si>
  <si>
    <t>CIE FINANCIERE RICHEMON REG CHF1</t>
  </si>
  <si>
    <t>CIGNA CORP,COM STK US$1</t>
  </si>
  <si>
    <t>CIMAREX ENERGY CO USD0.01</t>
  </si>
  <si>
    <t>CIMB GROUP HOLDINGS BHD MYR1</t>
  </si>
  <si>
    <t>CINCINNATI FINL CORP, COM US$</t>
  </si>
  <si>
    <t>CINTAS CORP COM NPV</t>
  </si>
  <si>
    <t>CISCO SYSTEMS NPV,US$</t>
  </si>
  <si>
    <t>CIT GROUP INC USD0.01</t>
  </si>
  <si>
    <t>CITIGROUP COM USD0.01</t>
  </si>
  <si>
    <t>CITRIX SYSTEMS INCCOM USD0.001</t>
  </si>
  <si>
    <t>CITY DEVELOPMENTS,SG$0.50</t>
  </si>
  <si>
    <t>CITY NATIONAL CORP USD1</t>
  </si>
  <si>
    <t>CLARIANT AG CHF4.50</t>
  </si>
  <si>
    <t>CLIFFS NATURAL RESOURCES INC USD0.125</t>
  </si>
  <si>
    <t>CLOROX CO. COM US$1</t>
  </si>
  <si>
    <t>CLP HOLDINGS HKD5</t>
  </si>
  <si>
    <t>CME GROUP INC USD0.01</t>
  </si>
  <si>
    <t>CMS ENERGY US$0.01</t>
  </si>
  <si>
    <t>CNH INDUSTRIAL NV (IM)</t>
  </si>
  <si>
    <t>CNP ASSURANCES FFR25</t>
  </si>
  <si>
    <t>COACH INC USD0.01</t>
  </si>
  <si>
    <t>COBALT INTERNATIONAL ENERGY USD0.01</t>
  </si>
  <si>
    <t>COCA COLA CO COM US$0.25</t>
  </si>
  <si>
    <t>COCA COLA ENTERPRISES USD1</t>
  </si>
  <si>
    <t>COCA-COLA AMATIL AUD0.50(POSTRECON)</t>
  </si>
  <si>
    <t>COCA-COLA FEMSA COM NPV</t>
  </si>
  <si>
    <t>COGNIZANT TECH SOLUTION USD.01</t>
  </si>
  <si>
    <t>COLGATE-PALMOLIVE COM US$1</t>
  </si>
  <si>
    <t>COLOPLAST B DKK1</t>
  </si>
  <si>
    <t>COLRUYT SA NPV</t>
  </si>
  <si>
    <t>COMCAST CORP SPECIAL CL'A'USD1</t>
  </si>
  <si>
    <t>COMCAST CORP-CLASS A USD1 (US)</t>
  </si>
  <si>
    <t>COMERICA INC COM US$5</t>
  </si>
  <si>
    <t>COMFORTDELGRO CORP</t>
  </si>
  <si>
    <t>COMMERCE BANCSHARES INC USD5</t>
  </si>
  <si>
    <t>COMMERZBANK AG</t>
  </si>
  <si>
    <t>COMMONWEALTH BK OF AUSTRALIAORD A$2</t>
  </si>
  <si>
    <t>COMPAGNIE DE SAINT-GOBAIN EUR4 (FP)</t>
  </si>
  <si>
    <t>COMPUTER SCIENCES COM US$1</t>
  </si>
  <si>
    <t>COMPUTERSHARE LTD NPV(POST REC)</t>
  </si>
  <si>
    <t>CONAGRA INC, COM STK US$5</t>
  </si>
  <si>
    <t>CONCHO RESOURCES INC USD0.001</t>
  </si>
  <si>
    <t>CONOCOPHILLIPS COM USD1.25</t>
  </si>
  <si>
    <t>CONS EDISON,COM US$2.50</t>
  </si>
  <si>
    <t>CONSOL ENERGY INC USD0.01</t>
  </si>
  <si>
    <t>CONSTELLATION BRANDS INC-A USD0.01</t>
  </si>
  <si>
    <t>CONTINENTAL AG DM5</t>
  </si>
  <si>
    <t>CONTINENTAL RESOURCES INC/OK USD0.01</t>
  </si>
  <si>
    <t>CORNING INC COM US$0.50</t>
  </si>
  <si>
    <t>COSTCO INC COM STK US$0.01</t>
  </si>
  <si>
    <t>COVIDIEN PLC USD0.2</t>
  </si>
  <si>
    <t>CREDIT AGRICOLE SA EUR3</t>
  </si>
  <si>
    <t>CREDIT SAISON CO. Y50</t>
  </si>
  <si>
    <t>CREDIT SUISSE GROUP CHF1</t>
  </si>
  <si>
    <t>CREE INC USD0.00125</t>
  </si>
  <si>
    <t>CRESCENT POINT ENERGY CORP NPV</t>
  </si>
  <si>
    <t>CROWN CASTLE INTL CORP USD0.01</t>
  </si>
  <si>
    <t>CROWN RESORTS LTD</t>
  </si>
  <si>
    <t>CSL LTD ORD A$1</t>
  </si>
  <si>
    <t>CSX,COM STK US$1</t>
  </si>
  <si>
    <t>CTBC FINANCIAL HOLDING CO LTDTWD10</t>
  </si>
  <si>
    <t>CUMMINS ENGINE CO COM US$2.50</t>
  </si>
  <si>
    <t>CVS/CAREMARK CORP COM STK USD0.01</t>
  </si>
  <si>
    <t>DAI ICHI MUTUAL LIFE INSURAN</t>
  </si>
  <si>
    <t>DAI NIPPON PRINTING ORD Y50</t>
  </si>
  <si>
    <t>DAIHATSU MOTOR CO Y50</t>
  </si>
  <si>
    <t>DAIICHI SANKYO COM NPV</t>
  </si>
  <si>
    <t>DAIKIN INDUSTRIES Y50</t>
  </si>
  <si>
    <t>DAIMLER AG-REGISTERED SHARES (GY)</t>
  </si>
  <si>
    <t>DAITO TRUST CONS Y50</t>
  </si>
  <si>
    <t>DAIWA HOUSE INDUSTRY ORD Y50</t>
  </si>
  <si>
    <t>DAIWA SECURITIES Y50</t>
  </si>
  <si>
    <t>DANAHER CORP US$0.01</t>
  </si>
  <si>
    <t>DANONE EUR 0.25</t>
  </si>
  <si>
    <t>DANSKE BANK A/S DKK10</t>
  </si>
  <si>
    <t>DARDEN RESTAURANTS COM $0.01</t>
  </si>
  <si>
    <t>DASSAULT SYSTEMES FRF5</t>
  </si>
  <si>
    <t>DAVITA INC USD0.001</t>
  </si>
  <si>
    <t>DBS GROUP HOLDINGS SGD1</t>
  </si>
  <si>
    <t>DC CHEMICAL CO</t>
  </si>
  <si>
    <t>DEERE &amp; CO,COM US$1</t>
  </si>
  <si>
    <t>DELHAIZE LE-LION EUR NPV</t>
  </si>
  <si>
    <t>DELPHI AUTOMOTIVE PLC 0.01</t>
  </si>
  <si>
    <t>DELTA AIRLINES INC</t>
  </si>
  <si>
    <t>DELTA ELECTRONICS INC TWD10</t>
  </si>
  <si>
    <t>DENBURY RESOURCES INC USD0.001</t>
  </si>
  <si>
    <t>DENSO CORP Y50</t>
  </si>
  <si>
    <t>DENTSPLY INTL INC COM US$1</t>
  </si>
  <si>
    <t>DENTSU INC NPV</t>
  </si>
  <si>
    <t>DEUTSCHE BANK AG REG</t>
  </si>
  <si>
    <t>DEUTSCHE BOERSE AG</t>
  </si>
  <si>
    <t>DEUTSCHE POST AG</t>
  </si>
  <si>
    <t>DEUTSCHE TELEKOM AG-REG (GY)</t>
  </si>
  <si>
    <t>DEVON ENERGY (NEW) COM USD0.1</t>
  </si>
  <si>
    <t>DEXUS PROPERTY GROUP</t>
  </si>
  <si>
    <t>DIAMOND OFFSHORE DRILL US$0.01</t>
  </si>
  <si>
    <t>DIGI.COM.BERHAD MYR1</t>
  </si>
  <si>
    <t>DIGITAL REALTY TRUST INC USD0.01</t>
  </si>
  <si>
    <t>DIRECTV USD0.01</t>
  </si>
  <si>
    <t>DISCOVER FINL SVCS COM STK USD0.01</t>
  </si>
  <si>
    <t>DISCOVERY COMMUNIC COM CL A USD.01</t>
  </si>
  <si>
    <t>DISCOVERY COMMUNIC COM CL C USD0.01</t>
  </si>
  <si>
    <t>DISH NETWORK CORP-A USD0.01</t>
  </si>
  <si>
    <t>DISNEY(WALT) HLDGS USD0.01</t>
  </si>
  <si>
    <t>DISTRIBUIDORA INTERNACIONAL</t>
  </si>
  <si>
    <t>DNB HOLDING ASA NOK10</t>
  </si>
  <si>
    <t>DOLLAR GENERAL CORP USD0.875</t>
  </si>
  <si>
    <t>DOLLAR TREE INC COM USD0.01</t>
  </si>
  <si>
    <t>DOMINION RES (VIR) COM NPV</t>
  </si>
  <si>
    <t>DOVER CORP,COM STK US$1</t>
  </si>
  <si>
    <t>DOW CHEMICAL CO COM US$2.50</t>
  </si>
  <si>
    <t>DR HORTON INC USD.01</t>
  </si>
  <si>
    <t>DR PEPPER SNAPPLE GROUP USD0.01</t>
  </si>
  <si>
    <t>DST SYSTEMS INC USD0.01</t>
  </si>
  <si>
    <t>DSV DC DKK1</t>
  </si>
  <si>
    <t>DTE ENERGY INC COM US$0.01</t>
  </si>
  <si>
    <t>DU PONT DE NEMOURS COM US$0.30</t>
  </si>
  <si>
    <t>DUKE ENERGY CORP COM NPV (POST REV SPLIT)</t>
  </si>
  <si>
    <t>DUKE REALTY INVEST COM US$0.01</t>
  </si>
  <si>
    <t>DUN &amp; BRADSTREET COM USD0.01(NEW)</t>
  </si>
  <si>
    <t>E.ON AG NPV</t>
  </si>
  <si>
    <t>E.SUN FINANCIAL HLGS CO LTD TWD10</t>
  </si>
  <si>
    <t>EAST JAPAN RAILWAY,Y50000</t>
  </si>
  <si>
    <t>EASTMAN CHEMICAL COM US$0.01</t>
  </si>
  <si>
    <t>EATON CORP PLC USD0.5</t>
  </si>
  <si>
    <t>EBAY INC USD0.001</t>
  </si>
  <si>
    <t>ECOLAB INV COM US$1.00</t>
  </si>
  <si>
    <t>EDENRED EUR2</t>
  </si>
  <si>
    <t>EDISON INTL CORP COM STK NPV</t>
  </si>
  <si>
    <t>EDP ENERGIAS PORTU EUR1</t>
  </si>
  <si>
    <t>EDWARDS LIFESCIENC COMUSD1</t>
  </si>
  <si>
    <t>EISAI,ORD YEN 50</t>
  </si>
  <si>
    <t>ELDORADO GOLD CORP</t>
  </si>
  <si>
    <t>ELECTRIC POWER DEV C NPV</t>
  </si>
  <si>
    <t>ELECTRICITE DE FRANCE</t>
  </si>
  <si>
    <t>ELECTROLUX AB SER'B'NPV (POSTSPLIT)</t>
  </si>
  <si>
    <t>ELECTRONIC ARTS COM NPV</t>
  </si>
  <si>
    <t>ELEKTA AB-B SHS NPV</t>
  </si>
  <si>
    <t>EMART KRW5000</t>
  </si>
  <si>
    <t>EMBRAER EMP AER BR NEW COM NPV</t>
  </si>
  <si>
    <t>EMC CORP/MASS USD0.01 (US)</t>
  </si>
  <si>
    <t>EMERSON ELEC,CMN $1</t>
  </si>
  <si>
    <t>ENAGAS ORD</t>
  </si>
  <si>
    <t>ENBRIDGE INC ORD NPV</t>
  </si>
  <si>
    <t>ENCANA CORP (CT)</t>
  </si>
  <si>
    <t>ENEL EUR 1</t>
  </si>
  <si>
    <t>ENEL GREEN POWER SPA</t>
  </si>
  <si>
    <t>ENERGIZER HOLDINGS IN COMUSD0.01</t>
  </si>
  <si>
    <t>ENI SPA EUR1 (IM)</t>
  </si>
  <si>
    <t>ENSCO PLC CL A USD0.1</t>
  </si>
  <si>
    <t>ENTERGY CORP COM US$5</t>
  </si>
  <si>
    <t>EOG RESOURCES INC COM USD0.01</t>
  </si>
  <si>
    <t>EQT CORP</t>
  </si>
  <si>
    <t>EQUIFAX INC COM US$2.50</t>
  </si>
  <si>
    <t>EQUINIX INC USD0.001</t>
  </si>
  <si>
    <t>EQUITY RES PROPS TST BEN $0.01</t>
  </si>
  <si>
    <t>ERICSSON LM-B SHS (SS)</t>
  </si>
  <si>
    <t>ERSTE GROUP BANK AG (AV)</t>
  </si>
  <si>
    <t>ESPRIT HOLDINGS HKD0.10</t>
  </si>
  <si>
    <t>ESSILOR INTL EUR0.35</t>
  </si>
  <si>
    <t>ESTEE LAUDER COMPANIES CL A USD0.01</t>
  </si>
  <si>
    <t>EUTELSAT COMMUNICATIONS EUR1 (FP)</t>
  </si>
  <si>
    <t>EVEREST RE GRP USD.01</t>
  </si>
  <si>
    <t>EXELON CORP COM NPV</t>
  </si>
  <si>
    <t>EXPEDIA INC W/I</t>
  </si>
  <si>
    <t>EXPEDITORS INTL WASH USD.01</t>
  </si>
  <si>
    <t>EXPRESS SCRIPTS HOLDING CO USD0.01</t>
  </si>
  <si>
    <t>EXXON MOBIL CORP CAP NPV</t>
  </si>
  <si>
    <t>F5 NETWORK INC COM STK NPV</t>
  </si>
  <si>
    <t>FACEBOOK INC A 0.0000006</t>
  </si>
  <si>
    <t>FAIRFAX FINANCIAL HLDGS LTD (CT)</t>
  </si>
  <si>
    <t>FAIRFAX FINANCIAL HLDGS LTD (US)</t>
  </si>
  <si>
    <t>FAMILY DOLLAR STORES USD0.1</t>
  </si>
  <si>
    <t>FANUC CO., Y50</t>
  </si>
  <si>
    <t>FAR EAST TEXTILE TWD10</t>
  </si>
  <si>
    <t>FAR EASTONE TELECOM TWD10</t>
  </si>
  <si>
    <t>FAST RETAILING CO LTD JPY50</t>
  </si>
  <si>
    <t>FASTENAL, COM STK US$0.01</t>
  </si>
  <si>
    <t>FEDERAL REALTY INVS TRUST USD0.01</t>
  </si>
  <si>
    <t>FEDEX CORP COM USD0.10</t>
  </si>
  <si>
    <t>FERROVIAL SA EUR0.20</t>
  </si>
  <si>
    <t>FIAT SPA EUR 5</t>
  </si>
  <si>
    <t>FIDELITY NATL INF COM USD0.01</t>
  </si>
  <si>
    <t>FIFTH THIRD BANCORP COM STKNPV</t>
  </si>
  <si>
    <t>FINNING INTL COM NPV</t>
  </si>
  <si>
    <t>FIRST ENERGY CORP COM NPV</t>
  </si>
  <si>
    <t>FIRST FINANCIAL HLDGS CO TWD10</t>
  </si>
  <si>
    <t>FIRST QUANTUM MINERALS LTD (CT)</t>
  </si>
  <si>
    <t>FIRST SOLAR INC USD0.001</t>
  </si>
  <si>
    <t>FIRSTRAND ZAR0.01</t>
  </si>
  <si>
    <t>FISERV INC COM US$0.01</t>
  </si>
  <si>
    <t>FLETCHER BUILDING LTD (NZ)</t>
  </si>
  <si>
    <t>FLEXTRONICS INTL LTD (US)</t>
  </si>
  <si>
    <t>FLOWSERVE CORP USD1.25</t>
  </si>
  <si>
    <t>FLUOR CORP COM NPV</t>
  </si>
  <si>
    <t>FMC CORP,COM US$0.10</t>
  </si>
  <si>
    <t>FMC TECHNOLOGIES USD0.01</t>
  </si>
  <si>
    <t>FOMENTO ECON MEXICAN UNITS NPV, (REP 1B &amp;4D SHS)</t>
  </si>
  <si>
    <t>FOOT LOCKER INC COM USD0.01</t>
  </si>
  <si>
    <t>FORD MOTOR CO USD0.01</t>
  </si>
  <si>
    <t>FOREST LABS INC. COM US$.10</t>
  </si>
  <si>
    <t>FORMOSA CHEM &amp; FIBRE TWD10</t>
  </si>
  <si>
    <t>FORMOSA PETROCHEMICAL TWD10</t>
  </si>
  <si>
    <t>FORMOSA PLASTIC TWD10</t>
  </si>
  <si>
    <t>FORTESCUE METALS GROUP LTD</t>
  </si>
  <si>
    <t>FORTIS INC COM</t>
  </si>
  <si>
    <t>FORTUM OYJ EUR3.40</t>
  </si>
  <si>
    <t>FORTUNE BRANDS HOME &amp; SECURI</t>
  </si>
  <si>
    <t>FOSSIL GROUP INC USD0.01</t>
  </si>
  <si>
    <t>FOSTER WHEELER LTD ORD USD0.01</t>
  </si>
  <si>
    <t>FRANCO-NEVADA CORP</t>
  </si>
  <si>
    <t>FRANKLIN RESOURCES COM US$0.10</t>
  </si>
  <si>
    <t>FREEPORT MCMORAN C&amp;G COM US$CLASS 'B'</t>
  </si>
  <si>
    <t>FRESENIUS MEDICAL CARE E0.00</t>
  </si>
  <si>
    <t>FRESENIUS SE NPV</t>
  </si>
  <si>
    <t>FRONTIER COMMUNICA CL B COM USD0.25</t>
  </si>
  <si>
    <t>FUBON GRP CO TWD10</t>
  </si>
  <si>
    <t>FUCHS PETROLUB N/V PRF DM50</t>
  </si>
  <si>
    <t>FUGRO NV-CVA EUR0.05</t>
  </si>
  <si>
    <t>FUJI FILM HLD CORP NPV</t>
  </si>
  <si>
    <t>FUJI HEAVY INDS,ORD Y50</t>
  </si>
  <si>
    <t>FUJITSU, Y50</t>
  </si>
  <si>
    <t>FUKUOKA FINANCIAL NPV</t>
  </si>
  <si>
    <t>GALAXY ENTERTAINMENT GROUP L HKD0.10</t>
  </si>
  <si>
    <t>GALP ENERGIA SGPS SA-B SHRS EUR1</t>
  </si>
  <si>
    <t>GAMESTOP CORP-CLASS A USD0.001</t>
  </si>
  <si>
    <t>GANNETT CO INC COM US$1</t>
  </si>
  <si>
    <t>GAP INCCOM STK US$0.05</t>
  </si>
  <si>
    <t>GARMIN LTD USD0.005</t>
  </si>
  <si>
    <t>GAS NATURAL SDG EUR1.00</t>
  </si>
  <si>
    <t>GDF SUEZ EUR1 (FP)</t>
  </si>
  <si>
    <t>GEA GROUP AG NPV</t>
  </si>
  <si>
    <t>GEBERIT CHF0.10 (REGD) (POST SUBD)</t>
  </si>
  <si>
    <t>GEMALTO EUR1 (NA)</t>
  </si>
  <si>
    <t>GEN MILLS INC COM US$0.10</t>
  </si>
  <si>
    <t>GENERAL DYNAMICS,COM STK US$1</t>
  </si>
  <si>
    <t>GENERAL ELECTRIC CO USD0.06 (UN)</t>
  </si>
  <si>
    <t>GENERAL GROWTH PROPERTIES USD0.01</t>
  </si>
  <si>
    <t>GENERAL MOTORS CO USD0.01</t>
  </si>
  <si>
    <t>GENTEX CORP USD.06</t>
  </si>
  <si>
    <t>GENTING BERHAD MYR0.10 (POST SYBD)</t>
  </si>
  <si>
    <t>GENTING INTL USD0.10</t>
  </si>
  <si>
    <t>GENUINE PARTS,COM US$1</t>
  </si>
  <si>
    <t>GENWORTH FINANCIAL INC-CL A USD0.001</t>
  </si>
  <si>
    <t>GERDAU SA SIDERURG PREF NPV</t>
  </si>
  <si>
    <t>GETINGE AB B SHS</t>
  </si>
  <si>
    <t>GILEAD SCIENCES USD0.001</t>
  </si>
  <si>
    <t>GIVAUDAN AG CHF10</t>
  </si>
  <si>
    <t>GJENSIDIGE FORSIKRING ASA NOK2</t>
  </si>
  <si>
    <t>GLOBAL LOGISTIC PROPERTIES</t>
  </si>
  <si>
    <t>GOLDCORP INC (CT)</t>
  </si>
  <si>
    <t>GOLDMAN SACHS GROUP INCPAR USD .01</t>
  </si>
  <si>
    <t>GOODMAN GROUP NPV (STAPLED UNITS).</t>
  </si>
  <si>
    <t>GOOGLE INC CL A USD0.001</t>
  </si>
  <si>
    <t>GPO IND BIMBO SERIES 'A' NPV</t>
  </si>
  <si>
    <t>GPT UNITS A$1</t>
  </si>
  <si>
    <t>GRAINGER(WW)INC,COM US$1</t>
  </si>
  <si>
    <t>GREAT WEST LIFECO INC</t>
  </si>
  <si>
    <t>GREEN MOUNTAIN COFFEE ROASTE USD0.1</t>
  </si>
  <si>
    <t>GRIFOLS SA EUR 0.5</t>
  </si>
  <si>
    <t>GROUPE BRUXELLES LAMBER NPV</t>
  </si>
  <si>
    <t>GROUPE EUROTUNNEL SA - REGR EUR0.4 (FP)</t>
  </si>
  <si>
    <t>GROWTHPOINT PROPERTIES LTD ZAR5</t>
  </si>
  <si>
    <t>GRUPO FIN INBURSA-O MXN1.00228</t>
  </si>
  <si>
    <t>GRUPO FIN SANTANDER B MXN3.780783</t>
  </si>
  <si>
    <t>GRUPO FINANCIERO BANORTE-O</t>
  </si>
  <si>
    <t>GRUPO MEXICO SER 'B'COM NPV</t>
  </si>
  <si>
    <t>GRUPO TELEVISA SAB SER CPO</t>
  </si>
  <si>
    <t>HALLIBURTON CO COM US$2.50</t>
  </si>
  <si>
    <t>HANA FINANCIAL GROUP KRW5000 (KR)</t>
  </si>
  <si>
    <t>HANG LUNG DEVELOPMENT CO. $HK1</t>
  </si>
  <si>
    <t>HANG LUNG PROPERTIES HKD1</t>
  </si>
  <si>
    <t>HANG SENG BANK,HK$5</t>
  </si>
  <si>
    <t>HANKOOK TIRE CO LTD KRW500</t>
  </si>
  <si>
    <t>HANKYU HANSHIN HLD NPV</t>
  </si>
  <si>
    <t>HANNOVER RUECK SE</t>
  </si>
  <si>
    <t>HARLEY DAVIDSON,CMN US$0.01</t>
  </si>
  <si>
    <t>HARMAN INTERNATIONAL</t>
  </si>
  <si>
    <t>HARRIS CORP COM US$1</t>
  </si>
  <si>
    <t>HARTFORD FINL SERV COM US$1</t>
  </si>
  <si>
    <t>HASBRO INC,COM US$0.50</t>
  </si>
  <si>
    <t>HCA HOLDINGS INC</t>
  </si>
  <si>
    <t>HCP INC COM USD1</t>
  </si>
  <si>
    <t>HEALTH CARE REIT INC USD1</t>
  </si>
  <si>
    <t>HEIDELBERG CEMENT NPV</t>
  </si>
  <si>
    <t>HEINEKEN HOLDING EUR1.6</t>
  </si>
  <si>
    <t>HEINEKEN NV EUR1.60</t>
  </si>
  <si>
    <t>HENDERSON LAND DEV,HK$2</t>
  </si>
  <si>
    <t>HENKEL AG &amp; CO KGAA</t>
  </si>
  <si>
    <t>HENKELAG &amp; CO KGAA</t>
  </si>
  <si>
    <t>HENNES MAURITZ AB</t>
  </si>
  <si>
    <t>HENRY SCHEIN CORP COM USD0.001</t>
  </si>
  <si>
    <t>HERBALIFE LTD USD0.002</t>
  </si>
  <si>
    <t>HERMES INTL FRF10</t>
  </si>
  <si>
    <t>HERSHEY CO (THE) COM USD1</t>
  </si>
  <si>
    <t>HERTZ GLOBAL HLDGS INC USD0.01</t>
  </si>
  <si>
    <t>HESS CORPORATION USD1</t>
  </si>
  <si>
    <t>HEWLETT-PACKARD CO. COM US$1</t>
  </si>
  <si>
    <t>HEXAGON AB SER B NPV (POST SPLIT)</t>
  </si>
  <si>
    <t>HILLSHIRE BRANDS CO/THE USD0.01</t>
  </si>
  <si>
    <t>HINO MOTORS,Y50</t>
  </si>
  <si>
    <t>HIROSE ELECTRIC,ORD Y50</t>
  </si>
  <si>
    <t>HISAMITSU PHARMACEUTICAL CO, JPY50</t>
  </si>
  <si>
    <t>HITACHI, Y50</t>
  </si>
  <si>
    <t>HOLCIM CHF2 (REGD)</t>
  </si>
  <si>
    <t>HOLLYFRONTIER CORP USD0.01</t>
  </si>
  <si>
    <t>HOME DEPOT INC COM US$0.05</t>
  </si>
  <si>
    <t>HON HAI PRECISION INDS TWD10</t>
  </si>
  <si>
    <t>HONDA MOTOR CO., Y50</t>
  </si>
  <si>
    <t>HONEYWELL INTL INC COM USD1</t>
  </si>
  <si>
    <t>HONG KONG &amp; CHINA GAS HKD0.25</t>
  </si>
  <si>
    <t>HONG KONG EXCHANGES &amp; CLEARING, LTD HKD1.00</t>
  </si>
  <si>
    <t>HONG KONG LAND US$0.10(SING)</t>
  </si>
  <si>
    <t>HORMEL FOODS USD0.0586</t>
  </si>
  <si>
    <t>HOSPIRA INC COM USD0.01</t>
  </si>
  <si>
    <t>HOSPITALITIES PROP TST $0.01</t>
  </si>
  <si>
    <t>HOST HOTELS &amp; RESO COM US$1</t>
  </si>
  <si>
    <t>HOTAI MOTOR CO LTD TWD10</t>
  </si>
  <si>
    <t>HOYA CORP,Y50</t>
  </si>
  <si>
    <t>HTC CORP TWD10</t>
  </si>
  <si>
    <t>HUA NAN FINL HLDGS TWD10</t>
  </si>
  <si>
    <t>HUDSON CITY BCP</t>
  </si>
  <si>
    <t>HUGO BOSS AG ORD</t>
  </si>
  <si>
    <t>HUMANA INC COM US$0.166</t>
  </si>
  <si>
    <t>HUNT (JB) TRANSPORT  SVS USD0.01</t>
  </si>
  <si>
    <t>HUNTINGTON BANCSHRS COM NPV</t>
  </si>
  <si>
    <t>HUSKY ENERGY INC COM NPV</t>
  </si>
  <si>
    <t>HUTCHISON PORT HOLDINGS TRST</t>
  </si>
  <si>
    <t>HUTCHISON WHAMPOA,HK$0.25</t>
  </si>
  <si>
    <t>HYUDAI GLOVIS CO LTD KRW500</t>
  </si>
  <si>
    <t>HYUNDAI DEPT STORES CO KRW5000</t>
  </si>
  <si>
    <t>HYUNDAI ENG &amp; CONSKRW5000</t>
  </si>
  <si>
    <t>HYUNDAI HEAVY INDUSTRIESKRW5000</t>
  </si>
  <si>
    <t>HYUNDAI MOBIS KRW5000</t>
  </si>
  <si>
    <t>HYUNDAI MOTOR CO KRW5000</t>
  </si>
  <si>
    <t>HYUNDAI STEEL KRW5000</t>
  </si>
  <si>
    <t>IAC INTERACTIVECOR NEW COM STK0.01</t>
  </si>
  <si>
    <t>IBERDROLA SA EUR0.75 (ES)</t>
  </si>
  <si>
    <t>ICL-ISRAEL CHEMILS1</t>
  </si>
  <si>
    <t>IGM FINANCIAL INC COM NPV</t>
  </si>
  <si>
    <t>IHH HEALTHCARE BHD</t>
  </si>
  <si>
    <t>IHS INC COM USD0.01 CLASS 'A'</t>
  </si>
  <si>
    <t>ILIAD SA NPV</t>
  </si>
  <si>
    <t>ILLINOIS TOOL WKSCOM STK NPV</t>
  </si>
  <si>
    <t>ILLUMINA INC USD0.01</t>
  </si>
  <si>
    <t>ILUKA RESOURCES LTD NPV</t>
  </si>
  <si>
    <t>IMMOFINANZ AG NPV</t>
  </si>
  <si>
    <t>IMPALA PLATINUM ZAR0.025 (POST SUBDIV)</t>
  </si>
  <si>
    <t>IMPERIAL HLDGS ZAR0.04</t>
  </si>
  <si>
    <t>IMPERIAL OIL LTD (CT)</t>
  </si>
  <si>
    <t>INCITEC PIVOT LTD NPV</t>
  </si>
  <si>
    <t>INDITEX EUR0.15</t>
  </si>
  <si>
    <t>INDUSTRIAS PENOLES NPV</t>
  </si>
  <si>
    <t>INDUSTRIVARDEN AB SER A NPV (POST SPLIT)</t>
  </si>
  <si>
    <t>INFINEON TECHNOLOGIES AG</t>
  </si>
  <si>
    <t>ING GROEP NV CVA</t>
  </si>
  <si>
    <t>INGERSOLL-RAND PLC USD1</t>
  </si>
  <si>
    <t>INPEX CORPORATION INC</t>
  </si>
  <si>
    <t>INSURANCE AUSTRALIA GRP LTD</t>
  </si>
  <si>
    <t>INTACT FINL CORP COM NPV</t>
  </si>
  <si>
    <t>INTEL CORP,COM STK NPV</t>
  </si>
  <si>
    <t>INTERCONTINENTALEXCHANGE W/I USD0.01</t>
  </si>
  <si>
    <t>INTERNATIONAL PAPER,COM US$1</t>
  </si>
  <si>
    <t>INTERPUBLIC GP,COM US$0.10</t>
  </si>
  <si>
    <t>INTESA SANPAOLO EUR0.52</t>
  </si>
  <si>
    <t>INTL BUSINESS MACH COM US$0.5</t>
  </si>
  <si>
    <t>INTL FLAV &amp; FRAG,COM US$0.125</t>
  </si>
  <si>
    <t>INTL GAME TECH COM US$0.000625</t>
  </si>
  <si>
    <t>INTUIT COM US$0.01</t>
  </si>
  <si>
    <t>INTUITIVE SURGICAL INC USD0.001</t>
  </si>
  <si>
    <t>INVESCO LTD COM STK USD0.10</t>
  </si>
  <si>
    <t>INVESTOR AB SEK6.25'B'</t>
  </si>
  <si>
    <t>IOI CORP MYR 0.10</t>
  </si>
  <si>
    <t>IRON MOUNTAIN INC USD.01</t>
  </si>
  <si>
    <t>ISETAN MITSUKOSHI HOLDINGS</t>
  </si>
  <si>
    <t>ISHIKAWAJIMA HARIMA,Y50</t>
  </si>
  <si>
    <t>ISUZU MOTORS,Y50</t>
  </si>
  <si>
    <t>ITAU UNIBANCO HOLDING SA</t>
  </si>
  <si>
    <t>ITAUSA INV ITAU SA PREF NPV</t>
  </si>
  <si>
    <t>ITOCHU CORP Y50</t>
  </si>
  <si>
    <t>ITT RAYONIER INC COM US$0.01</t>
  </si>
  <si>
    <t>J FRONT RETAILING NPC</t>
  </si>
  <si>
    <t>JABIL CIRCUIT INC USD0.001</t>
  </si>
  <si>
    <t>JACOBS ENGINEERING GROUP USD1</t>
  </si>
  <si>
    <t>JAMES HARDIE INDUSTRIES CDI EUR0.59</t>
  </si>
  <si>
    <t>JAPAN TOBACCO INC Y50000</t>
  </si>
  <si>
    <t>JARDINE MATHESON US$0.25(SINGQUOTE)</t>
  </si>
  <si>
    <t>JARDINE STRATEGIC USD0.05(SING QUOTE)</t>
  </si>
  <si>
    <t>JERONIMO MARTINS EUR1</t>
  </si>
  <si>
    <t>JFE HOLDINGS INC NPV</t>
  </si>
  <si>
    <t>JGC CP,Y50</t>
  </si>
  <si>
    <t>JOHNSON &amp; JOHNSON COM US$1</t>
  </si>
  <si>
    <t>JOHNSON CONTROLS,COM US$0.1666</t>
  </si>
  <si>
    <t>JOY GLOBAL INC USD1</t>
  </si>
  <si>
    <t>JOYO BANK,ORD Y50</t>
  </si>
  <si>
    <t>JPMORGAN CHASE COM USD1</t>
  </si>
  <si>
    <t>JS GROUP CORP NPV</t>
  </si>
  <si>
    <t>JSR CORP JPY50</t>
  </si>
  <si>
    <t>JTEKT CORP NPV</t>
  </si>
  <si>
    <t>JULIUS BAER GROUP LTD CHF0.02</t>
  </si>
  <si>
    <t>JUNIPER NETWORKS INC $.00001</t>
  </si>
  <si>
    <t>JX HOLDINGS INC</t>
  </si>
  <si>
    <t>K+S AG</t>
  </si>
  <si>
    <t>KAJIMA CORP,Y50</t>
  </si>
  <si>
    <t>KANGWON LAND INC KRW500</t>
  </si>
  <si>
    <t>KANSAI ELEC POWER,Y500</t>
  </si>
  <si>
    <t>KANSAI PAINT,Y50</t>
  </si>
  <si>
    <t>KANSAS CITY SOUTHERN INDSUSD0.01</t>
  </si>
  <si>
    <t>KAO CORP,ORD YEN50</t>
  </si>
  <si>
    <t>KASIKORNBANK PCL THB10 (NVDR)</t>
  </si>
  <si>
    <t>KAWASAKI HEAVY IND,Y50</t>
  </si>
  <si>
    <t>KB FINANCIAL GROUP KRW5000</t>
  </si>
  <si>
    <t>KBC GROUP NV NPV</t>
  </si>
  <si>
    <t>KDDI CORP Y5000</t>
  </si>
  <si>
    <t>KEIKYU CORP</t>
  </si>
  <si>
    <t>KEIO CORP NPV</t>
  </si>
  <si>
    <t>KELLOGG CO,COM US$0.25</t>
  </si>
  <si>
    <t>KEPCO (KOREA ELEC PWR) KW5000</t>
  </si>
  <si>
    <t>KEPPEL CORP NPV</t>
  </si>
  <si>
    <t>KERING EUR4</t>
  </si>
  <si>
    <t>KERRY GROUP PLC-A EUR0.125 (ID)</t>
  </si>
  <si>
    <t>KEYCORP COM US$0.01</t>
  </si>
  <si>
    <t>KEYENCE CORP,Y50</t>
  </si>
  <si>
    <t>KGHM POLSKA MIEDZ, PLN10 BR</t>
  </si>
  <si>
    <t>KIA MOTORS CORP, KRW5000</t>
  </si>
  <si>
    <t>KIKKOMAN SHOYU,Y50</t>
  </si>
  <si>
    <t>KIMBERLY-CLARK CP,COM US$1.25</t>
  </si>
  <si>
    <t>KIMCO REALTY COM US$0.01</t>
  </si>
  <si>
    <t>KINDER MORGAN INC USD0.01</t>
  </si>
  <si>
    <t>KINNEVIK INV AB</t>
  </si>
  <si>
    <t>KINROSS GOLD CORP (CT)</t>
  </si>
  <si>
    <t>KINTETSU CORP NPV</t>
  </si>
  <si>
    <t>KIRIN HOLDINGS COM NPV</t>
  </si>
  <si>
    <t>KLA-TENCOR CORPORATION USD0.001</t>
  </si>
  <si>
    <t>KLEPIERRE EUR4</t>
  </si>
  <si>
    <t>KOBE STEEL,Y50</t>
  </si>
  <si>
    <t>KOHLS CORP COM STK US$0.01</t>
  </si>
  <si>
    <t>KOMATSU LTD (JT)</t>
  </si>
  <si>
    <t>KOMERCNI BANKA CZK500</t>
  </si>
  <si>
    <t>KONE CORP NPV ORD 'B'</t>
  </si>
  <si>
    <t>KONICA MINOLTA HOL NPV</t>
  </si>
  <si>
    <t>KONINKLIJKE AHOLD NV EUR0.3 (NA)</t>
  </si>
  <si>
    <t>KONINKLIJKE DSM NV EUR1.50</t>
  </si>
  <si>
    <t>KONINKLIJKE KPN EUR0.24</t>
  </si>
  <si>
    <t>KONINKLIJKE PHILIPS NV EUR0.2</t>
  </si>
  <si>
    <t>KOREA ZINC CO KRW5000</t>
  </si>
  <si>
    <t>KRAFT FOODS GROUP INC</t>
  </si>
  <si>
    <t>KROGER CO,COM US$1</t>
  </si>
  <si>
    <t>KT CORPORATION KRW5000</t>
  </si>
  <si>
    <t>KT&amp;G CORPORATION KRW5000</t>
  </si>
  <si>
    <t>KUALA LUMPAR KEPONG,MY$1</t>
  </si>
  <si>
    <t>KUBOTA CORPORATION Y50</t>
  </si>
  <si>
    <t>KUEHNE &amp; NAGEL AG CHF1(REGD)(P OST-SUBD)</t>
  </si>
  <si>
    <t>KURARAY CO., ORD Y50</t>
  </si>
  <si>
    <t>KYOCERA CORP,Y50</t>
  </si>
  <si>
    <t>KYUSHU ELECTRIC POWER,Y500</t>
  </si>
  <si>
    <t>L BRANDS INC USD0.5</t>
  </si>
  <si>
    <t>L-3 COMMS HLDG INC USD0.01</t>
  </si>
  <si>
    <t>LABORATORY AMER HLDGS USD0.01</t>
  </si>
  <si>
    <t>LAFARGE FF25 (BR)</t>
  </si>
  <si>
    <t>LAGARDERE S.C.A. EUR6.1 (FP)</t>
  </si>
  <si>
    <t>LAM RESEARCH CORP COM NPV</t>
  </si>
  <si>
    <t>LANXESS NPV</t>
  </si>
  <si>
    <t>LARGAN PRECISION CO LTD TWD10</t>
  </si>
  <si>
    <t>LAS VEGAS SANDS CORP NPV</t>
  </si>
  <si>
    <t>LAWSON INC JPY50</t>
  </si>
  <si>
    <t>LEGG MASON INC USD0.10</t>
  </si>
  <si>
    <t>LEGGETT &amp; PLATT COM US$0.01</t>
  </si>
  <si>
    <t>LEGRAND PROMESSES EUR4</t>
  </si>
  <si>
    <t>LEIDOS HOLDINGS INC USD0.0001</t>
  </si>
  <si>
    <t>LEND LEASE CORP ORD A$0.50</t>
  </si>
  <si>
    <t>LENNAR CORP USD0.10</t>
  </si>
  <si>
    <t>LEUCADIA NATL CORP COM US$1</t>
  </si>
  <si>
    <t>LG CHEM LTD KRW5000</t>
  </si>
  <si>
    <t>LG CORP KRW5000</t>
  </si>
  <si>
    <t>LG DISPLAY CO LTD KRW5000</t>
  </si>
  <si>
    <t>LG ELECTRONICS INC KRW5000</t>
  </si>
  <si>
    <t>LG HOUSEHOLD &amp; HEALTHCARE</t>
  </si>
  <si>
    <t>LGIM USD LIQUIDITY FD CLS 1</t>
  </si>
  <si>
    <t>LI &amp; FUNG HKD0.025</t>
  </si>
  <si>
    <t>LIBERTY GLOBAL PLC A USD0.01</t>
  </si>
  <si>
    <t>LIBERTY GLOBAL PLC SERIES C USD0.01</t>
  </si>
  <si>
    <t>LIBERTY INTERACTIVE CORP A USD0.01</t>
  </si>
  <si>
    <t>LIBERTY MEDIA CORP USD0.01</t>
  </si>
  <si>
    <t>LIBERTY PROP'Y TRUST USD0.001</t>
  </si>
  <si>
    <t>LIBERTY VENTURES SER A</t>
  </si>
  <si>
    <t>LIFE HEALTHCARE GROUP HOLDIN</t>
  </si>
  <si>
    <t>LIFE TECHNOLOGIES CORP  USD0.01</t>
  </si>
  <si>
    <t>LILLY(ELI) &amp; CO,CMN NPV</t>
  </si>
  <si>
    <t>LINCOLN NATL CORP,COM US$1.25</t>
  </si>
  <si>
    <t>LINDE AG NPV</t>
  </si>
  <si>
    <t>LINDT &amp; SPRUENGLI AG-R CHF100</t>
  </si>
  <si>
    <t>LINDT &amp; SPRUENGLI PTG CERTCHF10</t>
  </si>
  <si>
    <t>LINEAR TECHNOLOGY COM NPV</t>
  </si>
  <si>
    <t>LINK REIT NPV</t>
  </si>
  <si>
    <t>LINKEDIN CORP A 0.0001</t>
  </si>
  <si>
    <t>LITE-ON TECHNOLOGY CORP TWD10</t>
  </si>
  <si>
    <t>LKQ CORP USD0.01</t>
  </si>
  <si>
    <t>LOBLAW COMPANIES COM NPV</t>
  </si>
  <si>
    <t>LOCKHEED MARTIN COM STK US$.01</t>
  </si>
  <si>
    <t>LOEWS CORP,COM STK US$1</t>
  </si>
  <si>
    <t>LOJAS RENNER S.A.</t>
  </si>
  <si>
    <t>LONZA GRP AG REGD CHF1</t>
  </si>
  <si>
    <t>L'OREAL EUR0.2</t>
  </si>
  <si>
    <t>LORILLARD INC COM USD0.01</t>
  </si>
  <si>
    <t>LOTTE SHOPPING CO KRW5000</t>
  </si>
  <si>
    <t>LOWES,COM US$0.50</t>
  </si>
  <si>
    <t>LSI CORPORATION COMSTK USD0.01</t>
  </si>
  <si>
    <t>LUFTHANSA AG DEM5(REGD)</t>
  </si>
  <si>
    <t>LULELEMON ATHLETICA INC</t>
  </si>
  <si>
    <t>LUNDIN PETROLEUM A NPV</t>
  </si>
  <si>
    <t>LUXOTTICA GRP SPA EUR.6</t>
  </si>
  <si>
    <t>LVMH MOET HENNESSY LOUIS VUI EUR0.3</t>
  </si>
  <si>
    <t>LYONDELLBASELL INDU CL A</t>
  </si>
  <si>
    <t>M &amp; T BANK CORP USD0.5</t>
  </si>
  <si>
    <t>MACERICH CO/THE USD0.01</t>
  </si>
  <si>
    <t>MACQUARIE GROUP LTD</t>
  </si>
  <si>
    <t>MACY'S INC USD0.01</t>
  </si>
  <si>
    <t>MAGNA INTERNATIONAL INC (CT)</t>
  </si>
  <si>
    <t>MAKITA ELECTRIC WORKS,Y50</t>
  </si>
  <si>
    <t>MALAYAN BANKING BERHAD,M$1</t>
  </si>
  <si>
    <t>MAN AG ORD NPV</t>
  </si>
  <si>
    <t>MANPOWERGROUP USD0.01</t>
  </si>
  <si>
    <t>MANULIFE FINANCIAL CORP (CT)</t>
  </si>
  <si>
    <t>MAPFRE SA EUR0.1</t>
  </si>
  <si>
    <t>MARATHON OIL CORP USD1</t>
  </si>
  <si>
    <t>MARATHON PETROLEUM CORP W/I</t>
  </si>
  <si>
    <t>MARKEL CORP NPV</t>
  </si>
  <si>
    <t>MARRIOTT INTL COM 'A'</t>
  </si>
  <si>
    <t>MARSH &amp; MCLENNAN COM US$1</t>
  </si>
  <si>
    <t>MARUBENI CORP,Y50</t>
  </si>
  <si>
    <t>MARVELL TECH GRP LTD USD0.002</t>
  </si>
  <si>
    <t>MASCO CORP,CMN STK US$1</t>
  </si>
  <si>
    <t>MASTERCARD INC-CLASS A USD0.0001</t>
  </si>
  <si>
    <t>MATTEL INC,COM US$1</t>
  </si>
  <si>
    <t>MAXIM INTERGRATE PROD US$0.001</t>
  </si>
  <si>
    <t>MAXIS BERHAD MYR.1</t>
  </si>
  <si>
    <t>MAZDA MOTOR CORP,Y50</t>
  </si>
  <si>
    <t>MCCORMICK &amp; CO-NON VTG SHS NPV</t>
  </si>
  <si>
    <t>MCDONALD'S CORP COM NPV</t>
  </si>
  <si>
    <t>MCGRAW-HILL COS US$1</t>
  </si>
  <si>
    <t>MCKESSON CORPORATION $0.01</t>
  </si>
  <si>
    <t>MDU RESOURCES GRP INC USD1</t>
  </si>
  <si>
    <t>MEAD JOHNSON NUTIRITION CO A USD0.01</t>
  </si>
  <si>
    <t>MEADWESTVACO CORP COM NPV</t>
  </si>
  <si>
    <t>MEDIASET ITL1000</t>
  </si>
  <si>
    <t>MEDIATEK INC TWD10</t>
  </si>
  <si>
    <t>MEDIOBANCA SPA,ITL1000</t>
  </si>
  <si>
    <t>MEDTRONIC INC,COM US$0.10</t>
  </si>
  <si>
    <t>MEG ENERGY CORP</t>
  </si>
  <si>
    <t>MEGA FINANCIAL HLDGS TWD10</t>
  </si>
  <si>
    <t>MEIJI HOLDINGS CO LTD</t>
  </si>
  <si>
    <t>MERCK &amp; CO. INC. USD0.5</t>
  </si>
  <si>
    <t>MERCK KGAA NPV ORD SHS</t>
  </si>
  <si>
    <t>METLIFE INC COM USD0.01</t>
  </si>
  <si>
    <t>METRO AG NPV</t>
  </si>
  <si>
    <t>METRO INC CLASS A SUB VTG NPV</t>
  </si>
  <si>
    <t>METSO OYJ EUR1.7</t>
  </si>
  <si>
    <t>MEXICHEM SAB DE CV</t>
  </si>
  <si>
    <t>MGM CHINA HOLDINGS LTD HKD1</t>
  </si>
  <si>
    <t>MGM RESORTS INTERNATIONAL USD0.01</t>
  </si>
  <si>
    <t>MICHAEL KORS HOLDINGS LTD</t>
  </si>
  <si>
    <t>MICHELIN (CGDE),'B'FF12 (REG), (BROWN BDS)</t>
  </si>
  <si>
    <t>MICROCHIP TECHNOLOGY USD0.001</t>
  </si>
  <si>
    <t>MICRON TECHNOLOGY,US$0.10</t>
  </si>
  <si>
    <t>MICROSOFT CORP COM USD0.00001</t>
  </si>
  <si>
    <t>MIRVAC GROUP</t>
  </si>
  <si>
    <t>MITSUBISHI CHEMICAL HOLDINGS (JT)</t>
  </si>
  <si>
    <t>MITSUBISHI CORP,Y50</t>
  </si>
  <si>
    <t>MITSUBISHI ELECTRIC, Y50</t>
  </si>
  <si>
    <t>MITSUBISHI ESTATES, Y50</t>
  </si>
  <si>
    <t>MITSUBISHI HEAVY INDS,Y50</t>
  </si>
  <si>
    <t>MITSUBISHI MATERIALS, Y50</t>
  </si>
  <si>
    <t>MITSUBISHI MOTORS Y50</t>
  </si>
  <si>
    <t>MITSUBISHI UFJ FINANCIAL</t>
  </si>
  <si>
    <t>MITSUI &amp; CO LTD,ORD Y50</t>
  </si>
  <si>
    <t>MITSUI FUDOSAN CO Y50</t>
  </si>
  <si>
    <t>MITSUI O.S.K.LINES,Y50</t>
  </si>
  <si>
    <t>MIZUHO FINANCIAL G NPV</t>
  </si>
  <si>
    <t>MOHAWK INDUSTRIES INC USD0.01</t>
  </si>
  <si>
    <t>MOLSON COORS BREWING CO -B USD0.01 (UN)</t>
  </si>
  <si>
    <t>MONDELEZ INTERNATIONAL W/I</t>
  </si>
  <si>
    <t>MONSANTO CO USD0.01</t>
  </si>
  <si>
    <t>MONSTER BEVERAGE CORP USD0.005</t>
  </si>
  <si>
    <t>MOODY'S CORP USD1</t>
  </si>
  <si>
    <t>MORGAN STANLEY COM USD0.01</t>
  </si>
  <si>
    <t>MOSAIC CO/THE WI</t>
  </si>
  <si>
    <t>MOTOROLA SOLUTIONS INC USD0.01</t>
  </si>
  <si>
    <t>MR PRICE GRP ZAR0.0025</t>
  </si>
  <si>
    <t>MS AND AD INSURANCE GROUP HOLDINGS</t>
  </si>
  <si>
    <t>MSTAR SEMICONDUCTOR INC TWD10</t>
  </si>
  <si>
    <t>MTN GROUP LTD ZAR0.0001</t>
  </si>
  <si>
    <t>MTR CORPORATION HKD1</t>
  </si>
  <si>
    <t>MTU AERO ENGINES GMBH</t>
  </si>
  <si>
    <t>MUNCHENER RUCKVERS NPV VINK, (REGD)</t>
  </si>
  <si>
    <t>MURATA MANUFACTURING, Y50</t>
  </si>
  <si>
    <t>MURPHY OIL CORP COM US$1</t>
  </si>
  <si>
    <t>MYLAN LABS COM US$0.50</t>
  </si>
  <si>
    <t>NABORS INDS LTD COM US$0.001</t>
  </si>
  <si>
    <t>NAMCO BANDAI HLDGS NPV</t>
  </si>
  <si>
    <t>NAN YA PLASTIC TWD10</t>
  </si>
  <si>
    <t>NASPERS LIMITED 'N' ZAR0.02</t>
  </si>
  <si>
    <t>NATEXIS BQE POPULA EUR1.6 (POST SUBDV)</t>
  </si>
  <si>
    <t>NATIONAL AUSTRALIA BANK, A$1</t>
  </si>
  <si>
    <t>NATIONAL-OILWELL VARCO COM USD0.01</t>
  </si>
  <si>
    <t>NATL BANK OF CANADA COM NPV</t>
  </si>
  <si>
    <t>NCR CORP COM US$1</t>
  </si>
  <si>
    <t>NCSOFT CORPORATION KRW500</t>
  </si>
  <si>
    <t>NEC CORP, Y50</t>
  </si>
  <si>
    <t>NEDBANK GROUP LTD ZAR1</t>
  </si>
  <si>
    <t>NESTLE SA CHF1 (REGD)</t>
  </si>
  <si>
    <t>NETCARE LIMITED ZAR0.01</t>
  </si>
  <si>
    <t>NETFLIX INC USD0.001</t>
  </si>
  <si>
    <t>NETWORK APPLIANCE NPV</t>
  </si>
  <si>
    <t>NEW WORLD DEVELOPMENT,HK$1</t>
  </si>
  <si>
    <t>NEW YORK COMMUNITY BANCORP USD.01</t>
  </si>
  <si>
    <t>NEWCREST MINING A$ 0.50</t>
  </si>
  <si>
    <t>NEWELL RUBBERMAID INC COM US$1</t>
  </si>
  <si>
    <t>NEWMONT MINING CORP COM US$1.6</t>
  </si>
  <si>
    <t>NEWS CORP CLASS A</t>
  </si>
  <si>
    <t>NEXTERA ENERGY INC USD 0.01</t>
  </si>
  <si>
    <t>NGK INSULATORS,Y50</t>
  </si>
  <si>
    <t>NGK SPARK PLUG CO,Y50</t>
  </si>
  <si>
    <t>NHN CORP KRW500</t>
  </si>
  <si>
    <t>NIDEC CORP Y50</t>
  </si>
  <si>
    <t>NIELSEN HOLDINGS N.V. EUR0.07</t>
  </si>
  <si>
    <t>NIKE INC CL 'B' COM NPV</t>
  </si>
  <si>
    <t>NIKON CORP,ORD YEN50</t>
  </si>
  <si>
    <t>NINTENDO CO, Y50</t>
  </si>
  <si>
    <t>NIPPON EXPRESS CO., Y50</t>
  </si>
  <si>
    <t>NIPPON MEAT PACKERS,Y50</t>
  </si>
  <si>
    <t>NIPPON PAINT,Y50</t>
  </si>
  <si>
    <t>NIPPON STEEL CORP, Y50</t>
  </si>
  <si>
    <t>NIPPON TEL&amp;TEL,ORD Y50000</t>
  </si>
  <si>
    <t>NIPPON YUSEN KK,Y50</t>
  </si>
  <si>
    <t>NISOURCE INC NPV</t>
  </si>
  <si>
    <t>NISSAN MOTOR CO,Y50</t>
  </si>
  <si>
    <t>NISSIN FOODS HOLDINGS CO LTD</t>
  </si>
  <si>
    <t>NITORI CO Y50</t>
  </si>
  <si>
    <t>NITTO DENKO CORP Y50</t>
  </si>
  <si>
    <t>NKSJ HOLDINGS INC</t>
  </si>
  <si>
    <t>NOBLE CORP PLC CHF3.15</t>
  </si>
  <si>
    <t>NOBLE ENERGY INC USD3.333</t>
  </si>
  <si>
    <t>NOBLE GROUP HKD0.25</t>
  </si>
  <si>
    <t>NOKIA (AB) OY EUR0.06</t>
  </si>
  <si>
    <t>NOKIAN RENKAAT NPV</t>
  </si>
  <si>
    <t>NOMURA HOLDINGS INC NPV</t>
  </si>
  <si>
    <t>NORDEA BANK AB ORD EUR0.39632(SEK QUOTE) (SWEDEN)</t>
  </si>
  <si>
    <t>NORDSTROM INC,COM STK NPV</t>
  </si>
  <si>
    <t>NORFOLK SOUTHERN CORP,COM US$1</t>
  </si>
  <si>
    <t>NORSK HYDRO ASA NOK3.6666</t>
  </si>
  <si>
    <t>NORTHEAST UTILITIES,COM US$5</t>
  </si>
  <si>
    <t>NORTHERN TRUST CP COM US$1.666</t>
  </si>
  <si>
    <t>NORTHROP GRUMMAN CORP COM NPV</t>
  </si>
  <si>
    <t>NOVARTIS AG CHF0.5 (REGD)</t>
  </si>
  <si>
    <t>NOVO NORDISK A/S-B DKK2</t>
  </si>
  <si>
    <t>NOVOZYMES A/S B SHARES DKK2</t>
  </si>
  <si>
    <t>NRG ENERGY INC USD0.01</t>
  </si>
  <si>
    <t>NSK Y50</t>
  </si>
  <si>
    <t>NTT DATA JPY5000</t>
  </si>
  <si>
    <t>NTT DOCOMO NPV</t>
  </si>
  <si>
    <t>NUANCE COMMUNICATI COM USD0.001</t>
  </si>
  <si>
    <t>NUCOR CORPCOM STK US$0.40</t>
  </si>
  <si>
    <t>NVIDIA CORP USD0.001</t>
  </si>
  <si>
    <t>NVR INC COM USD0.01</t>
  </si>
  <si>
    <t>NXP SEMICONDUCTORS NV</t>
  </si>
  <si>
    <t>OBAYASHI CORP Y50</t>
  </si>
  <si>
    <t>OCCIDENTAL PETROL,COM US$0.20</t>
  </si>
  <si>
    <t>OCI NV EUR1</t>
  </si>
  <si>
    <t>ODAKYU ELECTRIC RAILWAY CO,Y50</t>
  </si>
  <si>
    <t>OIL SEARCH,PGK0.10</t>
  </si>
  <si>
    <t>OJI PAPER,Y50</t>
  </si>
  <si>
    <t>OLD REPUBLIC INTL COM US$1</t>
  </si>
  <si>
    <t>OLYMPUS CORP NPV</t>
  </si>
  <si>
    <t>OMNICARE COM US$1</t>
  </si>
  <si>
    <t>OMNICOM GROUP COM US$0.15</t>
  </si>
  <si>
    <t>OMRON CORP JPY50</t>
  </si>
  <si>
    <t>OMV AG ATS100 (VAR)</t>
  </si>
  <si>
    <t>ONEOK INC COM NPV</t>
  </si>
  <si>
    <t>ONO PHARMACEUTICAL,Y50</t>
  </si>
  <si>
    <t>ORACLE CORP COM STK NPV</t>
  </si>
  <si>
    <t>ORANGE EUR4 (FP)</t>
  </si>
  <si>
    <t>O'REILLY AUTOMOTIVE INC USD0.01</t>
  </si>
  <si>
    <t>ORICA LIMITED AUD1.00</t>
  </si>
  <si>
    <t>ORIENTAL LAND CO Y50</t>
  </si>
  <si>
    <t>ORIGIN ENERGY NPV(POSTRECON DFD)</t>
  </si>
  <si>
    <t>ORION CORP KRW5000</t>
  </si>
  <si>
    <t>ORIX CORP,Y50</t>
  </si>
  <si>
    <t>ORKLA ASA NOK6.25</t>
  </si>
  <si>
    <t>OSAKA GAS CO., ORD Y50</t>
  </si>
  <si>
    <t>OSRAM LICHT AG</t>
  </si>
  <si>
    <t>OTP BANK HUF100</t>
  </si>
  <si>
    <t>OTSUKA HOLDINGS CO LTD</t>
  </si>
  <si>
    <t>OVERSEA-CHINESE BK SGD0.50 (POST SUBDIVISION)</t>
  </si>
  <si>
    <t>OWENS ILLINOIS COM US$0.01</t>
  </si>
  <si>
    <t>P G &amp; E CORP (UN)</t>
  </si>
  <si>
    <t>PACCAR INCCOM STK US$12</t>
  </si>
  <si>
    <t>PACIFIC RUBIALES ENERGY CORP NPV</t>
  </si>
  <si>
    <t>PALL CORP COM US$0.10</t>
  </si>
  <si>
    <t>PANASONIC CORPORATION</t>
  </si>
  <si>
    <t>PARKER HANNIFEN,COM NPV</t>
  </si>
  <si>
    <t>PARTNER RE HLDGS COM US$0.01</t>
  </si>
  <si>
    <t>PARTNERS GROUP -REG CHF0.01</t>
  </si>
  <si>
    <t>PATTERSON COS INC COM USD0.01</t>
  </si>
  <si>
    <t>PATTERSON-UTI ENERGY USD0.01</t>
  </si>
  <si>
    <t>PAYCHEX INC COM US$0.01</t>
  </si>
  <si>
    <t>PEABODY ENERGY CORP USD0.01</t>
  </si>
  <si>
    <t>PEMBINA PIPELINE CORP</t>
  </si>
  <si>
    <t>PENN WEST PETROLEUM LTD</t>
  </si>
  <si>
    <t>PENTAIR LTD REGISTERED USD0.167</t>
  </si>
  <si>
    <t>PEOPLES UTD FINL COM STK USD0.01</t>
  </si>
  <si>
    <t>PEPCO HOLDINGS COM USD0.01</t>
  </si>
  <si>
    <t>PEPSICO INC CAP US$0.01 2/3</t>
  </si>
  <si>
    <t>PERNOD-RICARD FF20</t>
  </si>
  <si>
    <t>PERRIGO CO PLC</t>
  </si>
  <si>
    <t>PETROL BRASILEIROS PREF NPV</t>
  </si>
  <si>
    <t>PETROLEO BRASILIERO SA N/PV</t>
  </si>
  <si>
    <t>PETRONAS CHEMICALS GROUP BHD MYR0.1</t>
  </si>
  <si>
    <t>PETRONAS GAS BERHAD MYR1</t>
  </si>
  <si>
    <t>PETSMART INC COM NPV</t>
  </si>
  <si>
    <t>PFIZER INC COM US$0.05</t>
  </si>
  <si>
    <t>PGE POLSKA GRUPA PLN10.00</t>
  </si>
  <si>
    <t>PHILIP MORRIS INTERNAT -W/I</t>
  </si>
  <si>
    <t>PHILLIPS 66</t>
  </si>
  <si>
    <t>PINNACLE WEST, COM US$2.50</t>
  </si>
  <si>
    <t>PIONEER NATURAL RES US$0.01</t>
  </si>
  <si>
    <t>PIRELLI &amp; CO EUR0.52</t>
  </si>
  <si>
    <t>PKO BANK PLOSKI SA PLN1</t>
  </si>
  <si>
    <t>PLUM CREEK TIMBER CO USD0.01</t>
  </si>
  <si>
    <t>PNC FINANCIAL SVCS COM USD5</t>
  </si>
  <si>
    <t>POLSKI KONCERN NAFTOWAY, PLN1.25 (PW)</t>
  </si>
  <si>
    <t>PORSCHE AUTO HL SE NON ATG PRF NPV</t>
  </si>
  <si>
    <t>POSCO KRW5000</t>
  </si>
  <si>
    <t>POTASH CORP OF SASKATCHEWAN (CT)</t>
  </si>
  <si>
    <t>POWER ASSETS HOLDINGS LTD HKD1</t>
  </si>
  <si>
    <t>POWER CORP CANADA,COM NPVSUBORD VOTING</t>
  </si>
  <si>
    <t>POWER FINL CORP,COM NPV</t>
  </si>
  <si>
    <t>POWSZECHNY ZAKLAD UBEZPIECZE</t>
  </si>
  <si>
    <t>PPG INDS,COM STK US$1.666</t>
  </si>
  <si>
    <t>PPL CORP COM USD0.01</t>
  </si>
  <si>
    <t>PRADA SPA HKD36.5</t>
  </si>
  <si>
    <t>PRAXAIR INC COM NPV</t>
  </si>
  <si>
    <t>PRECISION CASTPARTS,CMN US$12</t>
  </si>
  <si>
    <t>PRESIDENT CHAIN CORP TWD10</t>
  </si>
  <si>
    <t>PRICELINE COM INC USD0.008</t>
  </si>
  <si>
    <t>PRINCIPAL FINANCIAL GP USD0.01</t>
  </si>
  <si>
    <t>PROCTER &amp; GAMBLE CO/THE USD1 (UN)</t>
  </si>
  <si>
    <t>PROGRESSIVE CORP(OHIO) COM $1</t>
  </si>
  <si>
    <t>PROLOGIS INC USD0.01</t>
  </si>
  <si>
    <t>PRUDENTIAL FIN INC USD 0.01</t>
  </si>
  <si>
    <t>PRYSMIAN SPA EUR0.1 (IM)</t>
  </si>
  <si>
    <t>PSP SWISS PROPERTY CHF 10.5</t>
  </si>
  <si>
    <t>PTT EXPLORATION &amp; PRD THB1 (ALIEN MKT)</t>
  </si>
  <si>
    <t>PTT GLOBAL CHEMICAL PCL FOR</t>
  </si>
  <si>
    <t>PTT PUBLIC CO THB10-ALIEN MKT</t>
  </si>
  <si>
    <t>PUBLIC BK BHD MYR1 (ALIEN MARKET)</t>
  </si>
  <si>
    <t>PUBLIC SERVICE ENTCOM STK NPV</t>
  </si>
  <si>
    <t>PUBLIC STORAGE INC USD.1</t>
  </si>
  <si>
    <t>PUBLICIS GROUPE SA EUR0.4</t>
  </si>
  <si>
    <t>PULTE GROUP INC USD0.01</t>
  </si>
  <si>
    <t>PVH CORP USD1</t>
  </si>
  <si>
    <t>QBE INSURANCE GROUP LTD (AU)</t>
  </si>
  <si>
    <t>QEP RESOURCES INC</t>
  </si>
  <si>
    <t>QIAGEN N.V. EUR0.01 (GY)</t>
  </si>
  <si>
    <t>QUAL COMM INC STK US$0.0001</t>
  </si>
  <si>
    <t>QUANTA COMPUTER INC TWD10</t>
  </si>
  <si>
    <t>QUEST DIAGNOSTICS COM US$0.01</t>
  </si>
  <si>
    <t>QUESTAR CORP NPV</t>
  </si>
  <si>
    <t>RACKSPACE HOSTING INC USD0.001</t>
  </si>
  <si>
    <t>RALPH LAUREN CORP USD0.01</t>
  </si>
  <si>
    <t>RAMSAY HEALTHCARE NPV</t>
  </si>
  <si>
    <t>RANDSTAD HOLDINGS NV NLG0.20</t>
  </si>
  <si>
    <t>RANGE RESOURCES CORP USD0.01</t>
  </si>
  <si>
    <t>RAYTHEON COM STK USD0.01</t>
  </si>
  <si>
    <t>REALTY INCOME CORP USD1</t>
  </si>
  <si>
    <t>RED ELECTRICA DE ESPANA EUR2</t>
  </si>
  <si>
    <t>RED HAT ORD USD0.0001</t>
  </si>
  <si>
    <t>REED ELSEVIER N.V. EUR0.06</t>
  </si>
  <si>
    <t>REGENCY CENTERS CORP USD0.01</t>
  </si>
  <si>
    <t>REGENERON PHARMACEUTICALS</t>
  </si>
  <si>
    <t>REGIONS FINANCIAL COM USD0.625</t>
  </si>
  <si>
    <t>REMGRO ZAR0.01</t>
  </si>
  <si>
    <t>RENAISSANCERE HLDGS LTD USD1</t>
  </si>
  <si>
    <t>RENAULT ORD EUR3.81</t>
  </si>
  <si>
    <t>REPSOL SA (RG) EUR1</t>
  </si>
  <si>
    <t>REPUBLIC SERVICES INC USD0.01</t>
  </si>
  <si>
    <t>RESONA HLDGS INC NPV</t>
  </si>
  <si>
    <t>RESORTS WORLD BHD MYR0.10 (POST SUBD)</t>
  </si>
  <si>
    <t>REXEL SA EUR5</t>
  </si>
  <si>
    <t>REYNOLDS AMERICAN INC USD0.0001 (USA)</t>
  </si>
  <si>
    <t>RICOH CO., Y50</t>
  </si>
  <si>
    <t>RIO TINTO NPV</t>
  </si>
  <si>
    <t>RIOCAN REAL ESTATE INV TST NPV</t>
  </si>
  <si>
    <t>RMB HLDGS, ZAR0.01</t>
  </si>
  <si>
    <t>ROBERT HALF INTL COM US$1</t>
  </si>
  <si>
    <t>ROCHE HLDGS AG GENUSSCHEINE, NPV</t>
  </si>
  <si>
    <t>ROCKWELL AUTOMATION COM USD1</t>
  </si>
  <si>
    <t>ROCKWELL COLLINS I COM USD0.01</t>
  </si>
  <si>
    <t>ROGERS COMMUNICATIONS INC-B (CT)</t>
  </si>
  <si>
    <t>ROHM COM Y50</t>
  </si>
  <si>
    <t>ROPER INDUSTRIES INC USD0.01</t>
  </si>
  <si>
    <t>ROSS STORES,CMN US$0.01</t>
  </si>
  <si>
    <t>ROWAN COMPANIES PLC USD0.125</t>
  </si>
  <si>
    <t>ROYAL BANK OF CANADA (CT)</t>
  </si>
  <si>
    <t>ROYAL CARIBBEAN CRUISE USD0.01</t>
  </si>
  <si>
    <t>RWE AG NPV</t>
  </si>
  <si>
    <t>RYANAIR HOLDINGS PLC EUR0.00635 (ID)</t>
  </si>
  <si>
    <t>RYDER SYSTEM INC,COM US$0.50</t>
  </si>
  <si>
    <t>SABANCI HOLDINGS TRY1</t>
  </si>
  <si>
    <t>SABESP CIA SANEAME COMNPV</t>
  </si>
  <si>
    <t>SAFEWAY INC,CMN US$0.01</t>
  </si>
  <si>
    <t>SAFRAN EUR0.20</t>
  </si>
  <si>
    <t>SAIPEM,ORD ITL1000</t>
  </si>
  <si>
    <t>SALESFORCE.COM NPV</t>
  </si>
  <si>
    <t>SAMPO OYJ SER'A'NPV</t>
  </si>
  <si>
    <t>SAMSONITE INTERNATIONAL SA USD0.01</t>
  </si>
  <si>
    <t>SAMSUNG C&amp;T CORP</t>
  </si>
  <si>
    <t>SAMSUNG ELECTRO-MECH KRW5000</t>
  </si>
  <si>
    <t>SAMSUNG ELECTRONIC KRW5000</t>
  </si>
  <si>
    <t>SAMSUNG FIRE+MARINE KRW5000</t>
  </si>
  <si>
    <t>SAMSUNG HEAVY INDS KRW5000</t>
  </si>
  <si>
    <t>SAMSUNG LIFE INSURANCE CO KRW500</t>
  </si>
  <si>
    <t>SAMSUNG SDI KRW5000, KRW5000</t>
  </si>
  <si>
    <t>SANDISK CORP COM US$</t>
  </si>
  <si>
    <t>SANDS CHINA LTD USD0.01</t>
  </si>
  <si>
    <t>SANDVIK AB NPV (POST SPLIT)</t>
  </si>
  <si>
    <t>SANLAM ZAR0.01</t>
  </si>
  <si>
    <t>SANOFI EUR2 (FP)</t>
  </si>
  <si>
    <t>SANTEN PHARMACEUTICAL,Y50</t>
  </si>
  <si>
    <t>SANTOS,A$0.25</t>
  </si>
  <si>
    <t>SAP AG NPV</t>
  </si>
  <si>
    <t>SAPURAKENCANA PETROLEUM BHD MYR1</t>
  </si>
  <si>
    <t>SAPUTO GROUP INC</t>
  </si>
  <si>
    <t>SASOL NPV</t>
  </si>
  <si>
    <t>SBA COMMUNICATIONS CORP-CL A USD0.01</t>
  </si>
  <si>
    <t>SBI HOLDINGS INC NPV</t>
  </si>
  <si>
    <t>SBM OFFSHORE NV EUR0.25</t>
  </si>
  <si>
    <t>SCANA CORP NPV</t>
  </si>
  <si>
    <t>SCANIA AB SER B NPV (POST SPLI T)</t>
  </si>
  <si>
    <t>SCHIBSTED A/S NWKR1</t>
  </si>
  <si>
    <t>SCHINDLER-HLDG AG CHF0.1 9REGD)(POST-SUBD)</t>
  </si>
  <si>
    <t>SCHINDLER-HLDG AG PTG CERT CHF0.10 (POST SUBD)</t>
  </si>
  <si>
    <t>SCHLUMBERGER LTD USD0.01 (UN)</t>
  </si>
  <si>
    <t>SCHNEIDER SA ELECTRIC EUR8.00</t>
  </si>
  <si>
    <t>SCHWAB(CHARLES) CORP US$0.01</t>
  </si>
  <si>
    <t>SCOR SE EUR7.876972 (FP)</t>
  </si>
  <si>
    <t>SCRIPPS NETWORKS I COM USD0.01 CL 'A'</t>
  </si>
  <si>
    <t>SEADRILL LTD USD2 (NO)</t>
  </si>
  <si>
    <t>SEAGATE TECHNOLOGY USD0.00001</t>
  </si>
  <si>
    <t>SEALED AIR CORP COM USD0.01</t>
  </si>
  <si>
    <t>SECOM CO,Y50</t>
  </si>
  <si>
    <t>SECURITAS AB SWKR1 SER 'B'</t>
  </si>
  <si>
    <t>SEGA SAMMY HOLDINGS NPV</t>
  </si>
  <si>
    <t>SEI INVESTMENTS CO USD.01</t>
  </si>
  <si>
    <t>SEIKO EPSON CORP NPV</t>
  </si>
  <si>
    <t>SEKISUI CHEMICAL, Y50</t>
  </si>
  <si>
    <t>SEKISUI HOUSE, ORD Y50</t>
  </si>
  <si>
    <t>SEMBCORP INDUSTRIE SHD0.25 (POST REORG)</t>
  </si>
  <si>
    <t>SEMPRA ENERGY CORP COM NPV</t>
  </si>
  <si>
    <t>SES (LX)</t>
  </si>
  <si>
    <t>SEVEN &amp; I HOLDINGS NPV</t>
  </si>
  <si>
    <t>SGS HOLDING SWF20 (REGD)</t>
  </si>
  <si>
    <t>SHARP CORP, Y50</t>
  </si>
  <si>
    <t>SHAW COMMUNICATIONS 'B'</t>
  </si>
  <si>
    <t>SHERWIN WILLIAMS,CMN US$1</t>
  </si>
  <si>
    <t>SHIMANO INC Y50</t>
  </si>
  <si>
    <t>SHIMIZU CONSTRUCTION CO,Y50</t>
  </si>
  <si>
    <t>SHINETSU CHEMICAL, Y50</t>
  </si>
  <si>
    <t>SHINHAN FIN GROUP KRW5000</t>
  </si>
  <si>
    <t>SHINSEI BANK LTD</t>
  </si>
  <si>
    <t>SHIONOGI &amp; CO,Y50</t>
  </si>
  <si>
    <t>SHISEIDO CO,Y50</t>
  </si>
  <si>
    <t>SHIZUOKA BANK,ORD Y50</t>
  </si>
  <si>
    <t>SHOEI CO LTD NPV</t>
  </si>
  <si>
    <t>SHOPPERS DRUG MART CORP</t>
  </si>
  <si>
    <t>SHOPRITE HLDGS LTD ZAR0.011</t>
  </si>
  <si>
    <t>SIAM COMM BANK THB10 (ALIEN)</t>
  </si>
  <si>
    <t>SIDER NACIONAL CIA NPV</t>
  </si>
  <si>
    <t>SIEMENS AG-REG (GY)</t>
  </si>
  <si>
    <t>SIGMA-ALDRICH CORP US$1</t>
  </si>
  <si>
    <t>SIKA FINANZ CHF9 (BEARER)</t>
  </si>
  <si>
    <t>SILICONWARE PRECISION TW$10</t>
  </si>
  <si>
    <t>SILVER WHEATON CORP</t>
  </si>
  <si>
    <t>SIME DARBY BERHAD</t>
  </si>
  <si>
    <t>SIMON PROPERTY COM USD0.0001</t>
  </si>
  <si>
    <t>SINGAPORE AIRLINES SG$1 (SINGAPORE)</t>
  </si>
  <si>
    <t>SINGAPORE EXCHANGE LTD SGD0.01</t>
  </si>
  <si>
    <t>SINGAPORE PRESS HLDGS SGD0.2</t>
  </si>
  <si>
    <t>SINGAPORE TECH ENGINE SG$0.10</t>
  </si>
  <si>
    <t>SINGAPORE TELECOM LTD (SG)</t>
  </si>
  <si>
    <t>SINO LAND CO. HK$1.00</t>
  </si>
  <si>
    <t>SINOPAC HLDGS TWD10</t>
  </si>
  <si>
    <t>SIRIUS XM HOLDINGS INC USD0.001</t>
  </si>
  <si>
    <t>SJM HOLDINGS LTD HKD1</t>
  </si>
  <si>
    <t>SK ENERGY CO LTD NPV</t>
  </si>
  <si>
    <t>SK HOLDINGS CO.LTD KRW5000</t>
  </si>
  <si>
    <t>SK HYNIX INC KRW5000 (KP)</t>
  </si>
  <si>
    <t>SK TELECOM KRW500</t>
  </si>
  <si>
    <t>SKANDINAVISKA ENSKILDA 'A'BANKEN SWKR10</t>
  </si>
  <si>
    <t>SKANSKA AB SER 'B' SEK3 (SWEDEN)</t>
  </si>
  <si>
    <t>SKF AB SER 'B' NPV (POST SPLIT)</t>
  </si>
  <si>
    <t>SL GREEN REALTY CORP USD0.01</t>
  </si>
  <si>
    <t>SLM CORP USD0.2</t>
  </si>
  <si>
    <t>SMC CORP Y50</t>
  </si>
  <si>
    <t>SMUCKER (JM) CO COM NPV</t>
  </si>
  <si>
    <t>SNAM SPA EUR1</t>
  </si>
  <si>
    <t>SNC-LAVALIN GROUP INC NPV</t>
  </si>
  <si>
    <t>SOC GENERALE ORD SHS EUR1.25</t>
  </si>
  <si>
    <t>SODEXO</t>
  </si>
  <si>
    <t>SOFTBANK CORP Y50</t>
  </si>
  <si>
    <t>SOLVAY ET CIE NPV BFR, (BRUXEL LES QUOTED)</t>
  </si>
  <si>
    <t>SONIC HEALTHCARE AUD0.20</t>
  </si>
  <si>
    <t>SONOVA HOLDING AG REG CHF0.05</t>
  </si>
  <si>
    <t>SONY CORP, Y50</t>
  </si>
  <si>
    <t>SOUTHERN CO COM US$5</t>
  </si>
  <si>
    <t>SOUTHERN COPPER CORP USD0.01 (UN)</t>
  </si>
  <si>
    <t>SOUTHWEST AIRLINES COM US$1</t>
  </si>
  <si>
    <t>SOUTHWESTERN ENERGY COM US$2.5</t>
  </si>
  <si>
    <t>SOUZA CRUZ (CIA) COM NPV</t>
  </si>
  <si>
    <t>SPECTRA ENERGY COR COM USD0.001</t>
  </si>
  <si>
    <t>SPRINT CORP W/I USD0.01</t>
  </si>
  <si>
    <t>SPX CORP COM US$10</t>
  </si>
  <si>
    <t>ST JUDE MEDICALCOM STK US$0.10</t>
  </si>
  <si>
    <t>STANDARD BK GR LTD ZAR0.10</t>
  </si>
  <si>
    <t>STANLEY BLACK &amp; DECKER INC USD2.5</t>
  </si>
  <si>
    <t>STANLEY ELECTRIC,ORD Y50</t>
  </si>
  <si>
    <t>STAPLES INC. COM US$0.0006</t>
  </si>
  <si>
    <t>STARBUCKS CORP</t>
  </si>
  <si>
    <t>STARWOOD HTLS WRLD CON STK USD0.01</t>
  </si>
  <si>
    <t>STATE STREET CORP COM US$1</t>
  </si>
  <si>
    <t>STATOIL ASA NOK2.50</t>
  </si>
  <si>
    <t>STEINHOFF INTL HLDGS ZAR.5</t>
  </si>
  <si>
    <t>STERICYCLE INC USD0.01</t>
  </si>
  <si>
    <t>STMICROELECTRONICS NV EUR1.0 (FP)</t>
  </si>
  <si>
    <t>STOCKLAND NPV</t>
  </si>
  <si>
    <t>STORA ENSO OYJ NPV SER 'R'</t>
  </si>
  <si>
    <t>STRYKER CORP COM US$0.10</t>
  </si>
  <si>
    <t>SUBSEA 7 SA USD2</t>
  </si>
  <si>
    <t>SUEZ ENVIRONNEMENT EUR4</t>
  </si>
  <si>
    <t>SULZER GEBRUDER SWF100 (REGD)</t>
  </si>
  <si>
    <t>SUMITOMO CHEMICAL CO,Y50</t>
  </si>
  <si>
    <t>SUMITOMO CORP, Y50</t>
  </si>
  <si>
    <t>SUMITOMO ELECTRICAL, ORD Y50</t>
  </si>
  <si>
    <t>SUMITOMO METAL MINING, Y50</t>
  </si>
  <si>
    <t>SUMITOMO MITSUI FIN GRP NPV</t>
  </si>
  <si>
    <t>SUMITOMO MITSUI TRUST HOLDINGS</t>
  </si>
  <si>
    <t>SUMITOMO REALTY &amp; DEV,ORD Y50</t>
  </si>
  <si>
    <t>SUN HUNG KAI PROPERTIES,HK$0.5</t>
  </si>
  <si>
    <t>SUN LIFE FINANCIAL INC (CT)</t>
  </si>
  <si>
    <t>SUNCOR ENERGY INC (CT)</t>
  </si>
  <si>
    <t>SUNCORP GROUP LTD (AU)</t>
  </si>
  <si>
    <t>SUNTRUST BANKS ,CMN US$1</t>
  </si>
  <si>
    <t>SURUGA BANK JPY50</t>
  </si>
  <si>
    <t>SUZUKI MOTOR CORP Y50</t>
  </si>
  <si>
    <t>SVENSKA CELLULOSA AB B SHS</t>
  </si>
  <si>
    <t>SVENSKA HANDELSBKN SER A SEK4.30</t>
  </si>
  <si>
    <t>SWATCH GRP AG-B CHF2.25</t>
  </si>
  <si>
    <t>SWATCH GRP CHF0.45 (REGD)</t>
  </si>
  <si>
    <t>SWEDBANK AB A SHARES</t>
  </si>
  <si>
    <t>SWEDISH MATCH SEK1.20</t>
  </si>
  <si>
    <t>SWIRE PACIFIC 'A' ORD HK$0.60</t>
  </si>
  <si>
    <t>SWISS LIFE HOLDING AG</t>
  </si>
  <si>
    <t>SWISS PRIME SITE CHF25.6</t>
  </si>
  <si>
    <t>SWISS RE LTD CHF0.1</t>
  </si>
  <si>
    <t>SWISSCOM AG CHF9 (REGD)</t>
  </si>
  <si>
    <t>SYDNEY AIRPORT NPV(STAPLED SECURITY)</t>
  </si>
  <si>
    <t>SYMANTEC CORP. COM US$0.01</t>
  </si>
  <si>
    <t>SYNGENTA CHF10 (REGD)</t>
  </si>
  <si>
    <t>SYNOPSYS COM STK US$0.01</t>
  </si>
  <si>
    <t>SYSCO CP,US$1</t>
  </si>
  <si>
    <t>SYSMEX CORP NPV</t>
  </si>
  <si>
    <t>T &amp; D HOLDINGS NPV</t>
  </si>
  <si>
    <t>T GARANTI BANKASI TRY1</t>
  </si>
  <si>
    <t>T MOBILE US INC USD0.0001</t>
  </si>
  <si>
    <t>T ROWE PRICE GROUP INCUSD0.2</t>
  </si>
  <si>
    <t>TAIHEIYO CEMENT CORP Y50</t>
  </si>
  <si>
    <t>TAISEI CORP,ORD Y50</t>
  </si>
  <si>
    <t>TAISHIN FINANCIAL TWD10</t>
  </si>
  <si>
    <t>TAISHO PHARMACEUTICAL HOLDIN</t>
  </si>
  <si>
    <t>TAIWAN CEMENT TWD10</t>
  </si>
  <si>
    <t>TAIWAN COOPERATIVE FINANCIAL</t>
  </si>
  <si>
    <t>TAIWAN MOBILE CO TWD10</t>
  </si>
  <si>
    <t>TAIWAN SEMICONDUCTOR TWD10</t>
  </si>
  <si>
    <t>TAKEDA PHARMACEUTICAL NPV</t>
  </si>
  <si>
    <t>TALISMAN ENERGY INC (CT)</t>
  </si>
  <si>
    <t>TARGET CORP USD0.1669</t>
  </si>
  <si>
    <t>TATTERSALLS LTD NPV</t>
  </si>
  <si>
    <t>TD AMERITRADE HLDG USD0.01</t>
  </si>
  <si>
    <t>TDC A/S</t>
  </si>
  <si>
    <t>TDK CORP, Y50</t>
  </si>
  <si>
    <t>TE CONNECTIVITY LTD CHF1.37</t>
  </si>
  <si>
    <t>TECHNIP NPV</t>
  </si>
  <si>
    <t>TECHTRONIC INDUSTRIES HKD0.1</t>
  </si>
  <si>
    <t>TECK RESOURCES LTD-CLS B (CT)</t>
  </si>
  <si>
    <t>TECO ENERGY INC,COM US$1.00</t>
  </si>
  <si>
    <t>TELE2 AB B SHS</t>
  </si>
  <si>
    <t>TELECOM CORP OF NEW ZEALAND (NZ)</t>
  </si>
  <si>
    <t>TELECOM ITALIA DI RISP EUR.55</t>
  </si>
  <si>
    <t>TELECOM ITALIA EUR.55</t>
  </si>
  <si>
    <t>TELEF BRASIL</t>
  </si>
  <si>
    <t>TELEFONICA SA EUR1</t>
  </si>
  <si>
    <t>TELENOR NOK10,000</t>
  </si>
  <si>
    <t>TELIASONERA AB (SS)</t>
  </si>
  <si>
    <t>TELSTRA CORP LTD NPV</t>
  </si>
  <si>
    <t>TELUS CORPORATION COM NPV (NON CANADIAN)</t>
  </si>
  <si>
    <t>TENAGA NASIONAL BHD. MY$1</t>
  </si>
  <si>
    <t>TENARIS SA USD1 (IM)</t>
  </si>
  <si>
    <t>TERADATA CORP COM STK USD0.01'WI'</t>
  </si>
  <si>
    <t>TERNA SPA</t>
  </si>
  <si>
    <t>TERUMO,ORD Y50</t>
  </si>
  <si>
    <t>TEVA PHARMA ILS0.1 UTS</t>
  </si>
  <si>
    <t>TEXAS INSTRUMENTS INC USD1 (US)</t>
  </si>
  <si>
    <t>TEXTRON INC, COM STK US$0.125</t>
  </si>
  <si>
    <t>THALES EUR3</t>
  </si>
  <si>
    <t>THERMO ELECTRON COM US$1</t>
  </si>
  <si>
    <t>THOMSON REUTERS CORP (CT)</t>
  </si>
  <si>
    <t>THYSSEN KRUPP AG NPV</t>
  </si>
  <si>
    <t>TIFFANY &amp; CO USD0.01</t>
  </si>
  <si>
    <t>TIGER BRANDS ZAR0.10</t>
  </si>
  <si>
    <t>TIM HORTONS INC (CT)</t>
  </si>
  <si>
    <t>TIM PARTICIPACOES SA</t>
  </si>
  <si>
    <t>TIME WARNER CABLE</t>
  </si>
  <si>
    <t>TIME WARNER INC USD0.01</t>
  </si>
  <si>
    <t>TINGYI HOLDINGS CORP US$0.005</t>
  </si>
  <si>
    <t>TJX CO COM US$1</t>
  </si>
  <si>
    <t>TNT EXPRESS NV W/I EUR0.08</t>
  </si>
  <si>
    <t>TOBU RAILWAY,Y50</t>
  </si>
  <si>
    <t>TOHOKU ELECTRIC POWER,ORD Y500</t>
  </si>
  <si>
    <t>TOKIO MARINE HLDG NPV</t>
  </si>
  <si>
    <t>TOKYO ELEC POWER CO,Y500</t>
  </si>
  <si>
    <t>TOKYO ELECTRON,Y50</t>
  </si>
  <si>
    <t>TOKYO GAS CO,Y50</t>
  </si>
  <si>
    <t>TOKYO TATEMONO CO Y50</t>
  </si>
  <si>
    <t>TOKYU CORP, Y50</t>
  </si>
  <si>
    <t>TOKYU FUDOSAN HOLDINGS CORP</t>
  </si>
  <si>
    <t>TOLL BROTHERS INC USD0.01</t>
  </si>
  <si>
    <t>TOLL HOLDINGS LTD A$0.20</t>
  </si>
  <si>
    <t>TOPPAN PRINTING,ORD Y50</t>
  </si>
  <si>
    <t>TORAY INDUSTRIES, Y50</t>
  </si>
  <si>
    <t>TORCHMARK CORP,COM US$1</t>
  </si>
  <si>
    <t>TORONTO-DOMINION BANK (CT)</t>
  </si>
  <si>
    <t>TORONTO-DOMINION BANK (UN)</t>
  </si>
  <si>
    <t>TOSHIBA CORP, Y50</t>
  </si>
  <si>
    <t>TOTAL SA EUR2.5 (FP)</t>
  </si>
  <si>
    <t>TOTAL SYS SVCS USD1</t>
  </si>
  <si>
    <t>TOTO,Y50</t>
  </si>
  <si>
    <t>TOYO SEIKAN KAISHA, Y50</t>
  </si>
  <si>
    <t>TOYOTA INDUSTRIES CORP JPY50</t>
  </si>
  <si>
    <t>TOYOTA MOTOR CO,Y50</t>
  </si>
  <si>
    <t>TOYOTA TSUSHO CORP Y50</t>
  </si>
  <si>
    <t>TRACTOR SUPPLY CO US$0.008</t>
  </si>
  <si>
    <t>TRANSALTA CORP,COM NPV</t>
  </si>
  <si>
    <t>TRANSCANADA CORP (CT)</t>
  </si>
  <si>
    <t>TRANSDIGM GROUP</t>
  </si>
  <si>
    <t>TRANSOCEAN LTD CHF15 (UN)</t>
  </si>
  <si>
    <t>TRANSOCEAN LTD CHF15 (VX)</t>
  </si>
  <si>
    <t>TRANSURBAN GROUP NPV, (POST RECON) (AUSTRALIA)</t>
  </si>
  <si>
    <t>TRAVELERS CO INC COM NPV</t>
  </si>
  <si>
    <t>TREND MICRO Y50</t>
  </si>
  <si>
    <t>TRIMBLE NAVIGATION COM NPV</t>
  </si>
  <si>
    <t>TRIPADVISOR INC USD0.001</t>
  </si>
  <si>
    <t>TRW AUTOMOTIVE HLDGS CRP</t>
  </si>
  <si>
    <t>TURKCELL ILETISIM TRY1</t>
  </si>
  <si>
    <t>TURKIYE HALK BANKASI TRY 1</t>
  </si>
  <si>
    <t>TWENTY FIRST CENTURY FOX B USD0.01</t>
  </si>
  <si>
    <t>TWENTY FIRST CENTURY FOX INC USD0.01</t>
  </si>
  <si>
    <t>TYCO INTERNATIONAL COM USD0.80</t>
  </si>
  <si>
    <t>TYSON FOODS INC CL 'A' COMUS$0.10</t>
  </si>
  <si>
    <t>UBI BANCA SCPA EUR2.50</t>
  </si>
  <si>
    <t>UBS AG-REG CHF0.1 (VX)</t>
  </si>
  <si>
    <t>UCB NPV</t>
  </si>
  <si>
    <t>ULTRAPAR PARTICIPACOES SA</t>
  </si>
  <si>
    <t>UMICORE NPV</t>
  </si>
  <si>
    <t>UNI CHARM CORP. Y50</t>
  </si>
  <si>
    <t>UNIBAIL-RODAMCO EUR5 (NA)</t>
  </si>
  <si>
    <t>UNICREDIT SPA</t>
  </si>
  <si>
    <t>UNILEVER NV CVA EUR0.16</t>
  </si>
  <si>
    <t>UNION PACIFIC CORP COM US$2.50</t>
  </si>
  <si>
    <t>UNI-PRESIDENT ENTERPRISESTWD10</t>
  </si>
  <si>
    <t>UNITED INTERNET AG REG SHS NPV</t>
  </si>
  <si>
    <t>UNITED MICROELECTRONICS CORPTWD10</t>
  </si>
  <si>
    <t>UNITED OVERSEAS BK,SIN$1</t>
  </si>
  <si>
    <t>UNITED PARCEL SERVICE - CL BUSD0.01</t>
  </si>
  <si>
    <t>UNITED STATES STEEL CORP USD1</t>
  </si>
  <si>
    <t>UNITED TECHNOLOGIES CORP USD1</t>
  </si>
  <si>
    <t>UNITEDHEALTH GROUP INC USD0.01US$0.01</t>
  </si>
  <si>
    <t>UNIVERSAL HEALTH SVCS B USD.01</t>
  </si>
  <si>
    <t>UNUM GROUP COM USDO.10</t>
  </si>
  <si>
    <t>UPM KYMMENE OY EURNPV</t>
  </si>
  <si>
    <t>URBAN OUTFITTERS INC USD0.0001</t>
  </si>
  <si>
    <t>US BANCORP COM USD0.01</t>
  </si>
  <si>
    <t>VALE RIO DOCE(CIA) PF 'A' NPV</t>
  </si>
  <si>
    <t>VALE RIO DOCIE (CIA) COM NPV</t>
  </si>
  <si>
    <t>VALEANT PHARMACEUTICALS INTE (CT)</t>
  </si>
  <si>
    <t>VALEO FRF20</t>
  </si>
  <si>
    <t>VALERO ENERGY CORP USD0.01</t>
  </si>
  <si>
    <t>VALLOUREC EUR4</t>
  </si>
  <si>
    <t>VARIAN MEDICAL SYSTEMS INC USD1</t>
  </si>
  <si>
    <t>VENTAS INC COM. USD 0.25</t>
  </si>
  <si>
    <t>VEOLIA ENVIRONMENT EUR5</t>
  </si>
  <si>
    <t>VERISIGN INC USD0.001 (US)</t>
  </si>
  <si>
    <t>VERISK ANALYTICS INC-CLASS A USD 0.001</t>
  </si>
  <si>
    <t>VERIZON COMMS COM USD0.10</t>
  </si>
  <si>
    <t>VERTEX PHARMACEUTICALS USD0.01</t>
  </si>
  <si>
    <t>VF CORP,COM STK NPV</t>
  </si>
  <si>
    <t>VIACOM INC NEW CL'B'NON-VTG USD0.01</t>
  </si>
  <si>
    <t>VINCI EUR 2.50</t>
  </si>
  <si>
    <t>VISA INC-CLASS A SHRS</t>
  </si>
  <si>
    <t>VIVENDI SA EUR5.50</t>
  </si>
  <si>
    <t>VMWARE INC-CLASS A</t>
  </si>
  <si>
    <t>VODACOM GROUP (PTY) LTD</t>
  </si>
  <si>
    <t>VOESTALPINE AG NPV</t>
  </si>
  <si>
    <t>VOLKSWAGEN AG NON VTG PRF NPV</t>
  </si>
  <si>
    <t>VOLKSWAGEN AG ORD NPV</t>
  </si>
  <si>
    <t>VOLVO AB SER'B' NPV (POST SPLT)</t>
  </si>
  <si>
    <t>VOPAK (KON) EUR0.5</t>
  </si>
  <si>
    <t>VORNADO REALTY TST COM US$0.04</t>
  </si>
  <si>
    <t>VULCAN MATERIALS,COM US$1</t>
  </si>
  <si>
    <t>WALGREEN CO COM USD0.078125</t>
  </si>
  <si>
    <t>WALMART DE MEXICO SER V NPV</t>
  </si>
  <si>
    <t>WAL-MART STORES,COM US$0.10</t>
  </si>
  <si>
    <t>WANT WANT CHINA HOLDINGS USD0.02</t>
  </si>
  <si>
    <t>WARTSILA OYJ ABP SER 'B' EUR3.50</t>
  </si>
  <si>
    <t>WASTE MANAGEMENT INC USD0.01</t>
  </si>
  <si>
    <t>WATERS CORP COM US$0.01</t>
  </si>
  <si>
    <t>WEATHERFORD INT LT COM USD1.00</t>
  </si>
  <si>
    <t>WELLPOINT INC USD0.01</t>
  </si>
  <si>
    <t>WELLS FARGO &amp; CO COM USD1 2/3</t>
  </si>
  <si>
    <t>WENDEL INVESTISSEMENT EUR4 (FRANCE)</t>
  </si>
  <si>
    <t>WESFARMERS LTD NPV</t>
  </si>
  <si>
    <t>WEST JAPAN RAILWAY JPY50000</t>
  </si>
  <si>
    <t>WESTERN DIGITAL CORP USD.01</t>
  </si>
  <si>
    <t>WESTERN UNION COMP COM STK USD0.01</t>
  </si>
  <si>
    <t>WESTFIELD GROUP NPV</t>
  </si>
  <si>
    <t>WESTFIELD RETAIL TRUST</t>
  </si>
  <si>
    <t>WESTON(GEORGE),COM NPV</t>
  </si>
  <si>
    <t>WESTPAC BANKING CORP (AU)</t>
  </si>
  <si>
    <t>WEYERHAUSER CO,COM US$1.25</t>
  </si>
  <si>
    <t>WHARF HDGS,HK$1</t>
  </si>
  <si>
    <t>WHEELOCK &amp; COMPANY HK$0.50</t>
  </si>
  <si>
    <t>WHIRLPOOL CORP, COM STK US$1</t>
  </si>
  <si>
    <t>WHITE MOUNTAINS INSU COME USD1</t>
  </si>
  <si>
    <t>WHOLE FOODS MARKET INC NPV</t>
  </si>
  <si>
    <t>WILLIAMS COMPANIES COM US$1</t>
  </si>
  <si>
    <t>WILLIS GROUP HOLDINGS LTD USD0.00011</t>
  </si>
  <si>
    <t>WILMAR INTERNATIONAL LTD SGD0.5</t>
  </si>
  <si>
    <t>WINDSTREAM HOLDINGS INC USD0.0001</t>
  </si>
  <si>
    <t>WISCONSIN ENERGY COM US$0.01</t>
  </si>
  <si>
    <t>WOLTERS KLUWER CVA EUR0.12</t>
  </si>
  <si>
    <t>WOODSIDE PETROLEUM,ORD A$0.50</t>
  </si>
  <si>
    <t>WOOLWORTHS A$0.25</t>
  </si>
  <si>
    <t>WOOLWORTHS HLDGS ZAR0.0015</t>
  </si>
  <si>
    <t>WOONGJIN COWAY CO LTD</t>
  </si>
  <si>
    <t>WOORI FINANCE HLDGS KRW5000</t>
  </si>
  <si>
    <t>WORLEY PARSONS LTD NPV</t>
  </si>
  <si>
    <t>WPX ENERGY INC W/I</t>
  </si>
  <si>
    <t>WYNDHAM WORLDWIDE COM STK USD0.01</t>
  </si>
  <si>
    <t>WYNN MACAU LTD</t>
  </si>
  <si>
    <t>WYNN RESORTS LTD USD0.01</t>
  </si>
  <si>
    <t>XCEL ENERGY USD2.5</t>
  </si>
  <si>
    <t>XEROX CORP COM US$1</t>
  </si>
  <si>
    <t>XILINX INC COM US$0.01</t>
  </si>
  <si>
    <t>XL GROUP PLC USD0.01</t>
  </si>
  <si>
    <t>XYLEM INC W/I</t>
  </si>
  <si>
    <t>YAHOO INC COM US$0.01</t>
  </si>
  <si>
    <t>YAHOO JAPAN CORP JY50000</t>
  </si>
  <si>
    <t>YAKULT HONSHA, Y50</t>
  </si>
  <si>
    <t>YAMAHA MOTOR,Y50</t>
  </si>
  <si>
    <t>YAMANA GOLD INC (CT)</t>
  </si>
  <si>
    <t>YAMATO HOLDINGS CO NPV</t>
  </si>
  <si>
    <t>YARA INTERNATIONAL ASA</t>
  </si>
  <si>
    <t>YASKAWA ELECTRIC, Y50</t>
  </si>
  <si>
    <t>YOKOGAWA ELECTRIC,ORD Y50</t>
  </si>
  <si>
    <t>YUANTA FINANCIAL HOLDING CO LT TWD10</t>
  </si>
  <si>
    <t>YUM BRANDS NPV</t>
  </si>
  <si>
    <t>ZIGGO NV</t>
  </si>
  <si>
    <t>ZIMMER HLDGS INC COM USD0.01</t>
  </si>
  <si>
    <t>ZIONS BANKCORPORATION NPV</t>
  </si>
  <si>
    <t>ZODIAC SA NPV</t>
  </si>
  <si>
    <t>ZURICH FINANCIAL SERVICES AG CHF0.1</t>
  </si>
  <si>
    <t xml:space="preserve">Legal &amp; General PMC ACTIVE CORP BOND ALL ST FD
</t>
  </si>
  <si>
    <t>AA BOND CO LTD 4.2487 31/07/20 EMTN</t>
  </si>
  <si>
    <t>AA BOND CO LTD 6.269 31/07/25EMTN</t>
  </si>
  <si>
    <t>ABB TREASURY USA 2.5 15/06/16 144A</t>
  </si>
  <si>
    <t>ABBEY NATL TREAS 5.125 14/04/21</t>
  </si>
  <si>
    <t>ABBEY NATL TREAS 5.75 02/03/26</t>
  </si>
  <si>
    <t>ABBVIE INC 2 06/11/18</t>
  </si>
  <si>
    <t>ABN AMRO BANK NV 1.375 22/01/16 144A</t>
  </si>
  <si>
    <t>ABN AMRO BANK NV 2.25 11/09/17 EMTN</t>
  </si>
  <si>
    <t>ACHMEA BV 2.5 19/11/20 EMTN</t>
  </si>
  <si>
    <t>ACHMEA BV 6 04/04/43 EMTN</t>
  </si>
  <si>
    <t>AEROPORTI ROMA 3.25 20/02/21 EMTN</t>
  </si>
  <si>
    <t>AHOLD FIN USA 6.875 01/05/29</t>
  </si>
  <si>
    <t>ALLIANZ SE 4.75 24/10/23 P (S1 LU)</t>
  </si>
  <si>
    <t>ALTRIA GROUP INC 4 31/01/24</t>
  </si>
  <si>
    <t>AMADEUS CAP MKT 4.875 15/07/16</t>
  </si>
  <si>
    <t>AMER AIRLINES 20 4.95 15/01/23 144A</t>
  </si>
  <si>
    <t>AMER EXPR CENTUR 0.875 13/11/15</t>
  </si>
  <si>
    <t>AMER INTL GROUP 3.375 15/08/20</t>
  </si>
  <si>
    <t>AMER INTL GROUP 4.25 15/09/14</t>
  </si>
  <si>
    <t>AMER INTL GROUP 6.4 15/12/20</t>
  </si>
  <si>
    <t>AMER INTL GROUP 6.765 15/11/17</t>
  </si>
  <si>
    <t>AMER INTL GROUP 8.625 22/05/38 REGS</t>
  </si>
  <si>
    <t>AMERICA MOVIL SA 3.125 16/07/22</t>
  </si>
  <si>
    <t>AMERICA MOVIL SA 4.375 07/08/41</t>
  </si>
  <si>
    <t>AMERICA MOVIL SA 5 27/10/26 (S1 LU)</t>
  </si>
  <si>
    <t>AMERICA MOVIL SA 6.375 06/09/73 C</t>
  </si>
  <si>
    <t>ANADARKO FINANCE 7.5 01/05/31B</t>
  </si>
  <si>
    <t>ANGLIAN WAT FIN 5.5 10/10/40 EMTN</t>
  </si>
  <si>
    <t>ANGLIAN WAT FIN 6.25 27/06/16EMTN</t>
  </si>
  <si>
    <t>ANGLO AMERICAN 9.375 08/04/14144A</t>
  </si>
  <si>
    <t>ANHEUSER BUSCH 4 24/09/25</t>
  </si>
  <si>
    <t>ANHEUSER BUSCH 5.375 15/11/14WI</t>
  </si>
  <si>
    <t>ANNINGTON FIN 4 0 07/12/22 A</t>
  </si>
  <si>
    <t>ANNINGTON FIN 4 0 10/01/23</t>
  </si>
  <si>
    <t>ANNINGTON REPACK 5.3236 10/01/23 A</t>
  </si>
  <si>
    <t>APACHE CORP 4.25 15/01/44</t>
  </si>
  <si>
    <t>APPLE INC 3.85 04/05/43</t>
  </si>
  <si>
    <t>APT PIPELINES 4.25 26/11/24 EMTN</t>
  </si>
  <si>
    <t>AQUARIUS + INVES 4.25 02/10/43 EMTN (S1 IE)</t>
  </si>
  <si>
    <t>ARQIVA FIN NO1 4.04 30/06/20 EMTN</t>
  </si>
  <si>
    <t>ARQIVA FIN NO1 4.882 31/12/32</t>
  </si>
  <si>
    <t>ARSENAL SEC 5.1418 01/09/29 A1</t>
  </si>
  <si>
    <t>ASPIRE DEFENCE 4.674 31/03/40B</t>
  </si>
  <si>
    <t>ASSOC BRIT PORTS 6.25 14/12/26</t>
  </si>
  <si>
    <t>AT&amp;ampT INC 5.5 15/03/27 (S1)</t>
  </si>
  <si>
    <t>AT&amp;T INC 4.25 01/06/43</t>
  </si>
  <si>
    <t>AT&amp;T INC 4.3 15/12/42</t>
  </si>
  <si>
    <t>AT&amp;T INC 4.875 01/06/44</t>
  </si>
  <si>
    <t>AT&amp;T INC 5.35 01/09/40</t>
  </si>
  <si>
    <t>AT&amp;T INC 7 30/04/40 EMTN</t>
  </si>
  <si>
    <t>AUTOROUTES PARIS 7.5 12/01/15EMTN</t>
  </si>
  <si>
    <t>AVIVA PLC 5.9021 27/07/20 49P (S1 LU)</t>
  </si>
  <si>
    <t>AVIVA PLC 6.125 29/09/22 49P</t>
  </si>
  <si>
    <t>AVIVA PLC 6.625 03/06/41 EMTN</t>
  </si>
  <si>
    <t>AXA SA 6.6666 06/07/16 49P EMTN (S1 LU)</t>
  </si>
  <si>
    <t>AXA SA 6.772 16/10/19 49P (S1)</t>
  </si>
  <si>
    <t>AXA SA 7.125 15/12/20 (S1 LU)</t>
  </si>
  <si>
    <t>BAA FUNDING LTD 4.6 30/09/14 REGS</t>
  </si>
  <si>
    <t>BAE SYSTEMS PLC 4.75 11/10/21144A</t>
  </si>
  <si>
    <t>BANK OF AMER CRP 1.875 10/01/19 EMTN</t>
  </si>
  <si>
    <t>BANK OF AMER CRP 2.5 27/07/20EMTN</t>
  </si>
  <si>
    <t>BANK OF AMER CRP 2.6 15/01/19</t>
  </si>
  <si>
    <t>BANK OF AMER CRP 4.1 24/07/23</t>
  </si>
  <si>
    <t>BANK OF AMER CRP 4.625 07/08/17 EMTN</t>
  </si>
  <si>
    <t>BANK OF AMER CRP 5.625 01/07/20</t>
  </si>
  <si>
    <t>BANK OF AMER CRP 6.125 15/09/21 EMTN (S1 GB)</t>
  </si>
  <si>
    <t>BANK OF AMERICA 6 15/10/36 BKNT (S1)</t>
  </si>
  <si>
    <t>BANK OF SCOTLAND 9.375 15/05/21</t>
  </si>
  <si>
    <t>BARCLAYS BK PLC 10 21/05/21 EMTN</t>
  </si>
  <si>
    <t>BARCLAYS BK PLC 14 15/06/19 49P RCI</t>
  </si>
  <si>
    <t>BARCLAYS BK PLC 5.75 17/08/21EMTN</t>
  </si>
  <si>
    <t>BARCLAYS PLC 4.25 12/01/22 EMTN</t>
  </si>
  <si>
    <t>BARRICK GOLD COR 3.85 01/04/22</t>
  </si>
  <si>
    <t>BARRICK GOLD COR 4.1 01/05/23</t>
  </si>
  <si>
    <t>BARRICK NA FIN 5.75 01/05/43</t>
  </si>
  <si>
    <t>BAT INTL FINANCE 4 04/09/26 EMTN</t>
  </si>
  <si>
    <t>BEAR STEARNS CO 7.25 01/02/18</t>
  </si>
  <si>
    <t>BERKSHIRE HATHWY 4.5 11/02/43</t>
  </si>
  <si>
    <t>BG ENERGY CAP 5 04/11/36 EMTN</t>
  </si>
  <si>
    <t>BG ENERGY CAP 6.5 30/11/72</t>
  </si>
  <si>
    <t>BHP BILLITON FIN 3.25 25/09/24 EMTN</t>
  </si>
  <si>
    <t>BHP BILLITON FIN 4.3 25/09/42EMTN</t>
  </si>
  <si>
    <t>BHP FINANCE USA 3.85 30/09/23</t>
  </si>
  <si>
    <t>BHP FINANCE USA 5 30/09/43</t>
  </si>
  <si>
    <t>BISHOPSGATE ASSE 4.808 14/08/44</t>
  </si>
  <si>
    <t>BK NED GEMEENTEN 5.2 07/12/28EMTN (S1 NL)</t>
  </si>
  <si>
    <t>BK NED GEMEENTEN 5.75 18/01/19 EMTN</t>
  </si>
  <si>
    <t>BMW FINANCE NV 1.75 20/11/17 EMTN</t>
  </si>
  <si>
    <t>BNP PARIBAS 2.375 20/11/19 EMTN</t>
  </si>
  <si>
    <t>BNP PARIBAS 2.4 12/12/18 MTN</t>
  </si>
  <si>
    <t>BOSTON SCIENTIFC 2.65 01/10/18</t>
  </si>
  <si>
    <t>BP CAPITAL PLC 1.375 06/11/17</t>
  </si>
  <si>
    <t>BP CAPITAL PLC 2.177 16/02/16 EMTN</t>
  </si>
  <si>
    <t>BP CAPITAL PLC 3.875 10/03/15</t>
  </si>
  <si>
    <t>BROADGATE FINANC 4.999 05/10/31 B</t>
  </si>
  <si>
    <t>BROADGATE FINANC 5.098 05/04/33 C2</t>
  </si>
  <si>
    <t>BRUCE MANSFIELD 6.85 01/06/34</t>
  </si>
  <si>
    <t>BSH BOSCH UND SI 1.875 13/11/20</t>
  </si>
  <si>
    <t>BUPA FINANCE PLC 6.125 16/09/20 49P</t>
  </si>
  <si>
    <t>BUPA FINANCE PLC 7.5 04/07/16EMTN</t>
  </si>
  <si>
    <t>CANADIAN NATL RR 1.45 15/12/16</t>
  </si>
  <si>
    <t>CANARY WHARF II 6.455 22/10/33 A1</t>
  </si>
  <si>
    <t>CANARY WHARF II 6.8 22/04/30 B</t>
  </si>
  <si>
    <t>CARDINAL HEALTH 5.8 15/10/16</t>
  </si>
  <si>
    <t>CARLSBERG BREW 3.375 13/10/17EMTN</t>
  </si>
  <si>
    <t>CARNIVAL CORP 1.2 05/02/16</t>
  </si>
  <si>
    <t>CELLCO PART/VERI 8.875 18/12/18 (S1 IE)</t>
  </si>
  <si>
    <t>CENTRICA PLC 4 16/10/23 144A</t>
  </si>
  <si>
    <t>CENTRICA PLC 4.25 12/09/44 EMTN</t>
  </si>
  <si>
    <t>CENTRICA PLC 4.375 13/03/29 EMTN</t>
  </si>
  <si>
    <t>CEZ AS 3.625 27/05/16</t>
  </si>
  <si>
    <t>CGNU PLC 6.125 14/11/36</t>
  </si>
  <si>
    <t>CITIGROUP INC 1.7 25/07/16</t>
  </si>
  <si>
    <t>CITIGROUP INC 2.65 02/03/15</t>
  </si>
  <si>
    <t>CITIGROUP INC 5.125 12/12/18 EMTN (S2 DE)</t>
  </si>
  <si>
    <t>CITIGROUP INC 6.125 21/11/17</t>
  </si>
  <si>
    <t>CITIGROUP INC 6.675 13/09/43</t>
  </si>
  <si>
    <t>CITIGROUP INC 7.375 01/09/39 EMTN (S1 LU)</t>
  </si>
  <si>
    <t>CITIGROUP INC 7.375 04/09/19 EMTN</t>
  </si>
  <si>
    <t>CITIGROUP INC FRN 25/07/16</t>
  </si>
  <si>
    <t>CLOVERIE PLC 7.5 24/07/39 EMTN</t>
  </si>
  <si>
    <t>CLYDESDALE BANK 4.625 08/06/26 EMTN</t>
  </si>
  <si>
    <t>CNOOC FIN 2013 L 1.125 09/05/16</t>
  </si>
  <si>
    <t>CO OPERATIVE BNK 4.75 11/11/21</t>
  </si>
  <si>
    <t>COCA COLA HBC BV 2.375 18/06/20 EMTN</t>
  </si>
  <si>
    <t>COMCAST CORP 4.25 15/01/33</t>
  </si>
  <si>
    <t>COMCAST CORP 5.15 01/03/20</t>
  </si>
  <si>
    <t>COMMERZBANK AG 3.875 22/03/17EMTN</t>
  </si>
  <si>
    <t>COMP 2013 1 A FRN 25/05/20</t>
  </si>
  <si>
    <t>COMPUTER SCIENCE 2.5 15/09/15</t>
  </si>
  <si>
    <t>CONAGRA INC 1.3 25/01/16</t>
  </si>
  <si>
    <t>CONAGRA INC 1.9 25/01/18</t>
  </si>
  <si>
    <t>COOPER US INC 6.1 01/07/17</t>
  </si>
  <si>
    <t>COVENTRY BDG SOC 2.25 04/12/17 EMTN</t>
  </si>
  <si>
    <t>COVENTRY BDG SOC 4.625 19/04/18 EMTN</t>
  </si>
  <si>
    <t>COVENTRY BDG SOC 5.875 28/09/22 EMTN</t>
  </si>
  <si>
    <t>COVENTRY HEALTH 5.95 15/03/17</t>
  </si>
  <si>
    <t>CREDIT AGRICOLE 5.5 17/12/21 EMTN</t>
  </si>
  <si>
    <t>CREDIT AGRICOLE 7.375 18/12/23 GMTN (S1 LU)</t>
  </si>
  <si>
    <t>CVS CAREMARK 1.2 05/12/16</t>
  </si>
  <si>
    <t>CVS CAREMARK 2.25 05/12/18</t>
  </si>
  <si>
    <t>DAIMLER AG 1.75 08/11/17 EMTN</t>
  </si>
  <si>
    <t>DAIMLER FINANCE 1.3 31/07/15 144A</t>
  </si>
  <si>
    <t>DAYTON P&amp;L 1.875 15/09/16 144A</t>
  </si>
  <si>
    <t>DELTA LLOYD 4.25 17/11/17</t>
  </si>
  <si>
    <t>DERBY HEALTHCARE 5.564 30/06/41</t>
  </si>
  <si>
    <t>DEUTSCH BAHN FIN 3.125 24/07/26 DEC</t>
  </si>
  <si>
    <t>DEUTSCH BAHN FIN 3.125 24/07/26 EMTN (S1 LU)</t>
  </si>
  <si>
    <t>DEUTSCHE ANN FIN 2.125 25/07/16</t>
  </si>
  <si>
    <t>DEUTSCHE TEL FIN 3.125 11/04/16 144A</t>
  </si>
  <si>
    <t>DEUTSCHE TEL FIN 6.5 08/04/22EMTN (S1 LU)</t>
  </si>
  <si>
    <t>DEUTSCHE TEL FIN 7.5 24/01/33EMTN</t>
  </si>
  <si>
    <t>DEUTSCHE TEL FIN 7.625 15/06/30 (S2 DE)</t>
  </si>
  <si>
    <t>DEUTSCHE TEL FIN 8.875 27/11/28 (S1 LU)</t>
  </si>
  <si>
    <t>DIAGEO CAP PLC 0.625 29/04/16</t>
  </si>
  <si>
    <t>DIGITAL STOUT HO 4.25 17/01/25 EMTN</t>
  </si>
  <si>
    <t>DIRECTV HLDGS/FN 2.75 19/05/23</t>
  </si>
  <si>
    <t>DIRECTV HLDGS/FN 4.375 14/09/29</t>
  </si>
  <si>
    <t>DIRECTV HLDGS/FN 4.6 15/02/21</t>
  </si>
  <si>
    <t>DISCOVERY COMMUN 3.7 01/06/15</t>
  </si>
  <si>
    <t>DNB NOR BANK ASA 7.25 23/06/20 EMTN</t>
  </si>
  <si>
    <t>DONG A/S 4.875 12/01/32 EMTN (S1 DK)</t>
  </si>
  <si>
    <t>DONG A/S 5.75 09/04/40 EMTN (S1 GB)</t>
  </si>
  <si>
    <t>DUKE ENERGY CORP 2.1 15/06/18</t>
  </si>
  <si>
    <t>DUKE ENERGY CORP 3.95 15/09/14</t>
  </si>
  <si>
    <t>DUKE REALTY 6.75 15/03/20</t>
  </si>
  <si>
    <t>DWR CYMRU FIN 6.907 31/03/21 B1</t>
  </si>
  <si>
    <t>E.ON INTL FIN BV 5.875 30/10/37 EMTN (S1 LU)</t>
  </si>
  <si>
    <t>E.ON INTL FIN BV 6 30/10/19 EMTN (S1 LU)</t>
  </si>
  <si>
    <t>E.ON INTL FIN BV 6.375 07/06/32 EMTN (S1 LU)</t>
  </si>
  <si>
    <t>E.ON INTL FIN BV 6.375 07/06/32 EMTN (S2 DE)</t>
  </si>
  <si>
    <t>EAST MIDLAND ELE 5.25 17/01/23 EMTN</t>
  </si>
  <si>
    <t>EATON CORP 0.95 02/11/15</t>
  </si>
  <si>
    <t>EATON CORP 4.15 02/11/42</t>
  </si>
  <si>
    <t>ECOLAB INC 2.375 08/12/14</t>
  </si>
  <si>
    <t>EDF NRG NET EPN 5.75 08/03/24 EMTN</t>
  </si>
  <si>
    <t>EDF NRG NET EPN 6.25 12/11/36EMTN</t>
  </si>
  <si>
    <t>EL PASO NAT GAS 8.625 15/01/22</t>
  </si>
  <si>
    <t>ELEC DE FRANCE 2.25 27/04/21 EMTN</t>
  </si>
  <si>
    <t>ELEC DE FRANCE 4.625 26/04/30EMTN (S1 DE)</t>
  </si>
  <si>
    <t>ELEC DE FRANCE 5.5 27/03/37</t>
  </si>
  <si>
    <t>ELEC DE FRANCE 6 29/01/26 49PEMTN</t>
  </si>
  <si>
    <t>ELEC DE FRANCE 6.25 30/05/28 EMTN</t>
  </si>
  <si>
    <t>EMC CORP 1.875 01/06/18</t>
  </si>
  <si>
    <t>ENEL FIN INTL NV 4.875 11/03/20 EMTN</t>
  </si>
  <si>
    <t>ENEL FIN INTL SA 5.75 14/09/40 EMTN (S1 IE)</t>
  </si>
  <si>
    <t>ENTERGY GULF ST 3.95 01/10/20</t>
  </si>
  <si>
    <t>ENTERGY GULF ST 6 01/05/18</t>
  </si>
  <si>
    <t>ENW CAPITAL 6.75 20/06/15 EMTN</t>
  </si>
  <si>
    <t>EP ENERGY AS 4.375 01/05/18 REGS</t>
  </si>
  <si>
    <t>ESB FINANCE LTD 6.25 11/09/17 EMTN</t>
  </si>
  <si>
    <t>EUROPEAN INVT BK 3 07/12/15 EMTN</t>
  </si>
  <si>
    <t>EUROPEAN INVT BK 3.375 08/09/14 EMTN</t>
  </si>
  <si>
    <t>EUROPEAN INVT BK 3.875 08/06/37 EMTN</t>
  </si>
  <si>
    <t>EUROPEAN INVT BK 4.125 07/12/17 EMTN</t>
  </si>
  <si>
    <t>EUROPEAN INVT BK 4.375 08/07/15 EMTN</t>
  </si>
  <si>
    <t>EUROPEAN INVT BK 4.5 07/03/44EMTN</t>
  </si>
  <si>
    <t>EUROPEAN INVT BK 4.5 07/06/29EMTN</t>
  </si>
  <si>
    <t>EUROPEAN INVT BK 4.75 15/10/18 EMTN (S2 LU)</t>
  </si>
  <si>
    <t>EUROPEAN INVT BK 4.875 07/09/16 (S1 LU)</t>
  </si>
  <si>
    <t>EUROPEAN INVT BK 5 15/04/39</t>
  </si>
  <si>
    <t>EUROPEAN INVT BK 5.375 07/06/21</t>
  </si>
  <si>
    <t>EUROPEAN INVT BK 5.5 15/04/25</t>
  </si>
  <si>
    <t>EUROPEAN INVT BK 5.625 07/06/32</t>
  </si>
  <si>
    <t>EUROPEAN INVT BK 6 07/12/28</t>
  </si>
  <si>
    <t>EWE AG 4.125 04/11/20</t>
  </si>
  <si>
    <t>EXELON GENERATION 5.6 15/06/42</t>
  </si>
  <si>
    <t>EXPRESS SCRIPTS 3.125 15/05/16</t>
  </si>
  <si>
    <t>FIFTH THIRD BANK 1.45 28/02/18</t>
  </si>
  <si>
    <t>FIRSTGROUP PLC 6.125 18/01/19</t>
  </si>
  <si>
    <t>FIRSTGROUP PLC 8.125 19/09/18</t>
  </si>
  <si>
    <t>FIRSTGROUP PLC 8.75 08/04/21</t>
  </si>
  <si>
    <t>FIVE COR FND TRS 4.419 15/11/23 144A</t>
  </si>
  <si>
    <t>FLORIDA GAS TRAN 4 15/07/15 144A</t>
  </si>
  <si>
    <t>FORD MOTOR CO 7.4 01/11/46</t>
  </si>
  <si>
    <t>FORD MOTOR CRED 2.875 01/10/18</t>
  </si>
  <si>
    <t>FORTIS BNK SA/NV 4.625 27/10/14 49P REGS</t>
  </si>
  <si>
    <t>FREEPORT MC C&amp;G 3.1 15/03/20</t>
  </si>
  <si>
    <t>FRESHWATER FIN 5.182 20/04/35 A</t>
  </si>
  <si>
    <t>FRIENDS PROVIDEN 8.25 21/04/22</t>
  </si>
  <si>
    <t>GAS NAT FENOSA F 3.875 11/04/22 EMTN</t>
  </si>
  <si>
    <t>GAZPROM 5.338 25/09/20</t>
  </si>
  <si>
    <t>GDF SUEZ 4.625 10/01/19 49P</t>
  </si>
  <si>
    <t>GDF SUEZ 5 01/10/60 EMTN</t>
  </si>
  <si>
    <t>GDF SUEZ 7 30/10/28 EMTN (S1 LU)</t>
  </si>
  <si>
    <t>GE CAPITAL UK 4.125 13/09/23 EMTN</t>
  </si>
  <si>
    <t>GE CAPITAL UK 4.125 28/09/17 EMTN (S1 GB)</t>
  </si>
  <si>
    <t>GE CAPITAL UK 4.375 31/07/19 (S1)</t>
  </si>
  <si>
    <t>GE CAPITAL UK 5.875 04/11/20 EMTN (S2)</t>
  </si>
  <si>
    <t>GE CAPITAL UK 5.875 18/01/33 EMTN (S1 GB)</t>
  </si>
  <si>
    <t>GE CAPITAL UK 6.25 05/05/38 EMTN (S1)</t>
  </si>
  <si>
    <t>GE CAPITAL UK 6.75 06/08/18 EMTN (S1 GB)</t>
  </si>
  <si>
    <t>GE CAPITAL UK 8 14/01/39 EMTN (S1 GB)</t>
  </si>
  <si>
    <t>GECC/LJ VP HOLD 3.8 18/06/19 144A</t>
  </si>
  <si>
    <t>GEN ELEC CAP CRP 5.875 14/01/38 MTN</t>
  </si>
  <si>
    <t>GEN ELEC CAP CRP 6 07/08/19 GMTN</t>
  </si>
  <si>
    <t>GEN ELEC CAP CRP 6.25 15/12/17 EMTN (S1 LU)</t>
  </si>
  <si>
    <t>GEN ELEC CAP CRP 6.44 15/11/22 EMTN</t>
  </si>
  <si>
    <t>GEN ELEC CAP CRP 6.5 15/09/67REGS (S1 GB)</t>
  </si>
  <si>
    <t>GENERAL ELECTRIC CO 4.125 09/10/42 (S1 DE)</t>
  </si>
  <si>
    <t>GERMANY (GOVT) 0.25 13/04/18 166</t>
  </si>
  <si>
    <t>GERMANY (GOVT) 0.5 23/02/18 165</t>
  </si>
  <si>
    <t>GERMANY (GOVT) 1.5 15/02/23</t>
  </si>
  <si>
    <t>GERMANY (GOVT) 1.5 15/05/23</t>
  </si>
  <si>
    <t>GERMANY (GOVT) 2.5 04/01/21</t>
  </si>
  <si>
    <t>GERMANY (GOVT) 3.5 04/07/19 09</t>
  </si>
  <si>
    <t>GERMANY (GOVT) 3.75 04/01/19 08</t>
  </si>
  <si>
    <t>GERMANY (GOVT) 4 04/01/18 07</t>
  </si>
  <si>
    <t>GERMANY (GOVT) 5.5 04/01/31 00</t>
  </si>
  <si>
    <t>GLAXOSMITHKLINE 3.375 20/12/27 EMTN</t>
  </si>
  <si>
    <t>GLAXOSMITHKLINE 5.25 10/04/42 EMTN</t>
  </si>
  <si>
    <t>GLAXOSMITHKLINE 6.375 09/03/39 EMTN</t>
  </si>
  <si>
    <t>GO AHEAD GROUP 5.375 29/09/17</t>
  </si>
  <si>
    <t>GOLDMAN SACHS GP 2.9 19/07/18</t>
  </si>
  <si>
    <t>GOLDMAN SACHS GP 3.3 03/05/15</t>
  </si>
  <si>
    <t>GOLDMAN SACHS GP 4.375 16/03/17 EMTN</t>
  </si>
  <si>
    <t>GOLDMAN SACHS GP 5.95 15/01/27</t>
  </si>
  <si>
    <t>GOLDMAN SACHS GP 5.95 18/01/18</t>
  </si>
  <si>
    <t>GOLDMAN SACHS GP 6.875 18/01/38</t>
  </si>
  <si>
    <t>GOLDMAN SACHS GP 7.125 07/08/25</t>
  </si>
  <si>
    <t>GOLDMAN SACHS GP 7.25 10/04/28 (S1 LU)</t>
  </si>
  <si>
    <t>GOODMAN AUST FIN 9.75 16/07/18 EMTN</t>
  </si>
  <si>
    <t>GREAT ROLLING ST 6.5 05/04/31EMTN (S1 LU)</t>
  </si>
  <si>
    <t>GREAT ROLLING ST 6.875 27/07/35 EMTN</t>
  </si>
  <si>
    <t>GREAT WEST LIFEC 2.5 18/04/23REGS</t>
  </si>
  <si>
    <t>GREENE KING FIN 5.318 15/09/31 A2</t>
  </si>
  <si>
    <t>GREENE KING FIN 5.702 15/12/34 B1</t>
  </si>
  <si>
    <t>GSMS 2012 SHOP A 2.933 05/06/31</t>
  </si>
  <si>
    <t>GTECH SPA 5.375 05/12/16</t>
  </si>
  <si>
    <t>GULF SOUTH PIPE 5.05 01/02/15 144A</t>
  </si>
  <si>
    <t>HAMMERSON PLC 2.75 26/09/19</t>
  </si>
  <si>
    <t>HAMMERSON PLC 6 23/02/26</t>
  </si>
  <si>
    <t>HARTFORD FINL 5.5 30/03/20</t>
  </si>
  <si>
    <t>HCP INC 2.625 01/02/20</t>
  </si>
  <si>
    <t>HEALTH CARE REIT 2.25 15/03/18</t>
  </si>
  <si>
    <t>HEALTH CARE REIT 4.125 01/04/19</t>
  </si>
  <si>
    <t>HEALTH CARE REIT 4.8 20/11/28</t>
  </si>
  <si>
    <t>HEATHROW FNDG 4.625 31/10/46</t>
  </si>
  <si>
    <t>HEATHROW FUNDING LTD 5.875 13/05/41 EMTN</t>
  </si>
  <si>
    <t>HEATHROW FUNDING LTD 6 20/03/20 EMTN</t>
  </si>
  <si>
    <t>HEATHROW FUNDING LTD 6.25 10/09/18 EMTN</t>
  </si>
  <si>
    <t>HEATHROW FUNDING LTD 7.125 14/02/24 EMTN (S1 GB)</t>
  </si>
  <si>
    <t>HOUSING FIN CORP 5.125 21/12/37</t>
  </si>
  <si>
    <t>HOWARD HUGHES 3.5 01/09/23</t>
  </si>
  <si>
    <t>HSBC BANK FUND 5.844 05/11/3149P (S1 LU)</t>
  </si>
  <si>
    <t>HSBC BANK FUND 5.862 07/04/2049P (S1 LU)</t>
  </si>
  <si>
    <t>HSBC BANK PLC 5 20/03/23 EMTN</t>
  </si>
  <si>
    <t>HSBC BANK USA 5.625 15/08/35 BKNT</t>
  </si>
  <si>
    <t>HSBC BANK USA NA 4.875 24/08/20</t>
  </si>
  <si>
    <t>HSBC FIN CORP 6.676 15/01/21 WI</t>
  </si>
  <si>
    <t>HSBC HLDGS PLC 6 29/03/40 EMTN</t>
  </si>
  <si>
    <t>HSBC HLDGS PLC 6.375 18/10/22EMTN</t>
  </si>
  <si>
    <t>HSBC HLDGS PLC 6.75 11/09/28</t>
  </si>
  <si>
    <t>HSBC HLDGS PLC 7 07/04/38 EMTN</t>
  </si>
  <si>
    <t>HSBC HOLDINGS 3.375 10/01/24 EMTN</t>
  </si>
  <si>
    <t>HSE NETZ 6.125 23/04/41</t>
  </si>
  <si>
    <t>IBM CORP 1.875 06/11/20</t>
  </si>
  <si>
    <t>IBM CORP 1.95 22/07/16</t>
  </si>
  <si>
    <t>IBM CORP 2.75 21/12/20 EMTN</t>
  </si>
  <si>
    <t>IBM CORP 6.625 30/01/14 EMTN</t>
  </si>
  <si>
    <t>IMP TOBACCO FIN 5.5 28/09/26 EMTN</t>
  </si>
  <si>
    <t>IMP TOBACCO FIN 6.25 04/12/18EMTN</t>
  </si>
  <si>
    <t>IMP TOBACCO FIN 8.125 15/03/24 EMTN</t>
  </si>
  <si>
    <t>IMP TOBACCO FIN 9 17/02/22 EMTN</t>
  </si>
  <si>
    <t>INDIANAPOLIS P&amp;L 4.875 01/11/41 144A</t>
  </si>
  <si>
    <t>ING BANK NV 2 25/09/15 144A</t>
  </si>
  <si>
    <t>ING BANK NV 5.8 25/09/23 144A</t>
  </si>
  <si>
    <t>ING BANK NV 6.125 29/05/23 EMTN</t>
  </si>
  <si>
    <t>ING BANK NV 6.875 29/05/23 EMTN</t>
  </si>
  <si>
    <t>ING GROEP NV 4.125 23/03/15 EMTN</t>
  </si>
  <si>
    <t>ING US INC 5.5 15/07/22</t>
  </si>
  <si>
    <t>INTEL CORP 4 15/12/32</t>
  </si>
  <si>
    <t>INTERCONTINENTAL 2.5 15/10/18</t>
  </si>
  <si>
    <t>INTESA SANPAOLO 3.875 15/01/19</t>
  </si>
  <si>
    <t>INTU METROCENTRE 4.125 06/12/23</t>
  </si>
  <si>
    <t>INTU PROPERTIES 3.875 17/03/23 EMTN</t>
  </si>
  <si>
    <t>IPIC GMTN LTD 2.375 30/05/18 REGS</t>
  </si>
  <si>
    <t>IPIC GMTN LTD 6.875 14/03/26 EMTN (S1 GB)</t>
  </si>
  <si>
    <t>ITALY (GOVT) 6 04/08/28 EMTN</t>
  </si>
  <si>
    <t>JAPAN TOBACCO 2.1 23/07/18 144A</t>
  </si>
  <si>
    <t>JOHN DEERE CAP 2 13/01/17 MTN</t>
  </si>
  <si>
    <t>JP MORGAN CHASE 6 01/10/17 BKNT</t>
  </si>
  <si>
    <t>JPMORGAN CHASE 4.625 10/05/21</t>
  </si>
  <si>
    <t>JPMORGAN CHASE FRN 30/05/17EMTN</t>
  </si>
  <si>
    <t>JUNEAU INVESTMNT 5.9 22/02/21 EMTN</t>
  </si>
  <si>
    <t>JUTURNA EURO LOAN CONDUI 5.0636 10/8/33</t>
  </si>
  <si>
    <t>KEY BANK NA 1.1 25/11/16 BKNT</t>
  </si>
  <si>
    <t>KFW 3.125 08/12/14 EMTN</t>
  </si>
  <si>
    <t>KFW 5.5 07/12/15 EXCH (S1 LU)</t>
  </si>
  <si>
    <t>KFW 5.55 07/06/21 EXCH (S1 LU)</t>
  </si>
  <si>
    <t>KFW 5.625 25/08/17 EXCH (S1 LU)</t>
  </si>
  <si>
    <t>KPN NV 4 22/06/15 GMTN</t>
  </si>
  <si>
    <t>KPN NV 5.75 17/09/29 GMTN</t>
  </si>
  <si>
    <t>KPN NV 8.375 01/10/30</t>
  </si>
  <si>
    <t>LAND SECURITIES 4.875 07/11/19 A8 (S1 IE)</t>
  </si>
  <si>
    <t>LAND SECURITIES 5.125 07/02/36 A11</t>
  </si>
  <si>
    <t>LEND LEASE EUR 6.125 12/10/21 (S1 SG)</t>
  </si>
  <si>
    <t>LGIM GBP LIQUIDITY FD CLS'1'SHS</t>
  </si>
  <si>
    <t>LIBERTY MUTUAL 4.25 15/06/23 144A</t>
  </si>
  <si>
    <t>LLOYDS TSB BANK 10.75 16/12/21 EMTN</t>
  </si>
  <si>
    <t>LLOYDS TSB BANK 5.125 07/03/25 EMTN</t>
  </si>
  <si>
    <t>LLOYDS TSB BANK 6 08/02/29</t>
  </si>
  <si>
    <t>LLOYDS TSB BANK 7.625 22/04/25 EMTN</t>
  </si>
  <si>
    <t>LONDON POWER 5.375 11/11/16 EMTN</t>
  </si>
  <si>
    <t>LONDON POWER 6.125 07/06/27 EMTN</t>
  </si>
  <si>
    <t>LONGSTONE FINANC 4.896 19/04/31 C</t>
  </si>
  <si>
    <t>LORILLARD TOBACC 3.75 20/05/23</t>
  </si>
  <si>
    <t>LOS ANGELES USD 6.758 01/07/34</t>
  </si>
  <si>
    <t>LUXOTTICA 3.625 19/03/19 EMTN</t>
  </si>
  <si>
    <t>LV FRIENDLY SOC 6.5 22/05/43</t>
  </si>
  <si>
    <t>MACYS RETAIL HLD 8.375 15/07/15</t>
  </si>
  <si>
    <t>MADRILENA RED FI 3.779 11/09/18 EMTN</t>
  </si>
  <si>
    <t>MARKS &amp; SPENCER 6.125 02/12/19 EMTN</t>
  </si>
  <si>
    <t>MARKS &amp; SPENCER 6.125 06/12/21 EMTN</t>
  </si>
  <si>
    <t>MARSTONS ISSUER 5.641 15/07/35 B1</t>
  </si>
  <si>
    <t>MERCK &amp; CO INC 5.85 30/06/39</t>
  </si>
  <si>
    <t>MERRILL LYNCH 7.75 30/04/18 EMTN (S1 GB)</t>
  </si>
  <si>
    <t>MET LIFE GLOB 1.875 22/06/18 144A</t>
  </si>
  <si>
    <t>METLIFE INC 4.875 13/11/43</t>
  </si>
  <si>
    <t>METLIFE INSTITUT 1.625 02/04/15 144A</t>
  </si>
  <si>
    <t>MITCHELLS &amp; BUTL 5.965 15/12/25 B1</t>
  </si>
  <si>
    <t>MITCHELLS &amp; BUTL 6.013 15/12/28 B2</t>
  </si>
  <si>
    <t>MITCHELLS &amp; BUTL FRN 15/12/30A3N</t>
  </si>
  <si>
    <t>MONONGAHELA PWR 5.4 15/12/43 144A</t>
  </si>
  <si>
    <t>MORGAN STANLEY 3.75 21/09/17 EMTN</t>
  </si>
  <si>
    <t>MORGAN STANLEY 4.2 20/11/14</t>
  </si>
  <si>
    <t>MORGAN STANLEY 5.375 15/10/15</t>
  </si>
  <si>
    <t>MORGAN STANLEY 5.5 26/01/20 GMTN</t>
  </si>
  <si>
    <t>MORRISON(WM) SUP 2.25 19/06/20 EMTN</t>
  </si>
  <si>
    <t>MOSAIC CO 4.25 15/11/23</t>
  </si>
  <si>
    <t>MOSAIC CO 5.625 15/11/43</t>
  </si>
  <si>
    <t>MOTABILITY OPER 5.375 28/06/22 EMTN (S1 LU)</t>
  </si>
  <si>
    <t>MOTIVA ENTERPR 6.85 15/01/40 144A</t>
  </si>
  <si>
    <t>NATIONWIDE BLDG 4.125 20/03/23 EMTN</t>
  </si>
  <si>
    <t>NATIONWIDE BLDG 5.625 28/01/26 EMTN</t>
  </si>
  <si>
    <t>NATIONWIDE BLDG 6.75 22/07/20EMTN</t>
  </si>
  <si>
    <t>NATL GRID PLC 6.5 22/04/14 EMTN</t>
  </si>
  <si>
    <t>NATS EN ROUTE 5.25 31/03/26</t>
  </si>
  <si>
    <t>NED WATERSCHAPBK 5.375 07/06/32 EMTN</t>
  </si>
  <si>
    <t>NED WATERSCHAPBK 5.625 17/11/15 EMTN</t>
  </si>
  <si>
    <t>NETWRK RAIL INFR 3 07/09/23</t>
  </si>
  <si>
    <t>NETWRK RAIL INFR 4.375 09/12/30 EMTN</t>
  </si>
  <si>
    <t>NETWRK RAIL INFR 4.625 21/07/20 EMTN</t>
  </si>
  <si>
    <t>NETWRK RAIL INFR 4.75 22/01/24 EMTN</t>
  </si>
  <si>
    <t>NEWS AMER HLDGS 8 17/10/16</t>
  </si>
  <si>
    <t>NEWS AMER INC 6.15 01/03/37</t>
  </si>
  <si>
    <t>NEXEN INC 6.4 15/05/37</t>
  </si>
  <si>
    <t>NEXEN INC 7.4 01/05/28</t>
  </si>
  <si>
    <t>NEXEN INC 7.5 30/07/39</t>
  </si>
  <si>
    <t>NEXT PLC 4.375 02/10/26</t>
  </si>
  <si>
    <t>NGG FINANCE 4.25 18/06/76 EUR</t>
  </si>
  <si>
    <t>NGG FINANCE 5.625 18/06/73 GBP</t>
  </si>
  <si>
    <t>NOMURA HOLDINGS 2 13/09/16 MTN</t>
  </si>
  <si>
    <t>NORDEA BANK AB 1.625 15/05/18 144A</t>
  </si>
  <si>
    <t>NORDEA BANK AB 2.125 13/11/19 EMTN</t>
  </si>
  <si>
    <t>NORDEA BANK AB 8.375 25/03/1549P EMTN</t>
  </si>
  <si>
    <t>NORDEA BANK FNLD 6.25 18/07/14 49P EMTN (S2)</t>
  </si>
  <si>
    <t>NORTHERN GAS 4.875 15/11/35</t>
  </si>
  <si>
    <t>OGLETHORPE POWER 5.25 01/09/50</t>
  </si>
  <si>
    <t>OMV AG 6.75 29/04/49 EMTN</t>
  </si>
  <si>
    <t>ONCOR ELECTRIC 5 30/09/17</t>
  </si>
  <si>
    <t>ORANGE SA 5.375 22/11/50 EMTN</t>
  </si>
  <si>
    <t>ORANGE SA 5.625 23/01/34EMTN (S1 LU)</t>
  </si>
  <si>
    <t>ORANGE SA 8.125 20/11/28 EMTN</t>
  </si>
  <si>
    <t>ORANGE SA 8.125 28/01/33EMTN</t>
  </si>
  <si>
    <t>OTC IRS PAY 1.53% REC EUR EURIBOR 6M 2018 MAY12 RBS</t>
  </si>
  <si>
    <t>OTC IRS PAY 2.369% REC EUR EURIBOR 6M 2016 NOV10 HSBC</t>
  </si>
  <si>
    <t>OTC IRS PAY 3.135% REC EUR EURIBOR 6M 2015 APR09 RBS</t>
  </si>
  <si>
    <t>OTC IRS PAY 3.383% REC EUR EURIBOR 6M 2019 APR09 MORGAN STANLEY</t>
  </si>
  <si>
    <t>OTC IRS PAY 3.6625% REC EUR EURIBOR 6M 2019 FEB09 HSBC</t>
  </si>
  <si>
    <t>OTC IRS PAY GBP LIBOR 6M REC 3.2475% 2015 JAN09 HSBC</t>
  </si>
  <si>
    <t>OTC IRS PAY GBP LIBOR 6M REC 3.31% 2015 JAN09 CSFB</t>
  </si>
  <si>
    <t>OTC IRS PAY GBP LIBOR 6M REC 3.4275% 2015 APR09 RBS</t>
  </si>
  <si>
    <t>OTC IRS PAY GBP LIBOR 6M REC 3.6% 2019 MAR09 MORGAN STANLEY</t>
  </si>
  <si>
    <t>OTC IRS PAY GBP LIBOR 6M REC 3.76% 2016 JUN09 BARCLAYS</t>
  </si>
  <si>
    <t>OTC IRS PAY GBP LIBOR 6M REC 4.045% 2017 JUN09 MORGAN STANLEY</t>
  </si>
  <si>
    <t>PANHANDLE EASTRN 7 15/06/18</t>
  </si>
  <si>
    <t>PENTAIR FINANCE 1.35 01/12/15</t>
  </si>
  <si>
    <t>PETROBRAS 4.375 20/05/23</t>
  </si>
  <si>
    <t>PETROBRAS INTL 3.875 27/01/16</t>
  </si>
  <si>
    <t>PETROBRAS INTL 6.125 06/10/16</t>
  </si>
  <si>
    <t>PETROBRAS INTL 6.25 14/12/26 (S1)</t>
  </si>
  <si>
    <t>PFIZER INC 4.75 03/06/16</t>
  </si>
  <si>
    <t>PFIZER INC 6.5 03/06/38 (S1 IE)</t>
  </si>
  <si>
    <t>PHILIP MORRIS IN 2.75 19/03/25</t>
  </si>
  <si>
    <t>PHILIP MORRIS IN 4.125 04/03/43</t>
  </si>
  <si>
    <t>PORTERBROOK RAIL 6.5 20/10/20 EMTN (S1 IE)</t>
  </si>
  <si>
    <t>PORTERBROOK RAIL 7.125 20/10/26 EMTN (S1 IE)</t>
  </si>
  <si>
    <t>PORTMAN BLDG SOC 5.25 23/11/20 EMTN</t>
  </si>
  <si>
    <t>POSTNL NV 5.375 14/11/17</t>
  </si>
  <si>
    <t>PRICOA GLOB FUND 1.6 29/05/18144A</t>
  </si>
  <si>
    <t>PRINCIPAL LFE II 1 11/12/15 144A</t>
  </si>
  <si>
    <t>PROG ENER CAR 4.1 15/05/42</t>
  </si>
  <si>
    <t>PROGRESS HEALTH 5.581 02/10/42</t>
  </si>
  <si>
    <t>PROLOGIS LP 3 18/01/22</t>
  </si>
  <si>
    <t>PRUDENTIAL FIN 6.625 01/12/37MTN</t>
  </si>
  <si>
    <t>PRUDENTIAL PLC 11.375 29/05/39 EMTN</t>
  </si>
  <si>
    <t>PRUDENTIAL PLC 5.7 19/12/63 EMTN</t>
  </si>
  <si>
    <t>QBE CAP FUNDING 7.5 24/05/41 REGS</t>
  </si>
  <si>
    <t>QBE INSURANCE 6.125 28/09/15 REGS (S1 IE)</t>
  </si>
  <si>
    <t>RABOBANK 5.75 01/12/43</t>
  </si>
  <si>
    <t>RABOBANK CAP FND 5.556 31/12/19 49P REGS (S1 LU)</t>
  </si>
  <si>
    <t>RAIFFEISEN BK IN 6 16/10/23 0.</t>
  </si>
  <si>
    <t>RCI BANQUE 2.125 24/11/14 EMTN</t>
  </si>
  <si>
    <t>REPSOL INTL FIN 4.375 20/02/18 EMTN</t>
  </si>
  <si>
    <t>RESEAU FERRE DE FRANCE 11/03/52 EMTN (S1 LU)</t>
  </si>
  <si>
    <t>RESEAU FERRE DE FRANCE 4.83 25/03/60 (S1 LU)</t>
  </si>
  <si>
    <t>ROGERS COMM INC 7.5 15/03/15</t>
  </si>
  <si>
    <t>ROLLS ROYCE PLC 3.375 18/06/26 EMTN</t>
  </si>
  <si>
    <t>ROYAL BK SCOTLND 1.5 28/11/16 EMTN</t>
  </si>
  <si>
    <t>ROYAL BK SCOTLND 2.55 18/09/15</t>
  </si>
  <si>
    <t>ROYAL BK SCOTLND 4.875 22/04/15 EMTN</t>
  </si>
  <si>
    <t>ROYAL BK SCOTLND 5.125 13/01/24</t>
  </si>
  <si>
    <t>ROYAL BK SCOTLND 6.625 17/09/18 EMTN</t>
  </si>
  <si>
    <t>ROYAL BK SCOTLND 6.875 17/05/25 EMTN</t>
  </si>
  <si>
    <t>ROYAL BK SCOTLND 7.5 29/04/24EMTN</t>
  </si>
  <si>
    <t>RSA INSURANCE 6.701 12/07/17 49P</t>
  </si>
  <si>
    <t>RSA INSURANCE 8.5 08/12/14 49P</t>
  </si>
  <si>
    <t>RSA INSURANCE 9.375 20/05/39</t>
  </si>
  <si>
    <t>RWE AG 4.625 28/09/49</t>
  </si>
  <si>
    <t>RWE AG 7 20/03/19 P (S1 LU)</t>
  </si>
  <si>
    <t>RWE FINANCE BV 1.875 30/01/20EMTN</t>
  </si>
  <si>
    <t>RWE FINANCE BV 4.75 31/01/34 EMTN</t>
  </si>
  <si>
    <t>RWE FINANCE BV 5.5 06/07/22 EMTN (S1 LU)</t>
  </si>
  <si>
    <t>RWE FINANCE BV 6.25 03/06/30 EMTN</t>
  </si>
  <si>
    <t>RZD CAPITAL LTD 7.487 25/03/31</t>
  </si>
  <si>
    <t>SAMPO OYJ 4.25 27/02/17 EMTN</t>
  </si>
  <si>
    <t>SANOFI 1.25 10/04/18</t>
  </si>
  <si>
    <t>SANOFI 2.5 14/11/23 EMTN</t>
  </si>
  <si>
    <t>SANTANDER HOLD 3 24/09/15</t>
  </si>
  <si>
    <t>SCHLUMBERGER INV 3.65 01/12/23</t>
  </si>
  <si>
    <t>SCOTTISH &amp; SOUTH 5.453 01/10/15 49P</t>
  </si>
  <si>
    <t>SCOTTISH WIDOWS 5.125 24/09/15 49P</t>
  </si>
  <si>
    <t>SCOTTISH WIDOWS 5.5 16/06/23</t>
  </si>
  <si>
    <t>SCOTTISH WIDOWS 7 16/06/43</t>
  </si>
  <si>
    <t>SEAGATE HDD CAYM 4.75 01/06/23 144A</t>
  </si>
  <si>
    <t>SEEBOARD PLC 6.375 12/11/31 EMTN</t>
  </si>
  <si>
    <t>SES GLOBAL GROUP 4.875 09/07/14 EMTN</t>
  </si>
  <si>
    <t>SEVERN TRENT FIN 3.625 16/01/26 EMTN</t>
  </si>
  <si>
    <t>SEVERN TRENT FIN 5.25 11/03/16 EMTN</t>
  </si>
  <si>
    <t>SKANDINAV ENSKIL 1.75 19/03/18 144A</t>
  </si>
  <si>
    <t>SKANDINAV ENSKIL 3 18/12/20 EMTN</t>
  </si>
  <si>
    <t>SLM STUDENT LOAN 5.15 17/09/15 REGS</t>
  </si>
  <si>
    <t>SLM STUDENT LOAN 5.45 15/03/38 REGS</t>
  </si>
  <si>
    <t>SOCIETY LLOYD'S 7.421 21/06/17 49P</t>
  </si>
  <si>
    <t>SOUTHERN GAS NET 4.875 21/03/29 A7</t>
  </si>
  <si>
    <t>SOUTHERN GAS NET 4.875 21/12/20 A5</t>
  </si>
  <si>
    <t>SOUTHERN GAS NET 5.125 02/11/18 EMTN</t>
  </si>
  <si>
    <t>SOUTHERN GAS NET 6.375 15/05/40 EMTN</t>
  </si>
  <si>
    <t>SOUTHERN WATER 5.125 30/09/56EMTN (S1 GB)</t>
  </si>
  <si>
    <t>SOUTHERN WATER 6.125 31/03/19EMTN</t>
  </si>
  <si>
    <t>SOUTHERN WATER 6.192 31/03/29A1</t>
  </si>
  <si>
    <t>SOUTHERN WATER 6.64 31/03/26 A4</t>
  </si>
  <si>
    <t>SSE PLC 5.625 01/10/17 P</t>
  </si>
  <si>
    <t>STAGECOACH GROUP 5.75 16/12/16</t>
  </si>
  <si>
    <t>STAND CHART BK 5.375 14/07/2049P EMTN</t>
  </si>
  <si>
    <t>STANDARD CHART 3.85 27/04/15 144A</t>
  </si>
  <si>
    <t>STANDARD CHART 4 21/10/25 EMTN</t>
  </si>
  <si>
    <t>STANDARD CHART 4.375 18/01/38EMTN</t>
  </si>
  <si>
    <t>STANDARD CHART 5.5 18/11/14 144A</t>
  </si>
  <si>
    <t>STANDARD CHART 7.75 03/04/18 DIP</t>
  </si>
  <si>
    <t>STANDARD CHART 8.103 11/05/1649P (S1 LU)</t>
  </si>
  <si>
    <t>STANDARD LIFE 5.5 04/12/42</t>
  </si>
  <si>
    <t>STANDARD LIFE 6.75 12/07/27 49P (S1 DE)</t>
  </si>
  <si>
    <t>STANDARD LIFE 6.75 12/07/27 49P (S2 GB)</t>
  </si>
  <si>
    <t>STATOIL ASA 3.95 15/05/43</t>
  </si>
  <si>
    <t>SVENSKA HNDLSBKN 1.875 29/08/17 EMTN</t>
  </si>
  <si>
    <t>SVENSKA HNDLSBKN 2.5 25/01/19</t>
  </si>
  <si>
    <t>TARGET CORP 4 01/07/42 (S1 DE)</t>
  </si>
  <si>
    <t>TELE DANMARK 5.625 23/02/23 EMTN (S1 LU)</t>
  </si>
  <si>
    <t>TELEFONICA EMIS 4.375 02/02/16 EMTN</t>
  </si>
  <si>
    <t>TELEFONICA EMIS 5.289 09/12/22 EMTN (S1 LU)</t>
  </si>
  <si>
    <t>TELEFONICA EMIS 5.462 16/02/21</t>
  </si>
  <si>
    <t>TELEFONICA SA 5.597 12/03/20 EMTN</t>
  </si>
  <si>
    <t>TELEFONOS MEXICO 5.5 15/11/19</t>
  </si>
  <si>
    <t>TELEREAL SECUR 5.3887 10/12/31 A5</t>
  </si>
  <si>
    <t>TELEREAL SECUR 5.9478 10/12/31 A4</t>
  </si>
  <si>
    <t>TELEREAL SECUR 6.1645 10/12/31 B4</t>
  </si>
  <si>
    <t>TELIASONERA AB 4.375 05/12/42EMTN</t>
  </si>
  <si>
    <t>TELIASONERA AB 5.125 13/03/14EMTN</t>
  </si>
  <si>
    <t>TEMASEK FINL I 5.125 26/07/40 GMTN (S1 SG)</t>
  </si>
  <si>
    <t>TENNESSEE GAS PL 7 15/03/27</t>
  </si>
  <si>
    <t>TESCO PROPERTY 5.744 13/04/40</t>
  </si>
  <si>
    <t>TESCO PROPERTY 6.0517 13/10/39</t>
  </si>
  <si>
    <t>TESCO PROPERTY 7.6227 13/07/39</t>
  </si>
  <si>
    <t>TEXAS EASTERN TR 2.8 15/10/22144A</t>
  </si>
  <si>
    <t>TEXAS GAS TRANS 4.6 01/06/15</t>
  </si>
  <si>
    <t>TFL 3.625 15/05/45 EMTN</t>
  </si>
  <si>
    <t>TFL 4 12/09/33 EMTN</t>
  </si>
  <si>
    <t>THAMES WATER UTC 5.375 21/07/25 EMTN</t>
  </si>
  <si>
    <t>THAMES WATER UTC 5.75 13/09/30 EMTN (S1)</t>
  </si>
  <si>
    <t>THAMES WATER UTC 7.241 09/04/58 EMTN</t>
  </si>
  <si>
    <t>THAMES WATER UTL 5.125 28/09/37 EMTN</t>
  </si>
  <si>
    <t>THERMO FISHER 1.3 01/02/17</t>
  </si>
  <si>
    <t>THERMO FISHER 4.15 01/02/24</t>
  </si>
  <si>
    <t>TIME WARNER CABL 5.25 15/07/42 EMTN</t>
  </si>
  <si>
    <t>TIME WARNER CABL 5.75 02/06/31</t>
  </si>
  <si>
    <t>TNT N.V. 7.5 14/08/18</t>
  </si>
  <si>
    <t>TREAS 1.25 22/07/18</t>
  </si>
  <si>
    <t>TREAS 3.25 22/01/44</t>
  </si>
  <si>
    <t>TREAS 4 07/03/22</t>
  </si>
  <si>
    <t>TREAS 4.25 07/06/32 (S2 GB)</t>
  </si>
  <si>
    <t>TREAS 4.25 07/12/40</t>
  </si>
  <si>
    <t>TREAS 4.75 07/03/20</t>
  </si>
  <si>
    <t>TREAS 4.75 07/12/30</t>
  </si>
  <si>
    <t>TREAS 5 07/03/18</t>
  </si>
  <si>
    <t>TREAS 6 07/12/28 (S2)</t>
  </si>
  <si>
    <t>UDR INC 3.7 01/10/20</t>
  </si>
  <si>
    <t>UNIBAIL RODAM SE 3.875 13/12/17</t>
  </si>
  <si>
    <t>UNITED UTIL WAT 4.25 24/01/20EMTN</t>
  </si>
  <si>
    <t>UNITEDHEALTH GRP 4.7 15/02/21</t>
  </si>
  <si>
    <t>UNIV OF SOUTHERN 5.25 01/10/11</t>
  </si>
  <si>
    <t>UNTD AIR 2013 1 4.3 15/08/25 A</t>
  </si>
  <si>
    <t>USA (GOVT) 1.75 15/05/23</t>
  </si>
  <si>
    <t>USA (GOVT) 2.5 15/08/23</t>
  </si>
  <si>
    <t>USA (GOVT) 2.75 15/11/23</t>
  </si>
  <si>
    <t>USA (GOVT) 2.75 15/11/42</t>
  </si>
  <si>
    <t>USA (GOVT) 3.625 15/08/43</t>
  </si>
  <si>
    <t>VALE OVERSEAS 6.25 23/01/17</t>
  </si>
  <si>
    <t>VATTENFALL AB 6.875 15/04/39 EMTN (S1 GB)</t>
  </si>
  <si>
    <t>VENTAS REALTY LP 3.125 30/11/15</t>
  </si>
  <si>
    <t>VENTAS REALTY LP 4 30/04/19</t>
  </si>
  <si>
    <t>VEOLIA ENVRNMT 4.85 16/04/49</t>
  </si>
  <si>
    <t>VEOLIA ENVRNMT 6.125 29/10/37EMTN</t>
  </si>
  <si>
    <t>VERIZON COMM INC 6.4 15/09/33</t>
  </si>
  <si>
    <t>VERIZON COMM INC 6.55 15/09/43</t>
  </si>
  <si>
    <t>VERIZON GLB FNDG 7.75 01/12/30</t>
  </si>
  <si>
    <t>VIER GAS TRANSPO 2 12/06/20 EMTN</t>
  </si>
  <si>
    <t>VODAFONE GROUP 2.95 19/02/23</t>
  </si>
  <si>
    <t>VODAFONE GROUP 5 15/09/15</t>
  </si>
  <si>
    <t>VOLKSWAGEN FIN 1.75 21/08/17 EMTN</t>
  </si>
  <si>
    <t>VOLKSWAGEN INTFN 1.15 20/11/15 144A</t>
  </si>
  <si>
    <t>VOLKSWAGEN INTFN 2.375 22/03/17 144A</t>
  </si>
  <si>
    <t>WAL MART STORES 5.625 27/03/34 (S1 IE)</t>
  </si>
  <si>
    <t>WAL MART STORES 5.875 05/04/27</t>
  </si>
  <si>
    <t>WALES &amp; WEST 4.625 13/12/23 EMTN</t>
  </si>
  <si>
    <t>WALES &amp; WEST 6.75 17/12/36 EMTN</t>
  </si>
  <si>
    <t>WEATHERFORD INTL 5.95 15/04/42</t>
  </si>
  <si>
    <t>WELLS FARGO CO 3.5 12/09/29 EMTN (S1 GB)</t>
  </si>
  <si>
    <t>WELLS FARGO CO 4.125 15/08/23</t>
  </si>
  <si>
    <t>WELLS FARGO CO 5.375 02/11/43</t>
  </si>
  <si>
    <t>WEST MIDLAND ELE 3.875 17/10/24 EMTN</t>
  </si>
  <si>
    <t>WESTERN POWER DIST WEST 5.75 16/04/32 EMTN</t>
  </si>
  <si>
    <t>WHITE CITY 5.1202 17/04/35</t>
  </si>
  <si>
    <t>WM WRIGLEY JR CO 2 20/10/17 144A</t>
  </si>
  <si>
    <t>WM WRIGLEY JR CO 3.375 21/10/20 144A</t>
  </si>
  <si>
    <t>WPP FINANCE 5.25 30/01/15</t>
  </si>
  <si>
    <t>WPP PLC 3 20/11/23 EMTN</t>
  </si>
  <si>
    <t>XSTRATA FIN CAN 2.85 10/11/14144A</t>
  </si>
  <si>
    <t>YORKS WATER BRAD 6 24/04/25 (S1 GB)</t>
  </si>
  <si>
    <t>YORKSHRE BLD SOC 4.75 12/04/18 EMTN</t>
  </si>
  <si>
    <t>ZURICH FINANCE 6.625 02/10/2249P EMTN (S2)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</si>
</sst>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2.0"/>
      <color rgb="FF000000"/>
      <name val="Calibri"/>
    </font>
    <font/>
    <font>
      <b/>
      <sz val="10.0"/>
      <color rgb="FF000000"/>
      <name val="Arial"/>
    </font>
    <font>
      <b/>
      <sz val="10.0"/>
      <name val="Arial"/>
    </font>
    <font>
      <u/>
      <color rgb="FF0000FF"/>
    </font>
    <font>
      <b/>
      <sz val="9.0"/>
    </font>
    <font>
      <u/>
      <sz val="10.0"/>
      <color rgb="FF0000FF"/>
    </font>
    <font>
      <sz val="10.0"/>
    </font>
    <font>
      <sz val="10.0"/>
      <name val="Arial"/>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4">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2" numFmtId="2" xfId="0" applyFont="1" applyNumberFormat="1"/>
    <xf borderId="0" fillId="0" fontId="1" numFmtId="0" xfId="0" applyAlignment="1" applyFont="1">
      <alignment vertical="bottom"/>
    </xf>
    <xf borderId="0" fillId="2" fontId="3" numFmtId="2" xfId="0" applyAlignment="1" applyBorder="1" applyFill="1" applyFont="1" applyNumberFormat="1">
      <alignment/>
    </xf>
    <xf borderId="0" fillId="0" fontId="4" numFmtId="0" xfId="0" applyAlignment="1" applyFont="1">
      <alignment/>
    </xf>
    <xf borderId="0" fillId="2" fontId="5" numFmtId="2" xfId="0" applyAlignment="1" applyFont="1" applyNumberFormat="1">
      <alignment vertical="bottom"/>
    </xf>
    <xf borderId="0" fillId="2" fontId="5" numFmtId="2" xfId="0" applyAlignment="1" applyFont="1" applyNumberFormat="1">
      <alignment vertical="bottom"/>
    </xf>
    <xf borderId="0" fillId="2" fontId="5" numFmtId="3" xfId="0" applyAlignment="1" applyFont="1" applyNumberFormat="1">
      <alignment vertical="bottom"/>
    </xf>
    <xf borderId="0" fillId="0" fontId="6" numFmtId="0" xfId="0" applyAlignment="1" applyFont="1">
      <alignment vertical="bottom"/>
    </xf>
    <xf borderId="0" fillId="0" fontId="2" numFmtId="2" xfId="0" applyAlignment="1" applyBorder="1" applyFont="1" applyNumberFormat="1">
      <alignment/>
    </xf>
    <xf borderId="0" fillId="0" fontId="7" numFmtId="0" xfId="0" applyAlignment="1" applyFont="1">
      <alignment vertical="bottom"/>
    </xf>
    <xf borderId="0" fillId="0" fontId="0" numFmtId="0" xfId="0" applyAlignment="1" applyFont="1">
      <alignment horizontal="center" vertical="center"/>
    </xf>
    <xf borderId="0" fillId="0" fontId="0" numFmtId="0" xfId="0" applyFont="1"/>
    <xf borderId="0" fillId="0" fontId="8" numFmtId="0" xfId="0" applyAlignment="1" applyFont="1">
      <alignment/>
    </xf>
    <xf borderId="0" fillId="0" fontId="8" numFmtId="0" xfId="0" applyFont="1"/>
    <xf borderId="0" fillId="0" fontId="8" numFmtId="3" xfId="0" applyFont="1" applyNumberFormat="1"/>
    <xf borderId="0" fillId="0" fontId="1" numFmtId="3" xfId="0" applyAlignment="1" applyFont="1" applyNumberFormat="1">
      <alignment horizontal="right" vertical="bottom"/>
    </xf>
    <xf borderId="0" fillId="0" fontId="1" numFmtId="3" xfId="0" applyAlignment="1" applyFont="1" applyNumberFormat="1">
      <alignment/>
    </xf>
    <xf borderId="0" fillId="0" fontId="7" numFmtId="9" xfId="0" applyAlignment="1" applyFont="1" applyNumberFormat="1">
      <alignment horizontal="right" vertical="bottom"/>
    </xf>
    <xf borderId="0" fillId="0" fontId="1" numFmtId="10" xfId="0" applyAlignment="1" applyFont="1" applyNumberFormat="1">
      <alignment horizontal="right" vertical="bottom"/>
    </xf>
    <xf borderId="0" fillId="0" fontId="7" numFmtId="4" xfId="0" applyAlignment="1" applyFont="1" applyNumberFormat="1">
      <alignment horizontal="right" vertical="bottom"/>
    </xf>
    <xf borderId="0" fillId="0" fontId="7" numFmtId="49" xfId="0" applyAlignment="1" applyFont="1" applyNumberFormat="1">
      <alignment vertical="bottom"/>
    </xf>
    <xf borderId="0" fillId="0" fontId="7" numFmtId="0" xfId="0" applyAlignment="1" applyFont="1">
      <alignment horizontal="right" vertical="bottom"/>
    </xf>
    <xf borderId="0" fillId="0" fontId="1" numFmtId="4" xfId="0" applyAlignment="1" applyFont="1" applyNumberFormat="1">
      <alignment horizontal="right" vertical="bottom"/>
    </xf>
    <xf borderId="0" fillId="0" fontId="7" numFmtId="10" xfId="0" applyAlignment="1" applyFont="1" applyNumberFormat="1">
      <alignment horizontal="right" vertical="bottom"/>
    </xf>
    <xf borderId="0" fillId="0" fontId="1" numFmtId="49" xfId="0" applyAlignment="1" applyFont="1" applyNumberFormat="1">
      <alignment vertical="bottom"/>
    </xf>
    <xf borderId="0" fillId="0" fontId="7" numFmtId="0" xfId="0" applyAlignment="1" applyFont="1">
      <alignment vertical="bottom"/>
    </xf>
    <xf borderId="0" fillId="2" fontId="9" numFmtId="3" xfId="0" applyAlignment="1" applyFont="1" applyNumberFormat="1">
      <alignment vertical="bottom"/>
    </xf>
    <xf borderId="0" fillId="0" fontId="7" numFmtId="4" xfId="0" applyAlignment="1" applyFont="1" applyNumberFormat="1">
      <alignment horizontal="right" vertical="bottom"/>
    </xf>
    <xf borderId="0" fillId="0" fontId="7" numFmtId="49" xfId="0" applyAlignment="1" applyFont="1" applyNumberFormat="1">
      <alignment vertical="bottom"/>
    </xf>
    <xf borderId="0" fillId="2" fontId="9" numFmtId="4" xfId="0" applyAlignment="1" applyFont="1" applyNumberFormat="1">
      <alignment vertical="bottom"/>
    </xf>
    <xf borderId="0" fillId="0" fontId="7" numFmtId="3" xfId="0" applyAlignment="1" applyFont="1" applyNumberFormat="1">
      <alignment horizontal="right" vertical="bottom"/>
    </xf>
    <xf borderId="0" fillId="0" fontId="1" numFmtId="164" xfId="0" applyAlignment="1" applyFont="1" applyNumberFormat="1">
      <alignment/>
    </xf>
    <xf borderId="0" fillId="2" fontId="9" numFmtId="0" xfId="0" applyAlignment="1" applyFont="1">
      <alignment vertical="bottom"/>
    </xf>
    <xf borderId="0" fillId="0" fontId="0" numFmtId="0" xfId="0" applyAlignment="1" applyFont="1">
      <alignment/>
    </xf>
    <xf borderId="0" fillId="0" fontId="8" numFmtId="0" xfId="0" applyFont="1"/>
    <xf borderId="0" fillId="0" fontId="1" numFmtId="4" xfId="0" applyAlignment="1" applyFont="1" applyNumberFormat="1">
      <alignment/>
    </xf>
    <xf borderId="0" fillId="0" fontId="0" numFmtId="4" xfId="0" applyAlignment="1" applyFont="1" applyNumberFormat="1">
      <alignment/>
    </xf>
    <xf borderId="0" fillId="0" fontId="0" numFmtId="4" xfId="0" applyAlignment="1" applyFont="1" applyNumberFormat="1">
      <alignment horizontal="center" vertical="center"/>
    </xf>
    <xf borderId="0" fillId="2" fontId="9" numFmtId="3" xfId="0" applyAlignment="1" applyFont="1" applyNumberFormat="1">
      <alignment vertical="bottom"/>
    </xf>
    <xf borderId="0" fillId="2" fontId="9" numFmtId="0" xfId="0" applyAlignment="1" applyFont="1">
      <alignment vertical="bottom"/>
    </xf>
    <xf borderId="0" fillId="2" fontId="9"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arnet.moderngov.co.uk/documents/s16638/Appendix%20C%20Pension%20Fund%20Annual%20Report%20201314%20including%20pension%20fund%20accounts.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12</v>
      </c>
    </row>
    <row r="11">
      <c r="A11" s="2" t="s">
        <v>14</v>
      </c>
    </row>
    <row r="12">
      <c r="A12" s="2" t="s">
        <v>15</v>
      </c>
    </row>
    <row r="13">
      <c r="A13" s="6" t="s">
        <v>16</v>
      </c>
    </row>
    <row r="15">
      <c r="A15" s="2" t="s">
        <v>20</v>
      </c>
    </row>
    <row r="16">
      <c r="A16" s="2" t="s">
        <v>21</v>
      </c>
    </row>
    <row r="17">
      <c r="A17" s="2" t="s">
        <v>22</v>
      </c>
    </row>
    <row r="18">
      <c r="A18" s="2" t="s">
        <v>23</v>
      </c>
    </row>
    <row r="19">
      <c r="A19" s="2" t="s">
        <v>24</v>
      </c>
    </row>
    <row r="20">
      <c r="A20" s="2" t="s">
        <v>25</v>
      </c>
    </row>
    <row r="21">
      <c r="A21" s="2" t="s">
        <v>27</v>
      </c>
    </row>
    <row r="22">
      <c r="A22" s="2" t="s">
        <v>28</v>
      </c>
    </row>
    <row r="23">
      <c r="A23" s="2" t="s">
        <v>29</v>
      </c>
    </row>
    <row r="24">
      <c r="A24" s="2" t="s">
        <v>30</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28.33"/>
    <col customWidth="1" min="2" max="2" width="45.0"/>
    <col customWidth="1" min="3" max="3" width="15.22"/>
    <col customWidth="1" min="4" max="8" width="15.67"/>
    <col customWidth="1" min="9" max="9" width="20.11"/>
    <col customWidth="1" min="10" max="10" width="19.33"/>
    <col customWidth="1" min="11" max="11" width="24.0"/>
    <col customWidth="1" min="12" max="27" width="10.56"/>
  </cols>
  <sheetData>
    <row r="1">
      <c r="A1" s="3" t="s">
        <v>2</v>
      </c>
      <c r="B1" s="3" t="s">
        <v>11</v>
      </c>
      <c r="C1" s="5" t="s">
        <v>13</v>
      </c>
      <c r="D1" s="7" t="s">
        <v>19</v>
      </c>
      <c r="E1" s="8" t="s">
        <v>26</v>
      </c>
      <c r="F1" s="9" t="s">
        <v>31</v>
      </c>
      <c r="G1" s="9" t="s">
        <v>32</v>
      </c>
      <c r="H1" s="11" t="s">
        <v>33</v>
      </c>
      <c r="I1" s="13"/>
      <c r="J1" s="14"/>
      <c r="K1" s="14"/>
    </row>
    <row r="2">
      <c r="A2" s="15" t="s">
        <v>35</v>
      </c>
      <c r="B2" s="16" t="s">
        <v>36</v>
      </c>
      <c r="C2" s="17"/>
      <c r="D2" s="29" t="str">
        <f t="shared" ref="D2:D253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9" t="str">
        <f t="shared" ref="E2:E133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9" t="str">
        <f t="shared" ref="F2:F1337" si="3">IF(OR(NOT(D2="0"),NOT(E2="0")),B2,D2)</f>
        <v>0</v>
      </c>
      <c r="G2" s="32" t="str">
        <f t="shared" ref="G2:G1337" si="4">IF(F2="0",F2,H2)</f>
        <v>0</v>
      </c>
      <c r="H2" s="17">
        <v>0.0</v>
      </c>
      <c r="I2" s="17"/>
      <c r="J2" s="14"/>
      <c r="K2" s="14"/>
    </row>
    <row r="3">
      <c r="A3" s="15" t="s">
        <v>35</v>
      </c>
      <c r="B3" s="16" t="s">
        <v>51</v>
      </c>
      <c r="C3" s="17"/>
      <c r="D3" s="29" t="str">
        <f t="shared" si="1"/>
        <v>0</v>
      </c>
      <c r="E3" s="29" t="str">
        <f t="shared" si="2"/>
        <v>0</v>
      </c>
      <c r="F3" s="29" t="str">
        <f t="shared" si="3"/>
        <v>0</v>
      </c>
      <c r="G3" s="32" t="str">
        <f t="shared" si="4"/>
        <v>0</v>
      </c>
      <c r="H3" s="17">
        <v>4513536.0</v>
      </c>
      <c r="I3" s="17"/>
      <c r="J3" s="14"/>
      <c r="K3" s="14"/>
    </row>
    <row r="4">
      <c r="A4" s="15" t="s">
        <v>35</v>
      </c>
      <c r="B4" s="16" t="s">
        <v>54</v>
      </c>
      <c r="C4" s="17"/>
      <c r="D4" s="29" t="str">
        <f t="shared" si="1"/>
        <v>0</v>
      </c>
      <c r="E4" s="29" t="str">
        <f t="shared" si="2"/>
        <v>0</v>
      </c>
      <c r="F4" s="29" t="str">
        <f t="shared" si="3"/>
        <v>0</v>
      </c>
      <c r="G4" s="32" t="str">
        <f t="shared" si="4"/>
        <v>0</v>
      </c>
      <c r="H4" s="17">
        <v>0.0</v>
      </c>
      <c r="I4" s="17"/>
      <c r="J4" s="14"/>
      <c r="K4" s="14"/>
    </row>
    <row r="5">
      <c r="A5" s="15" t="s">
        <v>35</v>
      </c>
      <c r="B5" s="16" t="s">
        <v>55</v>
      </c>
      <c r="C5" s="17"/>
      <c r="D5" s="29" t="str">
        <f t="shared" si="1"/>
        <v>0</v>
      </c>
      <c r="E5" s="29" t="str">
        <f t="shared" si="2"/>
        <v>0</v>
      </c>
      <c r="F5" s="29" t="str">
        <f t="shared" si="3"/>
        <v>0</v>
      </c>
      <c r="G5" s="32" t="str">
        <f t="shared" si="4"/>
        <v>0</v>
      </c>
      <c r="H5" s="17">
        <v>2.612368929685E8</v>
      </c>
      <c r="I5" s="17"/>
      <c r="J5" s="14"/>
      <c r="K5" s="14"/>
    </row>
    <row r="6">
      <c r="A6" s="15" t="s">
        <v>35</v>
      </c>
      <c r="B6" s="16" t="s">
        <v>56</v>
      </c>
      <c r="C6" s="17"/>
      <c r="D6" s="29" t="str">
        <f t="shared" si="1"/>
        <v>0</v>
      </c>
      <c r="E6" s="29" t="str">
        <f t="shared" si="2"/>
        <v>0</v>
      </c>
      <c r="F6" s="29" t="str">
        <f t="shared" si="3"/>
        <v>0</v>
      </c>
      <c r="G6" s="32" t="str">
        <f t="shared" si="4"/>
        <v>0</v>
      </c>
      <c r="H6" s="17">
        <v>0.0</v>
      </c>
      <c r="I6" s="17"/>
      <c r="J6" s="14"/>
      <c r="K6" s="14"/>
    </row>
    <row r="7">
      <c r="A7" s="15" t="s">
        <v>35</v>
      </c>
      <c r="B7" s="16" t="s">
        <v>57</v>
      </c>
      <c r="C7" s="17"/>
      <c r="D7" s="29" t="str">
        <f t="shared" si="1"/>
        <v>0</v>
      </c>
      <c r="E7" s="29" t="str">
        <f t="shared" si="2"/>
        <v>0</v>
      </c>
      <c r="F7" s="29" t="str">
        <f t="shared" si="3"/>
        <v>0</v>
      </c>
      <c r="G7" s="32" t="str">
        <f t="shared" si="4"/>
        <v>0</v>
      </c>
      <c r="H7" s="17">
        <v>508617.6</v>
      </c>
      <c r="I7" s="17"/>
      <c r="J7" s="14"/>
      <c r="K7" s="14"/>
    </row>
    <row r="8">
      <c r="A8" s="15" t="s">
        <v>35</v>
      </c>
      <c r="B8" s="2" t="s">
        <v>58</v>
      </c>
      <c r="C8" s="2" t="s">
        <v>59</v>
      </c>
      <c r="D8" s="29" t="str">
        <f t="shared" si="1"/>
        <v>0</v>
      </c>
      <c r="E8" s="29" t="str">
        <f t="shared" si="2"/>
        <v>0</v>
      </c>
      <c r="F8" s="29" t="str">
        <f t="shared" si="3"/>
        <v>0</v>
      </c>
      <c r="G8" s="32" t="str">
        <f t="shared" si="4"/>
        <v>0</v>
      </c>
      <c r="H8" s="19">
        <v>1.17217806E8</v>
      </c>
      <c r="J8" s="14"/>
      <c r="K8" s="14"/>
    </row>
    <row r="9">
      <c r="A9" s="15" t="s">
        <v>35</v>
      </c>
      <c r="B9" s="16" t="s">
        <v>57</v>
      </c>
      <c r="C9" s="17"/>
      <c r="D9" s="29" t="str">
        <f t="shared" si="1"/>
        <v>0</v>
      </c>
      <c r="E9" s="29" t="str">
        <f t="shared" si="2"/>
        <v>0</v>
      </c>
      <c r="F9" s="29" t="str">
        <f t="shared" si="3"/>
        <v>0</v>
      </c>
      <c r="G9" s="32" t="str">
        <f t="shared" si="4"/>
        <v>0</v>
      </c>
      <c r="H9" s="17">
        <v>666816.49</v>
      </c>
      <c r="I9" s="17"/>
      <c r="J9" s="14"/>
      <c r="K9" s="14"/>
    </row>
    <row r="10">
      <c r="A10" s="15" t="s">
        <v>35</v>
      </c>
      <c r="B10" s="16" t="s">
        <v>60</v>
      </c>
      <c r="C10" s="17"/>
      <c r="D10" s="29" t="str">
        <f t="shared" si="1"/>
        <v>0</v>
      </c>
      <c r="E10" s="29" t="str">
        <f t="shared" si="2"/>
        <v>0</v>
      </c>
      <c r="F10" s="29" t="str">
        <f t="shared" si="3"/>
        <v>0</v>
      </c>
      <c r="G10" s="32" t="str">
        <f t="shared" si="4"/>
        <v>0</v>
      </c>
      <c r="H10" s="17">
        <v>133716.03</v>
      </c>
      <c r="I10" s="17"/>
      <c r="J10" s="14"/>
      <c r="K10" s="14"/>
    </row>
    <row r="11">
      <c r="A11" s="15" t="s">
        <v>35</v>
      </c>
      <c r="B11" s="16" t="s">
        <v>61</v>
      </c>
      <c r="C11" s="17"/>
      <c r="D11" s="29" t="str">
        <f t="shared" si="1"/>
        <v>0</v>
      </c>
      <c r="E11" s="29" t="str">
        <f t="shared" si="2"/>
        <v>0</v>
      </c>
      <c r="F11" s="29" t="str">
        <f t="shared" si="3"/>
        <v>0</v>
      </c>
      <c r="G11" s="32" t="str">
        <f t="shared" si="4"/>
        <v>0</v>
      </c>
      <c r="H11" s="17">
        <v>3639000.0</v>
      </c>
      <c r="I11" s="17"/>
      <c r="J11" s="14"/>
      <c r="K11" s="14"/>
    </row>
    <row r="12">
      <c r="A12" s="15" t="s">
        <v>35</v>
      </c>
      <c r="B12" s="2" t="s">
        <v>62</v>
      </c>
      <c r="C12" s="2" t="s">
        <v>63</v>
      </c>
      <c r="D12" s="29" t="str">
        <f t="shared" si="1"/>
        <v>0</v>
      </c>
      <c r="E12" s="29" t="str">
        <f t="shared" si="2"/>
        <v>0</v>
      </c>
      <c r="F12" s="29" t="str">
        <f t="shared" si="3"/>
        <v>0</v>
      </c>
      <c r="G12" s="32" t="str">
        <f t="shared" si="4"/>
        <v>0</v>
      </c>
      <c r="H12">
        <v>4.089208926999998E7</v>
      </c>
      <c r="K12" s="14"/>
    </row>
    <row r="13">
      <c r="A13" s="15" t="s">
        <v>35</v>
      </c>
      <c r="B13" s="2" t="s">
        <v>64</v>
      </c>
      <c r="C13" s="2" t="s">
        <v>63</v>
      </c>
      <c r="D13" s="29" t="str">
        <f t="shared" si="1"/>
        <v>0</v>
      </c>
      <c r="E13" s="29" t="str">
        <f t="shared" si="2"/>
        <v>0</v>
      </c>
      <c r="F13" s="29" t="str">
        <f t="shared" si="3"/>
        <v>0</v>
      </c>
      <c r="G13" s="32" t="str">
        <f t="shared" si="4"/>
        <v>0</v>
      </c>
      <c r="H13" s="34">
        <v>2038107.09</v>
      </c>
      <c r="K13" s="14"/>
    </row>
    <row r="14">
      <c r="A14" s="15" t="s">
        <v>35</v>
      </c>
      <c r="B14" s="2" t="s">
        <v>65</v>
      </c>
      <c r="C14" s="2" t="s">
        <v>63</v>
      </c>
      <c r="D14" s="29" t="str">
        <f t="shared" si="1"/>
        <v>0</v>
      </c>
      <c r="E14" s="29" t="str">
        <f t="shared" si="2"/>
        <v>0</v>
      </c>
      <c r="F14" s="29" t="str">
        <f t="shared" si="3"/>
        <v>0</v>
      </c>
      <c r="G14" s="32" t="str">
        <f t="shared" si="4"/>
        <v>0</v>
      </c>
      <c r="H14" s="34">
        <v>-26661.31</v>
      </c>
      <c r="K14" s="14"/>
    </row>
    <row r="15">
      <c r="A15" s="15" t="s">
        <v>35</v>
      </c>
      <c r="B15" s="2" t="s">
        <v>66</v>
      </c>
      <c r="C15" s="2" t="s">
        <v>63</v>
      </c>
      <c r="D15" s="29" t="str">
        <f t="shared" si="1"/>
        <v>0</v>
      </c>
      <c r="E15" s="29" t="str">
        <f t="shared" si="2"/>
        <v>0</v>
      </c>
      <c r="F15" s="29" t="str">
        <f t="shared" si="3"/>
        <v>0</v>
      </c>
      <c r="G15" s="32" t="str">
        <f t="shared" si="4"/>
        <v>0</v>
      </c>
      <c r="H15" s="34">
        <v>6075040.06</v>
      </c>
      <c r="K15" s="14"/>
    </row>
    <row r="16">
      <c r="A16" s="15" t="s">
        <v>35</v>
      </c>
      <c r="B16" s="2" t="s">
        <v>67</v>
      </c>
      <c r="C16" s="2" t="s">
        <v>63</v>
      </c>
      <c r="D16" s="29" t="str">
        <f t="shared" si="1"/>
        <v>0</v>
      </c>
      <c r="E16" s="29" t="str">
        <f t="shared" si="2"/>
        <v>0</v>
      </c>
      <c r="F16" s="29" t="str">
        <f t="shared" si="3"/>
        <v>0</v>
      </c>
      <c r="G16" s="32" t="str">
        <f t="shared" si="4"/>
        <v>0</v>
      </c>
      <c r="H16" s="34">
        <v>-2183797.86</v>
      </c>
      <c r="K16" s="14"/>
    </row>
    <row r="17">
      <c r="A17" s="15" t="s">
        <v>35</v>
      </c>
      <c r="B17" s="2" t="s">
        <v>68</v>
      </c>
      <c r="C17" s="2" t="s">
        <v>63</v>
      </c>
      <c r="D17" s="29" t="str">
        <f t="shared" si="1"/>
        <v>0</v>
      </c>
      <c r="E17" s="29" t="str">
        <f t="shared" si="2"/>
        <v>0</v>
      </c>
      <c r="F17" s="29" t="str">
        <f t="shared" si="3"/>
        <v>0</v>
      </c>
      <c r="G17" s="32" t="str">
        <f t="shared" si="4"/>
        <v>0</v>
      </c>
      <c r="H17" s="34">
        <v>-4379382.51</v>
      </c>
      <c r="K17" s="14"/>
    </row>
    <row r="18">
      <c r="A18" s="15" t="s">
        <v>35</v>
      </c>
      <c r="B18" s="2" t="s">
        <v>69</v>
      </c>
      <c r="C18" s="2" t="s">
        <v>63</v>
      </c>
      <c r="D18" s="29" t="str">
        <f t="shared" si="1"/>
        <v>0</v>
      </c>
      <c r="E18" s="29" t="str">
        <f t="shared" si="2"/>
        <v>0</v>
      </c>
      <c r="F18" s="29" t="str">
        <f t="shared" si="3"/>
        <v>0</v>
      </c>
      <c r="G18" s="32" t="str">
        <f t="shared" si="4"/>
        <v>0</v>
      </c>
      <c r="H18" s="34">
        <v>-1560915.33</v>
      </c>
      <c r="K18" s="14"/>
    </row>
    <row r="19">
      <c r="A19" s="15" t="s">
        <v>35</v>
      </c>
      <c r="B19" s="2" t="s">
        <v>70</v>
      </c>
      <c r="C19" s="2" t="s">
        <v>63</v>
      </c>
      <c r="D19" s="29" t="str">
        <f t="shared" si="1"/>
        <v>0</v>
      </c>
      <c r="E19" s="29" t="str">
        <f t="shared" si="2"/>
        <v>0</v>
      </c>
      <c r="F19" s="29" t="str">
        <f t="shared" si="3"/>
        <v>0</v>
      </c>
      <c r="G19" s="32" t="str">
        <f t="shared" si="4"/>
        <v>0</v>
      </c>
      <c r="H19" s="34">
        <v>-1013427.34</v>
      </c>
      <c r="K19" s="14"/>
    </row>
    <row r="20">
      <c r="A20" s="15" t="s">
        <v>35</v>
      </c>
      <c r="B20" s="2" t="s">
        <v>71</v>
      </c>
      <c r="C20" s="2" t="s">
        <v>63</v>
      </c>
      <c r="D20" s="29" t="str">
        <f t="shared" si="1"/>
        <v>0</v>
      </c>
      <c r="E20" s="29" t="str">
        <f t="shared" si="2"/>
        <v>0</v>
      </c>
      <c r="F20" s="29" t="str">
        <f t="shared" si="3"/>
        <v>0</v>
      </c>
      <c r="G20" s="32" t="str">
        <f t="shared" si="4"/>
        <v>0</v>
      </c>
      <c r="H20" s="34">
        <v>-5440791.9</v>
      </c>
      <c r="K20" s="14"/>
    </row>
    <row r="21">
      <c r="A21" s="15" t="s">
        <v>35</v>
      </c>
      <c r="B21" s="2" t="s">
        <v>72</v>
      </c>
      <c r="C21" s="2" t="s">
        <v>63</v>
      </c>
      <c r="D21" s="29" t="str">
        <f t="shared" si="1"/>
        <v>0</v>
      </c>
      <c r="E21" s="29" t="str">
        <f t="shared" si="2"/>
        <v>0</v>
      </c>
      <c r="F21" s="29" t="str">
        <f t="shared" si="3"/>
        <v>0</v>
      </c>
      <c r="G21" s="32" t="str">
        <f t="shared" si="4"/>
        <v>0</v>
      </c>
      <c r="H21" s="34">
        <v>735.18</v>
      </c>
      <c r="K21" s="14"/>
    </row>
    <row r="22">
      <c r="A22" s="15" t="s">
        <v>35</v>
      </c>
      <c r="B22" s="2" t="s">
        <v>73</v>
      </c>
      <c r="C22" s="2" t="s">
        <v>63</v>
      </c>
      <c r="D22" s="29" t="str">
        <f t="shared" si="1"/>
        <v>0</v>
      </c>
      <c r="E22" s="29" t="str">
        <f t="shared" si="2"/>
        <v>0</v>
      </c>
      <c r="F22" s="29" t="str">
        <f t="shared" si="3"/>
        <v>0</v>
      </c>
      <c r="G22" s="32" t="str">
        <f t="shared" si="4"/>
        <v>0</v>
      </c>
      <c r="H22" s="34">
        <v>-1146819.98</v>
      </c>
      <c r="K22" s="14"/>
    </row>
    <row r="23">
      <c r="A23" s="15" t="s">
        <v>35</v>
      </c>
      <c r="B23" s="2" t="s">
        <v>74</v>
      </c>
      <c r="C23" s="2" t="s">
        <v>63</v>
      </c>
      <c r="D23" s="29" t="str">
        <f t="shared" si="1"/>
        <v>0</v>
      </c>
      <c r="E23" s="29" t="str">
        <f t="shared" si="2"/>
        <v>0</v>
      </c>
      <c r="F23" s="29" t="str">
        <f t="shared" si="3"/>
        <v>0</v>
      </c>
      <c r="G23" s="32" t="str">
        <f t="shared" si="4"/>
        <v>0</v>
      </c>
      <c r="H23" s="34">
        <v>1164881.9</v>
      </c>
      <c r="K23" s="14"/>
    </row>
    <row r="24">
      <c r="A24" s="15" t="s">
        <v>35</v>
      </c>
      <c r="B24" s="2" t="s">
        <v>75</v>
      </c>
      <c r="C24" s="2" t="s">
        <v>63</v>
      </c>
      <c r="D24" s="29" t="str">
        <f t="shared" si="1"/>
        <v>0</v>
      </c>
      <c r="E24" s="29" t="str">
        <f t="shared" si="2"/>
        <v>0</v>
      </c>
      <c r="F24" s="29" t="str">
        <f t="shared" si="3"/>
        <v>0</v>
      </c>
      <c r="G24" s="32" t="str">
        <f t="shared" si="4"/>
        <v>0</v>
      </c>
      <c r="H24" s="34">
        <v>3225861.83</v>
      </c>
      <c r="K24" s="14"/>
    </row>
    <row r="25">
      <c r="A25" s="15" t="s">
        <v>35</v>
      </c>
      <c r="B25" s="2" t="s">
        <v>76</v>
      </c>
      <c r="C25" s="2" t="s">
        <v>63</v>
      </c>
      <c r="D25" s="29" t="str">
        <f t="shared" si="1"/>
        <v>0</v>
      </c>
      <c r="E25" s="29" t="str">
        <f t="shared" si="2"/>
        <v>0</v>
      </c>
      <c r="F25" s="29" t="str">
        <f t="shared" si="3"/>
        <v>0</v>
      </c>
      <c r="G25" s="32" t="str">
        <f t="shared" si="4"/>
        <v>0</v>
      </c>
      <c r="H25" s="34">
        <v>-3353893.67</v>
      </c>
      <c r="K25" s="14"/>
    </row>
    <row r="26">
      <c r="A26" s="15" t="s">
        <v>35</v>
      </c>
      <c r="B26" s="2" t="s">
        <v>77</v>
      </c>
      <c r="C26" s="2" t="s">
        <v>63</v>
      </c>
      <c r="D26" s="29" t="str">
        <f t="shared" si="1"/>
        <v>0</v>
      </c>
      <c r="E26" s="29" t="str">
        <f t="shared" si="2"/>
        <v>0</v>
      </c>
      <c r="F26" s="29" t="str">
        <f t="shared" si="3"/>
        <v>0</v>
      </c>
      <c r="G26" s="32" t="str">
        <f t="shared" si="4"/>
        <v>0</v>
      </c>
      <c r="H26" s="34">
        <v>585841.81</v>
      </c>
      <c r="K26" s="14"/>
    </row>
    <row r="27">
      <c r="A27" s="15" t="s">
        <v>35</v>
      </c>
      <c r="B27" s="2" t="s">
        <v>78</v>
      </c>
      <c r="C27" s="2" t="s">
        <v>63</v>
      </c>
      <c r="D27" s="29" t="str">
        <f t="shared" si="1"/>
        <v>0</v>
      </c>
      <c r="E27" s="29" t="str">
        <f t="shared" si="2"/>
        <v>0</v>
      </c>
      <c r="F27" s="29" t="str">
        <f t="shared" si="3"/>
        <v>0</v>
      </c>
      <c r="G27" s="32" t="str">
        <f t="shared" si="4"/>
        <v>0</v>
      </c>
      <c r="H27" s="34">
        <v>-578012.6</v>
      </c>
      <c r="K27" s="14"/>
    </row>
    <row r="28">
      <c r="A28" s="15" t="s">
        <v>35</v>
      </c>
      <c r="B28" s="2" t="s">
        <v>79</v>
      </c>
      <c r="C28" s="2" t="s">
        <v>63</v>
      </c>
      <c r="D28" s="29" t="str">
        <f t="shared" si="1"/>
        <v>0</v>
      </c>
      <c r="E28" s="29" t="str">
        <f t="shared" si="2"/>
        <v>0</v>
      </c>
      <c r="F28" s="29" t="str">
        <f t="shared" si="3"/>
        <v>0</v>
      </c>
      <c r="G28" s="32" t="str">
        <f t="shared" si="4"/>
        <v>0</v>
      </c>
      <c r="H28" s="34">
        <v>176388.04</v>
      </c>
      <c r="K28" s="14"/>
    </row>
    <row r="29">
      <c r="A29" s="15" t="s">
        <v>35</v>
      </c>
      <c r="B29" s="2" t="s">
        <v>80</v>
      </c>
      <c r="C29" s="2" t="s">
        <v>63</v>
      </c>
      <c r="D29" s="29" t="str">
        <f t="shared" si="1"/>
        <v>0</v>
      </c>
      <c r="E29" s="29" t="str">
        <f t="shared" si="2"/>
        <v>0</v>
      </c>
      <c r="F29" s="29" t="str">
        <f t="shared" si="3"/>
        <v>0</v>
      </c>
      <c r="G29" s="32" t="str">
        <f t="shared" si="4"/>
        <v>0</v>
      </c>
      <c r="H29" s="34">
        <v>-173372.41</v>
      </c>
      <c r="K29" s="14"/>
    </row>
    <row r="30">
      <c r="A30" s="15" t="s">
        <v>35</v>
      </c>
      <c r="B30" s="2" t="s">
        <v>81</v>
      </c>
      <c r="C30" s="2" t="s">
        <v>63</v>
      </c>
      <c r="D30" s="29" t="str">
        <f t="shared" si="1"/>
        <v>0</v>
      </c>
      <c r="E30" s="29" t="str">
        <f t="shared" si="2"/>
        <v>0</v>
      </c>
      <c r="F30" s="29" t="str">
        <f t="shared" si="3"/>
        <v>0</v>
      </c>
      <c r="G30" s="32" t="str">
        <f t="shared" si="4"/>
        <v>0</v>
      </c>
      <c r="H30" s="34">
        <v>540667.67</v>
      </c>
      <c r="K30" s="14"/>
    </row>
    <row r="31">
      <c r="A31" s="15" t="s">
        <v>35</v>
      </c>
      <c r="B31" s="2" t="s">
        <v>82</v>
      </c>
      <c r="C31" s="2" t="s">
        <v>63</v>
      </c>
      <c r="D31" s="29" t="str">
        <f t="shared" si="1"/>
        <v>0</v>
      </c>
      <c r="E31" s="29" t="str">
        <f t="shared" si="2"/>
        <v>0</v>
      </c>
      <c r="F31" s="29" t="str">
        <f t="shared" si="3"/>
        <v>0</v>
      </c>
      <c r="G31" s="32" t="str">
        <f t="shared" si="4"/>
        <v>0</v>
      </c>
      <c r="H31" s="34">
        <v>-547116.8</v>
      </c>
      <c r="K31" s="14"/>
    </row>
    <row r="32">
      <c r="A32" s="15" t="s">
        <v>35</v>
      </c>
      <c r="B32" s="2" t="s">
        <v>83</v>
      </c>
      <c r="C32" s="2" t="s">
        <v>63</v>
      </c>
      <c r="D32" s="29" t="str">
        <f t="shared" si="1"/>
        <v>0</v>
      </c>
      <c r="E32" s="29" t="str">
        <f t="shared" si="2"/>
        <v>0</v>
      </c>
      <c r="F32" s="29" t="str">
        <f t="shared" si="3"/>
        <v>0</v>
      </c>
      <c r="G32" s="32" t="str">
        <f t="shared" si="4"/>
        <v>0</v>
      </c>
      <c r="H32" s="34">
        <v>34583.95</v>
      </c>
      <c r="K32" s="14"/>
    </row>
    <row r="33">
      <c r="A33" s="15" t="s">
        <v>35</v>
      </c>
      <c r="B33" s="2" t="s">
        <v>84</v>
      </c>
      <c r="C33" s="2" t="s">
        <v>63</v>
      </c>
      <c r="D33" s="29" t="str">
        <f t="shared" si="1"/>
        <v>0</v>
      </c>
      <c r="E33" s="29" t="str">
        <f t="shared" si="2"/>
        <v>0</v>
      </c>
      <c r="F33" s="29" t="str">
        <f t="shared" si="3"/>
        <v>0</v>
      </c>
      <c r="G33" s="32" t="str">
        <f t="shared" si="4"/>
        <v>0</v>
      </c>
      <c r="H33" s="34">
        <v>57862.72</v>
      </c>
      <c r="K33" s="14"/>
    </row>
    <row r="34">
      <c r="A34" s="15" t="s">
        <v>35</v>
      </c>
      <c r="B34" s="2" t="s">
        <v>85</v>
      </c>
      <c r="C34" s="2" t="s">
        <v>63</v>
      </c>
      <c r="D34" s="29" t="str">
        <f t="shared" si="1"/>
        <v>0</v>
      </c>
      <c r="E34" s="29" t="str">
        <f t="shared" si="2"/>
        <v>0</v>
      </c>
      <c r="F34" s="29" t="str">
        <f t="shared" si="3"/>
        <v>0</v>
      </c>
      <c r="G34" s="32" t="str">
        <f t="shared" si="4"/>
        <v>0</v>
      </c>
      <c r="H34" s="34">
        <v>28190.95</v>
      </c>
      <c r="K34" s="14"/>
    </row>
    <row r="35">
      <c r="A35" s="15" t="s">
        <v>35</v>
      </c>
      <c r="B35" s="2" t="s">
        <v>86</v>
      </c>
      <c r="C35" s="2" t="s">
        <v>63</v>
      </c>
      <c r="D35" s="29" t="str">
        <f t="shared" si="1"/>
        <v>0</v>
      </c>
      <c r="E35" s="29" t="str">
        <f t="shared" si="2"/>
        <v>0</v>
      </c>
      <c r="F35" s="29" t="str">
        <f t="shared" si="3"/>
        <v>0</v>
      </c>
      <c r="G35" s="32" t="str">
        <f t="shared" si="4"/>
        <v>0</v>
      </c>
      <c r="H35" s="34">
        <v>1808159.05</v>
      </c>
      <c r="K35" s="14"/>
    </row>
    <row r="36">
      <c r="A36" s="15" t="s">
        <v>35</v>
      </c>
      <c r="B36" s="2" t="s">
        <v>87</v>
      </c>
      <c r="C36" s="2" t="s">
        <v>63</v>
      </c>
      <c r="D36" s="29" t="str">
        <f t="shared" si="1"/>
        <v>0</v>
      </c>
      <c r="E36" s="29" t="str">
        <f t="shared" si="2"/>
        <v>0</v>
      </c>
      <c r="F36" s="29" t="str">
        <f t="shared" si="3"/>
        <v>0</v>
      </c>
      <c r="G36" s="32" t="str">
        <f t="shared" si="4"/>
        <v>0</v>
      </c>
      <c r="H36" s="34">
        <v>56437.0</v>
      </c>
      <c r="K36" s="14"/>
    </row>
    <row r="37">
      <c r="A37" s="15" t="s">
        <v>35</v>
      </c>
      <c r="B37" s="2" t="s">
        <v>88</v>
      </c>
      <c r="C37" s="2" t="s">
        <v>63</v>
      </c>
      <c r="D37" s="29" t="str">
        <f t="shared" si="1"/>
        <v>0</v>
      </c>
      <c r="E37" s="29" t="str">
        <f t="shared" si="2"/>
        <v>0</v>
      </c>
      <c r="F37" s="29" t="str">
        <f t="shared" si="3"/>
        <v>0</v>
      </c>
      <c r="G37" s="32" t="str">
        <f t="shared" si="4"/>
        <v>0</v>
      </c>
      <c r="H37" s="34">
        <v>122348.51</v>
      </c>
      <c r="K37" s="14"/>
    </row>
    <row r="38">
      <c r="A38" s="15" t="s">
        <v>35</v>
      </c>
      <c r="B38" s="2" t="s">
        <v>89</v>
      </c>
      <c r="C38" s="2" t="s">
        <v>63</v>
      </c>
      <c r="D38" s="29" t="str">
        <f t="shared" si="1"/>
        <v>0</v>
      </c>
      <c r="E38" s="29" t="str">
        <f t="shared" si="2"/>
        <v>0</v>
      </c>
      <c r="F38" s="29" t="str">
        <f t="shared" si="3"/>
        <v>0</v>
      </c>
      <c r="G38" s="32" t="str">
        <f t="shared" si="4"/>
        <v>0</v>
      </c>
      <c r="H38" s="34">
        <v>31027.16</v>
      </c>
      <c r="K38" s="14"/>
    </row>
    <row r="39">
      <c r="A39" s="15" t="s">
        <v>35</v>
      </c>
      <c r="B39" s="2" t="s">
        <v>90</v>
      </c>
      <c r="C39" s="2" t="s">
        <v>63</v>
      </c>
      <c r="D39" s="29" t="str">
        <f t="shared" si="1"/>
        <v>0</v>
      </c>
      <c r="E39" s="29" t="str">
        <f t="shared" si="2"/>
        <v>0</v>
      </c>
      <c r="F39" s="29" t="str">
        <f t="shared" si="3"/>
        <v>0</v>
      </c>
      <c r="G39" s="32" t="str">
        <f t="shared" si="4"/>
        <v>0</v>
      </c>
      <c r="H39" s="34">
        <v>2687689.49</v>
      </c>
      <c r="K39" s="14"/>
    </row>
    <row r="40">
      <c r="A40" s="15" t="s">
        <v>35</v>
      </c>
      <c r="B40" s="2" t="s">
        <v>91</v>
      </c>
      <c r="C40" s="2" t="s">
        <v>63</v>
      </c>
      <c r="D40" s="29" t="str">
        <f t="shared" si="1"/>
        <v>0</v>
      </c>
      <c r="E40" s="29" t="str">
        <f t="shared" si="2"/>
        <v>0</v>
      </c>
      <c r="F40" s="29" t="str">
        <f t="shared" si="3"/>
        <v>0</v>
      </c>
      <c r="G40" s="32" t="str">
        <f t="shared" si="4"/>
        <v>0</v>
      </c>
      <c r="H40" s="34">
        <v>12991.19</v>
      </c>
      <c r="K40" s="14"/>
    </row>
    <row r="41">
      <c r="A41" s="15" t="s">
        <v>35</v>
      </c>
      <c r="B41" s="2" t="s">
        <v>92</v>
      </c>
      <c r="C41" s="2" t="s">
        <v>63</v>
      </c>
      <c r="D41" s="29" t="str">
        <f t="shared" si="1"/>
        <v>0</v>
      </c>
      <c r="E41" s="29" t="str">
        <f t="shared" si="2"/>
        <v>0</v>
      </c>
      <c r="F41" s="29" t="str">
        <f t="shared" si="3"/>
        <v>0</v>
      </c>
      <c r="G41" s="32" t="str">
        <f t="shared" si="4"/>
        <v>0</v>
      </c>
      <c r="H41" s="34">
        <v>560766.04</v>
      </c>
      <c r="K41" s="14"/>
    </row>
    <row r="42">
      <c r="A42" s="15" t="s">
        <v>35</v>
      </c>
      <c r="B42" s="2" t="s">
        <v>93</v>
      </c>
      <c r="C42" s="2" t="s">
        <v>63</v>
      </c>
      <c r="D42" s="29" t="str">
        <f t="shared" si="1"/>
        <v>0</v>
      </c>
      <c r="E42" s="29" t="str">
        <f t="shared" si="2"/>
        <v>0</v>
      </c>
      <c r="F42" s="29" t="str">
        <f t="shared" si="3"/>
        <v>0</v>
      </c>
      <c r="G42" s="32" t="str">
        <f t="shared" si="4"/>
        <v>0</v>
      </c>
      <c r="H42" s="34">
        <v>17999.78</v>
      </c>
      <c r="K42" s="14"/>
    </row>
    <row r="43">
      <c r="A43" s="15" t="s">
        <v>35</v>
      </c>
      <c r="B43" s="2" t="s">
        <v>94</v>
      </c>
      <c r="C43" s="2" t="s">
        <v>63</v>
      </c>
      <c r="D43" s="29" t="str">
        <f t="shared" si="1"/>
        <v>0</v>
      </c>
      <c r="E43" s="29" t="str">
        <f t="shared" si="2"/>
        <v>0</v>
      </c>
      <c r="F43" s="29" t="str">
        <f t="shared" si="3"/>
        <v>0</v>
      </c>
      <c r="G43" s="32" t="str">
        <f t="shared" si="4"/>
        <v>0</v>
      </c>
      <c r="H43" s="34">
        <v>23846.98</v>
      </c>
      <c r="K43" s="14"/>
    </row>
    <row r="44">
      <c r="A44" s="15" t="s">
        <v>35</v>
      </c>
      <c r="B44" s="2" t="s">
        <v>95</v>
      </c>
      <c r="C44" s="2" t="s">
        <v>63</v>
      </c>
      <c r="D44" s="29" t="str">
        <f t="shared" si="1"/>
        <v>0</v>
      </c>
      <c r="E44" s="29" t="str">
        <f t="shared" si="2"/>
        <v>0</v>
      </c>
      <c r="F44" s="29" t="str">
        <f t="shared" si="3"/>
        <v>0</v>
      </c>
      <c r="G44" s="32" t="str">
        <f t="shared" si="4"/>
        <v>0</v>
      </c>
      <c r="H44" s="34">
        <v>13298.12</v>
      </c>
      <c r="K44" s="14"/>
    </row>
    <row r="45">
      <c r="A45" s="15" t="s">
        <v>35</v>
      </c>
      <c r="B45" s="2" t="s">
        <v>96</v>
      </c>
      <c r="C45" s="2" t="s">
        <v>63</v>
      </c>
      <c r="D45" s="29" t="str">
        <f t="shared" si="1"/>
        <v>0</v>
      </c>
      <c r="E45" s="29" t="str">
        <f t="shared" si="2"/>
        <v>0</v>
      </c>
      <c r="F45" s="29" t="str">
        <f t="shared" si="3"/>
        <v>0</v>
      </c>
      <c r="G45" s="32" t="str">
        <f t="shared" si="4"/>
        <v>0</v>
      </c>
      <c r="H45" s="34">
        <v>8960.96</v>
      </c>
      <c r="K45" s="14"/>
    </row>
    <row r="46">
      <c r="A46" s="15" t="s">
        <v>35</v>
      </c>
      <c r="B46" s="2" t="s">
        <v>97</v>
      </c>
      <c r="C46" s="2" t="s">
        <v>63</v>
      </c>
      <c r="D46" s="29" t="str">
        <f t="shared" si="1"/>
        <v>0</v>
      </c>
      <c r="E46" s="29" t="str">
        <f t="shared" si="2"/>
        <v>0</v>
      </c>
      <c r="F46" s="29" t="str">
        <f t="shared" si="3"/>
        <v>0</v>
      </c>
      <c r="G46" s="32" t="str">
        <f t="shared" si="4"/>
        <v>0</v>
      </c>
      <c r="H46" s="34">
        <v>12418.87</v>
      </c>
      <c r="K46" s="14"/>
    </row>
    <row r="47">
      <c r="A47" s="15" t="s">
        <v>35</v>
      </c>
      <c r="B47" s="2" t="s">
        <v>98</v>
      </c>
      <c r="C47" s="2" t="s">
        <v>63</v>
      </c>
      <c r="D47" s="29" t="str">
        <f t="shared" si="1"/>
        <v>0</v>
      </c>
      <c r="E47" s="29" t="str">
        <f t="shared" si="2"/>
        <v>0</v>
      </c>
      <c r="F47" s="29" t="str">
        <f t="shared" si="3"/>
        <v>0</v>
      </c>
      <c r="G47" s="32" t="str">
        <f t="shared" si="4"/>
        <v>0</v>
      </c>
      <c r="H47" s="34">
        <v>19611.72</v>
      </c>
      <c r="K47" s="14"/>
    </row>
    <row r="48">
      <c r="A48" s="15" t="s">
        <v>35</v>
      </c>
      <c r="B48" s="2" t="s">
        <v>99</v>
      </c>
      <c r="C48" s="2" t="s">
        <v>63</v>
      </c>
      <c r="D48" s="29" t="str">
        <f t="shared" si="1"/>
        <v>0</v>
      </c>
      <c r="E48" s="29" t="str">
        <f t="shared" si="2"/>
        <v>0</v>
      </c>
      <c r="F48" s="29" t="str">
        <f t="shared" si="3"/>
        <v>0</v>
      </c>
      <c r="G48" s="32" t="str">
        <f t="shared" si="4"/>
        <v>0</v>
      </c>
      <c r="H48" s="34">
        <v>19884.59</v>
      </c>
      <c r="K48" s="14"/>
    </row>
    <row r="49">
      <c r="A49" s="15" t="s">
        <v>35</v>
      </c>
      <c r="B49" s="2" t="s">
        <v>100</v>
      </c>
      <c r="C49" s="2" t="s">
        <v>63</v>
      </c>
      <c r="D49" s="29" t="str">
        <f t="shared" si="1"/>
        <v>0</v>
      </c>
      <c r="E49" s="29" t="str">
        <f t="shared" si="2"/>
        <v>0</v>
      </c>
      <c r="F49" s="29" t="str">
        <f t="shared" si="3"/>
        <v>0</v>
      </c>
      <c r="G49" s="32" t="str">
        <f t="shared" si="4"/>
        <v>0</v>
      </c>
      <c r="H49" s="34">
        <v>12339.36</v>
      </c>
      <c r="K49" s="14"/>
    </row>
    <row r="50">
      <c r="A50" s="15" t="s">
        <v>35</v>
      </c>
      <c r="B50" s="2" t="s">
        <v>101</v>
      </c>
      <c r="C50" s="2" t="s">
        <v>63</v>
      </c>
      <c r="D50" s="29" t="str">
        <f t="shared" si="1"/>
        <v>0</v>
      </c>
      <c r="E50" s="29" t="str">
        <f t="shared" si="2"/>
        <v>0</v>
      </c>
      <c r="F50" s="29" t="str">
        <f t="shared" si="3"/>
        <v>0</v>
      </c>
      <c r="G50" s="32" t="str">
        <f t="shared" si="4"/>
        <v>0</v>
      </c>
      <c r="H50" s="34">
        <v>-504130.55</v>
      </c>
      <c r="K50" s="14"/>
    </row>
    <row r="51">
      <c r="A51" s="15" t="s">
        <v>35</v>
      </c>
      <c r="B51" s="2" t="s">
        <v>101</v>
      </c>
      <c r="C51" s="2" t="s">
        <v>63</v>
      </c>
      <c r="D51" s="29" t="str">
        <f t="shared" si="1"/>
        <v>0</v>
      </c>
      <c r="E51" s="29" t="str">
        <f t="shared" si="2"/>
        <v>0</v>
      </c>
      <c r="F51" s="29" t="str">
        <f t="shared" si="3"/>
        <v>0</v>
      </c>
      <c r="G51" s="32" t="str">
        <f t="shared" si="4"/>
        <v>0</v>
      </c>
      <c r="H51" s="34">
        <v>-625817.24</v>
      </c>
      <c r="K51" s="14"/>
    </row>
    <row r="52">
      <c r="A52" s="15" t="s">
        <v>35</v>
      </c>
      <c r="B52" s="2" t="s">
        <v>102</v>
      </c>
      <c r="C52" s="2" t="s">
        <v>63</v>
      </c>
      <c r="D52" s="29" t="str">
        <f t="shared" si="1"/>
        <v>0</v>
      </c>
      <c r="E52" s="29" t="str">
        <f t="shared" si="2"/>
        <v>0</v>
      </c>
      <c r="F52" s="29" t="str">
        <f t="shared" si="3"/>
        <v>0</v>
      </c>
      <c r="G52" s="32" t="str">
        <f t="shared" si="4"/>
        <v>0</v>
      </c>
      <c r="H52" s="34">
        <v>-504130.55</v>
      </c>
      <c r="K52" s="14"/>
    </row>
    <row r="53">
      <c r="A53" s="15" t="s">
        <v>35</v>
      </c>
      <c r="B53" s="2" t="s">
        <v>103</v>
      </c>
      <c r="C53" s="2" t="s">
        <v>63</v>
      </c>
      <c r="D53" s="29" t="str">
        <f t="shared" si="1"/>
        <v>0</v>
      </c>
      <c r="E53" s="29" t="str">
        <f t="shared" si="2"/>
        <v>0</v>
      </c>
      <c r="F53" s="29" t="str">
        <f t="shared" si="3"/>
        <v>0</v>
      </c>
      <c r="G53" s="32" t="str">
        <f t="shared" si="4"/>
        <v>0</v>
      </c>
      <c r="H53" s="34">
        <v>19824.05</v>
      </c>
      <c r="K53" s="14"/>
    </row>
    <row r="54">
      <c r="A54" s="15" t="s">
        <v>35</v>
      </c>
      <c r="B54" s="2" t="s">
        <v>104</v>
      </c>
      <c r="C54" s="2" t="s">
        <v>63</v>
      </c>
      <c r="D54" s="29" t="str">
        <f t="shared" si="1"/>
        <v>0</v>
      </c>
      <c r="E54" s="29" t="str">
        <f t="shared" si="2"/>
        <v>0</v>
      </c>
      <c r="F54" s="29" t="str">
        <f t="shared" si="3"/>
        <v>0</v>
      </c>
      <c r="G54" s="32" t="str">
        <f t="shared" si="4"/>
        <v>0</v>
      </c>
      <c r="H54" s="34">
        <v>96764.87</v>
      </c>
      <c r="K54" s="14"/>
    </row>
    <row r="55">
      <c r="A55" s="15" t="s">
        <v>35</v>
      </c>
      <c r="B55" s="2" t="s">
        <v>105</v>
      </c>
      <c r="C55" s="2" t="s">
        <v>63</v>
      </c>
      <c r="D55" s="29" t="str">
        <f t="shared" si="1"/>
        <v>0</v>
      </c>
      <c r="E55" s="29" t="str">
        <f t="shared" si="2"/>
        <v>0</v>
      </c>
      <c r="F55" s="29" t="str">
        <f t="shared" si="3"/>
        <v>0</v>
      </c>
      <c r="G55" s="32" t="str">
        <f t="shared" si="4"/>
        <v>0</v>
      </c>
      <c r="H55" s="34">
        <v>272132.97</v>
      </c>
      <c r="K55" s="14"/>
    </row>
    <row r="56">
      <c r="A56" s="15" t="s">
        <v>35</v>
      </c>
      <c r="B56" s="2" t="s">
        <v>106</v>
      </c>
      <c r="C56" s="2" t="s">
        <v>63</v>
      </c>
      <c r="D56" s="29" t="str">
        <f t="shared" si="1"/>
        <v>0</v>
      </c>
      <c r="E56" s="29" t="str">
        <f t="shared" si="2"/>
        <v>0</v>
      </c>
      <c r="F56" s="29" t="str">
        <f t="shared" si="3"/>
        <v>0</v>
      </c>
      <c r="G56" s="32" t="str">
        <f t="shared" si="4"/>
        <v>0</v>
      </c>
      <c r="H56" s="34">
        <v>63173.1</v>
      </c>
      <c r="K56" s="14"/>
    </row>
    <row r="57">
      <c r="A57" s="15" t="s">
        <v>35</v>
      </c>
      <c r="B57" s="2" t="s">
        <v>107</v>
      </c>
      <c r="C57" s="2" t="s">
        <v>63</v>
      </c>
      <c r="D57" s="29" t="str">
        <f t="shared" si="1"/>
        <v>0</v>
      </c>
      <c r="E57" s="29" t="str">
        <f t="shared" si="2"/>
        <v>0</v>
      </c>
      <c r="F57" s="29" t="str">
        <f t="shared" si="3"/>
        <v>0</v>
      </c>
      <c r="G57" s="32" t="str">
        <f t="shared" si="4"/>
        <v>0</v>
      </c>
      <c r="H57" s="34">
        <v>389723.1</v>
      </c>
      <c r="K57" s="14"/>
    </row>
    <row r="58">
      <c r="A58" s="15" t="s">
        <v>35</v>
      </c>
      <c r="B58" s="2" t="s">
        <v>108</v>
      </c>
      <c r="C58" s="2" t="s">
        <v>63</v>
      </c>
      <c r="D58" s="29" t="str">
        <f t="shared" si="1"/>
        <v>0</v>
      </c>
      <c r="E58" s="29" t="str">
        <f t="shared" si="2"/>
        <v>0</v>
      </c>
      <c r="F58" s="29" t="str">
        <f t="shared" si="3"/>
        <v>0</v>
      </c>
      <c r="G58" s="32" t="str">
        <f t="shared" si="4"/>
        <v>0</v>
      </c>
      <c r="H58" s="34">
        <v>250746.88</v>
      </c>
      <c r="K58" s="14"/>
    </row>
    <row r="59">
      <c r="A59" s="15" t="s">
        <v>35</v>
      </c>
      <c r="B59" s="2" t="s">
        <v>109</v>
      </c>
      <c r="C59" s="2" t="s">
        <v>63</v>
      </c>
      <c r="D59" s="29" t="str">
        <f t="shared" si="1"/>
        <v>0</v>
      </c>
      <c r="E59" s="29" t="str">
        <f t="shared" si="2"/>
        <v>0</v>
      </c>
      <c r="F59" s="29" t="str">
        <f t="shared" si="3"/>
        <v>0</v>
      </c>
      <c r="G59" s="32" t="str">
        <f t="shared" si="4"/>
        <v>0</v>
      </c>
      <c r="H59" s="34">
        <v>406020.78</v>
      </c>
      <c r="K59" s="14"/>
    </row>
    <row r="60">
      <c r="A60" s="15" t="s">
        <v>35</v>
      </c>
      <c r="B60" s="2" t="s">
        <v>110</v>
      </c>
      <c r="C60" s="2" t="s">
        <v>63</v>
      </c>
      <c r="D60" s="29" t="str">
        <f t="shared" si="1"/>
        <v>0</v>
      </c>
      <c r="E60" s="29" t="str">
        <f t="shared" si="2"/>
        <v>0</v>
      </c>
      <c r="F60" s="29" t="str">
        <f t="shared" si="3"/>
        <v>0</v>
      </c>
      <c r="G60" s="32" t="str">
        <f t="shared" si="4"/>
        <v>0</v>
      </c>
      <c r="H60" s="34">
        <v>1012157.82</v>
      </c>
      <c r="K60" s="14"/>
    </row>
    <row r="61">
      <c r="A61" s="15" t="s">
        <v>35</v>
      </c>
      <c r="B61" s="2" t="s">
        <v>111</v>
      </c>
      <c r="C61" s="2" t="s">
        <v>63</v>
      </c>
      <c r="D61" s="29" t="str">
        <f t="shared" si="1"/>
        <v>0</v>
      </c>
      <c r="E61" s="29" t="str">
        <f t="shared" si="2"/>
        <v>0</v>
      </c>
      <c r="F61" s="29" t="str">
        <f t="shared" si="3"/>
        <v>0</v>
      </c>
      <c r="G61" s="32" t="str">
        <f t="shared" si="4"/>
        <v>0</v>
      </c>
      <c r="H61" s="34">
        <v>456997.88</v>
      </c>
      <c r="K61" s="14"/>
    </row>
    <row r="62">
      <c r="A62" s="15" t="s">
        <v>35</v>
      </c>
      <c r="B62" s="2" t="s">
        <v>112</v>
      </c>
      <c r="C62" s="2" t="s">
        <v>63</v>
      </c>
      <c r="D62" s="29" t="str">
        <f t="shared" si="1"/>
        <v>0</v>
      </c>
      <c r="E62" s="29" t="str">
        <f t="shared" si="2"/>
        <v>0</v>
      </c>
      <c r="F62" s="29" t="str">
        <f t="shared" si="3"/>
        <v>0</v>
      </c>
      <c r="G62" s="32" t="str">
        <f t="shared" si="4"/>
        <v>0</v>
      </c>
      <c r="H62" s="34">
        <v>62232.52</v>
      </c>
      <c r="K62" s="14"/>
    </row>
    <row r="63">
      <c r="A63" s="15" t="s">
        <v>35</v>
      </c>
      <c r="B63" s="2" t="s">
        <v>113</v>
      </c>
      <c r="C63" s="2" t="s">
        <v>63</v>
      </c>
      <c r="D63" s="29" t="str">
        <f t="shared" si="1"/>
        <v>0</v>
      </c>
      <c r="E63" s="29" t="str">
        <f t="shared" si="2"/>
        <v>0</v>
      </c>
      <c r="F63" s="29" t="str">
        <f t="shared" si="3"/>
        <v>0</v>
      </c>
      <c r="G63" s="32" t="str">
        <f t="shared" si="4"/>
        <v>0</v>
      </c>
      <c r="H63" s="34">
        <v>14055.25</v>
      </c>
      <c r="K63" s="14"/>
    </row>
    <row r="64">
      <c r="A64" s="15" t="s">
        <v>35</v>
      </c>
      <c r="B64" s="2" t="s">
        <v>114</v>
      </c>
      <c r="C64" s="2" t="s">
        <v>63</v>
      </c>
      <c r="D64" s="29" t="str">
        <f t="shared" si="1"/>
        <v>0</v>
      </c>
      <c r="E64" s="29" t="str">
        <f t="shared" si="2"/>
        <v>0</v>
      </c>
      <c r="F64" s="29" t="str">
        <f t="shared" si="3"/>
        <v>0</v>
      </c>
      <c r="G64" s="32" t="str">
        <f t="shared" si="4"/>
        <v>0</v>
      </c>
      <c r="H64" s="34">
        <v>301921.55</v>
      </c>
      <c r="K64" s="14"/>
    </row>
    <row r="65">
      <c r="A65" s="15" t="s">
        <v>35</v>
      </c>
      <c r="B65" s="2" t="s">
        <v>115</v>
      </c>
      <c r="C65" s="2" t="s">
        <v>63</v>
      </c>
      <c r="D65" s="29" t="str">
        <f t="shared" si="1"/>
        <v>0</v>
      </c>
      <c r="E65" s="29" t="str">
        <f t="shared" si="2"/>
        <v>0</v>
      </c>
      <c r="F65" s="29" t="str">
        <f t="shared" si="3"/>
        <v>0</v>
      </c>
      <c r="G65" s="32" t="str">
        <f t="shared" si="4"/>
        <v>0</v>
      </c>
      <c r="H65" s="34">
        <v>607658.04</v>
      </c>
      <c r="K65" s="14"/>
    </row>
    <row r="66">
      <c r="A66" s="15" t="s">
        <v>35</v>
      </c>
      <c r="B66" s="2" t="s">
        <v>116</v>
      </c>
      <c r="C66" s="2" t="s">
        <v>63</v>
      </c>
      <c r="D66" s="29" t="str">
        <f t="shared" si="1"/>
        <v>0</v>
      </c>
      <c r="E66" s="29" t="str">
        <f t="shared" si="2"/>
        <v>0</v>
      </c>
      <c r="F66" s="29" t="str">
        <f t="shared" si="3"/>
        <v>0</v>
      </c>
      <c r="G66" s="32" t="str">
        <f t="shared" si="4"/>
        <v>0</v>
      </c>
      <c r="H66" s="34">
        <v>86243.19</v>
      </c>
      <c r="K66" s="14"/>
    </row>
    <row r="67">
      <c r="A67" s="15" t="s">
        <v>35</v>
      </c>
      <c r="B67" s="2" t="s">
        <v>117</v>
      </c>
      <c r="C67" s="2" t="s">
        <v>63</v>
      </c>
      <c r="D67" s="29" t="str">
        <f t="shared" si="1"/>
        <v>0</v>
      </c>
      <c r="E67" s="29" t="str">
        <f t="shared" si="2"/>
        <v>0</v>
      </c>
      <c r="F67" s="29" t="str">
        <f t="shared" si="3"/>
        <v>0</v>
      </c>
      <c r="G67" s="32" t="str">
        <f t="shared" si="4"/>
        <v>0</v>
      </c>
      <c r="H67" s="34">
        <v>406096.62</v>
      </c>
      <c r="K67" s="14"/>
    </row>
    <row r="68">
      <c r="A68" s="15" t="s">
        <v>35</v>
      </c>
      <c r="B68" s="2" t="s">
        <v>118</v>
      </c>
      <c r="C68" s="2" t="s">
        <v>63</v>
      </c>
      <c r="D68" s="29" t="str">
        <f t="shared" si="1"/>
        <v>0</v>
      </c>
      <c r="E68" s="29" t="str">
        <f t="shared" si="2"/>
        <v>0</v>
      </c>
      <c r="F68" s="29" t="str">
        <f t="shared" si="3"/>
        <v>0</v>
      </c>
      <c r="G68" s="32" t="str">
        <f t="shared" si="4"/>
        <v>0</v>
      </c>
      <c r="H68" s="34">
        <v>382013.03</v>
      </c>
      <c r="K68" s="14"/>
    </row>
    <row r="69">
      <c r="A69" s="15" t="s">
        <v>35</v>
      </c>
      <c r="B69" s="2" t="s">
        <v>119</v>
      </c>
      <c r="C69" s="2" t="s">
        <v>63</v>
      </c>
      <c r="D69" s="29" t="str">
        <f t="shared" si="1"/>
        <v>0</v>
      </c>
      <c r="E69" s="29" t="str">
        <f t="shared" si="2"/>
        <v>0</v>
      </c>
      <c r="F69" s="29" t="str">
        <f t="shared" si="3"/>
        <v>0</v>
      </c>
      <c r="G69" s="32" t="str">
        <f t="shared" si="4"/>
        <v>0</v>
      </c>
      <c r="H69" s="34">
        <v>762968.52</v>
      </c>
      <c r="K69" s="14"/>
    </row>
    <row r="70">
      <c r="A70" s="15" t="s">
        <v>35</v>
      </c>
      <c r="B70" s="2" t="s">
        <v>120</v>
      </c>
      <c r="C70" s="2" t="s">
        <v>63</v>
      </c>
      <c r="D70" s="29" t="str">
        <f t="shared" si="1"/>
        <v>0</v>
      </c>
      <c r="E70" s="29" t="str">
        <f t="shared" si="2"/>
        <v>0</v>
      </c>
      <c r="F70" s="29" t="str">
        <f t="shared" si="3"/>
        <v>0</v>
      </c>
      <c r="G70" s="32" t="str">
        <f t="shared" si="4"/>
        <v>0</v>
      </c>
      <c r="H70" s="34">
        <v>-146024.02</v>
      </c>
      <c r="K70" s="14"/>
    </row>
    <row r="71">
      <c r="A71" s="15" t="s">
        <v>35</v>
      </c>
      <c r="B71" s="2" t="s">
        <v>121</v>
      </c>
      <c r="C71" s="2" t="s">
        <v>63</v>
      </c>
      <c r="D71" s="29" t="str">
        <f t="shared" si="1"/>
        <v>0</v>
      </c>
      <c r="E71" s="29" t="str">
        <f t="shared" si="2"/>
        <v>0</v>
      </c>
      <c r="F71" s="29" t="str">
        <f t="shared" si="3"/>
        <v>0</v>
      </c>
      <c r="G71" s="32" t="str">
        <f t="shared" si="4"/>
        <v>0</v>
      </c>
      <c r="H71" s="34">
        <v>127547.5</v>
      </c>
      <c r="K71" s="14"/>
    </row>
    <row r="72">
      <c r="A72" s="15" t="s">
        <v>35</v>
      </c>
      <c r="B72" s="2" t="s">
        <v>122</v>
      </c>
      <c r="C72" s="2" t="s">
        <v>63</v>
      </c>
      <c r="D72" s="29" t="str">
        <f t="shared" si="1"/>
        <v>0</v>
      </c>
      <c r="E72" s="29" t="str">
        <f t="shared" si="2"/>
        <v>0</v>
      </c>
      <c r="F72" s="29" t="str">
        <f t="shared" si="3"/>
        <v>0</v>
      </c>
      <c r="G72" s="32" t="str">
        <f t="shared" si="4"/>
        <v>0</v>
      </c>
      <c r="H72" s="34">
        <v>133017.51</v>
      </c>
      <c r="K72" s="14"/>
    </row>
    <row r="73">
      <c r="A73" s="15" t="s">
        <v>35</v>
      </c>
      <c r="B73" s="2" t="s">
        <v>123</v>
      </c>
      <c r="C73" s="2" t="s">
        <v>63</v>
      </c>
      <c r="D73" s="29" t="str">
        <f t="shared" si="1"/>
        <v>0</v>
      </c>
      <c r="E73" s="29" t="str">
        <f t="shared" si="2"/>
        <v>0</v>
      </c>
      <c r="F73" s="29" t="str">
        <f t="shared" si="3"/>
        <v>0</v>
      </c>
      <c r="G73" s="32" t="str">
        <f t="shared" si="4"/>
        <v>0</v>
      </c>
      <c r="H73" s="34">
        <v>112327.27</v>
      </c>
      <c r="K73" s="14"/>
    </row>
    <row r="74">
      <c r="A74" s="15" t="s">
        <v>35</v>
      </c>
      <c r="B74" s="2" t="s">
        <v>124</v>
      </c>
      <c r="C74" s="2" t="s">
        <v>63</v>
      </c>
      <c r="D74" s="29" t="str">
        <f t="shared" si="1"/>
        <v>0</v>
      </c>
      <c r="E74" s="29" t="str">
        <f t="shared" si="2"/>
        <v>0</v>
      </c>
      <c r="F74" s="29" t="str">
        <f t="shared" si="3"/>
        <v>0</v>
      </c>
      <c r="G74" s="32" t="str">
        <f t="shared" si="4"/>
        <v>0</v>
      </c>
      <c r="H74" s="34">
        <v>305362.21</v>
      </c>
      <c r="K74" s="14"/>
    </row>
    <row r="75">
      <c r="A75" s="15" t="s">
        <v>35</v>
      </c>
      <c r="B75" s="2" t="s">
        <v>125</v>
      </c>
      <c r="C75" s="2" t="s">
        <v>63</v>
      </c>
      <c r="D75" s="29" t="str">
        <f t="shared" si="1"/>
        <v>0</v>
      </c>
      <c r="E75" s="29" t="str">
        <f t="shared" si="2"/>
        <v>0</v>
      </c>
      <c r="F75" s="29" t="str">
        <f t="shared" si="3"/>
        <v>0</v>
      </c>
      <c r="G75" s="32" t="str">
        <f t="shared" si="4"/>
        <v>0</v>
      </c>
      <c r="H75" s="34">
        <v>52849.89</v>
      </c>
      <c r="K75" s="14"/>
    </row>
    <row r="76">
      <c r="A76" s="15" t="s">
        <v>35</v>
      </c>
      <c r="B76" s="2" t="s">
        <v>126</v>
      </c>
      <c r="C76" s="2" t="s">
        <v>63</v>
      </c>
      <c r="D76" s="29" t="str">
        <f t="shared" si="1"/>
        <v>0</v>
      </c>
      <c r="E76" s="29" t="str">
        <f t="shared" si="2"/>
        <v>0</v>
      </c>
      <c r="F76" s="29" t="str">
        <f t="shared" si="3"/>
        <v>0</v>
      </c>
      <c r="G76" s="32" t="str">
        <f t="shared" si="4"/>
        <v>0</v>
      </c>
      <c r="H76" s="34">
        <v>215942.33</v>
      </c>
      <c r="K76" s="14"/>
    </row>
    <row r="77">
      <c r="A77" s="15" t="s">
        <v>35</v>
      </c>
      <c r="B77" s="2" t="s">
        <v>127</v>
      </c>
      <c r="C77" s="2" t="s">
        <v>63</v>
      </c>
      <c r="D77" s="29" t="str">
        <f t="shared" si="1"/>
        <v>0</v>
      </c>
      <c r="E77" s="29" t="str">
        <f t="shared" si="2"/>
        <v>0</v>
      </c>
      <c r="F77" s="29" t="str">
        <f t="shared" si="3"/>
        <v>0</v>
      </c>
      <c r="G77" s="32" t="str">
        <f t="shared" si="4"/>
        <v>0</v>
      </c>
      <c r="H77" s="34">
        <v>570876.76</v>
      </c>
      <c r="K77" s="14"/>
    </row>
    <row r="78">
      <c r="A78" s="15" t="s">
        <v>35</v>
      </c>
      <c r="B78" s="2" t="s">
        <v>128</v>
      </c>
      <c r="C78" s="2" t="s">
        <v>63</v>
      </c>
      <c r="D78" s="29" t="str">
        <f t="shared" si="1"/>
        <v>0</v>
      </c>
      <c r="E78" s="29" t="str">
        <f t="shared" si="2"/>
        <v>0</v>
      </c>
      <c r="F78" s="29" t="str">
        <f t="shared" si="3"/>
        <v>0</v>
      </c>
      <c r="G78" s="32" t="str">
        <f t="shared" si="4"/>
        <v>0</v>
      </c>
      <c r="H78" s="34">
        <v>65055.41</v>
      </c>
      <c r="K78" s="14"/>
    </row>
    <row r="79">
      <c r="A79" s="15" t="s">
        <v>35</v>
      </c>
      <c r="B79" s="2" t="s">
        <v>129</v>
      </c>
      <c r="C79" s="2" t="s">
        <v>63</v>
      </c>
      <c r="D79" s="29" t="str">
        <f t="shared" si="1"/>
        <v>0</v>
      </c>
      <c r="E79" s="29" t="str">
        <f t="shared" si="2"/>
        <v>0</v>
      </c>
      <c r="F79" s="29" t="str">
        <f t="shared" si="3"/>
        <v>0</v>
      </c>
      <c r="G79" s="32" t="str">
        <f t="shared" si="4"/>
        <v>0</v>
      </c>
      <c r="H79" s="34">
        <v>96943.17</v>
      </c>
      <c r="K79" s="14"/>
    </row>
    <row r="80">
      <c r="A80" s="15" t="s">
        <v>35</v>
      </c>
      <c r="B80" s="2" t="s">
        <v>130</v>
      </c>
      <c r="C80" s="2" t="s">
        <v>63</v>
      </c>
      <c r="D80" s="29" t="str">
        <f t="shared" si="1"/>
        <v>0</v>
      </c>
      <c r="E80" s="29" t="str">
        <f t="shared" si="2"/>
        <v>0</v>
      </c>
      <c r="F80" s="29" t="str">
        <f t="shared" si="3"/>
        <v>0</v>
      </c>
      <c r="G80" s="32" t="str">
        <f t="shared" si="4"/>
        <v>0</v>
      </c>
      <c r="H80" s="34">
        <v>697705.65</v>
      </c>
      <c r="K80" s="14"/>
    </row>
    <row r="81">
      <c r="A81" s="15" t="s">
        <v>35</v>
      </c>
      <c r="B81" s="2" t="s">
        <v>131</v>
      </c>
      <c r="C81" s="2" t="s">
        <v>63</v>
      </c>
      <c r="D81" s="29" t="str">
        <f t="shared" si="1"/>
        <v>0</v>
      </c>
      <c r="E81" s="29" t="str">
        <f t="shared" si="2"/>
        <v>0</v>
      </c>
      <c r="F81" s="29" t="str">
        <f t="shared" si="3"/>
        <v>0</v>
      </c>
      <c r="G81" s="32" t="str">
        <f t="shared" si="4"/>
        <v>0</v>
      </c>
      <c r="H81" s="34">
        <v>8956.61</v>
      </c>
      <c r="K81" s="14"/>
    </row>
    <row r="82">
      <c r="A82" s="15" t="s">
        <v>35</v>
      </c>
      <c r="B82" s="2" t="s">
        <v>132</v>
      </c>
      <c r="C82" s="2" t="s">
        <v>63</v>
      </c>
      <c r="D82" s="29" t="str">
        <f t="shared" si="1"/>
        <v>0</v>
      </c>
      <c r="E82" s="29" t="str">
        <f t="shared" si="2"/>
        <v>0</v>
      </c>
      <c r="F82" s="29" t="str">
        <f t="shared" si="3"/>
        <v>0</v>
      </c>
      <c r="G82" s="32" t="str">
        <f t="shared" si="4"/>
        <v>0</v>
      </c>
      <c r="H82" s="34">
        <v>45895.61</v>
      </c>
      <c r="K82" s="14"/>
    </row>
    <row r="83">
      <c r="A83" s="15" t="s">
        <v>35</v>
      </c>
      <c r="B83" s="2" t="s">
        <v>133</v>
      </c>
      <c r="C83" s="2" t="s">
        <v>63</v>
      </c>
      <c r="D83" s="29" t="str">
        <f t="shared" si="1"/>
        <v>0</v>
      </c>
      <c r="E83" s="29" t="str">
        <f t="shared" si="2"/>
        <v>0</v>
      </c>
      <c r="F83" s="29" t="str">
        <f t="shared" si="3"/>
        <v>0</v>
      </c>
      <c r="G83" s="32" t="str">
        <f t="shared" si="4"/>
        <v>0</v>
      </c>
      <c r="H83" s="34">
        <v>340747.67</v>
      </c>
      <c r="K83" s="14"/>
    </row>
    <row r="84">
      <c r="A84" s="15" t="s">
        <v>35</v>
      </c>
      <c r="B84" s="2" t="s">
        <v>134</v>
      </c>
      <c r="C84" s="2" t="s">
        <v>63</v>
      </c>
      <c r="D84" s="29" t="str">
        <f t="shared" si="1"/>
        <v>0</v>
      </c>
      <c r="E84" s="29" t="str">
        <f t="shared" si="2"/>
        <v>0</v>
      </c>
      <c r="F84" s="29" t="str">
        <f t="shared" si="3"/>
        <v>0</v>
      </c>
      <c r="G84" s="32" t="str">
        <f t="shared" si="4"/>
        <v>0</v>
      </c>
      <c r="H84" s="34">
        <v>91872.78</v>
      </c>
      <c r="K84" s="14"/>
    </row>
    <row r="85">
      <c r="A85" s="15" t="s">
        <v>35</v>
      </c>
      <c r="B85" s="2" t="s">
        <v>135</v>
      </c>
      <c r="C85" s="2" t="s">
        <v>63</v>
      </c>
      <c r="D85" s="29" t="str">
        <f t="shared" si="1"/>
        <v>0</v>
      </c>
      <c r="E85" s="29" t="str">
        <f t="shared" si="2"/>
        <v>0</v>
      </c>
      <c r="F85" s="29" t="str">
        <f t="shared" si="3"/>
        <v>0</v>
      </c>
      <c r="G85" s="32" t="str">
        <f t="shared" si="4"/>
        <v>0</v>
      </c>
      <c r="H85" s="34">
        <v>83448.36</v>
      </c>
      <c r="K85" s="14"/>
    </row>
    <row r="86">
      <c r="A86" s="15" t="s">
        <v>35</v>
      </c>
      <c r="B86" s="2" t="s">
        <v>136</v>
      </c>
      <c r="C86" s="2" t="s">
        <v>63</v>
      </c>
      <c r="D86" s="29" t="str">
        <f t="shared" si="1"/>
        <v>0</v>
      </c>
      <c r="E86" s="29" t="str">
        <f t="shared" si="2"/>
        <v>0</v>
      </c>
      <c r="F86" s="29" t="str">
        <f t="shared" si="3"/>
        <v>0</v>
      </c>
      <c r="G86" s="32" t="str">
        <f t="shared" si="4"/>
        <v>0</v>
      </c>
      <c r="H86" s="34">
        <v>337111.81</v>
      </c>
      <c r="K86" s="14"/>
    </row>
    <row r="87">
      <c r="A87" s="15" t="s">
        <v>35</v>
      </c>
      <c r="B87" s="2" t="s">
        <v>137</v>
      </c>
      <c r="C87" s="2" t="s">
        <v>63</v>
      </c>
      <c r="D87" s="29" t="str">
        <f t="shared" si="1"/>
        <v>0</v>
      </c>
      <c r="E87" s="29" t="str">
        <f t="shared" si="2"/>
        <v>0</v>
      </c>
      <c r="F87" s="29" t="str">
        <f t="shared" si="3"/>
        <v>0</v>
      </c>
      <c r="G87" s="32" t="str">
        <f t="shared" si="4"/>
        <v>0</v>
      </c>
      <c r="H87" s="34">
        <v>213180.2</v>
      </c>
      <c r="K87" s="14"/>
    </row>
    <row r="88">
      <c r="A88" s="15" t="s">
        <v>35</v>
      </c>
      <c r="B88" s="2" t="s">
        <v>138</v>
      </c>
      <c r="C88" s="2" t="s">
        <v>63</v>
      </c>
      <c r="D88" s="29" t="str">
        <f t="shared" si="1"/>
        <v>0</v>
      </c>
      <c r="E88" s="29" t="str">
        <f t="shared" si="2"/>
        <v>0</v>
      </c>
      <c r="F88" s="29" t="str">
        <f t="shared" si="3"/>
        <v>0</v>
      </c>
      <c r="G88" s="32" t="str">
        <f t="shared" si="4"/>
        <v>0</v>
      </c>
      <c r="H88" s="34">
        <v>79275.45</v>
      </c>
      <c r="K88" s="14"/>
    </row>
    <row r="89">
      <c r="A89" s="15" t="s">
        <v>35</v>
      </c>
      <c r="B89" s="2" t="s">
        <v>139</v>
      </c>
      <c r="C89" s="2" t="s">
        <v>63</v>
      </c>
      <c r="D89" s="29" t="str">
        <f t="shared" si="1"/>
        <v>0</v>
      </c>
      <c r="E89" s="29" t="str">
        <f t="shared" si="2"/>
        <v>0</v>
      </c>
      <c r="F89" s="29" t="str">
        <f t="shared" si="3"/>
        <v>0</v>
      </c>
      <c r="G89" s="32" t="str">
        <f t="shared" si="4"/>
        <v>0</v>
      </c>
      <c r="H89" s="34">
        <v>186639.01</v>
      </c>
      <c r="K89" s="14"/>
    </row>
    <row r="90">
      <c r="A90" s="15" t="s">
        <v>35</v>
      </c>
      <c r="B90" s="2" t="s">
        <v>140</v>
      </c>
      <c r="C90" s="2" t="s">
        <v>63</v>
      </c>
      <c r="D90" s="29" t="str">
        <f t="shared" si="1"/>
        <v>0</v>
      </c>
      <c r="E90" s="29" t="str">
        <f t="shared" si="2"/>
        <v>0</v>
      </c>
      <c r="F90" s="29" t="str">
        <f t="shared" si="3"/>
        <v>0</v>
      </c>
      <c r="G90" s="32" t="str">
        <f t="shared" si="4"/>
        <v>0</v>
      </c>
      <c r="H90" s="34">
        <v>78998.43</v>
      </c>
      <c r="K90" s="14"/>
    </row>
    <row r="91">
      <c r="A91" s="15" t="s">
        <v>35</v>
      </c>
      <c r="B91" s="2" t="s">
        <v>141</v>
      </c>
      <c r="C91" s="2" t="s">
        <v>63</v>
      </c>
      <c r="D91" s="29" t="str">
        <f t="shared" si="1"/>
        <v>0</v>
      </c>
      <c r="E91" s="29" t="str">
        <f t="shared" si="2"/>
        <v>0</v>
      </c>
      <c r="F91" s="29" t="str">
        <f t="shared" si="3"/>
        <v>0</v>
      </c>
      <c r="G91" s="32" t="str">
        <f t="shared" si="4"/>
        <v>0</v>
      </c>
      <c r="H91" s="34">
        <v>383167.75</v>
      </c>
      <c r="K91" s="14"/>
    </row>
    <row r="92">
      <c r="A92" s="15" t="s">
        <v>35</v>
      </c>
      <c r="B92" s="2" t="s">
        <v>142</v>
      </c>
      <c r="C92" s="2" t="s">
        <v>63</v>
      </c>
      <c r="D92" s="29" t="str">
        <f t="shared" si="1"/>
        <v>0</v>
      </c>
      <c r="E92" s="29" t="str">
        <f t="shared" si="2"/>
        <v>0</v>
      </c>
      <c r="F92" s="29" t="str">
        <f t="shared" si="3"/>
        <v>0</v>
      </c>
      <c r="G92" s="32" t="str">
        <f t="shared" si="4"/>
        <v>0</v>
      </c>
      <c r="H92" s="34">
        <v>378298.22</v>
      </c>
      <c r="K92" s="14"/>
    </row>
    <row r="93">
      <c r="A93" s="15" t="s">
        <v>35</v>
      </c>
      <c r="B93" s="2" t="s">
        <v>143</v>
      </c>
      <c r="C93" s="2" t="s">
        <v>63</v>
      </c>
      <c r="D93" s="29" t="str">
        <f t="shared" si="1"/>
        <v>0</v>
      </c>
      <c r="E93" s="29" t="str">
        <f t="shared" si="2"/>
        <v>0</v>
      </c>
      <c r="F93" s="29" t="str">
        <f t="shared" si="3"/>
        <v>0</v>
      </c>
      <c r="G93" s="32" t="str">
        <f t="shared" si="4"/>
        <v>0</v>
      </c>
      <c r="H93" s="34">
        <v>266990.56</v>
      </c>
      <c r="K93" s="14"/>
    </row>
    <row r="94">
      <c r="A94" s="15" t="s">
        <v>35</v>
      </c>
      <c r="B94" s="2" t="s">
        <v>144</v>
      </c>
      <c r="C94" s="2" t="s">
        <v>63</v>
      </c>
      <c r="D94" s="29" t="str">
        <f t="shared" si="1"/>
        <v>0</v>
      </c>
      <c r="E94" s="29" t="str">
        <f t="shared" si="2"/>
        <v>0</v>
      </c>
      <c r="F94" s="29" t="str">
        <f t="shared" si="3"/>
        <v>0</v>
      </c>
      <c r="G94" s="32" t="str">
        <f t="shared" si="4"/>
        <v>0</v>
      </c>
      <c r="H94" s="34">
        <v>86974.48</v>
      </c>
      <c r="K94" s="14"/>
    </row>
    <row r="95">
      <c r="A95" s="15" t="s">
        <v>35</v>
      </c>
      <c r="B95" s="2" t="s">
        <v>145</v>
      </c>
      <c r="C95" s="2" t="s">
        <v>63</v>
      </c>
      <c r="D95" s="29" t="str">
        <f t="shared" si="1"/>
        <v>0</v>
      </c>
      <c r="E95" s="29" t="str">
        <f t="shared" si="2"/>
        <v>0</v>
      </c>
      <c r="F95" s="29" t="str">
        <f t="shared" si="3"/>
        <v>0</v>
      </c>
      <c r="G95" s="32" t="str">
        <f t="shared" si="4"/>
        <v>0</v>
      </c>
      <c r="H95" s="34">
        <v>113652.72</v>
      </c>
      <c r="K95" s="14"/>
    </row>
    <row r="96">
      <c r="A96" s="15" t="s">
        <v>35</v>
      </c>
      <c r="B96" s="2" t="s">
        <v>146</v>
      </c>
      <c r="C96" s="2" t="s">
        <v>63</v>
      </c>
      <c r="D96" s="29" t="str">
        <f t="shared" si="1"/>
        <v>0</v>
      </c>
      <c r="E96" s="29" t="str">
        <f t="shared" si="2"/>
        <v>0</v>
      </c>
      <c r="F96" s="29" t="str">
        <f t="shared" si="3"/>
        <v>0</v>
      </c>
      <c r="G96" s="32" t="str">
        <f t="shared" si="4"/>
        <v>0</v>
      </c>
      <c r="H96" s="34">
        <v>850418.01</v>
      </c>
      <c r="K96" s="14"/>
    </row>
    <row r="97">
      <c r="A97" s="15" t="s">
        <v>35</v>
      </c>
      <c r="B97" s="2" t="s">
        <v>147</v>
      </c>
      <c r="C97" s="2" t="s">
        <v>63</v>
      </c>
      <c r="D97" s="29" t="str">
        <f t="shared" si="1"/>
        <v>0</v>
      </c>
      <c r="E97" s="29" t="str">
        <f t="shared" si="2"/>
        <v>0</v>
      </c>
      <c r="F97" s="29" t="str">
        <f t="shared" si="3"/>
        <v>0</v>
      </c>
      <c r="G97" s="32" t="str">
        <f t="shared" si="4"/>
        <v>0</v>
      </c>
      <c r="H97" s="34">
        <v>113431.85</v>
      </c>
      <c r="K97" s="14"/>
    </row>
    <row r="98">
      <c r="A98" s="15" t="s">
        <v>35</v>
      </c>
      <c r="B98" s="2" t="s">
        <v>148</v>
      </c>
      <c r="C98" s="2" t="s">
        <v>63</v>
      </c>
      <c r="D98" s="29" t="str">
        <f t="shared" si="1"/>
        <v>0</v>
      </c>
      <c r="E98" s="29" t="str">
        <f t="shared" si="2"/>
        <v>0</v>
      </c>
      <c r="F98" s="29" t="str">
        <f t="shared" si="3"/>
        <v>0</v>
      </c>
      <c r="G98" s="32" t="str">
        <f t="shared" si="4"/>
        <v>0</v>
      </c>
      <c r="H98" s="34">
        <v>181900.1</v>
      </c>
      <c r="K98" s="14"/>
    </row>
    <row r="99">
      <c r="A99" s="15" t="s">
        <v>35</v>
      </c>
      <c r="B99" s="2" t="s">
        <v>149</v>
      </c>
      <c r="C99" s="2" t="s">
        <v>63</v>
      </c>
      <c r="D99" s="29" t="str">
        <f t="shared" si="1"/>
        <v>0</v>
      </c>
      <c r="E99" s="29" t="str">
        <f t="shared" si="2"/>
        <v>0</v>
      </c>
      <c r="F99" s="29" t="str">
        <f t="shared" si="3"/>
        <v>0</v>
      </c>
      <c r="G99" s="32" t="str">
        <f t="shared" si="4"/>
        <v>0</v>
      </c>
      <c r="H99" s="34">
        <v>336034.0</v>
      </c>
      <c r="K99" s="14"/>
    </row>
    <row r="100">
      <c r="A100" s="15" t="s">
        <v>35</v>
      </c>
      <c r="B100" s="2" t="s">
        <v>150</v>
      </c>
      <c r="C100" s="2" t="s">
        <v>63</v>
      </c>
      <c r="D100" s="29" t="str">
        <f t="shared" si="1"/>
        <v>0</v>
      </c>
      <c r="E100" s="29" t="str">
        <f t="shared" si="2"/>
        <v>0</v>
      </c>
      <c r="F100" s="29" t="str">
        <f t="shared" si="3"/>
        <v>0</v>
      </c>
      <c r="G100" s="32" t="str">
        <f t="shared" si="4"/>
        <v>0</v>
      </c>
      <c r="H100" s="34">
        <v>89406.6</v>
      </c>
      <c r="K100" s="14"/>
    </row>
    <row r="101">
      <c r="A101" s="15" t="s">
        <v>35</v>
      </c>
      <c r="B101" s="2" t="s">
        <v>151</v>
      </c>
      <c r="C101" s="2" t="s">
        <v>63</v>
      </c>
      <c r="D101" s="29" t="str">
        <f t="shared" si="1"/>
        <v>0</v>
      </c>
      <c r="E101" s="29" t="str">
        <f t="shared" si="2"/>
        <v>0</v>
      </c>
      <c r="F101" s="29" t="str">
        <f t="shared" si="3"/>
        <v>0</v>
      </c>
      <c r="G101" s="32" t="str">
        <f t="shared" si="4"/>
        <v>0</v>
      </c>
      <c r="H101" s="34">
        <v>80246.83</v>
      </c>
      <c r="K101" s="14"/>
    </row>
    <row r="102">
      <c r="A102" s="15" t="s">
        <v>35</v>
      </c>
      <c r="B102" s="2" t="s">
        <v>152</v>
      </c>
      <c r="C102" s="2" t="s">
        <v>63</v>
      </c>
      <c r="D102" s="29" t="str">
        <f t="shared" si="1"/>
        <v>0</v>
      </c>
      <c r="E102" s="29" t="str">
        <f t="shared" si="2"/>
        <v>0</v>
      </c>
      <c r="F102" s="29" t="str">
        <f t="shared" si="3"/>
        <v>0</v>
      </c>
      <c r="G102" s="32" t="str">
        <f t="shared" si="4"/>
        <v>0</v>
      </c>
      <c r="H102" s="34">
        <v>65467.93</v>
      </c>
      <c r="K102" s="14"/>
    </row>
    <row r="103">
      <c r="A103" s="15" t="s">
        <v>35</v>
      </c>
      <c r="B103" s="2" t="s">
        <v>153</v>
      </c>
      <c r="C103" s="2" t="s">
        <v>63</v>
      </c>
      <c r="D103" s="29" t="str">
        <f t="shared" si="1"/>
        <v>0</v>
      </c>
      <c r="E103" s="29" t="str">
        <f t="shared" si="2"/>
        <v>0</v>
      </c>
      <c r="F103" s="29" t="str">
        <f t="shared" si="3"/>
        <v>0</v>
      </c>
      <c r="G103" s="32" t="str">
        <f t="shared" si="4"/>
        <v>0</v>
      </c>
      <c r="H103" s="34">
        <v>410241.69</v>
      </c>
      <c r="K103" s="14"/>
    </row>
    <row r="104">
      <c r="A104" s="15" t="s">
        <v>35</v>
      </c>
      <c r="B104" s="2" t="s">
        <v>154</v>
      </c>
      <c r="C104" s="2" t="s">
        <v>63</v>
      </c>
      <c r="D104" s="29" t="str">
        <f t="shared" si="1"/>
        <v>0</v>
      </c>
      <c r="E104" s="29" t="str">
        <f t="shared" si="2"/>
        <v>0</v>
      </c>
      <c r="F104" s="29" t="str">
        <f t="shared" si="3"/>
        <v>0</v>
      </c>
      <c r="G104" s="32" t="str">
        <f t="shared" si="4"/>
        <v>0</v>
      </c>
      <c r="H104" s="34">
        <v>633086.56</v>
      </c>
      <c r="K104" s="14"/>
    </row>
    <row r="105">
      <c r="A105" s="15" t="s">
        <v>35</v>
      </c>
      <c r="B105" s="2" t="s">
        <v>155</v>
      </c>
      <c r="C105" s="2" t="s">
        <v>63</v>
      </c>
      <c r="D105" s="29" t="str">
        <f t="shared" si="1"/>
        <v>0</v>
      </c>
      <c r="E105" s="29" t="str">
        <f t="shared" si="2"/>
        <v>0</v>
      </c>
      <c r="F105" s="29" t="str">
        <f t="shared" si="3"/>
        <v>0</v>
      </c>
      <c r="G105" s="32" t="str">
        <f t="shared" si="4"/>
        <v>0</v>
      </c>
      <c r="H105" s="34">
        <v>239501.21</v>
      </c>
      <c r="K105" s="14"/>
    </row>
    <row r="106">
      <c r="A106" s="15" t="s">
        <v>35</v>
      </c>
      <c r="B106" s="2" t="s">
        <v>156</v>
      </c>
      <c r="C106" s="2" t="s">
        <v>63</v>
      </c>
      <c r="D106" s="29" t="str">
        <f t="shared" si="1"/>
        <v>0</v>
      </c>
      <c r="E106" s="29" t="str">
        <f t="shared" si="2"/>
        <v>0</v>
      </c>
      <c r="F106" s="29" t="str">
        <f t="shared" si="3"/>
        <v>0</v>
      </c>
      <c r="G106" s="32" t="str">
        <f t="shared" si="4"/>
        <v>0</v>
      </c>
      <c r="H106" s="34">
        <v>326983.7</v>
      </c>
      <c r="K106" s="14"/>
    </row>
    <row r="107">
      <c r="A107" s="15" t="s">
        <v>35</v>
      </c>
      <c r="B107" s="2" t="s">
        <v>157</v>
      </c>
      <c r="C107" s="2" t="s">
        <v>63</v>
      </c>
      <c r="D107" s="29" t="str">
        <f t="shared" si="1"/>
        <v>0</v>
      </c>
      <c r="E107" s="29" t="str">
        <f t="shared" si="2"/>
        <v>0</v>
      </c>
      <c r="F107" s="29" t="str">
        <f t="shared" si="3"/>
        <v>0</v>
      </c>
      <c r="G107" s="32" t="str">
        <f t="shared" si="4"/>
        <v>0</v>
      </c>
      <c r="H107" s="34">
        <v>675179.71</v>
      </c>
      <c r="K107" s="14"/>
    </row>
    <row r="108">
      <c r="A108" s="15" t="s">
        <v>35</v>
      </c>
      <c r="B108" s="2" t="s">
        <v>158</v>
      </c>
      <c r="C108" s="2" t="s">
        <v>63</v>
      </c>
      <c r="D108" s="29" t="str">
        <f t="shared" si="1"/>
        <v>0</v>
      </c>
      <c r="E108" s="29" t="str">
        <f t="shared" si="2"/>
        <v>0</v>
      </c>
      <c r="F108" s="29" t="str">
        <f t="shared" si="3"/>
        <v>0</v>
      </c>
      <c r="G108" s="32" t="str">
        <f t="shared" si="4"/>
        <v>0</v>
      </c>
      <c r="H108" s="34">
        <v>115470.87</v>
      </c>
      <c r="K108" s="14"/>
    </row>
    <row r="109">
      <c r="A109" s="15" t="s">
        <v>35</v>
      </c>
      <c r="B109" s="2" t="s">
        <v>159</v>
      </c>
      <c r="C109" s="2" t="s">
        <v>63</v>
      </c>
      <c r="D109" s="29" t="str">
        <f t="shared" si="1"/>
        <v>0</v>
      </c>
      <c r="E109" s="29" t="str">
        <f t="shared" si="2"/>
        <v>0</v>
      </c>
      <c r="F109" s="29" t="str">
        <f t="shared" si="3"/>
        <v>0</v>
      </c>
      <c r="G109" s="32" t="str">
        <f t="shared" si="4"/>
        <v>0</v>
      </c>
      <c r="H109" s="34">
        <v>110739.21</v>
      </c>
      <c r="K109" s="14"/>
    </row>
    <row r="110">
      <c r="A110" s="15" t="s">
        <v>35</v>
      </c>
      <c r="B110" s="2" t="s">
        <v>160</v>
      </c>
      <c r="C110" s="2" t="s">
        <v>63</v>
      </c>
      <c r="D110" s="29" t="str">
        <f t="shared" si="1"/>
        <v>0</v>
      </c>
      <c r="E110" s="29" t="str">
        <f t="shared" si="2"/>
        <v>0</v>
      </c>
      <c r="F110" s="29" t="str">
        <f t="shared" si="3"/>
        <v>0</v>
      </c>
      <c r="G110" s="32" t="str">
        <f t="shared" si="4"/>
        <v>0</v>
      </c>
      <c r="H110" s="34">
        <v>78660.83</v>
      </c>
      <c r="K110" s="14"/>
    </row>
    <row r="111">
      <c r="A111" s="15" t="s">
        <v>35</v>
      </c>
      <c r="B111" s="2" t="s">
        <v>161</v>
      </c>
      <c r="C111" s="2" t="s">
        <v>63</v>
      </c>
      <c r="D111" s="29" t="str">
        <f t="shared" si="1"/>
        <v>0</v>
      </c>
      <c r="E111" s="29" t="str">
        <f t="shared" si="2"/>
        <v>0</v>
      </c>
      <c r="F111" s="29" t="str">
        <f t="shared" si="3"/>
        <v>0</v>
      </c>
      <c r="G111" s="32" t="str">
        <f t="shared" si="4"/>
        <v>0</v>
      </c>
      <c r="H111" s="34">
        <v>114092.16</v>
      </c>
      <c r="K111" s="14"/>
    </row>
    <row r="112">
      <c r="A112" s="15" t="s">
        <v>35</v>
      </c>
      <c r="B112" s="2" t="s">
        <v>162</v>
      </c>
      <c r="C112" s="2" t="s">
        <v>63</v>
      </c>
      <c r="D112" s="29" t="str">
        <f t="shared" si="1"/>
        <v>0</v>
      </c>
      <c r="E112" s="29" t="str">
        <f t="shared" si="2"/>
        <v>0</v>
      </c>
      <c r="F112" s="29" t="str">
        <f t="shared" si="3"/>
        <v>0</v>
      </c>
      <c r="G112" s="32" t="str">
        <f t="shared" si="4"/>
        <v>0</v>
      </c>
      <c r="H112" s="34">
        <v>146155.21</v>
      </c>
      <c r="K112" s="14"/>
    </row>
    <row r="113">
      <c r="A113" s="15" t="s">
        <v>35</v>
      </c>
      <c r="B113" s="2" t="s">
        <v>163</v>
      </c>
      <c r="C113" s="2" t="s">
        <v>63</v>
      </c>
      <c r="D113" s="29" t="str">
        <f t="shared" si="1"/>
        <v>0</v>
      </c>
      <c r="E113" s="29" t="str">
        <f t="shared" si="2"/>
        <v>0</v>
      </c>
      <c r="F113" s="29" t="str">
        <f t="shared" si="3"/>
        <v>0</v>
      </c>
      <c r="G113" s="32" t="str">
        <f t="shared" si="4"/>
        <v>0</v>
      </c>
      <c r="H113" s="34">
        <v>123617.75</v>
      </c>
      <c r="K113" s="14"/>
    </row>
    <row r="114">
      <c r="A114" s="15" t="s">
        <v>35</v>
      </c>
      <c r="B114" s="2" t="s">
        <v>164</v>
      </c>
      <c r="C114" s="2" t="s">
        <v>63</v>
      </c>
      <c r="D114" s="29" t="str">
        <f t="shared" si="1"/>
        <v>0</v>
      </c>
      <c r="E114" s="29" t="str">
        <f t="shared" si="2"/>
        <v>0</v>
      </c>
      <c r="F114" s="29" t="str">
        <f t="shared" si="3"/>
        <v>0</v>
      </c>
      <c r="G114" s="32" t="str">
        <f t="shared" si="4"/>
        <v>0</v>
      </c>
      <c r="H114" s="34">
        <v>103477.95</v>
      </c>
      <c r="K114" s="14"/>
    </row>
    <row r="115">
      <c r="A115" s="15" t="s">
        <v>35</v>
      </c>
      <c r="B115" s="2" t="s">
        <v>165</v>
      </c>
      <c r="C115" s="2" t="s">
        <v>63</v>
      </c>
      <c r="D115" s="29" t="str">
        <f t="shared" si="1"/>
        <v>0</v>
      </c>
      <c r="E115" s="29" t="str">
        <f t="shared" si="2"/>
        <v>0</v>
      </c>
      <c r="F115" s="29" t="str">
        <f t="shared" si="3"/>
        <v>0</v>
      </c>
      <c r="G115" s="32" t="str">
        <f t="shared" si="4"/>
        <v>0</v>
      </c>
      <c r="H115" s="34">
        <v>146722.5</v>
      </c>
      <c r="K115" s="14"/>
    </row>
    <row r="116">
      <c r="A116" s="15" t="s">
        <v>35</v>
      </c>
      <c r="B116" s="2" t="s">
        <v>166</v>
      </c>
      <c r="C116" s="2" t="s">
        <v>63</v>
      </c>
      <c r="D116" s="29" t="str">
        <f t="shared" si="1"/>
        <v>0</v>
      </c>
      <c r="E116" s="29" t="str">
        <f t="shared" si="2"/>
        <v>0</v>
      </c>
      <c r="F116" s="29" t="str">
        <f t="shared" si="3"/>
        <v>0</v>
      </c>
      <c r="G116" s="32" t="str">
        <f t="shared" si="4"/>
        <v>0</v>
      </c>
      <c r="H116" s="34">
        <v>367314.91</v>
      </c>
      <c r="K116" s="14"/>
    </row>
    <row r="117">
      <c r="A117" s="15" t="s">
        <v>35</v>
      </c>
      <c r="B117" s="2" t="s">
        <v>167</v>
      </c>
      <c r="C117" s="2" t="s">
        <v>63</v>
      </c>
      <c r="D117" s="29" t="str">
        <f t="shared" si="1"/>
        <v>0</v>
      </c>
      <c r="E117" s="29" t="str">
        <f t="shared" si="2"/>
        <v>0</v>
      </c>
      <c r="F117" s="29" t="str">
        <f t="shared" si="3"/>
        <v>0</v>
      </c>
      <c r="G117" s="32" t="str">
        <f t="shared" si="4"/>
        <v>0</v>
      </c>
      <c r="H117" s="34">
        <v>413518.68</v>
      </c>
      <c r="K117" s="14"/>
    </row>
    <row r="118">
      <c r="A118" s="15" t="s">
        <v>35</v>
      </c>
      <c r="B118" s="2" t="s">
        <v>168</v>
      </c>
      <c r="C118" s="2" t="s">
        <v>63</v>
      </c>
      <c r="D118" s="29" t="str">
        <f t="shared" si="1"/>
        <v>0</v>
      </c>
      <c r="E118" s="29" t="str">
        <f t="shared" si="2"/>
        <v>0</v>
      </c>
      <c r="F118" s="29" t="str">
        <f t="shared" si="3"/>
        <v>0</v>
      </c>
      <c r="G118" s="32" t="str">
        <f t="shared" si="4"/>
        <v>0</v>
      </c>
      <c r="H118" s="34">
        <v>133956.83</v>
      </c>
      <c r="K118" s="14"/>
    </row>
    <row r="119">
      <c r="A119" s="15" t="s">
        <v>35</v>
      </c>
      <c r="B119" s="2" t="s">
        <v>169</v>
      </c>
      <c r="C119" s="2" t="s">
        <v>63</v>
      </c>
      <c r="D119" s="29" t="str">
        <f t="shared" si="1"/>
        <v>0</v>
      </c>
      <c r="E119" s="29" t="str">
        <f t="shared" si="2"/>
        <v>0</v>
      </c>
      <c r="F119" s="29" t="str">
        <f t="shared" si="3"/>
        <v>0</v>
      </c>
      <c r="G119" s="32" t="str">
        <f t="shared" si="4"/>
        <v>0</v>
      </c>
      <c r="H119" s="34">
        <v>185368.87</v>
      </c>
      <c r="K119" s="14"/>
    </row>
    <row r="120">
      <c r="A120" s="15" t="s">
        <v>35</v>
      </c>
      <c r="B120" s="2" t="s">
        <v>170</v>
      </c>
      <c r="C120" s="2" t="s">
        <v>63</v>
      </c>
      <c r="D120" s="29" t="str">
        <f t="shared" si="1"/>
        <v>0</v>
      </c>
      <c r="E120" s="29" t="str">
        <f t="shared" si="2"/>
        <v>0</v>
      </c>
      <c r="F120" s="29" t="str">
        <f t="shared" si="3"/>
        <v>0</v>
      </c>
      <c r="G120" s="32" t="str">
        <f t="shared" si="4"/>
        <v>0</v>
      </c>
      <c r="H120" s="34">
        <v>67752.19</v>
      </c>
      <c r="K120" s="14"/>
    </row>
    <row r="121">
      <c r="A121" s="15" t="s">
        <v>35</v>
      </c>
      <c r="B121" s="2" t="s">
        <v>171</v>
      </c>
      <c r="C121" s="2" t="s">
        <v>63</v>
      </c>
      <c r="D121" s="29" t="str">
        <f t="shared" si="1"/>
        <v>0</v>
      </c>
      <c r="E121" s="29" t="str">
        <f t="shared" si="2"/>
        <v>0</v>
      </c>
      <c r="F121" s="29" t="str">
        <f t="shared" si="3"/>
        <v>0</v>
      </c>
      <c r="G121" s="32" t="str">
        <f t="shared" si="4"/>
        <v>0</v>
      </c>
      <c r="H121" s="34">
        <v>56436.45</v>
      </c>
      <c r="K121" s="14"/>
    </row>
    <row r="122">
      <c r="A122" s="15" t="s">
        <v>35</v>
      </c>
      <c r="B122" s="2" t="s">
        <v>172</v>
      </c>
      <c r="C122" s="2" t="s">
        <v>63</v>
      </c>
      <c r="D122" s="29" t="str">
        <f t="shared" si="1"/>
        <v>0</v>
      </c>
      <c r="E122" s="29" t="str">
        <f t="shared" si="2"/>
        <v>0</v>
      </c>
      <c r="F122" s="29" t="str">
        <f t="shared" si="3"/>
        <v>0</v>
      </c>
      <c r="G122" s="32" t="str">
        <f t="shared" si="4"/>
        <v>0</v>
      </c>
      <c r="H122" s="34">
        <v>74309.67</v>
      </c>
      <c r="K122" s="14"/>
    </row>
    <row r="123">
      <c r="A123" s="15" t="s">
        <v>35</v>
      </c>
      <c r="B123" s="2" t="s">
        <v>173</v>
      </c>
      <c r="C123" s="2" t="s">
        <v>63</v>
      </c>
      <c r="D123" s="29" t="str">
        <f t="shared" si="1"/>
        <v>0</v>
      </c>
      <c r="E123" s="29" t="str">
        <f t="shared" si="2"/>
        <v>0</v>
      </c>
      <c r="F123" s="29" t="str">
        <f t="shared" si="3"/>
        <v>0</v>
      </c>
      <c r="G123" s="32" t="str">
        <f t="shared" si="4"/>
        <v>0</v>
      </c>
      <c r="H123" s="34">
        <v>306416.96</v>
      </c>
      <c r="K123" s="14"/>
    </row>
    <row r="124">
      <c r="A124" s="15" t="s">
        <v>35</v>
      </c>
      <c r="B124" s="2" t="s">
        <v>174</v>
      </c>
      <c r="C124" s="2" t="s">
        <v>63</v>
      </c>
      <c r="D124" s="29" t="str">
        <f t="shared" si="1"/>
        <v>0</v>
      </c>
      <c r="E124" s="29" t="str">
        <f t="shared" si="2"/>
        <v>0</v>
      </c>
      <c r="F124" s="29" t="str">
        <f t="shared" si="3"/>
        <v>0</v>
      </c>
      <c r="G124" s="32" t="str">
        <f t="shared" si="4"/>
        <v>0</v>
      </c>
      <c r="H124" s="34">
        <v>505893.7</v>
      </c>
      <c r="K124" s="14"/>
    </row>
    <row r="125">
      <c r="A125" s="15" t="s">
        <v>35</v>
      </c>
      <c r="B125" s="2" t="s">
        <v>175</v>
      </c>
      <c r="C125" s="2" t="s">
        <v>63</v>
      </c>
      <c r="D125" s="29" t="str">
        <f t="shared" si="1"/>
        <v>0</v>
      </c>
      <c r="E125" s="29" t="str">
        <f t="shared" si="2"/>
        <v>0</v>
      </c>
      <c r="F125" s="29" t="str">
        <f t="shared" si="3"/>
        <v>0</v>
      </c>
      <c r="G125" s="32" t="str">
        <f t="shared" si="4"/>
        <v>0</v>
      </c>
      <c r="H125" s="34">
        <v>18470.58</v>
      </c>
      <c r="K125" s="14"/>
    </row>
    <row r="126">
      <c r="A126" s="15" t="s">
        <v>35</v>
      </c>
      <c r="B126" s="2" t="s">
        <v>176</v>
      </c>
      <c r="C126" s="2" t="s">
        <v>63</v>
      </c>
      <c r="D126" s="29" t="str">
        <f t="shared" si="1"/>
        <v>0</v>
      </c>
      <c r="E126" s="29" t="str">
        <f t="shared" si="2"/>
        <v>0</v>
      </c>
      <c r="F126" s="29" t="str">
        <f t="shared" si="3"/>
        <v>0</v>
      </c>
      <c r="G126" s="32" t="str">
        <f t="shared" si="4"/>
        <v>0</v>
      </c>
      <c r="H126" s="34">
        <v>88565.39</v>
      </c>
      <c r="K126" s="14"/>
    </row>
    <row r="127">
      <c r="A127" s="15" t="s">
        <v>35</v>
      </c>
      <c r="B127" s="2" t="s">
        <v>177</v>
      </c>
      <c r="C127" s="2" t="s">
        <v>63</v>
      </c>
      <c r="D127" s="29" t="str">
        <f t="shared" si="1"/>
        <v>0</v>
      </c>
      <c r="E127" s="29" t="str">
        <f t="shared" si="2"/>
        <v>0</v>
      </c>
      <c r="F127" s="29" t="str">
        <f t="shared" si="3"/>
        <v>0</v>
      </c>
      <c r="G127" s="32" t="str">
        <f t="shared" si="4"/>
        <v>0</v>
      </c>
      <c r="H127" s="34">
        <v>105479.91</v>
      </c>
      <c r="K127" s="14"/>
    </row>
    <row r="128">
      <c r="A128" s="15" t="s">
        <v>35</v>
      </c>
      <c r="B128" s="2" t="s">
        <v>178</v>
      </c>
      <c r="C128" s="2" t="s">
        <v>63</v>
      </c>
      <c r="D128" s="29" t="str">
        <f t="shared" si="1"/>
        <v>0</v>
      </c>
      <c r="E128" s="29" t="str">
        <f t="shared" si="2"/>
        <v>0</v>
      </c>
      <c r="F128" s="29" t="str">
        <f t="shared" si="3"/>
        <v>0</v>
      </c>
      <c r="G128" s="32" t="str">
        <f t="shared" si="4"/>
        <v>0</v>
      </c>
      <c r="H128" s="34">
        <v>189103.65</v>
      </c>
      <c r="K128" s="14"/>
    </row>
    <row r="129">
      <c r="A129" s="15" t="s">
        <v>35</v>
      </c>
      <c r="B129" s="2" t="s">
        <v>179</v>
      </c>
      <c r="C129" s="2" t="s">
        <v>63</v>
      </c>
      <c r="D129" s="29" t="str">
        <f t="shared" si="1"/>
        <v>0</v>
      </c>
      <c r="E129" s="29" t="str">
        <f t="shared" si="2"/>
        <v>0</v>
      </c>
      <c r="F129" s="29" t="str">
        <f t="shared" si="3"/>
        <v>0</v>
      </c>
      <c r="G129" s="32" t="str">
        <f t="shared" si="4"/>
        <v>0</v>
      </c>
      <c r="H129" s="34">
        <v>223280.6</v>
      </c>
      <c r="K129" s="14"/>
    </row>
    <row r="130">
      <c r="A130" s="15" t="s">
        <v>35</v>
      </c>
      <c r="B130" s="2" t="s">
        <v>180</v>
      </c>
      <c r="C130" s="2" t="s">
        <v>63</v>
      </c>
      <c r="D130" s="29" t="str">
        <f t="shared" si="1"/>
        <v>0</v>
      </c>
      <c r="E130" s="29" t="str">
        <f t="shared" si="2"/>
        <v>0</v>
      </c>
      <c r="F130" s="29" t="str">
        <f t="shared" si="3"/>
        <v>0</v>
      </c>
      <c r="G130" s="32" t="str">
        <f t="shared" si="4"/>
        <v>0</v>
      </c>
      <c r="H130" s="34">
        <v>442713.75</v>
      </c>
      <c r="K130" s="14"/>
    </row>
    <row r="131">
      <c r="A131" s="15" t="s">
        <v>35</v>
      </c>
      <c r="B131" s="2" t="s">
        <v>181</v>
      </c>
      <c r="C131" s="2" t="s">
        <v>63</v>
      </c>
      <c r="D131" s="29" t="str">
        <f t="shared" si="1"/>
        <v>0</v>
      </c>
      <c r="E131" s="29" t="str">
        <f t="shared" si="2"/>
        <v>0</v>
      </c>
      <c r="F131" s="29" t="str">
        <f t="shared" si="3"/>
        <v>0</v>
      </c>
      <c r="G131" s="32" t="str">
        <f t="shared" si="4"/>
        <v>0</v>
      </c>
      <c r="H131" s="34">
        <v>74904.07</v>
      </c>
      <c r="K131" s="14"/>
    </row>
    <row r="132">
      <c r="A132" s="15" t="s">
        <v>35</v>
      </c>
      <c r="B132" s="2" t="s">
        <v>182</v>
      </c>
      <c r="C132" s="2" t="s">
        <v>63</v>
      </c>
      <c r="D132" s="29" t="str">
        <f t="shared" si="1"/>
        <v>0</v>
      </c>
      <c r="E132" s="29" t="str">
        <f t="shared" si="2"/>
        <v>0</v>
      </c>
      <c r="F132" s="29" t="str">
        <f t="shared" si="3"/>
        <v>0</v>
      </c>
      <c r="G132" s="32" t="str">
        <f t="shared" si="4"/>
        <v>0</v>
      </c>
      <c r="H132" s="34">
        <v>109524.9</v>
      </c>
      <c r="K132" s="14"/>
    </row>
    <row r="133">
      <c r="A133" s="15" t="s">
        <v>35</v>
      </c>
      <c r="B133" s="2" t="s">
        <v>183</v>
      </c>
      <c r="C133" s="2" t="s">
        <v>63</v>
      </c>
      <c r="D133" s="29" t="str">
        <f t="shared" si="1"/>
        <v>0</v>
      </c>
      <c r="E133" s="29" t="str">
        <f t="shared" si="2"/>
        <v>0</v>
      </c>
      <c r="F133" s="29" t="str">
        <f t="shared" si="3"/>
        <v>0</v>
      </c>
      <c r="G133" s="32" t="str">
        <f t="shared" si="4"/>
        <v>0</v>
      </c>
      <c r="H133" s="34">
        <v>140446.16</v>
      </c>
      <c r="K133" s="14"/>
    </row>
    <row r="134">
      <c r="A134" s="15" t="s">
        <v>35</v>
      </c>
      <c r="B134" s="2" t="s">
        <v>184</v>
      </c>
      <c r="C134" s="2" t="s">
        <v>63</v>
      </c>
      <c r="D134" s="29" t="str">
        <f t="shared" si="1"/>
        <v>0</v>
      </c>
      <c r="E134" s="29" t="str">
        <f t="shared" si="2"/>
        <v>0</v>
      </c>
      <c r="F134" s="29" t="str">
        <f t="shared" si="3"/>
        <v>0</v>
      </c>
      <c r="G134" s="32" t="str">
        <f t="shared" si="4"/>
        <v>0</v>
      </c>
      <c r="H134" s="34">
        <v>729306.71</v>
      </c>
      <c r="K134" s="14"/>
    </row>
    <row r="135">
      <c r="A135" s="15" t="s">
        <v>35</v>
      </c>
      <c r="B135" s="2" t="s">
        <v>185</v>
      </c>
      <c r="C135" s="2" t="s">
        <v>63</v>
      </c>
      <c r="D135" s="29" t="str">
        <f t="shared" si="1"/>
        <v>0</v>
      </c>
      <c r="E135" s="29" t="str">
        <f t="shared" si="2"/>
        <v>0</v>
      </c>
      <c r="F135" s="29" t="str">
        <f t="shared" si="3"/>
        <v>0</v>
      </c>
      <c r="G135" s="32" t="str">
        <f t="shared" si="4"/>
        <v>0</v>
      </c>
      <c r="H135" s="34">
        <v>110179.08</v>
      </c>
      <c r="K135" s="14"/>
    </row>
    <row r="136">
      <c r="A136" s="15" t="s">
        <v>35</v>
      </c>
      <c r="B136" s="2" t="s">
        <v>186</v>
      </c>
      <c r="C136" s="2" t="s">
        <v>63</v>
      </c>
      <c r="D136" s="29" t="str">
        <f t="shared" si="1"/>
        <v>0</v>
      </c>
      <c r="E136" s="29" t="str">
        <f t="shared" si="2"/>
        <v>0</v>
      </c>
      <c r="F136" s="29" t="str">
        <f t="shared" si="3"/>
        <v>0</v>
      </c>
      <c r="G136" s="32" t="str">
        <f t="shared" si="4"/>
        <v>0</v>
      </c>
      <c r="H136" s="34">
        <v>169074.2</v>
      </c>
      <c r="K136" s="14"/>
    </row>
    <row r="137">
      <c r="A137" s="15" t="s">
        <v>35</v>
      </c>
      <c r="B137" s="2" t="s">
        <v>187</v>
      </c>
      <c r="C137" s="2" t="s">
        <v>63</v>
      </c>
      <c r="D137" s="29" t="str">
        <f t="shared" si="1"/>
        <v>0</v>
      </c>
      <c r="E137" s="29" t="str">
        <f t="shared" si="2"/>
        <v>0</v>
      </c>
      <c r="F137" s="29" t="str">
        <f t="shared" si="3"/>
        <v>0</v>
      </c>
      <c r="G137" s="32" t="str">
        <f t="shared" si="4"/>
        <v>0</v>
      </c>
      <c r="H137" s="34">
        <v>160222.94</v>
      </c>
      <c r="K137" s="14"/>
    </row>
    <row r="138">
      <c r="A138" s="15" t="s">
        <v>35</v>
      </c>
      <c r="B138" s="2" t="s">
        <v>188</v>
      </c>
      <c r="C138" s="2" t="s">
        <v>63</v>
      </c>
      <c r="D138" s="29" t="str">
        <f t="shared" si="1"/>
        <v>0</v>
      </c>
      <c r="E138" s="29" t="str">
        <f t="shared" si="2"/>
        <v>0</v>
      </c>
      <c r="F138" s="29" t="str">
        <f t="shared" si="3"/>
        <v>0</v>
      </c>
      <c r="G138" s="32" t="str">
        <f t="shared" si="4"/>
        <v>0</v>
      </c>
      <c r="H138" s="34">
        <v>80141.72</v>
      </c>
      <c r="K138" s="14"/>
    </row>
    <row r="139">
      <c r="A139" s="15" t="s">
        <v>35</v>
      </c>
      <c r="B139" s="2" t="s">
        <v>189</v>
      </c>
      <c r="C139" s="2" t="s">
        <v>63</v>
      </c>
      <c r="D139" s="29" t="str">
        <f t="shared" si="1"/>
        <v>0</v>
      </c>
      <c r="E139" s="29" t="str">
        <f t="shared" si="2"/>
        <v>0</v>
      </c>
      <c r="F139" s="29" t="str">
        <f t="shared" si="3"/>
        <v>0</v>
      </c>
      <c r="G139" s="32" t="str">
        <f t="shared" si="4"/>
        <v>0</v>
      </c>
      <c r="H139" s="34">
        <v>189153.92</v>
      </c>
      <c r="K139" s="14"/>
    </row>
    <row r="140">
      <c r="A140" s="15" t="s">
        <v>35</v>
      </c>
      <c r="B140" s="2" t="s">
        <v>190</v>
      </c>
      <c r="C140" s="2" t="s">
        <v>63</v>
      </c>
      <c r="D140" s="29" t="str">
        <f t="shared" si="1"/>
        <v>0</v>
      </c>
      <c r="E140" s="29" t="str">
        <f t="shared" si="2"/>
        <v>0</v>
      </c>
      <c r="F140" s="29" t="str">
        <f t="shared" si="3"/>
        <v>0</v>
      </c>
      <c r="G140" s="32" t="str">
        <f t="shared" si="4"/>
        <v>0</v>
      </c>
      <c r="H140" s="34">
        <v>377288.31</v>
      </c>
      <c r="K140" s="14"/>
    </row>
    <row r="141">
      <c r="A141" s="15" t="s">
        <v>35</v>
      </c>
      <c r="B141" s="2" t="s">
        <v>191</v>
      </c>
      <c r="C141" s="2" t="s">
        <v>63</v>
      </c>
      <c r="D141" s="29" t="str">
        <f t="shared" si="1"/>
        <v>0</v>
      </c>
      <c r="E141" s="29" t="str">
        <f t="shared" si="2"/>
        <v>0</v>
      </c>
      <c r="F141" s="29" t="str">
        <f t="shared" si="3"/>
        <v>0</v>
      </c>
      <c r="G141" s="32" t="str">
        <f t="shared" si="4"/>
        <v>0</v>
      </c>
      <c r="H141" s="34">
        <v>246777.66</v>
      </c>
      <c r="K141" s="14"/>
    </row>
    <row r="142">
      <c r="A142" s="15" t="s">
        <v>35</v>
      </c>
      <c r="B142" s="2" t="s">
        <v>192</v>
      </c>
      <c r="C142" s="2" t="s">
        <v>63</v>
      </c>
      <c r="D142" s="29" t="str">
        <f t="shared" si="1"/>
        <v>0</v>
      </c>
      <c r="E142" s="29" t="str">
        <f t="shared" si="2"/>
        <v>0</v>
      </c>
      <c r="F142" s="29" t="str">
        <f t="shared" si="3"/>
        <v>0</v>
      </c>
      <c r="G142" s="32" t="str">
        <f t="shared" si="4"/>
        <v>0</v>
      </c>
      <c r="H142" s="34">
        <v>478505.04</v>
      </c>
      <c r="K142" s="14"/>
    </row>
    <row r="143">
      <c r="A143" s="15" t="s">
        <v>35</v>
      </c>
      <c r="B143" s="2" t="s">
        <v>193</v>
      </c>
      <c r="C143" s="2" t="s">
        <v>63</v>
      </c>
      <c r="D143" s="29" t="str">
        <f t="shared" si="1"/>
        <v>0</v>
      </c>
      <c r="E143" s="29" t="str">
        <f t="shared" si="2"/>
        <v>0</v>
      </c>
      <c r="F143" s="29" t="str">
        <f t="shared" si="3"/>
        <v>0</v>
      </c>
      <c r="G143" s="32" t="str">
        <f t="shared" si="4"/>
        <v>0</v>
      </c>
      <c r="H143" s="34">
        <v>434560.51</v>
      </c>
      <c r="K143" s="14"/>
    </row>
    <row r="144">
      <c r="A144" s="15" t="s">
        <v>35</v>
      </c>
      <c r="B144" s="2" t="s">
        <v>194</v>
      </c>
      <c r="C144" s="2" t="s">
        <v>63</v>
      </c>
      <c r="D144" s="29" t="str">
        <f t="shared" si="1"/>
        <v>0</v>
      </c>
      <c r="E144" s="29" t="str">
        <f t="shared" si="2"/>
        <v>0</v>
      </c>
      <c r="F144" s="29" t="str">
        <f t="shared" si="3"/>
        <v>0</v>
      </c>
      <c r="G144" s="32" t="str">
        <f t="shared" si="4"/>
        <v>0</v>
      </c>
      <c r="H144" s="34">
        <v>421547.76</v>
      </c>
      <c r="K144" s="14"/>
    </row>
    <row r="145">
      <c r="A145" s="15" t="s">
        <v>35</v>
      </c>
      <c r="B145" s="2" t="s">
        <v>195</v>
      </c>
      <c r="C145" s="2" t="s">
        <v>63</v>
      </c>
      <c r="D145" s="29" t="str">
        <f t="shared" si="1"/>
        <v>0</v>
      </c>
      <c r="E145" s="29" t="str">
        <f t="shared" si="2"/>
        <v>0</v>
      </c>
      <c r="F145" s="29" t="str">
        <f t="shared" si="3"/>
        <v>0</v>
      </c>
      <c r="G145" s="32" t="str">
        <f t="shared" si="4"/>
        <v>0</v>
      </c>
      <c r="H145" s="34">
        <v>238796.51</v>
      </c>
      <c r="K145" s="14"/>
    </row>
    <row r="146">
      <c r="A146" s="15" t="s">
        <v>35</v>
      </c>
      <c r="B146" s="2" t="s">
        <v>196</v>
      </c>
      <c r="C146" s="2" t="s">
        <v>63</v>
      </c>
      <c r="D146" s="29" t="str">
        <f t="shared" si="1"/>
        <v>0</v>
      </c>
      <c r="E146" s="29" t="str">
        <f t="shared" si="2"/>
        <v>0</v>
      </c>
      <c r="F146" s="29" t="str">
        <f t="shared" si="3"/>
        <v>0</v>
      </c>
      <c r="G146" s="32" t="str">
        <f t="shared" si="4"/>
        <v>0</v>
      </c>
      <c r="H146" s="34">
        <v>48111.86</v>
      </c>
      <c r="K146" s="14"/>
    </row>
    <row r="147">
      <c r="A147" s="15" t="s">
        <v>35</v>
      </c>
      <c r="B147" s="2" t="s">
        <v>197</v>
      </c>
      <c r="C147" s="2" t="s">
        <v>63</v>
      </c>
      <c r="D147" s="29" t="str">
        <f t="shared" si="1"/>
        <v>0</v>
      </c>
      <c r="E147" s="29" t="str">
        <f t="shared" si="2"/>
        <v>0</v>
      </c>
      <c r="F147" s="29" t="str">
        <f t="shared" si="3"/>
        <v>0</v>
      </c>
      <c r="G147" s="32" t="str">
        <f t="shared" si="4"/>
        <v>0</v>
      </c>
      <c r="H147" s="34">
        <v>136064.41</v>
      </c>
      <c r="K147" s="14"/>
    </row>
    <row r="148">
      <c r="A148" s="15" t="s">
        <v>35</v>
      </c>
      <c r="B148" s="2" t="s">
        <v>198</v>
      </c>
      <c r="C148" s="2" t="s">
        <v>63</v>
      </c>
      <c r="D148" s="29" t="str">
        <f t="shared" si="1"/>
        <v>0</v>
      </c>
      <c r="E148" s="29" t="str">
        <f t="shared" si="2"/>
        <v>0</v>
      </c>
      <c r="F148" s="29" t="str">
        <f t="shared" si="3"/>
        <v>0</v>
      </c>
      <c r="G148" s="32" t="str">
        <f t="shared" si="4"/>
        <v>0</v>
      </c>
      <c r="H148" s="34">
        <v>252315.62</v>
      </c>
      <c r="K148" s="14"/>
    </row>
    <row r="149">
      <c r="A149" s="15" t="s">
        <v>35</v>
      </c>
      <c r="B149" s="2" t="s">
        <v>199</v>
      </c>
      <c r="C149" s="2" t="s">
        <v>63</v>
      </c>
      <c r="D149" s="29" t="str">
        <f t="shared" si="1"/>
        <v>0</v>
      </c>
      <c r="E149" s="29" t="str">
        <f t="shared" si="2"/>
        <v>0</v>
      </c>
      <c r="F149" s="29" t="str">
        <f t="shared" si="3"/>
        <v>0</v>
      </c>
      <c r="G149" s="32" t="str">
        <f t="shared" si="4"/>
        <v>0</v>
      </c>
      <c r="H149" s="34">
        <v>116953.67</v>
      </c>
      <c r="K149" s="14"/>
    </row>
    <row r="150">
      <c r="A150" s="15" t="s">
        <v>35</v>
      </c>
      <c r="B150" s="2" t="s">
        <v>200</v>
      </c>
      <c r="C150" s="2" t="s">
        <v>63</v>
      </c>
      <c r="D150" s="29" t="str">
        <f t="shared" si="1"/>
        <v>0</v>
      </c>
      <c r="E150" s="29" t="str">
        <f t="shared" si="2"/>
        <v>0</v>
      </c>
      <c r="F150" s="29" t="str">
        <f t="shared" si="3"/>
        <v>0</v>
      </c>
      <c r="G150" s="32" t="str">
        <f t="shared" si="4"/>
        <v>0</v>
      </c>
      <c r="H150" s="34">
        <v>112183.62</v>
      </c>
      <c r="K150" s="14"/>
    </row>
    <row r="151">
      <c r="A151" s="15" t="s">
        <v>35</v>
      </c>
      <c r="B151" s="2" t="s">
        <v>201</v>
      </c>
      <c r="C151" s="2" t="s">
        <v>63</v>
      </c>
      <c r="D151" s="29" t="str">
        <f t="shared" si="1"/>
        <v>0</v>
      </c>
      <c r="E151" s="29" t="str">
        <f t="shared" si="2"/>
        <v>0</v>
      </c>
      <c r="F151" s="29" t="str">
        <f t="shared" si="3"/>
        <v>0</v>
      </c>
      <c r="G151" s="32" t="str">
        <f t="shared" si="4"/>
        <v>0</v>
      </c>
      <c r="H151" s="34">
        <v>13028.94</v>
      </c>
      <c r="K151" s="14"/>
    </row>
    <row r="152">
      <c r="A152" s="15" t="s">
        <v>35</v>
      </c>
      <c r="B152" s="2" t="s">
        <v>202</v>
      </c>
      <c r="C152" s="2" t="s">
        <v>63</v>
      </c>
      <c r="D152" s="29" t="str">
        <f t="shared" si="1"/>
        <v>0</v>
      </c>
      <c r="E152" s="29" t="str">
        <f t="shared" si="2"/>
        <v>0</v>
      </c>
      <c r="F152" s="29" t="str">
        <f t="shared" si="3"/>
        <v>0</v>
      </c>
      <c r="G152" s="32" t="str">
        <f t="shared" si="4"/>
        <v>0</v>
      </c>
      <c r="H152" s="34">
        <v>53746.67</v>
      </c>
      <c r="K152" s="14"/>
    </row>
    <row r="153">
      <c r="A153" s="15" t="s">
        <v>35</v>
      </c>
      <c r="B153" s="2" t="s">
        <v>203</v>
      </c>
      <c r="C153" s="2" t="s">
        <v>63</v>
      </c>
      <c r="D153" s="29" t="str">
        <f t="shared" si="1"/>
        <v>0</v>
      </c>
      <c r="E153" s="29" t="str">
        <f t="shared" si="2"/>
        <v>0</v>
      </c>
      <c r="F153" s="29" t="str">
        <f t="shared" si="3"/>
        <v>0</v>
      </c>
      <c r="G153" s="32" t="str">
        <f t="shared" si="4"/>
        <v>0</v>
      </c>
      <c r="H153" s="34">
        <v>-78473.33</v>
      </c>
      <c r="K153" s="14"/>
    </row>
    <row r="154">
      <c r="A154" s="15" t="s">
        <v>35</v>
      </c>
      <c r="B154" s="2" t="s">
        <v>204</v>
      </c>
      <c r="C154" s="2" t="s">
        <v>63</v>
      </c>
      <c r="D154" s="29" t="str">
        <f t="shared" si="1"/>
        <v>0</v>
      </c>
      <c r="E154" s="29" t="str">
        <f t="shared" si="2"/>
        <v>0</v>
      </c>
      <c r="F154" s="29" t="str">
        <f t="shared" si="3"/>
        <v>0</v>
      </c>
      <c r="G154" s="32" t="str">
        <f t="shared" si="4"/>
        <v>0</v>
      </c>
      <c r="H154" s="34">
        <v>-551615.72</v>
      </c>
      <c r="K154" s="14"/>
    </row>
    <row r="155">
      <c r="A155" s="15" t="s">
        <v>35</v>
      </c>
      <c r="B155" s="2" t="s">
        <v>205</v>
      </c>
      <c r="C155" s="2" t="s">
        <v>63</v>
      </c>
      <c r="D155" s="29" t="str">
        <f t="shared" si="1"/>
        <v>0</v>
      </c>
      <c r="E155" s="29" t="str">
        <f t="shared" si="2"/>
        <v>0</v>
      </c>
      <c r="F155" s="29" t="str">
        <f t="shared" si="3"/>
        <v>0</v>
      </c>
      <c r="G155" s="32" t="str">
        <f t="shared" si="4"/>
        <v>0</v>
      </c>
      <c r="H155" s="34">
        <v>-125000.92</v>
      </c>
      <c r="K155" s="14"/>
    </row>
    <row r="156">
      <c r="A156" s="15" t="s">
        <v>35</v>
      </c>
      <c r="B156" s="2" t="s">
        <v>206</v>
      </c>
      <c r="C156" s="2" t="s">
        <v>63</v>
      </c>
      <c r="D156" s="29" t="str">
        <f t="shared" si="1"/>
        <v>0</v>
      </c>
      <c r="E156" s="29" t="str">
        <f t="shared" si="2"/>
        <v>0</v>
      </c>
      <c r="F156" s="29" t="str">
        <f t="shared" si="3"/>
        <v>0</v>
      </c>
      <c r="G156" s="32" t="str">
        <f t="shared" si="4"/>
        <v>0</v>
      </c>
      <c r="H156" s="34">
        <v>-41539.06</v>
      </c>
      <c r="K156" s="14"/>
    </row>
    <row r="157">
      <c r="A157" s="15" t="s">
        <v>35</v>
      </c>
      <c r="B157" s="2" t="s">
        <v>207</v>
      </c>
      <c r="C157" s="2" t="s">
        <v>63</v>
      </c>
      <c r="D157" s="29" t="str">
        <f t="shared" si="1"/>
        <v>0</v>
      </c>
      <c r="E157" s="29" t="str">
        <f t="shared" si="2"/>
        <v>0</v>
      </c>
      <c r="F157" s="29" t="str">
        <f t="shared" si="3"/>
        <v>0</v>
      </c>
      <c r="G157" s="32" t="str">
        <f t="shared" si="4"/>
        <v>0</v>
      </c>
      <c r="H157" s="34">
        <v>-161551.46</v>
      </c>
      <c r="K157" s="14"/>
    </row>
    <row r="158">
      <c r="A158" s="15" t="s">
        <v>35</v>
      </c>
      <c r="B158" s="2" t="s">
        <v>208</v>
      </c>
      <c r="C158" s="2" t="s">
        <v>63</v>
      </c>
      <c r="D158" s="29" t="str">
        <f t="shared" si="1"/>
        <v>0</v>
      </c>
      <c r="E158" s="29" t="str">
        <f t="shared" si="2"/>
        <v>0</v>
      </c>
      <c r="F158" s="29" t="str">
        <f t="shared" si="3"/>
        <v>0</v>
      </c>
      <c r="G158" s="32" t="str">
        <f t="shared" si="4"/>
        <v>0</v>
      </c>
      <c r="H158" s="34">
        <v>-1230189.11</v>
      </c>
      <c r="K158" s="14"/>
    </row>
    <row r="159">
      <c r="A159" s="15" t="s">
        <v>35</v>
      </c>
      <c r="B159" s="2" t="s">
        <v>209</v>
      </c>
      <c r="C159" s="2" t="s">
        <v>63</v>
      </c>
      <c r="D159" s="29" t="str">
        <f t="shared" si="1"/>
        <v>0</v>
      </c>
      <c r="E159" s="29" t="str">
        <f t="shared" si="2"/>
        <v>0</v>
      </c>
      <c r="F159" s="29" t="str">
        <f t="shared" si="3"/>
        <v>0</v>
      </c>
      <c r="G159" s="32" t="str">
        <f t="shared" si="4"/>
        <v>0</v>
      </c>
      <c r="H159" s="34">
        <v>-1.308966284E7</v>
      </c>
      <c r="K159" s="14"/>
    </row>
    <row r="160">
      <c r="A160" s="15" t="s">
        <v>35</v>
      </c>
      <c r="B160" s="2" t="s">
        <v>210</v>
      </c>
      <c r="C160" s="2" t="s">
        <v>63</v>
      </c>
      <c r="D160" s="29" t="str">
        <f t="shared" si="1"/>
        <v>0</v>
      </c>
      <c r="E160" s="29" t="str">
        <f t="shared" si="2"/>
        <v>0</v>
      </c>
      <c r="F160" s="29" t="str">
        <f t="shared" si="3"/>
        <v>0</v>
      </c>
      <c r="G160" s="32" t="str">
        <f t="shared" si="4"/>
        <v>0</v>
      </c>
      <c r="H160" s="34">
        <v>-469019.79</v>
      </c>
      <c r="K160" s="14"/>
    </row>
    <row r="161">
      <c r="A161" s="15" t="s">
        <v>35</v>
      </c>
      <c r="B161" s="2" t="s">
        <v>211</v>
      </c>
      <c r="C161" s="2" t="s">
        <v>63</v>
      </c>
      <c r="D161" s="29" t="str">
        <f t="shared" si="1"/>
        <v>0</v>
      </c>
      <c r="E161" s="29" t="str">
        <f t="shared" si="2"/>
        <v>0</v>
      </c>
      <c r="F161" s="29" t="str">
        <f t="shared" si="3"/>
        <v>0</v>
      </c>
      <c r="G161" s="32" t="str">
        <f t="shared" si="4"/>
        <v>0</v>
      </c>
      <c r="H161" s="34">
        <v>714217.51</v>
      </c>
      <c r="K161" s="14"/>
    </row>
    <row r="162">
      <c r="A162" s="15" t="s">
        <v>35</v>
      </c>
      <c r="B162" s="2" t="s">
        <v>212</v>
      </c>
      <c r="C162" s="2" t="s">
        <v>63</v>
      </c>
      <c r="D162" s="29" t="str">
        <f t="shared" si="1"/>
        <v>0</v>
      </c>
      <c r="E162" s="29" t="str">
        <f t="shared" si="2"/>
        <v>0</v>
      </c>
      <c r="F162" s="29" t="str">
        <f t="shared" si="3"/>
        <v>0</v>
      </c>
      <c r="G162" s="32" t="str">
        <f t="shared" si="4"/>
        <v>0</v>
      </c>
      <c r="H162" s="34">
        <v>565380.03</v>
      </c>
      <c r="K162" s="14"/>
    </row>
    <row r="163">
      <c r="A163" s="15" t="s">
        <v>35</v>
      </c>
      <c r="B163" s="2" t="s">
        <v>213</v>
      </c>
      <c r="C163" s="2" t="s">
        <v>63</v>
      </c>
      <c r="D163" s="29" t="str">
        <f t="shared" si="1"/>
        <v>0</v>
      </c>
      <c r="E163" s="29" t="str">
        <f t="shared" si="2"/>
        <v>0</v>
      </c>
      <c r="F163" s="29" t="str">
        <f t="shared" si="3"/>
        <v>0</v>
      </c>
      <c r="G163" s="32" t="str">
        <f t="shared" si="4"/>
        <v>0</v>
      </c>
      <c r="H163" s="34">
        <v>-404343.92</v>
      </c>
      <c r="K163" s="14"/>
    </row>
    <row r="164">
      <c r="A164" s="15" t="s">
        <v>35</v>
      </c>
      <c r="B164" s="2" t="s">
        <v>214</v>
      </c>
      <c r="C164" s="2" t="s">
        <v>63</v>
      </c>
      <c r="D164" s="29" t="str">
        <f t="shared" si="1"/>
        <v>0</v>
      </c>
      <c r="E164" s="29" t="str">
        <f t="shared" si="2"/>
        <v>0</v>
      </c>
      <c r="F164" s="29" t="str">
        <f t="shared" si="3"/>
        <v>0</v>
      </c>
      <c r="G164" s="32" t="str">
        <f t="shared" si="4"/>
        <v>0</v>
      </c>
      <c r="H164" s="34">
        <v>-485787.6</v>
      </c>
      <c r="K164" s="14"/>
    </row>
    <row r="165">
      <c r="A165" s="15" t="s">
        <v>35</v>
      </c>
      <c r="B165" s="2" t="s">
        <v>215</v>
      </c>
      <c r="C165" s="2" t="s">
        <v>63</v>
      </c>
      <c r="D165" s="29" t="str">
        <f t="shared" si="1"/>
        <v>0</v>
      </c>
      <c r="E165" s="29" t="str">
        <f t="shared" si="2"/>
        <v>0</v>
      </c>
      <c r="F165" s="29" t="str">
        <f t="shared" si="3"/>
        <v>0</v>
      </c>
      <c r="G165" s="32" t="str">
        <f t="shared" si="4"/>
        <v>0</v>
      </c>
      <c r="H165" s="34">
        <v>-161929.2</v>
      </c>
      <c r="K165" s="14"/>
    </row>
    <row r="166">
      <c r="A166" s="15" t="s">
        <v>35</v>
      </c>
      <c r="B166" s="2" t="s">
        <v>216</v>
      </c>
      <c r="C166" s="2" t="s">
        <v>63</v>
      </c>
      <c r="D166" s="29" t="str">
        <f t="shared" si="1"/>
        <v>0</v>
      </c>
      <c r="E166" s="29" t="str">
        <f t="shared" si="2"/>
        <v>0</v>
      </c>
      <c r="F166" s="29" t="str">
        <f t="shared" si="3"/>
        <v>0</v>
      </c>
      <c r="G166" s="32" t="str">
        <f t="shared" si="4"/>
        <v>0</v>
      </c>
      <c r="H166" s="34">
        <v>-395244.65</v>
      </c>
      <c r="K166" s="14"/>
    </row>
    <row r="167">
      <c r="A167" s="15" t="s">
        <v>35</v>
      </c>
      <c r="B167" s="2" t="s">
        <v>217</v>
      </c>
      <c r="C167" s="2" t="s">
        <v>63</v>
      </c>
      <c r="D167" s="29" t="str">
        <f t="shared" si="1"/>
        <v>0</v>
      </c>
      <c r="E167" s="29" t="str">
        <f t="shared" si="2"/>
        <v>0</v>
      </c>
      <c r="F167" s="29" t="str">
        <f t="shared" si="3"/>
        <v>0</v>
      </c>
      <c r="G167" s="32" t="str">
        <f t="shared" si="4"/>
        <v>0</v>
      </c>
      <c r="H167" s="34">
        <v>-262377.21</v>
      </c>
      <c r="K167" s="14"/>
    </row>
    <row r="168">
      <c r="A168" s="15" t="s">
        <v>35</v>
      </c>
      <c r="B168" s="2" t="s">
        <v>217</v>
      </c>
      <c r="C168" s="2" t="s">
        <v>63</v>
      </c>
      <c r="D168" s="29" t="str">
        <f t="shared" si="1"/>
        <v>0</v>
      </c>
      <c r="E168" s="29" t="str">
        <f t="shared" si="2"/>
        <v>0</v>
      </c>
      <c r="F168" s="29" t="str">
        <f t="shared" si="3"/>
        <v>0</v>
      </c>
      <c r="G168" s="32" t="str">
        <f t="shared" si="4"/>
        <v>0</v>
      </c>
      <c r="H168" s="34">
        <v>-525234.1</v>
      </c>
      <c r="K168" s="14"/>
    </row>
    <row r="169">
      <c r="A169" s="15" t="s">
        <v>35</v>
      </c>
      <c r="B169" s="2" t="s">
        <v>218</v>
      </c>
      <c r="C169" s="2" t="s">
        <v>63</v>
      </c>
      <c r="D169" s="29" t="str">
        <f t="shared" si="1"/>
        <v>0</v>
      </c>
      <c r="E169" s="29" t="str">
        <f t="shared" si="2"/>
        <v>0</v>
      </c>
      <c r="F169" s="29" t="str">
        <f t="shared" si="3"/>
        <v>0</v>
      </c>
      <c r="G169" s="32" t="str">
        <f t="shared" si="4"/>
        <v>0</v>
      </c>
      <c r="H169" s="34">
        <v>-1030023.03</v>
      </c>
      <c r="K169" s="14"/>
    </row>
    <row r="170">
      <c r="A170" s="15" t="s">
        <v>35</v>
      </c>
      <c r="B170" s="2" t="s">
        <v>219</v>
      </c>
      <c r="C170" s="2" t="s">
        <v>63</v>
      </c>
      <c r="D170" s="29" t="str">
        <f t="shared" si="1"/>
        <v>0</v>
      </c>
      <c r="E170" s="29" t="str">
        <f t="shared" si="2"/>
        <v>0</v>
      </c>
      <c r="F170" s="29" t="str">
        <f t="shared" si="3"/>
        <v>0</v>
      </c>
      <c r="G170" s="32" t="str">
        <f t="shared" si="4"/>
        <v>0</v>
      </c>
      <c r="H170" s="34">
        <v>-1182855.97</v>
      </c>
      <c r="K170" s="14"/>
    </row>
    <row r="171">
      <c r="A171" s="15" t="s">
        <v>35</v>
      </c>
      <c r="B171" s="2" t="s">
        <v>220</v>
      </c>
      <c r="C171" s="2" t="s">
        <v>63</v>
      </c>
      <c r="D171" s="29" t="str">
        <f t="shared" si="1"/>
        <v>0</v>
      </c>
      <c r="E171" s="29" t="str">
        <f t="shared" si="2"/>
        <v>0</v>
      </c>
      <c r="F171" s="29" t="str">
        <f t="shared" si="3"/>
        <v>0</v>
      </c>
      <c r="G171" s="32" t="str">
        <f t="shared" si="4"/>
        <v>0</v>
      </c>
      <c r="H171" s="34">
        <v>-198581.66</v>
      </c>
      <c r="K171" s="14"/>
    </row>
    <row r="172">
      <c r="A172" s="15" t="s">
        <v>35</v>
      </c>
      <c r="B172" s="2" t="s">
        <v>221</v>
      </c>
      <c r="C172" s="2" t="s">
        <v>63</v>
      </c>
      <c r="D172" s="29" t="str">
        <f t="shared" si="1"/>
        <v>0</v>
      </c>
      <c r="E172" s="29" t="str">
        <f t="shared" si="2"/>
        <v>0</v>
      </c>
      <c r="F172" s="29" t="str">
        <f t="shared" si="3"/>
        <v>0</v>
      </c>
      <c r="G172" s="32" t="str">
        <f t="shared" si="4"/>
        <v>0</v>
      </c>
      <c r="H172" s="34">
        <v>-197622.33</v>
      </c>
      <c r="K172" s="14"/>
    </row>
    <row r="173">
      <c r="A173" s="15" t="s">
        <v>35</v>
      </c>
      <c r="B173" s="2" t="s">
        <v>222</v>
      </c>
      <c r="C173" s="2" t="s">
        <v>63</v>
      </c>
      <c r="D173" s="29" t="str">
        <f t="shared" si="1"/>
        <v>0</v>
      </c>
      <c r="E173" s="29" t="str">
        <f t="shared" si="2"/>
        <v>0</v>
      </c>
      <c r="F173" s="29" t="str">
        <f t="shared" si="3"/>
        <v>0</v>
      </c>
      <c r="G173" s="32" t="str">
        <f t="shared" si="4"/>
        <v>0</v>
      </c>
      <c r="H173" s="34">
        <v>587154.61</v>
      </c>
      <c r="K173" s="14"/>
    </row>
    <row r="174">
      <c r="A174" s="15" t="s">
        <v>35</v>
      </c>
      <c r="B174" s="2" t="s">
        <v>223</v>
      </c>
      <c r="C174" s="2" t="s">
        <v>63</v>
      </c>
      <c r="D174" s="29" t="str">
        <f t="shared" si="1"/>
        <v>0</v>
      </c>
      <c r="E174" s="29" t="str">
        <f t="shared" si="2"/>
        <v>0</v>
      </c>
      <c r="F174" s="29" t="str">
        <f t="shared" si="3"/>
        <v>0</v>
      </c>
      <c r="G174" s="32" t="str">
        <f t="shared" si="4"/>
        <v>0</v>
      </c>
      <c r="H174" s="34">
        <v>-777058.66</v>
      </c>
      <c r="K174" s="14"/>
    </row>
    <row r="175">
      <c r="A175" s="15" t="s">
        <v>35</v>
      </c>
      <c r="B175" s="2" t="s">
        <v>224</v>
      </c>
      <c r="C175" s="2" t="s">
        <v>63</v>
      </c>
      <c r="D175" s="29" t="str">
        <f t="shared" si="1"/>
        <v>0</v>
      </c>
      <c r="E175" s="29" t="str">
        <f t="shared" si="2"/>
        <v>0</v>
      </c>
      <c r="F175" s="29" t="str">
        <f t="shared" si="3"/>
        <v>0</v>
      </c>
      <c r="G175" s="32" t="str">
        <f t="shared" si="4"/>
        <v>0</v>
      </c>
      <c r="H175" s="34">
        <v>-412009.21</v>
      </c>
      <c r="K175" s="14"/>
    </row>
    <row r="176">
      <c r="A176" s="15" t="s">
        <v>35</v>
      </c>
      <c r="B176" s="2" t="s">
        <v>225</v>
      </c>
      <c r="C176" s="2" t="s">
        <v>63</v>
      </c>
      <c r="D176" s="29" t="str">
        <f t="shared" si="1"/>
        <v>0</v>
      </c>
      <c r="E176" s="29" t="str">
        <f t="shared" si="2"/>
        <v>0</v>
      </c>
      <c r="F176" s="29" t="str">
        <f t="shared" si="3"/>
        <v>0</v>
      </c>
      <c r="G176" s="32" t="str">
        <f t="shared" si="4"/>
        <v>0</v>
      </c>
      <c r="H176" s="34">
        <v>-320025.76</v>
      </c>
      <c r="K176" s="14"/>
    </row>
    <row r="177">
      <c r="A177" s="15" t="s">
        <v>35</v>
      </c>
      <c r="B177" s="2" t="s">
        <v>226</v>
      </c>
      <c r="C177" s="2" t="s">
        <v>63</v>
      </c>
      <c r="D177" s="29" t="str">
        <f t="shared" si="1"/>
        <v>0</v>
      </c>
      <c r="E177" s="29" t="str">
        <f t="shared" si="2"/>
        <v>0</v>
      </c>
      <c r="F177" s="29" t="str">
        <f t="shared" si="3"/>
        <v>0</v>
      </c>
      <c r="G177" s="32" t="str">
        <f t="shared" si="4"/>
        <v>0</v>
      </c>
      <c r="H177" s="34">
        <v>387254.88</v>
      </c>
      <c r="K177" s="14"/>
    </row>
    <row r="178">
      <c r="A178" s="15" t="s">
        <v>35</v>
      </c>
      <c r="B178" s="2" t="s">
        <v>227</v>
      </c>
      <c r="C178" s="2" t="s">
        <v>63</v>
      </c>
      <c r="D178" s="29" t="str">
        <f t="shared" si="1"/>
        <v>0</v>
      </c>
      <c r="E178" s="29" t="str">
        <f t="shared" si="2"/>
        <v>0</v>
      </c>
      <c r="F178" s="29" t="str">
        <f t="shared" si="3"/>
        <v>0</v>
      </c>
      <c r="G178" s="32" t="str">
        <f t="shared" si="4"/>
        <v>0</v>
      </c>
      <c r="H178" s="34">
        <v>425582.64</v>
      </c>
      <c r="K178" s="14"/>
    </row>
    <row r="179">
      <c r="A179" s="15" t="s">
        <v>35</v>
      </c>
      <c r="B179" s="2" t="s">
        <v>228</v>
      </c>
      <c r="C179" s="2" t="s">
        <v>63</v>
      </c>
      <c r="D179" s="29" t="str">
        <f t="shared" si="1"/>
        <v>0</v>
      </c>
      <c r="E179" s="29" t="str">
        <f t="shared" si="2"/>
        <v>0</v>
      </c>
      <c r="F179" s="29" t="str">
        <f t="shared" si="3"/>
        <v>0</v>
      </c>
      <c r="G179" s="32" t="str">
        <f t="shared" si="4"/>
        <v>0</v>
      </c>
      <c r="H179" s="34">
        <v>604166.74</v>
      </c>
      <c r="K179" s="14"/>
    </row>
    <row r="180">
      <c r="A180" s="15" t="s">
        <v>35</v>
      </c>
      <c r="B180" s="2" t="s">
        <v>229</v>
      </c>
      <c r="C180" s="2" t="s">
        <v>63</v>
      </c>
      <c r="D180" s="29" t="str">
        <f t="shared" si="1"/>
        <v>0</v>
      </c>
      <c r="E180" s="29" t="str">
        <f t="shared" si="2"/>
        <v>0</v>
      </c>
      <c r="F180" s="29" t="str">
        <f t="shared" si="3"/>
        <v>0</v>
      </c>
      <c r="G180" s="32" t="str">
        <f t="shared" si="4"/>
        <v>0</v>
      </c>
      <c r="H180" s="34">
        <v>-215586.21</v>
      </c>
      <c r="K180" s="14"/>
    </row>
    <row r="181">
      <c r="A181" s="15" t="s">
        <v>35</v>
      </c>
      <c r="B181" s="2" t="s">
        <v>230</v>
      </c>
      <c r="C181" s="2" t="s">
        <v>63</v>
      </c>
      <c r="D181" s="29" t="str">
        <f t="shared" si="1"/>
        <v>0</v>
      </c>
      <c r="E181" s="29" t="str">
        <f t="shared" si="2"/>
        <v>0</v>
      </c>
      <c r="F181" s="29" t="str">
        <f t="shared" si="3"/>
        <v>0</v>
      </c>
      <c r="G181" s="32" t="str">
        <f t="shared" si="4"/>
        <v>0</v>
      </c>
      <c r="H181" s="34">
        <v>-718620.72</v>
      </c>
      <c r="K181" s="14"/>
    </row>
    <row r="182">
      <c r="A182" s="15" t="s">
        <v>35</v>
      </c>
      <c r="B182" s="2" t="s">
        <v>231</v>
      </c>
      <c r="C182" s="2" t="s">
        <v>63</v>
      </c>
      <c r="D182" s="29" t="str">
        <f t="shared" si="1"/>
        <v>0</v>
      </c>
      <c r="E182" s="29" t="str">
        <f t="shared" si="2"/>
        <v>0</v>
      </c>
      <c r="F182" s="29" t="str">
        <f t="shared" si="3"/>
        <v>0</v>
      </c>
      <c r="G182" s="32" t="str">
        <f t="shared" si="4"/>
        <v>0</v>
      </c>
      <c r="H182" s="34">
        <v>-1456404.65</v>
      </c>
      <c r="K182" s="14"/>
    </row>
    <row r="183">
      <c r="A183" s="15" t="s">
        <v>35</v>
      </c>
      <c r="B183" s="2" t="s">
        <v>232</v>
      </c>
      <c r="C183" s="2" t="s">
        <v>63</v>
      </c>
      <c r="D183" s="29" t="str">
        <f t="shared" si="1"/>
        <v>0</v>
      </c>
      <c r="E183" s="29" t="str">
        <f t="shared" si="2"/>
        <v>0</v>
      </c>
      <c r="F183" s="29" t="str">
        <f t="shared" si="3"/>
        <v>0</v>
      </c>
      <c r="G183" s="32" t="str">
        <f t="shared" si="4"/>
        <v>0</v>
      </c>
      <c r="H183" s="34">
        <v>-354519.55</v>
      </c>
      <c r="K183" s="14"/>
    </row>
    <row r="184">
      <c r="A184" s="15" t="s">
        <v>35</v>
      </c>
      <c r="B184" s="2" t="s">
        <v>232</v>
      </c>
      <c r="C184" s="2" t="s">
        <v>63</v>
      </c>
      <c r="D184" s="29" t="str">
        <f t="shared" si="1"/>
        <v>0</v>
      </c>
      <c r="E184" s="29" t="str">
        <f t="shared" si="2"/>
        <v>0</v>
      </c>
      <c r="F184" s="29" t="str">
        <f t="shared" si="3"/>
        <v>0</v>
      </c>
      <c r="G184" s="32" t="str">
        <f t="shared" si="4"/>
        <v>0</v>
      </c>
      <c r="H184" s="34">
        <v>-991696.59</v>
      </c>
      <c r="K184" s="14"/>
    </row>
    <row r="185">
      <c r="A185" s="15" t="s">
        <v>35</v>
      </c>
      <c r="B185" s="2" t="s">
        <v>233</v>
      </c>
      <c r="C185" s="2" t="s">
        <v>63</v>
      </c>
      <c r="D185" s="29" t="str">
        <f t="shared" si="1"/>
        <v>0</v>
      </c>
      <c r="E185" s="29" t="str">
        <f t="shared" si="2"/>
        <v>0</v>
      </c>
      <c r="F185" s="29" t="str">
        <f t="shared" si="3"/>
        <v>0</v>
      </c>
      <c r="G185" s="32" t="str">
        <f t="shared" si="4"/>
        <v>0</v>
      </c>
      <c r="H185" s="34">
        <v>-742574.74</v>
      </c>
      <c r="K185" s="14"/>
    </row>
    <row r="186">
      <c r="A186" s="15" t="s">
        <v>35</v>
      </c>
      <c r="B186" s="2" t="s">
        <v>234</v>
      </c>
      <c r="C186" s="2" t="s">
        <v>63</v>
      </c>
      <c r="D186" s="29" t="str">
        <f t="shared" si="1"/>
        <v>0</v>
      </c>
      <c r="E186" s="29" t="str">
        <f t="shared" si="2"/>
        <v>0</v>
      </c>
      <c r="F186" s="29" t="str">
        <f t="shared" si="3"/>
        <v>0</v>
      </c>
      <c r="G186" s="32" t="str">
        <f t="shared" si="4"/>
        <v>0</v>
      </c>
      <c r="H186" s="34">
        <v>-923667.16</v>
      </c>
      <c r="K186" s="14"/>
    </row>
    <row r="187">
      <c r="A187" s="15" t="s">
        <v>35</v>
      </c>
      <c r="B187" s="2" t="s">
        <v>235</v>
      </c>
      <c r="C187" s="2" t="s">
        <v>63</v>
      </c>
      <c r="D187" s="29" t="str">
        <f t="shared" si="1"/>
        <v>0</v>
      </c>
      <c r="E187" s="29" t="str">
        <f t="shared" si="2"/>
        <v>0</v>
      </c>
      <c r="F187" s="29" t="str">
        <f t="shared" si="3"/>
        <v>0</v>
      </c>
      <c r="G187" s="32" t="str">
        <f t="shared" si="4"/>
        <v>0</v>
      </c>
      <c r="H187" s="34">
        <v>-229958.63</v>
      </c>
      <c r="K187" s="14"/>
    </row>
    <row r="188">
      <c r="A188" s="15" t="s">
        <v>35</v>
      </c>
      <c r="B188" s="2" t="s">
        <v>236</v>
      </c>
      <c r="C188" s="2" t="s">
        <v>63</v>
      </c>
      <c r="D188" s="29" t="str">
        <f t="shared" si="1"/>
        <v>0</v>
      </c>
      <c r="E188" s="29" t="str">
        <f t="shared" si="2"/>
        <v>0</v>
      </c>
      <c r="F188" s="29" t="str">
        <f t="shared" si="3"/>
        <v>0</v>
      </c>
      <c r="G188" s="32" t="str">
        <f t="shared" si="4"/>
        <v>0</v>
      </c>
      <c r="H188" s="34">
        <v>-1626957.3</v>
      </c>
      <c r="K188" s="14"/>
    </row>
    <row r="189">
      <c r="A189" s="15" t="s">
        <v>35</v>
      </c>
      <c r="B189" s="2" t="s">
        <v>237</v>
      </c>
      <c r="C189" s="2" t="s">
        <v>63</v>
      </c>
      <c r="D189" s="29" t="str">
        <f t="shared" si="1"/>
        <v>0</v>
      </c>
      <c r="E189" s="29" t="str">
        <f t="shared" si="2"/>
        <v>0</v>
      </c>
      <c r="F189" s="29" t="str">
        <f t="shared" si="3"/>
        <v>0</v>
      </c>
      <c r="G189" s="32" t="str">
        <f t="shared" si="4"/>
        <v>0</v>
      </c>
      <c r="H189" s="34">
        <v>-862344.86</v>
      </c>
      <c r="K189" s="14"/>
    </row>
    <row r="190">
      <c r="A190" s="15" t="s">
        <v>35</v>
      </c>
      <c r="B190" s="2" t="s">
        <v>238</v>
      </c>
      <c r="C190" s="2" t="s">
        <v>63</v>
      </c>
      <c r="D190" s="29" t="str">
        <f t="shared" si="1"/>
        <v>0</v>
      </c>
      <c r="E190" s="29" t="str">
        <f t="shared" si="2"/>
        <v>0</v>
      </c>
      <c r="F190" s="29" t="str">
        <f t="shared" si="3"/>
        <v>0</v>
      </c>
      <c r="G190" s="32" t="str">
        <f t="shared" si="4"/>
        <v>0</v>
      </c>
      <c r="H190" s="34">
        <v>-694132.34</v>
      </c>
      <c r="K190" s="14"/>
    </row>
    <row r="191">
      <c r="A191" s="15" t="s">
        <v>35</v>
      </c>
      <c r="B191" s="2" t="s">
        <v>239</v>
      </c>
      <c r="C191" s="2" t="s">
        <v>63</v>
      </c>
      <c r="D191" s="29" t="str">
        <f t="shared" si="1"/>
        <v>0</v>
      </c>
      <c r="E191" s="29" t="str">
        <f t="shared" si="2"/>
        <v>0</v>
      </c>
      <c r="F191" s="29" t="str">
        <f t="shared" si="3"/>
        <v>0</v>
      </c>
      <c r="G191" s="32" t="str">
        <f t="shared" si="4"/>
        <v>0</v>
      </c>
      <c r="H191" s="34">
        <v>-694132.34</v>
      </c>
      <c r="K191" s="14"/>
    </row>
    <row r="192">
      <c r="A192" s="15" t="s">
        <v>35</v>
      </c>
      <c r="B192" s="2" t="s">
        <v>240</v>
      </c>
      <c r="C192" s="2" t="s">
        <v>63</v>
      </c>
      <c r="D192" s="29" t="str">
        <f t="shared" si="1"/>
        <v>0</v>
      </c>
      <c r="E192" s="29" t="str">
        <f t="shared" si="2"/>
        <v>0</v>
      </c>
      <c r="F192" s="29" t="str">
        <f t="shared" si="3"/>
        <v>0</v>
      </c>
      <c r="G192" s="32" t="str">
        <f t="shared" si="4"/>
        <v>0</v>
      </c>
      <c r="H192" s="34">
        <v>-100606.9</v>
      </c>
      <c r="K192" s="14"/>
    </row>
    <row r="193">
      <c r="A193" s="15" t="s">
        <v>35</v>
      </c>
      <c r="B193" s="2" t="s">
        <v>241</v>
      </c>
      <c r="C193" s="2" t="s">
        <v>63</v>
      </c>
      <c r="D193" s="29" t="str">
        <f t="shared" si="1"/>
        <v>0</v>
      </c>
      <c r="E193" s="29" t="str">
        <f t="shared" si="2"/>
        <v>0</v>
      </c>
      <c r="F193" s="29" t="str">
        <f t="shared" si="3"/>
        <v>0</v>
      </c>
      <c r="G193" s="32" t="str">
        <f t="shared" si="4"/>
        <v>0</v>
      </c>
      <c r="H193" s="34">
        <v>-99648.74</v>
      </c>
      <c r="K193" s="14"/>
    </row>
    <row r="194">
      <c r="A194" s="15" t="s">
        <v>35</v>
      </c>
      <c r="B194" s="2" t="s">
        <v>242</v>
      </c>
      <c r="C194" s="2" t="s">
        <v>63</v>
      </c>
      <c r="D194" s="29" t="str">
        <f t="shared" si="1"/>
        <v>0</v>
      </c>
      <c r="E194" s="29" t="str">
        <f t="shared" si="2"/>
        <v>0</v>
      </c>
      <c r="F194" s="29" t="str">
        <f t="shared" si="3"/>
        <v>0</v>
      </c>
      <c r="G194" s="32" t="str">
        <f t="shared" si="4"/>
        <v>0</v>
      </c>
      <c r="H194" s="34">
        <v>-137017.02</v>
      </c>
      <c r="K194" s="14"/>
    </row>
    <row r="195">
      <c r="A195" s="15" t="s">
        <v>35</v>
      </c>
      <c r="B195" s="2" t="s">
        <v>243</v>
      </c>
      <c r="C195" s="2" t="s">
        <v>63</v>
      </c>
      <c r="D195" s="29" t="str">
        <f t="shared" si="1"/>
        <v>0</v>
      </c>
      <c r="E195" s="29" t="str">
        <f t="shared" si="2"/>
        <v>0</v>
      </c>
      <c r="F195" s="29" t="str">
        <f t="shared" si="3"/>
        <v>0</v>
      </c>
      <c r="G195" s="32" t="str">
        <f t="shared" si="4"/>
        <v>0</v>
      </c>
      <c r="H195" s="34">
        <v>1509103.51</v>
      </c>
      <c r="K195" s="14"/>
    </row>
    <row r="196">
      <c r="A196" s="15" t="s">
        <v>35</v>
      </c>
      <c r="B196" s="2" t="s">
        <v>244</v>
      </c>
      <c r="C196" s="2" t="s">
        <v>63</v>
      </c>
      <c r="D196" s="29" t="str">
        <f t="shared" si="1"/>
        <v>0</v>
      </c>
      <c r="E196" s="29" t="str">
        <f t="shared" si="2"/>
        <v>0</v>
      </c>
      <c r="F196" s="29" t="str">
        <f t="shared" si="3"/>
        <v>0</v>
      </c>
      <c r="G196" s="32" t="str">
        <f t="shared" si="4"/>
        <v>0</v>
      </c>
      <c r="H196" s="34">
        <v>1365379.36</v>
      </c>
      <c r="K196" s="14"/>
    </row>
    <row r="197">
      <c r="A197" s="15" t="s">
        <v>35</v>
      </c>
      <c r="B197" s="2" t="s">
        <v>245</v>
      </c>
      <c r="C197" s="2" t="s">
        <v>63</v>
      </c>
      <c r="D197" s="29" t="str">
        <f t="shared" si="1"/>
        <v>0</v>
      </c>
      <c r="E197" s="29" t="str">
        <f t="shared" si="2"/>
        <v>0</v>
      </c>
      <c r="F197" s="29" t="str">
        <f t="shared" si="3"/>
        <v>0</v>
      </c>
      <c r="G197" s="32" t="str">
        <f t="shared" si="4"/>
        <v>0</v>
      </c>
      <c r="H197" s="34">
        <v>493452.89</v>
      </c>
      <c r="K197" s="14"/>
    </row>
    <row r="198">
      <c r="A198" s="15" t="s">
        <v>35</v>
      </c>
      <c r="B198" s="2" t="s">
        <v>246</v>
      </c>
      <c r="C198" s="2" t="s">
        <v>63</v>
      </c>
      <c r="D198" s="29" t="str">
        <f t="shared" si="1"/>
        <v>0</v>
      </c>
      <c r="E198" s="29" t="str">
        <f t="shared" si="2"/>
        <v>0</v>
      </c>
      <c r="F198" s="29" t="str">
        <f t="shared" si="3"/>
        <v>0</v>
      </c>
      <c r="G198" s="32" t="str">
        <f t="shared" si="4"/>
        <v>0</v>
      </c>
      <c r="H198" s="34">
        <v>2203770.2</v>
      </c>
      <c r="K198" s="14"/>
    </row>
    <row r="199">
      <c r="A199" s="15" t="s">
        <v>35</v>
      </c>
      <c r="B199" s="2" t="s">
        <v>247</v>
      </c>
      <c r="C199" s="2" t="s">
        <v>63</v>
      </c>
      <c r="D199" s="29" t="str">
        <f t="shared" si="1"/>
        <v>0</v>
      </c>
      <c r="E199" s="29" t="str">
        <f t="shared" si="2"/>
        <v>0</v>
      </c>
      <c r="F199" s="29" t="str">
        <f t="shared" si="3"/>
        <v>0</v>
      </c>
      <c r="G199" s="32" t="str">
        <f t="shared" si="4"/>
        <v>0</v>
      </c>
      <c r="H199" s="34">
        <v>612264.85</v>
      </c>
      <c r="K199" s="14"/>
    </row>
    <row r="200">
      <c r="A200" s="15" t="s">
        <v>35</v>
      </c>
      <c r="B200" s="2" t="s">
        <v>248</v>
      </c>
      <c r="C200" s="2" t="s">
        <v>63</v>
      </c>
      <c r="D200" s="29" t="str">
        <f t="shared" si="1"/>
        <v>0</v>
      </c>
      <c r="E200" s="29" t="str">
        <f t="shared" si="2"/>
        <v>0</v>
      </c>
      <c r="F200" s="29" t="str">
        <f t="shared" si="3"/>
        <v>0</v>
      </c>
      <c r="G200" s="32" t="str">
        <f t="shared" si="4"/>
        <v>0</v>
      </c>
      <c r="H200" s="34">
        <v>138933.34</v>
      </c>
      <c r="K200" s="14"/>
    </row>
    <row r="201">
      <c r="A201" s="15" t="s">
        <v>35</v>
      </c>
      <c r="B201" s="2" t="s">
        <v>249</v>
      </c>
      <c r="C201" s="2" t="s">
        <v>63</v>
      </c>
      <c r="D201" s="29" t="str">
        <f t="shared" si="1"/>
        <v>0</v>
      </c>
      <c r="E201" s="29" t="str">
        <f t="shared" si="2"/>
        <v>0</v>
      </c>
      <c r="F201" s="29" t="str">
        <f t="shared" si="3"/>
        <v>0</v>
      </c>
      <c r="G201" s="32" t="str">
        <f t="shared" si="4"/>
        <v>0</v>
      </c>
      <c r="H201" s="34">
        <v>398020.76</v>
      </c>
      <c r="K201" s="14"/>
    </row>
    <row r="202">
      <c r="A202" s="15" t="s">
        <v>35</v>
      </c>
      <c r="B202" s="2" t="s">
        <v>250</v>
      </c>
      <c r="C202" s="2" t="s">
        <v>63</v>
      </c>
      <c r="D202" s="29" t="str">
        <f t="shared" si="1"/>
        <v>0</v>
      </c>
      <c r="E202" s="29" t="str">
        <f t="shared" si="2"/>
        <v>0</v>
      </c>
      <c r="F202" s="29" t="str">
        <f t="shared" si="3"/>
        <v>0</v>
      </c>
      <c r="G202" s="32" t="str">
        <f t="shared" si="4"/>
        <v>0</v>
      </c>
      <c r="H202" s="34">
        <v>426150.02</v>
      </c>
      <c r="K202" s="14"/>
    </row>
    <row r="203">
      <c r="A203" s="15" t="s">
        <v>35</v>
      </c>
      <c r="B203" s="2" t="s">
        <v>251</v>
      </c>
      <c r="C203" s="2" t="s">
        <v>63</v>
      </c>
      <c r="D203" s="29" t="str">
        <f t="shared" si="1"/>
        <v>0</v>
      </c>
      <c r="E203" s="29" t="str">
        <f t="shared" si="2"/>
        <v>0</v>
      </c>
      <c r="F203" s="29" t="str">
        <f t="shared" si="3"/>
        <v>0</v>
      </c>
      <c r="G203" s="32" t="str">
        <f t="shared" si="4"/>
        <v>0</v>
      </c>
      <c r="H203" s="34">
        <v>-1203450.16</v>
      </c>
      <c r="K203" s="14"/>
    </row>
    <row r="204">
      <c r="A204" s="15" t="s">
        <v>35</v>
      </c>
      <c r="B204" s="2" t="s">
        <v>252</v>
      </c>
      <c r="C204" s="2" t="s">
        <v>63</v>
      </c>
      <c r="D204" s="29" t="str">
        <f t="shared" si="1"/>
        <v>0</v>
      </c>
      <c r="E204" s="29" t="str">
        <f t="shared" si="2"/>
        <v>0</v>
      </c>
      <c r="F204" s="29" t="str">
        <f t="shared" si="3"/>
        <v>0</v>
      </c>
      <c r="G204" s="32" t="str">
        <f t="shared" si="4"/>
        <v>0</v>
      </c>
      <c r="H204" s="34">
        <v>-633731.32</v>
      </c>
      <c r="K204" s="14"/>
    </row>
    <row r="205">
      <c r="A205" s="15" t="s">
        <v>35</v>
      </c>
      <c r="B205" s="2" t="s">
        <v>253</v>
      </c>
      <c r="C205" s="2" t="s">
        <v>63</v>
      </c>
      <c r="D205" s="29" t="str">
        <f t="shared" si="1"/>
        <v>0</v>
      </c>
      <c r="E205" s="29" t="str">
        <f t="shared" si="2"/>
        <v>0</v>
      </c>
      <c r="F205" s="29" t="str">
        <f t="shared" si="3"/>
        <v>0</v>
      </c>
      <c r="G205" s="32" t="str">
        <f t="shared" si="4"/>
        <v>0</v>
      </c>
      <c r="H205" s="34">
        <v>501118.18</v>
      </c>
      <c r="K205" s="14"/>
    </row>
    <row r="206">
      <c r="A206" s="15" t="s">
        <v>35</v>
      </c>
      <c r="B206" s="2" t="s">
        <v>253</v>
      </c>
      <c r="C206" s="2" t="s">
        <v>63</v>
      </c>
      <c r="D206" s="29" t="str">
        <f t="shared" si="1"/>
        <v>0</v>
      </c>
      <c r="E206" s="29" t="str">
        <f t="shared" si="2"/>
        <v>0</v>
      </c>
      <c r="F206" s="29" t="str">
        <f t="shared" si="3"/>
        <v>0</v>
      </c>
      <c r="G206" s="32" t="str">
        <f t="shared" si="4"/>
        <v>0</v>
      </c>
      <c r="H206" s="34">
        <v>380198.27</v>
      </c>
      <c r="K206" s="14"/>
    </row>
    <row r="207">
      <c r="A207" s="15" t="s">
        <v>35</v>
      </c>
      <c r="B207" s="2" t="s">
        <v>254</v>
      </c>
      <c r="C207" s="2" t="s">
        <v>63</v>
      </c>
      <c r="D207" s="29" t="str">
        <f t="shared" si="1"/>
        <v>0</v>
      </c>
      <c r="E207" s="29" t="str">
        <f t="shared" si="2"/>
        <v>0</v>
      </c>
      <c r="F207" s="29" t="str">
        <f t="shared" si="3"/>
        <v>0</v>
      </c>
      <c r="G207" s="32" t="str">
        <f t="shared" si="4"/>
        <v>0</v>
      </c>
      <c r="H207" s="34">
        <v>325966.36</v>
      </c>
      <c r="K207" s="14"/>
    </row>
    <row r="208">
      <c r="A208" s="15" t="s">
        <v>35</v>
      </c>
      <c r="B208" s="2" t="s">
        <v>255</v>
      </c>
      <c r="C208" s="2" t="s">
        <v>63</v>
      </c>
      <c r="D208" s="29" t="str">
        <f t="shared" si="1"/>
        <v>0</v>
      </c>
      <c r="E208" s="29" t="str">
        <f t="shared" si="2"/>
        <v>0</v>
      </c>
      <c r="F208" s="29" t="str">
        <f t="shared" si="3"/>
        <v>0</v>
      </c>
      <c r="G208" s="32" t="str">
        <f t="shared" si="4"/>
        <v>0</v>
      </c>
      <c r="H208" s="34">
        <v>64467.09</v>
      </c>
      <c r="K208" s="14"/>
    </row>
    <row r="209">
      <c r="A209" s="15" t="s">
        <v>35</v>
      </c>
      <c r="B209" s="2" t="s">
        <v>256</v>
      </c>
      <c r="C209" s="2" t="s">
        <v>63</v>
      </c>
      <c r="D209" s="29" t="str">
        <f t="shared" si="1"/>
        <v>0</v>
      </c>
      <c r="E209" s="29" t="str">
        <f t="shared" si="2"/>
        <v>0</v>
      </c>
      <c r="F209" s="29" t="str">
        <f t="shared" si="3"/>
        <v>0</v>
      </c>
      <c r="G209" s="32" t="str">
        <f t="shared" si="4"/>
        <v>0</v>
      </c>
      <c r="H209" s="34">
        <v>64467.09</v>
      </c>
      <c r="K209" s="14"/>
    </row>
    <row r="210">
      <c r="A210" s="15" t="s">
        <v>35</v>
      </c>
      <c r="B210" s="2" t="s">
        <v>257</v>
      </c>
      <c r="C210" s="2" t="s">
        <v>63</v>
      </c>
      <c r="D210" s="29" t="str">
        <f t="shared" si="1"/>
        <v>0</v>
      </c>
      <c r="E210" s="29" t="str">
        <f t="shared" si="2"/>
        <v>0</v>
      </c>
      <c r="F210" s="29" t="str">
        <f t="shared" si="3"/>
        <v>0</v>
      </c>
      <c r="G210" s="32" t="str">
        <f t="shared" si="4"/>
        <v>0</v>
      </c>
      <c r="H210" s="34">
        <v>-574896.57</v>
      </c>
      <c r="K210" s="14"/>
    </row>
    <row r="211">
      <c r="A211" s="15" t="s">
        <v>35</v>
      </c>
      <c r="B211" s="2" t="s">
        <v>258</v>
      </c>
      <c r="C211" s="2" t="s">
        <v>63</v>
      </c>
      <c r="D211" s="29" t="str">
        <f t="shared" si="1"/>
        <v>0</v>
      </c>
      <c r="E211" s="29" t="str">
        <f t="shared" si="2"/>
        <v>0</v>
      </c>
      <c r="F211" s="29" t="str">
        <f t="shared" si="3"/>
        <v>0</v>
      </c>
      <c r="G211" s="32" t="str">
        <f t="shared" si="4"/>
        <v>0</v>
      </c>
      <c r="H211" s="34">
        <v>79144.86</v>
      </c>
      <c r="K211" s="14"/>
    </row>
    <row r="212">
      <c r="A212" s="15" t="s">
        <v>35</v>
      </c>
      <c r="B212" s="2" t="s">
        <v>259</v>
      </c>
      <c r="C212" s="2" t="s">
        <v>63</v>
      </c>
      <c r="D212" s="29" t="str">
        <f t="shared" si="1"/>
        <v>0</v>
      </c>
      <c r="E212" s="29" t="str">
        <f t="shared" si="2"/>
        <v>0</v>
      </c>
      <c r="F212" s="29" t="str">
        <f t="shared" si="3"/>
        <v>0</v>
      </c>
      <c r="G212" s="32" t="str">
        <f t="shared" si="4"/>
        <v>0</v>
      </c>
      <c r="H212" s="34">
        <v>42882.13</v>
      </c>
      <c r="K212" s="14"/>
    </row>
    <row r="213">
      <c r="A213" s="15" t="s">
        <v>35</v>
      </c>
      <c r="B213" s="2" t="s">
        <v>260</v>
      </c>
      <c r="C213" s="2" t="s">
        <v>63</v>
      </c>
      <c r="D213" s="29" t="str">
        <f t="shared" si="1"/>
        <v>0</v>
      </c>
      <c r="E213" s="29" t="str">
        <f t="shared" si="2"/>
        <v>0</v>
      </c>
      <c r="F213" s="29" t="str">
        <f t="shared" si="3"/>
        <v>0</v>
      </c>
      <c r="G213" s="32" t="str">
        <f t="shared" si="4"/>
        <v>0</v>
      </c>
      <c r="H213" s="34">
        <v>175365.83</v>
      </c>
      <c r="K213" s="14"/>
    </row>
    <row r="214">
      <c r="A214" s="15" t="s">
        <v>35</v>
      </c>
      <c r="B214" s="2" t="s">
        <v>261</v>
      </c>
      <c r="C214" s="2" t="s">
        <v>63</v>
      </c>
      <c r="D214" s="29" t="str">
        <f t="shared" si="1"/>
        <v>0</v>
      </c>
      <c r="E214" s="29" t="str">
        <f t="shared" si="2"/>
        <v>0</v>
      </c>
      <c r="F214" s="29" t="str">
        <f t="shared" si="3"/>
        <v>0</v>
      </c>
      <c r="G214" s="32" t="str">
        <f t="shared" si="4"/>
        <v>0</v>
      </c>
      <c r="H214" s="34">
        <v>-320416.78</v>
      </c>
      <c r="K214" s="14"/>
    </row>
    <row r="215">
      <c r="A215" s="15" t="s">
        <v>35</v>
      </c>
      <c r="B215" s="2" t="s">
        <v>262</v>
      </c>
      <c r="C215" s="2" t="s">
        <v>63</v>
      </c>
      <c r="D215" s="29" t="str">
        <f t="shared" si="1"/>
        <v>0</v>
      </c>
      <c r="E215" s="29" t="str">
        <f t="shared" si="2"/>
        <v>0</v>
      </c>
      <c r="F215" s="29" t="str">
        <f t="shared" si="3"/>
        <v>0</v>
      </c>
      <c r="G215" s="32" t="str">
        <f t="shared" si="4"/>
        <v>0</v>
      </c>
      <c r="H215" s="34">
        <v>1185245.1</v>
      </c>
      <c r="K215" s="14"/>
    </row>
    <row r="216">
      <c r="A216" s="15" t="s">
        <v>35</v>
      </c>
      <c r="B216" s="2" t="s">
        <v>263</v>
      </c>
      <c r="C216" s="2" t="s">
        <v>63</v>
      </c>
      <c r="D216" s="29" t="str">
        <f t="shared" si="1"/>
        <v>0</v>
      </c>
      <c r="E216" s="29" t="str">
        <f t="shared" si="2"/>
        <v>0</v>
      </c>
      <c r="F216" s="29" t="str">
        <f t="shared" si="3"/>
        <v>0</v>
      </c>
      <c r="G216" s="32" t="str">
        <f t="shared" si="4"/>
        <v>0</v>
      </c>
      <c r="H216" s="34">
        <v>234272.01</v>
      </c>
      <c r="K216" s="14"/>
    </row>
    <row r="217">
      <c r="A217" s="15" t="s">
        <v>35</v>
      </c>
      <c r="B217" s="2" t="s">
        <v>264</v>
      </c>
      <c r="C217" s="2" t="s">
        <v>63</v>
      </c>
      <c r="D217" s="29" t="str">
        <f t="shared" si="1"/>
        <v>0</v>
      </c>
      <c r="E217" s="29" t="str">
        <f t="shared" si="2"/>
        <v>0</v>
      </c>
      <c r="F217" s="29" t="str">
        <f t="shared" si="3"/>
        <v>0</v>
      </c>
      <c r="G217" s="32" t="str">
        <f t="shared" si="4"/>
        <v>0</v>
      </c>
      <c r="H217" s="34">
        <v>633415.41</v>
      </c>
      <c r="K217" s="14"/>
    </row>
    <row r="218">
      <c r="A218" s="15" t="s">
        <v>35</v>
      </c>
      <c r="B218" s="2" t="s">
        <v>265</v>
      </c>
      <c r="C218" s="2" t="s">
        <v>63</v>
      </c>
      <c r="D218" s="29" t="str">
        <f t="shared" si="1"/>
        <v>0</v>
      </c>
      <c r="E218" s="29" t="str">
        <f t="shared" si="2"/>
        <v>0</v>
      </c>
      <c r="F218" s="29" t="str">
        <f t="shared" si="3"/>
        <v>0</v>
      </c>
      <c r="G218" s="32" t="str">
        <f t="shared" si="4"/>
        <v>0</v>
      </c>
      <c r="H218" s="34">
        <v>1000005.23</v>
      </c>
      <c r="K218" s="14"/>
    </row>
    <row r="219">
      <c r="A219" s="15" t="s">
        <v>35</v>
      </c>
      <c r="B219" s="2" t="s">
        <v>266</v>
      </c>
      <c r="C219" s="2" t="s">
        <v>63</v>
      </c>
      <c r="D219" s="29" t="str">
        <f t="shared" si="1"/>
        <v>0</v>
      </c>
      <c r="E219" s="29" t="str">
        <f t="shared" si="2"/>
        <v>0</v>
      </c>
      <c r="F219" s="29" t="str">
        <f t="shared" si="3"/>
        <v>0</v>
      </c>
      <c r="G219" s="32" t="str">
        <f t="shared" si="4"/>
        <v>0</v>
      </c>
      <c r="H219" s="34">
        <v>224274.07</v>
      </c>
      <c r="K219" s="14"/>
    </row>
    <row r="220">
      <c r="A220" s="15" t="s">
        <v>35</v>
      </c>
      <c r="B220" s="2" t="s">
        <v>267</v>
      </c>
      <c r="C220" s="2" t="s">
        <v>63</v>
      </c>
      <c r="D220" s="29" t="str">
        <f t="shared" si="1"/>
        <v>0</v>
      </c>
      <c r="E220" s="29" t="str">
        <f t="shared" si="2"/>
        <v>0</v>
      </c>
      <c r="F220" s="29" t="str">
        <f t="shared" si="3"/>
        <v>0</v>
      </c>
      <c r="G220" s="32" t="str">
        <f t="shared" si="4"/>
        <v>0</v>
      </c>
      <c r="H220" s="34">
        <v>444146.16</v>
      </c>
      <c r="K220" s="14"/>
    </row>
    <row r="221">
      <c r="A221" s="15" t="s">
        <v>35</v>
      </c>
      <c r="B221" s="2" t="s">
        <v>268</v>
      </c>
      <c r="C221" s="2" t="s">
        <v>63</v>
      </c>
      <c r="D221" s="29" t="str">
        <f t="shared" si="1"/>
        <v>0</v>
      </c>
      <c r="E221" s="29" t="str">
        <f t="shared" si="2"/>
        <v>0</v>
      </c>
      <c r="F221" s="29" t="str">
        <f t="shared" si="3"/>
        <v>0</v>
      </c>
      <c r="G221" s="32" t="str">
        <f t="shared" si="4"/>
        <v>0</v>
      </c>
      <c r="H221" s="34">
        <v>120903.33</v>
      </c>
      <c r="K221" s="14"/>
    </row>
    <row r="222">
      <c r="A222" s="15" t="s">
        <v>35</v>
      </c>
      <c r="B222" s="2" t="s">
        <v>269</v>
      </c>
      <c r="C222" s="2" t="s">
        <v>63</v>
      </c>
      <c r="D222" s="29" t="str">
        <f t="shared" si="1"/>
        <v>0</v>
      </c>
      <c r="E222" s="29" t="str">
        <f t="shared" si="2"/>
        <v>0</v>
      </c>
      <c r="F222" s="29" t="str">
        <f t="shared" si="3"/>
        <v>0</v>
      </c>
      <c r="G222" s="32" t="str">
        <f t="shared" si="4"/>
        <v>0</v>
      </c>
      <c r="H222" s="34">
        <v>269588.02</v>
      </c>
      <c r="K222" s="14"/>
    </row>
    <row r="223">
      <c r="A223" s="15" t="s">
        <v>35</v>
      </c>
      <c r="B223" s="2" t="s">
        <v>270</v>
      </c>
      <c r="C223" s="2" t="s">
        <v>63</v>
      </c>
      <c r="D223" s="29" t="str">
        <f t="shared" si="1"/>
        <v>0</v>
      </c>
      <c r="E223" s="29" t="str">
        <f t="shared" si="2"/>
        <v>0</v>
      </c>
      <c r="F223" s="29" t="str">
        <f t="shared" si="3"/>
        <v>0</v>
      </c>
      <c r="G223" s="32" t="str">
        <f t="shared" si="4"/>
        <v>0</v>
      </c>
      <c r="H223" s="34">
        <v>433991.79</v>
      </c>
      <c r="K223" s="14"/>
    </row>
    <row r="224">
      <c r="A224" s="15" t="s">
        <v>35</v>
      </c>
      <c r="B224" s="2" t="s">
        <v>271</v>
      </c>
      <c r="C224" s="2" t="s">
        <v>63</v>
      </c>
      <c r="D224" s="29" t="str">
        <f t="shared" si="1"/>
        <v>0</v>
      </c>
      <c r="E224" s="29" t="str">
        <f t="shared" si="2"/>
        <v>0</v>
      </c>
      <c r="F224" s="29" t="str">
        <f t="shared" si="3"/>
        <v>0</v>
      </c>
      <c r="G224" s="32" t="str">
        <f t="shared" si="4"/>
        <v>0</v>
      </c>
      <c r="H224" s="34">
        <v>655029.12</v>
      </c>
      <c r="K224" s="14"/>
    </row>
    <row r="225">
      <c r="A225" s="15" t="s">
        <v>35</v>
      </c>
      <c r="B225" s="2" t="s">
        <v>272</v>
      </c>
      <c r="C225" s="2" t="s">
        <v>63</v>
      </c>
      <c r="D225" s="29" t="str">
        <f t="shared" si="1"/>
        <v>0</v>
      </c>
      <c r="E225" s="29" t="str">
        <f t="shared" si="2"/>
        <v>0</v>
      </c>
      <c r="F225" s="29" t="str">
        <f t="shared" si="3"/>
        <v>0</v>
      </c>
      <c r="G225" s="32" t="str">
        <f t="shared" si="4"/>
        <v>0</v>
      </c>
      <c r="H225" s="34">
        <v>338223.66</v>
      </c>
      <c r="K225" s="14"/>
    </row>
    <row r="226">
      <c r="A226" s="15" t="s">
        <v>35</v>
      </c>
      <c r="B226" s="2" t="s">
        <v>273</v>
      </c>
      <c r="C226" s="2" t="s">
        <v>63</v>
      </c>
      <c r="D226" s="29" t="str">
        <f t="shared" si="1"/>
        <v>0</v>
      </c>
      <c r="E226" s="29" t="str">
        <f t="shared" si="2"/>
        <v>0</v>
      </c>
      <c r="F226" s="29" t="str">
        <f t="shared" si="3"/>
        <v>0</v>
      </c>
      <c r="G226" s="32" t="str">
        <f t="shared" si="4"/>
        <v>0</v>
      </c>
      <c r="H226" s="34">
        <v>395109.48</v>
      </c>
      <c r="K226" s="14"/>
    </row>
    <row r="227">
      <c r="A227" s="15" t="s">
        <v>35</v>
      </c>
      <c r="B227" s="2" t="s">
        <v>274</v>
      </c>
      <c r="C227" s="2" t="s">
        <v>63</v>
      </c>
      <c r="D227" s="29" t="str">
        <f t="shared" si="1"/>
        <v>0</v>
      </c>
      <c r="E227" s="29" t="str">
        <f t="shared" si="2"/>
        <v>0</v>
      </c>
      <c r="F227" s="29" t="str">
        <f t="shared" si="3"/>
        <v>0</v>
      </c>
      <c r="G227" s="32" t="str">
        <f t="shared" si="4"/>
        <v>0</v>
      </c>
      <c r="H227" s="34">
        <v>1267047.65</v>
      </c>
      <c r="K227" s="14"/>
    </row>
    <row r="228">
      <c r="A228" s="15" t="s">
        <v>35</v>
      </c>
      <c r="B228" s="2" t="s">
        <v>275</v>
      </c>
      <c r="C228" s="2" t="s">
        <v>63</v>
      </c>
      <c r="D228" s="29" t="str">
        <f t="shared" si="1"/>
        <v>0</v>
      </c>
      <c r="E228" s="29" t="str">
        <f t="shared" si="2"/>
        <v>0</v>
      </c>
      <c r="F228" s="29" t="str">
        <f t="shared" si="3"/>
        <v>0</v>
      </c>
      <c r="G228" s="32" t="str">
        <f t="shared" si="4"/>
        <v>0</v>
      </c>
      <c r="H228" s="34">
        <v>378897.18</v>
      </c>
      <c r="K228" s="14"/>
    </row>
    <row r="229">
      <c r="A229" s="15" t="s">
        <v>35</v>
      </c>
      <c r="B229" s="2" t="s">
        <v>276</v>
      </c>
      <c r="C229" s="2" t="s">
        <v>63</v>
      </c>
      <c r="D229" s="29" t="str">
        <f t="shared" si="1"/>
        <v>0</v>
      </c>
      <c r="E229" s="29" t="str">
        <f t="shared" si="2"/>
        <v>0</v>
      </c>
      <c r="F229" s="29" t="str">
        <f t="shared" si="3"/>
        <v>0</v>
      </c>
      <c r="G229" s="32" t="str">
        <f t="shared" si="4"/>
        <v>0</v>
      </c>
      <c r="H229" s="34">
        <v>182612.46</v>
      </c>
      <c r="K229" s="14"/>
    </row>
    <row r="230">
      <c r="A230" s="15" t="s">
        <v>35</v>
      </c>
      <c r="B230" s="2" t="s">
        <v>277</v>
      </c>
      <c r="C230" s="2" t="s">
        <v>63</v>
      </c>
      <c r="D230" s="29" t="str">
        <f t="shared" si="1"/>
        <v>0</v>
      </c>
      <c r="E230" s="29" t="str">
        <f t="shared" si="2"/>
        <v>0</v>
      </c>
      <c r="F230" s="29" t="str">
        <f t="shared" si="3"/>
        <v>0</v>
      </c>
      <c r="G230" s="32" t="str">
        <f t="shared" si="4"/>
        <v>0</v>
      </c>
      <c r="H230" s="34">
        <v>143949.17</v>
      </c>
      <c r="K230" s="14"/>
    </row>
    <row r="231">
      <c r="A231" s="15" t="s">
        <v>35</v>
      </c>
      <c r="B231" s="2" t="s">
        <v>278</v>
      </c>
      <c r="C231" s="2" t="s">
        <v>63</v>
      </c>
      <c r="D231" s="29" t="str">
        <f t="shared" si="1"/>
        <v>0</v>
      </c>
      <c r="E231" s="29" t="str">
        <f t="shared" si="2"/>
        <v>0</v>
      </c>
      <c r="F231" s="29" t="str">
        <f t="shared" si="3"/>
        <v>0</v>
      </c>
      <c r="G231" s="32" t="str">
        <f t="shared" si="4"/>
        <v>0</v>
      </c>
      <c r="H231" s="34">
        <v>511917.11</v>
      </c>
      <c r="K231" s="14"/>
    </row>
    <row r="232">
      <c r="A232" s="15" t="s">
        <v>35</v>
      </c>
      <c r="B232" s="2" t="s">
        <v>279</v>
      </c>
      <c r="C232" s="2" t="s">
        <v>63</v>
      </c>
      <c r="D232" s="29" t="str">
        <f t="shared" si="1"/>
        <v>0</v>
      </c>
      <c r="E232" s="29" t="str">
        <f t="shared" si="2"/>
        <v>0</v>
      </c>
      <c r="F232" s="29" t="str">
        <f t="shared" si="3"/>
        <v>0</v>
      </c>
      <c r="G232" s="32" t="str">
        <f t="shared" si="4"/>
        <v>0</v>
      </c>
      <c r="H232" s="34">
        <v>111626.84</v>
      </c>
      <c r="K232" s="14"/>
    </row>
    <row r="233">
      <c r="A233" s="15" t="s">
        <v>35</v>
      </c>
      <c r="B233" s="2" t="s">
        <v>280</v>
      </c>
      <c r="C233" s="2" t="s">
        <v>63</v>
      </c>
      <c r="D233" s="29" t="str">
        <f t="shared" si="1"/>
        <v>0</v>
      </c>
      <c r="E233" s="29" t="str">
        <f t="shared" si="2"/>
        <v>0</v>
      </c>
      <c r="F233" s="29" t="str">
        <f t="shared" si="3"/>
        <v>0</v>
      </c>
      <c r="G233" s="32" t="str">
        <f t="shared" si="4"/>
        <v>0</v>
      </c>
      <c r="H233" s="34">
        <v>967593.09</v>
      </c>
      <c r="K233" s="14"/>
    </row>
    <row r="234">
      <c r="A234" s="15" t="s">
        <v>35</v>
      </c>
      <c r="B234" s="2" t="s">
        <v>281</v>
      </c>
      <c r="C234" s="2" t="s">
        <v>63</v>
      </c>
      <c r="D234" s="29" t="str">
        <f t="shared" si="1"/>
        <v>0</v>
      </c>
      <c r="E234" s="29" t="str">
        <f t="shared" si="2"/>
        <v>0</v>
      </c>
      <c r="F234" s="29" t="str">
        <f t="shared" si="3"/>
        <v>0</v>
      </c>
      <c r="G234" s="32" t="str">
        <f t="shared" si="4"/>
        <v>0</v>
      </c>
      <c r="H234" s="34">
        <v>32105.22</v>
      </c>
      <c r="K234" s="14"/>
    </row>
    <row r="235">
      <c r="A235" s="15" t="s">
        <v>35</v>
      </c>
      <c r="B235" s="2" t="s">
        <v>282</v>
      </c>
      <c r="C235" s="2" t="s">
        <v>63</v>
      </c>
      <c r="D235" s="29" t="str">
        <f t="shared" si="1"/>
        <v>0</v>
      </c>
      <c r="E235" s="29" t="str">
        <f t="shared" si="2"/>
        <v>0</v>
      </c>
      <c r="F235" s="29" t="str">
        <f t="shared" si="3"/>
        <v>0</v>
      </c>
      <c r="G235" s="32" t="str">
        <f t="shared" si="4"/>
        <v>0</v>
      </c>
      <c r="H235" s="34">
        <v>12946.54</v>
      </c>
      <c r="K235" s="14"/>
    </row>
    <row r="236">
      <c r="A236" s="15" t="s">
        <v>35</v>
      </c>
      <c r="B236" s="2" t="s">
        <v>283</v>
      </c>
      <c r="C236" s="2" t="s">
        <v>63</v>
      </c>
      <c r="D236" s="29" t="str">
        <f t="shared" si="1"/>
        <v>0</v>
      </c>
      <c r="E236" s="29" t="str">
        <f t="shared" si="2"/>
        <v>0</v>
      </c>
      <c r="F236" s="29" t="str">
        <f t="shared" si="3"/>
        <v>0</v>
      </c>
      <c r="G236" s="32" t="str">
        <f t="shared" si="4"/>
        <v>0</v>
      </c>
      <c r="H236" s="34">
        <v>26445.59</v>
      </c>
      <c r="K236" s="14"/>
    </row>
    <row r="237">
      <c r="A237" s="15" t="s">
        <v>35</v>
      </c>
      <c r="B237" s="2" t="s">
        <v>284</v>
      </c>
      <c r="C237" s="2" t="s">
        <v>63</v>
      </c>
      <c r="D237" s="29" t="str">
        <f t="shared" si="1"/>
        <v>0</v>
      </c>
      <c r="E237" s="29" t="str">
        <f t="shared" si="2"/>
        <v>0</v>
      </c>
      <c r="F237" s="29" t="str">
        <f t="shared" si="3"/>
        <v>0</v>
      </c>
      <c r="G237" s="32" t="str">
        <f t="shared" si="4"/>
        <v>0</v>
      </c>
      <c r="H237" s="34">
        <v>57909.66</v>
      </c>
      <c r="K237" s="14"/>
    </row>
    <row r="238">
      <c r="A238" s="15" t="s">
        <v>35</v>
      </c>
      <c r="B238" s="2" t="s">
        <v>285</v>
      </c>
      <c r="C238" s="2" t="s">
        <v>63</v>
      </c>
      <c r="D238" s="29" t="str">
        <f t="shared" si="1"/>
        <v>0</v>
      </c>
      <c r="E238" s="29" t="str">
        <f t="shared" si="2"/>
        <v>0</v>
      </c>
      <c r="F238" s="29" t="str">
        <f t="shared" si="3"/>
        <v>0</v>
      </c>
      <c r="G238" s="32" t="str">
        <f t="shared" si="4"/>
        <v>0</v>
      </c>
      <c r="H238" s="34">
        <v>118507.69</v>
      </c>
      <c r="K238" s="14"/>
    </row>
    <row r="239">
      <c r="A239" s="15" t="s">
        <v>35</v>
      </c>
      <c r="B239" s="2" t="s">
        <v>286</v>
      </c>
      <c r="C239" s="2" t="s">
        <v>63</v>
      </c>
      <c r="D239" s="29" t="str">
        <f t="shared" si="1"/>
        <v>0</v>
      </c>
      <c r="E239" s="29" t="str">
        <f t="shared" si="2"/>
        <v>0</v>
      </c>
      <c r="F239" s="29" t="str">
        <f t="shared" si="3"/>
        <v>0</v>
      </c>
      <c r="G239" s="32" t="str">
        <f t="shared" si="4"/>
        <v>0</v>
      </c>
      <c r="H239" s="34">
        <v>12709.69</v>
      </c>
      <c r="K239" s="14"/>
    </row>
    <row r="240">
      <c r="A240" s="15" t="s">
        <v>35</v>
      </c>
      <c r="B240" s="2" t="s">
        <v>287</v>
      </c>
      <c r="C240" s="2" t="s">
        <v>63</v>
      </c>
      <c r="D240" s="29" t="str">
        <f t="shared" si="1"/>
        <v>0</v>
      </c>
      <c r="E240" s="29" t="str">
        <f t="shared" si="2"/>
        <v>0</v>
      </c>
      <c r="F240" s="29" t="str">
        <f t="shared" si="3"/>
        <v>0</v>
      </c>
      <c r="G240" s="32" t="str">
        <f t="shared" si="4"/>
        <v>0</v>
      </c>
      <c r="H240" s="34">
        <v>126698.42</v>
      </c>
      <c r="K240" s="14"/>
    </row>
    <row r="241">
      <c r="A241" s="15" t="s">
        <v>35</v>
      </c>
      <c r="B241" s="2" t="s">
        <v>288</v>
      </c>
      <c r="C241" s="2" t="s">
        <v>63</v>
      </c>
      <c r="D241" s="29" t="str">
        <f t="shared" si="1"/>
        <v>0</v>
      </c>
      <c r="E241" s="29" t="str">
        <f t="shared" si="2"/>
        <v>0</v>
      </c>
      <c r="F241" s="29" t="str">
        <f t="shared" si="3"/>
        <v>0</v>
      </c>
      <c r="G241" s="32" t="str">
        <f t="shared" si="4"/>
        <v>0</v>
      </c>
      <c r="H241" s="34">
        <v>47468.95</v>
      </c>
      <c r="K241" s="14"/>
    </row>
    <row r="242">
      <c r="A242" s="15" t="s">
        <v>35</v>
      </c>
      <c r="B242" s="2" t="s">
        <v>289</v>
      </c>
      <c r="C242" s="2" t="s">
        <v>63</v>
      </c>
      <c r="D242" s="29" t="str">
        <f t="shared" si="1"/>
        <v>0</v>
      </c>
      <c r="E242" s="29" t="str">
        <f t="shared" si="2"/>
        <v>0</v>
      </c>
      <c r="F242" s="29" t="str">
        <f t="shared" si="3"/>
        <v>0</v>
      </c>
      <c r="G242" s="32" t="str">
        <f t="shared" si="4"/>
        <v>0</v>
      </c>
      <c r="H242" s="34">
        <v>55556.12</v>
      </c>
      <c r="K242" s="14"/>
    </row>
    <row r="243">
      <c r="A243" s="15" t="s">
        <v>35</v>
      </c>
      <c r="B243" s="2" t="s">
        <v>290</v>
      </c>
      <c r="C243" s="2" t="s">
        <v>63</v>
      </c>
      <c r="D243" s="29" t="str">
        <f t="shared" si="1"/>
        <v>0</v>
      </c>
      <c r="E243" s="29" t="str">
        <f t="shared" si="2"/>
        <v>0</v>
      </c>
      <c r="F243" s="29" t="str">
        <f t="shared" si="3"/>
        <v>0</v>
      </c>
      <c r="G243" s="32" t="str">
        <f t="shared" si="4"/>
        <v>0</v>
      </c>
      <c r="H243" s="34">
        <v>363949.13</v>
      </c>
      <c r="K243" s="14"/>
    </row>
    <row r="244">
      <c r="A244" s="15" t="s">
        <v>35</v>
      </c>
      <c r="B244" s="2" t="s">
        <v>291</v>
      </c>
      <c r="C244" s="2" t="s">
        <v>63</v>
      </c>
      <c r="D244" s="29" t="str">
        <f t="shared" si="1"/>
        <v>0</v>
      </c>
      <c r="E244" s="29" t="str">
        <f t="shared" si="2"/>
        <v>0</v>
      </c>
      <c r="F244" s="29" t="str">
        <f t="shared" si="3"/>
        <v>0</v>
      </c>
      <c r="G244" s="32" t="str">
        <f t="shared" si="4"/>
        <v>0</v>
      </c>
      <c r="H244" s="34">
        <v>92159.59</v>
      </c>
      <c r="K244" s="14"/>
    </row>
    <row r="245">
      <c r="A245" s="15" t="s">
        <v>35</v>
      </c>
      <c r="B245" s="2" t="s">
        <v>292</v>
      </c>
      <c r="C245" s="2" t="s">
        <v>63</v>
      </c>
      <c r="D245" s="29" t="str">
        <f t="shared" si="1"/>
        <v>0</v>
      </c>
      <c r="E245" s="29" t="str">
        <f t="shared" si="2"/>
        <v>0</v>
      </c>
      <c r="F245" s="29" t="str">
        <f t="shared" si="3"/>
        <v>0</v>
      </c>
      <c r="G245" s="32" t="str">
        <f t="shared" si="4"/>
        <v>0</v>
      </c>
      <c r="H245" s="34">
        <v>126849.91</v>
      </c>
      <c r="K245" s="14"/>
    </row>
    <row r="246">
      <c r="A246" s="15" t="s">
        <v>35</v>
      </c>
      <c r="B246" s="2" t="s">
        <v>293</v>
      </c>
      <c r="C246" s="2" t="s">
        <v>63</v>
      </c>
      <c r="D246" s="29" t="str">
        <f t="shared" si="1"/>
        <v>0</v>
      </c>
      <c r="E246" s="29" t="str">
        <f t="shared" si="2"/>
        <v>0</v>
      </c>
      <c r="F246" s="29" t="str">
        <f t="shared" si="3"/>
        <v>0</v>
      </c>
      <c r="G246" s="32" t="str">
        <f t="shared" si="4"/>
        <v>0</v>
      </c>
      <c r="H246" s="34">
        <v>669171.73</v>
      </c>
      <c r="K246" s="14"/>
    </row>
    <row r="247">
      <c r="A247" s="15" t="s">
        <v>35</v>
      </c>
      <c r="B247" s="2" t="s">
        <v>294</v>
      </c>
      <c r="C247" s="2" t="s">
        <v>63</v>
      </c>
      <c r="D247" s="29" t="str">
        <f t="shared" si="1"/>
        <v>0</v>
      </c>
      <c r="E247" s="29" t="str">
        <f t="shared" si="2"/>
        <v>0</v>
      </c>
      <c r="F247" s="29" t="str">
        <f t="shared" si="3"/>
        <v>0</v>
      </c>
      <c r="G247" s="32" t="str">
        <f t="shared" si="4"/>
        <v>0</v>
      </c>
      <c r="H247" s="34">
        <v>127429.98</v>
      </c>
      <c r="K247" s="14"/>
    </row>
    <row r="248">
      <c r="A248" s="15" t="s">
        <v>35</v>
      </c>
      <c r="B248" s="2" t="s">
        <v>295</v>
      </c>
      <c r="C248" s="2" t="s">
        <v>63</v>
      </c>
      <c r="D248" s="29" t="str">
        <f t="shared" si="1"/>
        <v>0</v>
      </c>
      <c r="E248" s="29" t="str">
        <f t="shared" si="2"/>
        <v>0</v>
      </c>
      <c r="F248" s="29" t="str">
        <f t="shared" si="3"/>
        <v>0</v>
      </c>
      <c r="G248" s="32" t="str">
        <f t="shared" si="4"/>
        <v>0</v>
      </c>
      <c r="H248" s="34">
        <v>80281.01</v>
      </c>
      <c r="K248" s="14"/>
    </row>
    <row r="249">
      <c r="A249" s="15" t="s">
        <v>35</v>
      </c>
      <c r="B249" s="2" t="s">
        <v>296</v>
      </c>
      <c r="C249" s="2" t="s">
        <v>63</v>
      </c>
      <c r="D249" s="29" t="str">
        <f t="shared" si="1"/>
        <v>0</v>
      </c>
      <c r="E249" s="29" t="str">
        <f t="shared" si="2"/>
        <v>0</v>
      </c>
      <c r="F249" s="29" t="str">
        <f t="shared" si="3"/>
        <v>0</v>
      </c>
      <c r="G249" s="32" t="str">
        <f t="shared" si="4"/>
        <v>0</v>
      </c>
      <c r="H249" s="34">
        <v>164204.94</v>
      </c>
      <c r="K249" s="14"/>
    </row>
    <row r="250">
      <c r="A250" s="15" t="s">
        <v>35</v>
      </c>
      <c r="B250" s="2" t="s">
        <v>297</v>
      </c>
      <c r="C250" s="2" t="s">
        <v>63</v>
      </c>
      <c r="D250" s="29" t="str">
        <f t="shared" si="1"/>
        <v>0</v>
      </c>
      <c r="E250" s="29" t="str">
        <f t="shared" si="2"/>
        <v>0</v>
      </c>
      <c r="F250" s="29" t="str">
        <f t="shared" si="3"/>
        <v>0</v>
      </c>
      <c r="G250" s="32" t="str">
        <f t="shared" si="4"/>
        <v>0</v>
      </c>
      <c r="H250" s="34">
        <v>50897.41</v>
      </c>
      <c r="K250" s="14"/>
    </row>
    <row r="251">
      <c r="A251" s="15" t="s">
        <v>35</v>
      </c>
      <c r="B251" s="2" t="s">
        <v>298</v>
      </c>
      <c r="C251" s="2" t="s">
        <v>63</v>
      </c>
      <c r="D251" s="29" t="str">
        <f t="shared" si="1"/>
        <v>0</v>
      </c>
      <c r="E251" s="29" t="str">
        <f t="shared" si="2"/>
        <v>0</v>
      </c>
      <c r="F251" s="29" t="str">
        <f t="shared" si="3"/>
        <v>0</v>
      </c>
      <c r="G251" s="32" t="str">
        <f t="shared" si="4"/>
        <v>0</v>
      </c>
      <c r="H251" s="34">
        <v>153373.58</v>
      </c>
      <c r="K251" s="14"/>
    </row>
    <row r="252">
      <c r="A252" s="15" t="s">
        <v>35</v>
      </c>
      <c r="B252" s="2" t="s">
        <v>299</v>
      </c>
      <c r="C252" s="2" t="s">
        <v>63</v>
      </c>
      <c r="D252" s="29" t="str">
        <f t="shared" si="1"/>
        <v>0</v>
      </c>
      <c r="E252" s="29" t="str">
        <f t="shared" si="2"/>
        <v>0</v>
      </c>
      <c r="F252" s="29" t="str">
        <f t="shared" si="3"/>
        <v>0</v>
      </c>
      <c r="G252" s="32" t="str">
        <f t="shared" si="4"/>
        <v>0</v>
      </c>
      <c r="H252" s="34">
        <v>80614.53</v>
      </c>
      <c r="K252" s="14"/>
    </row>
    <row r="253">
      <c r="A253" s="15" t="s">
        <v>35</v>
      </c>
      <c r="B253" s="2" t="s">
        <v>300</v>
      </c>
      <c r="C253" s="2" t="s">
        <v>63</v>
      </c>
      <c r="D253" s="29" t="str">
        <f t="shared" si="1"/>
        <v>0</v>
      </c>
      <c r="E253" s="29" t="str">
        <f t="shared" si="2"/>
        <v>0</v>
      </c>
      <c r="F253" s="29" t="str">
        <f t="shared" si="3"/>
        <v>0</v>
      </c>
      <c r="G253" s="32" t="str">
        <f t="shared" si="4"/>
        <v>0</v>
      </c>
      <c r="H253" s="34">
        <v>421097.4</v>
      </c>
      <c r="K253" s="14"/>
    </row>
    <row r="254">
      <c r="A254" s="15" t="s">
        <v>35</v>
      </c>
      <c r="B254" s="2" t="s">
        <v>301</v>
      </c>
      <c r="C254" s="2" t="s">
        <v>63</v>
      </c>
      <c r="D254" s="29" t="str">
        <f t="shared" si="1"/>
        <v>0</v>
      </c>
      <c r="E254" s="29" t="str">
        <f t="shared" si="2"/>
        <v>0</v>
      </c>
      <c r="F254" s="29" t="str">
        <f t="shared" si="3"/>
        <v>0</v>
      </c>
      <c r="G254" s="32" t="str">
        <f t="shared" si="4"/>
        <v>0</v>
      </c>
      <c r="H254" s="34">
        <v>224031.84</v>
      </c>
      <c r="K254" s="14"/>
    </row>
    <row r="255">
      <c r="A255" s="15" t="s">
        <v>35</v>
      </c>
      <c r="B255" s="2" t="s">
        <v>302</v>
      </c>
      <c r="C255" s="2" t="s">
        <v>63</v>
      </c>
      <c r="D255" s="29" t="str">
        <f t="shared" si="1"/>
        <v>0</v>
      </c>
      <c r="E255" s="29" t="str">
        <f t="shared" si="2"/>
        <v>0</v>
      </c>
      <c r="F255" s="29" t="str">
        <f t="shared" si="3"/>
        <v>0</v>
      </c>
      <c r="G255" s="32" t="str">
        <f t="shared" si="4"/>
        <v>0</v>
      </c>
      <c r="H255" s="34">
        <v>20467.98</v>
      </c>
      <c r="K255" s="14"/>
    </row>
    <row r="256">
      <c r="A256" s="15" t="s">
        <v>35</v>
      </c>
      <c r="B256" s="2" t="s">
        <v>303</v>
      </c>
      <c r="C256" s="2" t="s">
        <v>63</v>
      </c>
      <c r="D256" s="29" t="str">
        <f t="shared" si="1"/>
        <v>0</v>
      </c>
      <c r="E256" s="29" t="str">
        <f t="shared" si="2"/>
        <v>0</v>
      </c>
      <c r="F256" s="29" t="str">
        <f t="shared" si="3"/>
        <v>0</v>
      </c>
      <c r="G256" s="32" t="str">
        <f t="shared" si="4"/>
        <v>0</v>
      </c>
      <c r="H256" s="34">
        <v>70251.5</v>
      </c>
      <c r="K256" s="14"/>
    </row>
    <row r="257">
      <c r="A257" s="15" t="s">
        <v>35</v>
      </c>
      <c r="B257" s="2" t="s">
        <v>304</v>
      </c>
      <c r="C257" s="2" t="s">
        <v>63</v>
      </c>
      <c r="D257" s="29" t="str">
        <f t="shared" si="1"/>
        <v>0</v>
      </c>
      <c r="E257" s="29" t="str">
        <f t="shared" si="2"/>
        <v>0</v>
      </c>
      <c r="F257" s="29" t="str">
        <f t="shared" si="3"/>
        <v>0</v>
      </c>
      <c r="G257" s="32" t="str">
        <f t="shared" si="4"/>
        <v>0</v>
      </c>
      <c r="H257" s="34">
        <v>308357.01</v>
      </c>
      <c r="K257" s="14"/>
    </row>
    <row r="258">
      <c r="A258" s="15" t="s">
        <v>35</v>
      </c>
      <c r="B258" s="2" t="s">
        <v>305</v>
      </c>
      <c r="C258" s="2" t="s">
        <v>63</v>
      </c>
      <c r="D258" s="29" t="str">
        <f t="shared" si="1"/>
        <v>0</v>
      </c>
      <c r="E258" s="29" t="str">
        <f t="shared" si="2"/>
        <v>0</v>
      </c>
      <c r="F258" s="29" t="str">
        <f t="shared" si="3"/>
        <v>0</v>
      </c>
      <c r="G258" s="32" t="str">
        <f t="shared" si="4"/>
        <v>0</v>
      </c>
      <c r="H258" s="34">
        <v>362923.5</v>
      </c>
      <c r="K258" s="14"/>
    </row>
    <row r="259">
      <c r="A259" s="15" t="s">
        <v>35</v>
      </c>
      <c r="B259" s="2" t="s">
        <v>306</v>
      </c>
      <c r="C259" s="2" t="s">
        <v>63</v>
      </c>
      <c r="D259" s="29" t="str">
        <f t="shared" si="1"/>
        <v>0</v>
      </c>
      <c r="E259" s="29" t="str">
        <f t="shared" si="2"/>
        <v>0</v>
      </c>
      <c r="F259" s="29" t="str">
        <f t="shared" si="3"/>
        <v>0</v>
      </c>
      <c r="G259" s="32" t="str">
        <f t="shared" si="4"/>
        <v>0</v>
      </c>
      <c r="H259" s="34">
        <v>94366.07</v>
      </c>
      <c r="K259" s="14"/>
    </row>
    <row r="260">
      <c r="A260" s="15" t="s">
        <v>35</v>
      </c>
      <c r="B260" s="2" t="s">
        <v>307</v>
      </c>
      <c r="C260" s="2" t="s">
        <v>63</v>
      </c>
      <c r="D260" s="29" t="str">
        <f t="shared" si="1"/>
        <v>0</v>
      </c>
      <c r="E260" s="29" t="str">
        <f t="shared" si="2"/>
        <v>0</v>
      </c>
      <c r="F260" s="29" t="str">
        <f t="shared" si="3"/>
        <v>0</v>
      </c>
      <c r="G260" s="32" t="str">
        <f t="shared" si="4"/>
        <v>0</v>
      </c>
      <c r="H260" s="34">
        <v>381806.58</v>
      </c>
      <c r="K260" s="14"/>
    </row>
    <row r="261">
      <c r="A261" s="15" t="s">
        <v>35</v>
      </c>
      <c r="B261" s="2" t="s">
        <v>308</v>
      </c>
      <c r="C261" s="2" t="s">
        <v>63</v>
      </c>
      <c r="D261" s="29" t="str">
        <f t="shared" si="1"/>
        <v>0</v>
      </c>
      <c r="E261" s="29" t="str">
        <f t="shared" si="2"/>
        <v>0</v>
      </c>
      <c r="F261" s="29" t="str">
        <f t="shared" si="3"/>
        <v>0</v>
      </c>
      <c r="G261" s="32" t="str">
        <f t="shared" si="4"/>
        <v>0</v>
      </c>
      <c r="H261" s="34">
        <v>370328.97</v>
      </c>
      <c r="K261" s="14"/>
    </row>
    <row r="262">
      <c r="A262" s="15" t="s">
        <v>35</v>
      </c>
      <c r="B262" s="2" t="s">
        <v>309</v>
      </c>
      <c r="C262" s="2" t="s">
        <v>63</v>
      </c>
      <c r="D262" s="29" t="str">
        <f t="shared" si="1"/>
        <v>0</v>
      </c>
      <c r="E262" s="29" t="str">
        <f t="shared" si="2"/>
        <v>0</v>
      </c>
      <c r="F262" s="29" t="str">
        <f t="shared" si="3"/>
        <v>0</v>
      </c>
      <c r="G262" s="32" t="str">
        <f t="shared" si="4"/>
        <v>0</v>
      </c>
      <c r="H262" s="34">
        <v>52343.79</v>
      </c>
      <c r="K262" s="14"/>
    </row>
    <row r="263">
      <c r="A263" s="15" t="s">
        <v>35</v>
      </c>
      <c r="B263" s="2" t="s">
        <v>310</v>
      </c>
      <c r="C263" s="2" t="s">
        <v>63</v>
      </c>
      <c r="D263" s="29" t="str">
        <f t="shared" si="1"/>
        <v>0</v>
      </c>
      <c r="E263" s="29" t="str">
        <f t="shared" si="2"/>
        <v>0</v>
      </c>
      <c r="F263" s="29" t="str">
        <f t="shared" si="3"/>
        <v>0</v>
      </c>
      <c r="G263" s="32" t="str">
        <f t="shared" si="4"/>
        <v>0</v>
      </c>
      <c r="H263" s="34">
        <v>233981.65</v>
      </c>
      <c r="K263" s="14"/>
    </row>
    <row r="264">
      <c r="A264" s="15" t="s">
        <v>35</v>
      </c>
      <c r="B264" s="2" t="s">
        <v>311</v>
      </c>
      <c r="C264" s="2" t="s">
        <v>63</v>
      </c>
      <c r="D264" s="29" t="str">
        <f t="shared" si="1"/>
        <v>0</v>
      </c>
      <c r="E264" s="29" t="str">
        <f t="shared" si="2"/>
        <v>0</v>
      </c>
      <c r="F264" s="29" t="str">
        <f t="shared" si="3"/>
        <v>0</v>
      </c>
      <c r="G264" s="32" t="str">
        <f t="shared" si="4"/>
        <v>0</v>
      </c>
      <c r="H264" s="34">
        <v>607866.13</v>
      </c>
      <c r="K264" s="14"/>
    </row>
    <row r="265">
      <c r="A265" s="15" t="s">
        <v>35</v>
      </c>
      <c r="B265" s="2" t="s">
        <v>312</v>
      </c>
      <c r="C265" s="2" t="s">
        <v>63</v>
      </c>
      <c r="D265" s="29" t="str">
        <f t="shared" si="1"/>
        <v>0</v>
      </c>
      <c r="E265" s="29" t="str">
        <f t="shared" si="2"/>
        <v>0</v>
      </c>
      <c r="F265" s="29" t="str">
        <f t="shared" si="3"/>
        <v>0</v>
      </c>
      <c r="G265" s="32" t="str">
        <f t="shared" si="4"/>
        <v>0</v>
      </c>
      <c r="H265" s="34">
        <v>288118.12</v>
      </c>
      <c r="K265" s="14"/>
    </row>
    <row r="266">
      <c r="A266" s="15" t="s">
        <v>35</v>
      </c>
      <c r="B266" s="2" t="s">
        <v>313</v>
      </c>
      <c r="C266" s="2" t="s">
        <v>63</v>
      </c>
      <c r="D266" s="29" t="str">
        <f t="shared" si="1"/>
        <v>0</v>
      </c>
      <c r="E266" s="29" t="str">
        <f t="shared" si="2"/>
        <v>0</v>
      </c>
      <c r="F266" s="29" t="str">
        <f t="shared" si="3"/>
        <v>0</v>
      </c>
      <c r="G266" s="32" t="str">
        <f t="shared" si="4"/>
        <v>0</v>
      </c>
      <c r="H266" s="34">
        <v>704964.42</v>
      </c>
      <c r="K266" s="14"/>
    </row>
    <row r="267">
      <c r="A267" s="15" t="s">
        <v>35</v>
      </c>
      <c r="B267" s="2" t="s">
        <v>314</v>
      </c>
      <c r="C267" s="2" t="s">
        <v>63</v>
      </c>
      <c r="D267" s="29" t="str">
        <f t="shared" si="1"/>
        <v>0</v>
      </c>
      <c r="E267" s="29" t="str">
        <f t="shared" si="2"/>
        <v>0</v>
      </c>
      <c r="F267" s="29" t="str">
        <f t="shared" si="3"/>
        <v>0</v>
      </c>
      <c r="G267" s="32" t="str">
        <f t="shared" si="4"/>
        <v>0</v>
      </c>
      <c r="H267" s="34">
        <v>177945.78</v>
      </c>
      <c r="K267" s="14"/>
    </row>
    <row r="268">
      <c r="A268" s="15" t="s">
        <v>35</v>
      </c>
      <c r="B268" s="2" t="s">
        <v>315</v>
      </c>
      <c r="C268" s="2" t="s">
        <v>63</v>
      </c>
      <c r="D268" s="29" t="str">
        <f t="shared" si="1"/>
        <v>0</v>
      </c>
      <c r="E268" s="29" t="str">
        <f t="shared" si="2"/>
        <v>0</v>
      </c>
      <c r="F268" s="29" t="str">
        <f t="shared" si="3"/>
        <v>0</v>
      </c>
      <c r="G268" s="32" t="str">
        <f t="shared" si="4"/>
        <v>0</v>
      </c>
      <c r="H268" s="34">
        <v>246848.26</v>
      </c>
      <c r="K268" s="14"/>
    </row>
    <row r="269">
      <c r="A269" s="15" t="s">
        <v>35</v>
      </c>
      <c r="B269" s="2" t="s">
        <v>316</v>
      </c>
      <c r="C269" s="2" t="s">
        <v>63</v>
      </c>
      <c r="D269" s="29" t="str">
        <f t="shared" si="1"/>
        <v>0</v>
      </c>
      <c r="E269" s="29" t="str">
        <f t="shared" si="2"/>
        <v>0</v>
      </c>
      <c r="F269" s="29" t="str">
        <f t="shared" si="3"/>
        <v>0</v>
      </c>
      <c r="G269" s="32" t="str">
        <f t="shared" si="4"/>
        <v>0</v>
      </c>
      <c r="H269" s="34">
        <v>276633.76</v>
      </c>
      <c r="K269" s="14"/>
    </row>
    <row r="270">
      <c r="A270" s="15" t="s">
        <v>35</v>
      </c>
      <c r="B270" s="2" t="s">
        <v>317</v>
      </c>
      <c r="C270" s="2" t="s">
        <v>63</v>
      </c>
      <c r="D270" s="29" t="str">
        <f t="shared" si="1"/>
        <v>0</v>
      </c>
      <c r="E270" s="29" t="str">
        <f t="shared" si="2"/>
        <v>0</v>
      </c>
      <c r="F270" s="29" t="str">
        <f t="shared" si="3"/>
        <v>0</v>
      </c>
      <c r="G270" s="32" t="str">
        <f t="shared" si="4"/>
        <v>0</v>
      </c>
      <c r="H270" s="34">
        <v>102977.3</v>
      </c>
      <c r="K270" s="14"/>
    </row>
    <row r="271">
      <c r="A271" s="15" t="s">
        <v>35</v>
      </c>
      <c r="B271" s="2" t="s">
        <v>318</v>
      </c>
      <c r="C271" s="2" t="s">
        <v>63</v>
      </c>
      <c r="D271" s="29" t="str">
        <f t="shared" si="1"/>
        <v>0</v>
      </c>
      <c r="E271" s="29" t="str">
        <f t="shared" si="2"/>
        <v>0</v>
      </c>
      <c r="F271" s="29" t="str">
        <f t="shared" si="3"/>
        <v>0</v>
      </c>
      <c r="G271" s="32" t="str">
        <f t="shared" si="4"/>
        <v>0</v>
      </c>
      <c r="H271" s="34">
        <v>33617.69</v>
      </c>
      <c r="K271" s="14"/>
    </row>
    <row r="272">
      <c r="A272" s="15" t="s">
        <v>35</v>
      </c>
      <c r="B272" s="2" t="s">
        <v>319</v>
      </c>
      <c r="C272" s="2" t="s">
        <v>63</v>
      </c>
      <c r="D272" s="29" t="str">
        <f t="shared" si="1"/>
        <v>0</v>
      </c>
      <c r="E272" s="29" t="str">
        <f t="shared" si="2"/>
        <v>0</v>
      </c>
      <c r="F272" s="29" t="str">
        <f t="shared" si="3"/>
        <v>0</v>
      </c>
      <c r="G272" s="32" t="str">
        <f t="shared" si="4"/>
        <v>0</v>
      </c>
      <c r="H272" s="34">
        <v>576095.12</v>
      </c>
      <c r="K272" s="14"/>
    </row>
    <row r="273">
      <c r="A273" s="15" t="s">
        <v>35</v>
      </c>
      <c r="B273" s="2" t="s">
        <v>320</v>
      </c>
      <c r="C273" s="2" t="s">
        <v>63</v>
      </c>
      <c r="D273" s="29" t="str">
        <f t="shared" si="1"/>
        <v>0</v>
      </c>
      <c r="E273" s="29" t="str">
        <f t="shared" si="2"/>
        <v>0</v>
      </c>
      <c r="F273" s="29" t="str">
        <f t="shared" si="3"/>
        <v>0</v>
      </c>
      <c r="G273" s="32" t="str">
        <f t="shared" si="4"/>
        <v>0</v>
      </c>
      <c r="H273" s="34">
        <v>231089.05</v>
      </c>
      <c r="K273" s="14"/>
    </row>
    <row r="274">
      <c r="A274" s="15" t="s">
        <v>35</v>
      </c>
      <c r="B274" s="2" t="s">
        <v>321</v>
      </c>
      <c r="C274" s="2" t="s">
        <v>63</v>
      </c>
      <c r="D274" s="29" t="str">
        <f t="shared" si="1"/>
        <v>0</v>
      </c>
      <c r="E274" s="29" t="str">
        <f t="shared" si="2"/>
        <v>0</v>
      </c>
      <c r="F274" s="29" t="str">
        <f t="shared" si="3"/>
        <v>0</v>
      </c>
      <c r="G274" s="32" t="str">
        <f t="shared" si="4"/>
        <v>0</v>
      </c>
      <c r="H274" s="34">
        <v>120859.62</v>
      </c>
      <c r="K274" s="14"/>
    </row>
    <row r="275">
      <c r="A275" s="15" t="s">
        <v>35</v>
      </c>
      <c r="B275" s="2" t="s">
        <v>322</v>
      </c>
      <c r="C275" s="2" t="s">
        <v>63</v>
      </c>
      <c r="D275" s="29" t="str">
        <f t="shared" si="1"/>
        <v>0</v>
      </c>
      <c r="E275" s="29" t="str">
        <f t="shared" si="2"/>
        <v>0</v>
      </c>
      <c r="F275" s="29" t="str">
        <f t="shared" si="3"/>
        <v>0</v>
      </c>
      <c r="G275" s="32" t="str">
        <f t="shared" si="4"/>
        <v>0</v>
      </c>
      <c r="H275" s="34">
        <v>237444.64</v>
      </c>
      <c r="K275" s="14"/>
    </row>
    <row r="276">
      <c r="A276" s="15" t="s">
        <v>35</v>
      </c>
      <c r="B276" s="2" t="s">
        <v>323</v>
      </c>
      <c r="C276" s="2" t="s">
        <v>63</v>
      </c>
      <c r="D276" s="29" t="str">
        <f t="shared" si="1"/>
        <v>0</v>
      </c>
      <c r="E276" s="29" t="str">
        <f t="shared" si="2"/>
        <v>0</v>
      </c>
      <c r="F276" s="29" t="str">
        <f t="shared" si="3"/>
        <v>0</v>
      </c>
      <c r="G276" s="32" t="str">
        <f t="shared" si="4"/>
        <v>0</v>
      </c>
      <c r="H276" s="34">
        <v>140081.62</v>
      </c>
      <c r="K276" s="14"/>
    </row>
    <row r="277">
      <c r="A277" s="15" t="s">
        <v>35</v>
      </c>
      <c r="B277" s="2" t="s">
        <v>324</v>
      </c>
      <c r="C277" s="2" t="s">
        <v>63</v>
      </c>
      <c r="D277" s="29" t="str">
        <f t="shared" si="1"/>
        <v>0</v>
      </c>
      <c r="E277" s="29" t="str">
        <f t="shared" si="2"/>
        <v>0</v>
      </c>
      <c r="F277" s="29" t="str">
        <f t="shared" si="3"/>
        <v>0</v>
      </c>
      <c r="G277" s="32" t="str">
        <f t="shared" si="4"/>
        <v>0</v>
      </c>
      <c r="H277" s="34">
        <v>780058.58</v>
      </c>
      <c r="K277" s="14"/>
    </row>
    <row r="278">
      <c r="A278" s="15" t="s">
        <v>35</v>
      </c>
      <c r="B278" s="2" t="s">
        <v>325</v>
      </c>
      <c r="C278" s="2" t="s">
        <v>63</v>
      </c>
      <c r="D278" s="29" t="str">
        <f t="shared" si="1"/>
        <v>0</v>
      </c>
      <c r="E278" s="29" t="str">
        <f t="shared" si="2"/>
        <v>0</v>
      </c>
      <c r="F278" s="29" t="str">
        <f t="shared" si="3"/>
        <v>0</v>
      </c>
      <c r="G278" s="32" t="str">
        <f t="shared" si="4"/>
        <v>0</v>
      </c>
      <c r="H278" s="34">
        <v>91654.2</v>
      </c>
      <c r="K278" s="14"/>
    </row>
    <row r="279">
      <c r="A279" s="15" t="s">
        <v>35</v>
      </c>
      <c r="B279" s="2" t="s">
        <v>326</v>
      </c>
      <c r="C279" s="2" t="s">
        <v>63</v>
      </c>
      <c r="D279" s="29" t="str">
        <f t="shared" si="1"/>
        <v>0</v>
      </c>
      <c r="E279" s="29" t="str">
        <f t="shared" si="2"/>
        <v>0</v>
      </c>
      <c r="F279" s="29" t="str">
        <f t="shared" si="3"/>
        <v>0</v>
      </c>
      <c r="G279" s="32" t="str">
        <f t="shared" si="4"/>
        <v>0</v>
      </c>
      <c r="H279" s="34">
        <v>593485.29</v>
      </c>
      <c r="K279" s="14"/>
    </row>
    <row r="280">
      <c r="A280" s="15" t="s">
        <v>35</v>
      </c>
      <c r="B280" s="2" t="s">
        <v>327</v>
      </c>
      <c r="C280" s="2" t="s">
        <v>63</v>
      </c>
      <c r="D280" s="29" t="str">
        <f t="shared" si="1"/>
        <v>0</v>
      </c>
      <c r="E280" s="29" t="str">
        <f t="shared" si="2"/>
        <v>0</v>
      </c>
      <c r="F280" s="29" t="str">
        <f t="shared" si="3"/>
        <v>0</v>
      </c>
      <c r="G280" s="32" t="str">
        <f t="shared" si="4"/>
        <v>0</v>
      </c>
      <c r="H280" s="34">
        <v>234956.8</v>
      </c>
      <c r="K280" s="14"/>
    </row>
    <row r="281">
      <c r="A281" s="15" t="s">
        <v>35</v>
      </c>
      <c r="B281" s="2" t="s">
        <v>328</v>
      </c>
      <c r="C281" s="2" t="s">
        <v>63</v>
      </c>
      <c r="D281" s="29" t="str">
        <f t="shared" si="1"/>
        <v>0</v>
      </c>
      <c r="E281" s="29" t="str">
        <f t="shared" si="2"/>
        <v>0</v>
      </c>
      <c r="F281" s="29" t="str">
        <f t="shared" si="3"/>
        <v>0</v>
      </c>
      <c r="G281" s="32" t="str">
        <f t="shared" si="4"/>
        <v>0</v>
      </c>
      <c r="H281" s="34">
        <v>44558.59</v>
      </c>
      <c r="K281" s="14"/>
    </row>
    <row r="282">
      <c r="A282" s="15" t="s">
        <v>35</v>
      </c>
      <c r="B282" s="2" t="s">
        <v>329</v>
      </c>
      <c r="C282" s="2" t="s">
        <v>63</v>
      </c>
      <c r="D282" s="29" t="str">
        <f t="shared" si="1"/>
        <v>0</v>
      </c>
      <c r="E282" s="29" t="str">
        <f t="shared" si="2"/>
        <v>0</v>
      </c>
      <c r="F282" s="29" t="str">
        <f t="shared" si="3"/>
        <v>0</v>
      </c>
      <c r="G282" s="32" t="str">
        <f t="shared" si="4"/>
        <v>0</v>
      </c>
      <c r="H282" s="34">
        <v>409902.01</v>
      </c>
      <c r="K282" s="14"/>
    </row>
    <row r="283">
      <c r="A283" s="15" t="s">
        <v>35</v>
      </c>
      <c r="B283" s="2" t="s">
        <v>330</v>
      </c>
      <c r="C283" s="2" t="s">
        <v>63</v>
      </c>
      <c r="D283" s="29" t="str">
        <f t="shared" si="1"/>
        <v>0</v>
      </c>
      <c r="E283" s="29" t="str">
        <f t="shared" si="2"/>
        <v>0</v>
      </c>
      <c r="F283" s="29" t="str">
        <f t="shared" si="3"/>
        <v>0</v>
      </c>
      <c r="G283" s="32" t="str">
        <f t="shared" si="4"/>
        <v>0</v>
      </c>
      <c r="H283" s="34">
        <v>694514.08</v>
      </c>
      <c r="K283" s="14"/>
    </row>
    <row r="284">
      <c r="A284" s="15" t="s">
        <v>35</v>
      </c>
      <c r="B284" s="2" t="s">
        <v>331</v>
      </c>
      <c r="C284" s="2" t="s">
        <v>63</v>
      </c>
      <c r="D284" s="29" t="str">
        <f t="shared" si="1"/>
        <v>0</v>
      </c>
      <c r="E284" s="29" t="str">
        <f t="shared" si="2"/>
        <v>0</v>
      </c>
      <c r="F284" s="29" t="str">
        <f t="shared" si="3"/>
        <v>0</v>
      </c>
      <c r="G284" s="32" t="str">
        <f t="shared" si="4"/>
        <v>0</v>
      </c>
      <c r="H284" s="34">
        <v>510540.65</v>
      </c>
      <c r="K284" s="14"/>
    </row>
    <row r="285">
      <c r="A285" s="15" t="s">
        <v>35</v>
      </c>
      <c r="B285" s="2" t="s">
        <v>332</v>
      </c>
      <c r="C285" s="2" t="s">
        <v>63</v>
      </c>
      <c r="D285" s="29" t="str">
        <f t="shared" si="1"/>
        <v>Gazprom</v>
      </c>
      <c r="E285" s="29" t="str">
        <f t="shared" si="2"/>
        <v>0</v>
      </c>
      <c r="F285" s="35" t="str">
        <f t="shared" si="3"/>
        <v>GAZPROM OAO (GAZ CAPITAL) REGS 5.338% 25 SEP 2020</v>
      </c>
      <c r="G285" s="32">
        <f t="shared" si="4"/>
        <v>392569.43</v>
      </c>
      <c r="H285" s="34">
        <v>392569.43</v>
      </c>
      <c r="K285" s="14"/>
    </row>
    <row r="286">
      <c r="A286" s="15" t="s">
        <v>35</v>
      </c>
      <c r="B286" s="2" t="s">
        <v>333</v>
      </c>
      <c r="C286" s="2" t="s">
        <v>63</v>
      </c>
      <c r="D286" s="29" t="str">
        <f t="shared" si="1"/>
        <v>0</v>
      </c>
      <c r="E286" s="29" t="str">
        <f t="shared" si="2"/>
        <v>0</v>
      </c>
      <c r="F286" s="29" t="str">
        <f t="shared" si="3"/>
        <v>0</v>
      </c>
      <c r="G286" s="32" t="str">
        <f t="shared" si="4"/>
        <v>0</v>
      </c>
      <c r="H286" s="34">
        <v>139919.75</v>
      </c>
      <c r="K286" s="14"/>
    </row>
    <row r="287">
      <c r="A287" s="15" t="s">
        <v>35</v>
      </c>
      <c r="B287" s="2" t="s">
        <v>334</v>
      </c>
      <c r="C287" s="2" t="s">
        <v>63</v>
      </c>
      <c r="D287" s="29" t="str">
        <f t="shared" si="1"/>
        <v>0</v>
      </c>
      <c r="E287" s="29" t="str">
        <f t="shared" si="2"/>
        <v>0</v>
      </c>
      <c r="F287" s="29" t="str">
        <f t="shared" si="3"/>
        <v>0</v>
      </c>
      <c r="G287" s="32" t="str">
        <f t="shared" si="4"/>
        <v>0</v>
      </c>
      <c r="H287" s="34">
        <v>141655.5</v>
      </c>
      <c r="K287" s="14"/>
    </row>
    <row r="288">
      <c r="A288" s="15" t="s">
        <v>35</v>
      </c>
      <c r="B288" s="2" t="s">
        <v>335</v>
      </c>
      <c r="C288" s="2" t="s">
        <v>63</v>
      </c>
      <c r="D288" s="29" t="str">
        <f t="shared" si="1"/>
        <v>0</v>
      </c>
      <c r="E288" s="29" t="str">
        <f t="shared" si="2"/>
        <v>0</v>
      </c>
      <c r="F288" s="29" t="str">
        <f t="shared" si="3"/>
        <v>0</v>
      </c>
      <c r="G288" s="32" t="str">
        <f t="shared" si="4"/>
        <v>0</v>
      </c>
      <c r="H288" s="34">
        <v>587393.5</v>
      </c>
      <c r="K288" s="14"/>
    </row>
    <row r="289">
      <c r="A289" s="15" t="s">
        <v>35</v>
      </c>
      <c r="B289" s="2" t="s">
        <v>336</v>
      </c>
      <c r="C289" s="2" t="s">
        <v>63</v>
      </c>
      <c r="D289" s="29" t="str">
        <f t="shared" si="1"/>
        <v>0</v>
      </c>
      <c r="E289" s="29" t="str">
        <f t="shared" si="2"/>
        <v>0</v>
      </c>
      <c r="F289" s="29" t="str">
        <f t="shared" si="3"/>
        <v>0</v>
      </c>
      <c r="G289" s="32" t="str">
        <f t="shared" si="4"/>
        <v>0</v>
      </c>
      <c r="H289" s="34">
        <v>66092.25</v>
      </c>
      <c r="K289" s="14"/>
    </row>
    <row r="290">
      <c r="A290" s="15" t="s">
        <v>35</v>
      </c>
      <c r="B290" s="2" t="s">
        <v>337</v>
      </c>
      <c r="C290" s="2" t="s">
        <v>63</v>
      </c>
      <c r="D290" s="29" t="str">
        <f t="shared" si="1"/>
        <v>0</v>
      </c>
      <c r="E290" s="29" t="str">
        <f t="shared" si="2"/>
        <v>0</v>
      </c>
      <c r="F290" s="29" t="str">
        <f t="shared" si="3"/>
        <v>0</v>
      </c>
      <c r="G290" s="32" t="str">
        <f t="shared" si="4"/>
        <v>0</v>
      </c>
      <c r="H290" s="34">
        <v>671993.77</v>
      </c>
      <c r="K290" s="14"/>
    </row>
    <row r="291">
      <c r="A291" s="15" t="s">
        <v>35</v>
      </c>
      <c r="B291" s="2" t="s">
        <v>338</v>
      </c>
      <c r="C291" s="2" t="s">
        <v>63</v>
      </c>
      <c r="D291" s="29" t="str">
        <f t="shared" si="1"/>
        <v>0</v>
      </c>
      <c r="E291" s="29" t="str">
        <f t="shared" si="2"/>
        <v>0</v>
      </c>
      <c r="F291" s="29" t="str">
        <f t="shared" si="3"/>
        <v>0</v>
      </c>
      <c r="G291" s="32" t="str">
        <f t="shared" si="4"/>
        <v>0</v>
      </c>
      <c r="H291" s="34">
        <v>646584.55</v>
      </c>
      <c r="K291" s="14"/>
    </row>
    <row r="292">
      <c r="A292" s="15" t="s">
        <v>35</v>
      </c>
      <c r="B292" s="2" t="s">
        <v>339</v>
      </c>
      <c r="C292" s="2" t="s">
        <v>63</v>
      </c>
      <c r="D292" s="29" t="str">
        <f t="shared" si="1"/>
        <v>RWE </v>
      </c>
      <c r="E292" s="29" t="str">
        <f t="shared" si="2"/>
        <v>RWE</v>
      </c>
      <c r="F292" s="35" t="str">
        <f t="shared" si="3"/>
        <v>RWE FINANCE BV 6.5% 20 APR 2021</v>
      </c>
      <c r="G292" s="32">
        <f t="shared" si="4"/>
        <v>185055.96</v>
      </c>
      <c r="H292" s="34">
        <v>185055.96</v>
      </c>
      <c r="K292" s="14"/>
    </row>
    <row r="293">
      <c r="A293" s="15" t="s">
        <v>35</v>
      </c>
      <c r="B293" s="2" t="s">
        <v>340</v>
      </c>
      <c r="C293" s="2" t="s">
        <v>63</v>
      </c>
      <c r="D293" s="29" t="str">
        <f t="shared" si="1"/>
        <v>0</v>
      </c>
      <c r="E293" s="29" t="str">
        <f t="shared" si="2"/>
        <v>0</v>
      </c>
      <c r="F293" s="29" t="str">
        <f t="shared" si="3"/>
        <v>0</v>
      </c>
      <c r="G293" s="32" t="str">
        <f t="shared" si="4"/>
        <v>0</v>
      </c>
      <c r="H293" s="34">
        <v>186151.31</v>
      </c>
      <c r="K293" s="14"/>
    </row>
    <row r="294">
      <c r="A294" s="15" t="s">
        <v>35</v>
      </c>
      <c r="B294" s="2" t="s">
        <v>341</v>
      </c>
      <c r="C294" s="2" t="s">
        <v>63</v>
      </c>
      <c r="D294" s="29" t="str">
        <f t="shared" si="1"/>
        <v>0</v>
      </c>
      <c r="E294" s="29" t="str">
        <f t="shared" si="2"/>
        <v>0</v>
      </c>
      <c r="F294" s="29" t="str">
        <f t="shared" si="3"/>
        <v>0</v>
      </c>
      <c r="G294" s="32" t="str">
        <f t="shared" si="4"/>
        <v>0</v>
      </c>
      <c r="H294" s="34">
        <v>69032.0</v>
      </c>
      <c r="K294" s="14"/>
    </row>
    <row r="295">
      <c r="A295" s="15" t="s">
        <v>35</v>
      </c>
      <c r="B295" s="2" t="s">
        <v>342</v>
      </c>
      <c r="C295" s="2" t="s">
        <v>63</v>
      </c>
      <c r="D295" s="29" t="str">
        <f t="shared" si="1"/>
        <v>0</v>
      </c>
      <c r="E295" s="29" t="str">
        <f t="shared" si="2"/>
        <v>0</v>
      </c>
      <c r="F295" s="29" t="str">
        <f t="shared" si="3"/>
        <v>0</v>
      </c>
      <c r="G295" s="32" t="str">
        <f t="shared" si="4"/>
        <v>0</v>
      </c>
      <c r="H295" s="34">
        <v>91578.47</v>
      </c>
      <c r="K295" s="14"/>
    </row>
    <row r="296">
      <c r="A296" s="15" t="s">
        <v>35</v>
      </c>
      <c r="B296" s="2" t="s">
        <v>343</v>
      </c>
      <c r="C296" s="2" t="s">
        <v>63</v>
      </c>
      <c r="D296" s="29" t="str">
        <f t="shared" si="1"/>
        <v>0</v>
      </c>
      <c r="E296" s="29" t="str">
        <f t="shared" si="2"/>
        <v>0</v>
      </c>
      <c r="F296" s="29" t="str">
        <f t="shared" si="3"/>
        <v>0</v>
      </c>
      <c r="G296" s="32" t="str">
        <f t="shared" si="4"/>
        <v>0</v>
      </c>
      <c r="H296" s="34">
        <v>112726.51</v>
      </c>
      <c r="K296" s="14"/>
    </row>
    <row r="297">
      <c r="A297" s="15" t="s">
        <v>35</v>
      </c>
      <c r="B297" s="2" t="s">
        <v>344</v>
      </c>
      <c r="C297" s="2" t="s">
        <v>63</v>
      </c>
      <c r="D297" s="29" t="str">
        <f t="shared" si="1"/>
        <v>0</v>
      </c>
      <c r="E297" s="29" t="str">
        <f t="shared" si="2"/>
        <v>0</v>
      </c>
      <c r="F297" s="29" t="str">
        <f t="shared" si="3"/>
        <v>0</v>
      </c>
      <c r="G297" s="32" t="str">
        <f t="shared" si="4"/>
        <v>0</v>
      </c>
      <c r="H297" s="34">
        <v>241770.7</v>
      </c>
      <c r="K297" s="14"/>
    </row>
    <row r="298">
      <c r="A298" s="15" t="s">
        <v>35</v>
      </c>
      <c r="B298" s="2" t="s">
        <v>345</v>
      </c>
      <c r="C298" s="2" t="s">
        <v>63</v>
      </c>
      <c r="D298" s="29" t="str">
        <f t="shared" si="1"/>
        <v>0</v>
      </c>
      <c r="E298" s="29" t="str">
        <f t="shared" si="2"/>
        <v>0</v>
      </c>
      <c r="F298" s="29" t="str">
        <f t="shared" si="3"/>
        <v>0</v>
      </c>
      <c r="G298" s="32" t="str">
        <f t="shared" si="4"/>
        <v>0</v>
      </c>
      <c r="H298" s="34">
        <v>708963.57</v>
      </c>
      <c r="K298" s="14"/>
    </row>
    <row r="299">
      <c r="A299" s="15" t="s">
        <v>35</v>
      </c>
      <c r="B299" s="2" t="s">
        <v>346</v>
      </c>
      <c r="C299" s="2" t="s">
        <v>63</v>
      </c>
      <c r="D299" s="29" t="str">
        <f t="shared" si="1"/>
        <v>0</v>
      </c>
      <c r="E299" s="29" t="str">
        <f t="shared" si="2"/>
        <v>0</v>
      </c>
      <c r="F299" s="29" t="str">
        <f t="shared" si="3"/>
        <v>0</v>
      </c>
      <c r="G299" s="32" t="str">
        <f t="shared" si="4"/>
        <v>0</v>
      </c>
      <c r="H299" s="34">
        <v>131379.81</v>
      </c>
      <c r="K299" s="14"/>
    </row>
    <row r="300">
      <c r="A300" s="15" t="s">
        <v>35</v>
      </c>
      <c r="B300" s="2" t="s">
        <v>347</v>
      </c>
      <c r="C300" s="2" t="s">
        <v>63</v>
      </c>
      <c r="D300" s="29" t="str">
        <f t="shared" si="1"/>
        <v>0</v>
      </c>
      <c r="E300" s="29" t="str">
        <f t="shared" si="2"/>
        <v>0</v>
      </c>
      <c r="F300" s="29" t="str">
        <f t="shared" si="3"/>
        <v>0</v>
      </c>
      <c r="G300" s="32" t="str">
        <f t="shared" si="4"/>
        <v>0</v>
      </c>
      <c r="H300" s="34">
        <v>144589.88</v>
      </c>
      <c r="K300" s="14"/>
    </row>
    <row r="301">
      <c r="A301" s="15" t="s">
        <v>35</v>
      </c>
      <c r="B301" s="2" t="s">
        <v>348</v>
      </c>
      <c r="C301" s="2" t="s">
        <v>63</v>
      </c>
      <c r="D301" s="29" t="str">
        <f t="shared" si="1"/>
        <v>0</v>
      </c>
      <c r="E301" s="29" t="str">
        <f t="shared" si="2"/>
        <v>0</v>
      </c>
      <c r="F301" s="29" t="str">
        <f t="shared" si="3"/>
        <v>0</v>
      </c>
      <c r="G301" s="32" t="str">
        <f t="shared" si="4"/>
        <v>0</v>
      </c>
      <c r="H301" s="34">
        <v>885744.48</v>
      </c>
      <c r="K301" s="14"/>
    </row>
    <row r="302">
      <c r="A302" s="15" t="s">
        <v>35</v>
      </c>
      <c r="B302" s="2" t="s">
        <v>349</v>
      </c>
      <c r="C302" s="2" t="s">
        <v>63</v>
      </c>
      <c r="D302" s="29" t="str">
        <f t="shared" si="1"/>
        <v>0</v>
      </c>
      <c r="E302" s="29" t="str">
        <f t="shared" si="2"/>
        <v>0</v>
      </c>
      <c r="F302" s="29" t="str">
        <f t="shared" si="3"/>
        <v>0</v>
      </c>
      <c r="G302" s="32" t="str">
        <f t="shared" si="4"/>
        <v>0</v>
      </c>
      <c r="H302" s="34">
        <v>937249.2</v>
      </c>
      <c r="K302" s="14"/>
    </row>
    <row r="303">
      <c r="A303" s="15" t="s">
        <v>35</v>
      </c>
      <c r="B303" s="2" t="s">
        <v>350</v>
      </c>
      <c r="C303" s="2" t="s">
        <v>63</v>
      </c>
      <c r="D303" s="29" t="str">
        <f t="shared" si="1"/>
        <v>0</v>
      </c>
      <c r="E303" s="29" t="str">
        <f t="shared" si="2"/>
        <v>0</v>
      </c>
      <c r="F303" s="29" t="str">
        <f t="shared" si="3"/>
        <v>0</v>
      </c>
      <c r="G303" s="32" t="str">
        <f t="shared" si="4"/>
        <v>0</v>
      </c>
      <c r="H303" s="34">
        <v>1051242.44</v>
      </c>
      <c r="K303" s="14"/>
    </row>
    <row r="304">
      <c r="A304" s="15" t="s">
        <v>35</v>
      </c>
      <c r="B304" s="2" t="s">
        <v>351</v>
      </c>
      <c r="C304" s="2" t="s">
        <v>63</v>
      </c>
      <c r="D304" s="29" t="str">
        <f t="shared" si="1"/>
        <v>0</v>
      </c>
      <c r="E304" s="29" t="str">
        <f t="shared" si="2"/>
        <v>0</v>
      </c>
      <c r="F304" s="29" t="str">
        <f t="shared" si="3"/>
        <v>0</v>
      </c>
      <c r="G304" s="32" t="str">
        <f t="shared" si="4"/>
        <v>0</v>
      </c>
      <c r="H304" s="34">
        <v>83834.71</v>
      </c>
      <c r="K304" s="14"/>
    </row>
    <row r="305">
      <c r="A305" s="15" t="s">
        <v>35</v>
      </c>
      <c r="B305" s="2" t="s">
        <v>352</v>
      </c>
      <c r="C305" s="2" t="s">
        <v>63</v>
      </c>
      <c r="D305" s="29" t="str">
        <f t="shared" si="1"/>
        <v>0</v>
      </c>
      <c r="E305" s="29" t="str">
        <f t="shared" si="2"/>
        <v>0</v>
      </c>
      <c r="F305" s="29" t="str">
        <f t="shared" si="3"/>
        <v>0</v>
      </c>
      <c r="G305" s="32" t="str">
        <f t="shared" si="4"/>
        <v>0</v>
      </c>
      <c r="H305" s="34">
        <v>155806.81</v>
      </c>
      <c r="K305" s="14"/>
    </row>
    <row r="306">
      <c r="A306" s="15" t="s">
        <v>35</v>
      </c>
      <c r="B306" s="2" t="s">
        <v>353</v>
      </c>
      <c r="C306" s="2" t="s">
        <v>63</v>
      </c>
      <c r="D306" s="29" t="str">
        <f t="shared" si="1"/>
        <v>0</v>
      </c>
      <c r="E306" s="29" t="str">
        <f t="shared" si="2"/>
        <v>0</v>
      </c>
      <c r="F306" s="29" t="str">
        <f t="shared" si="3"/>
        <v>0</v>
      </c>
      <c r="G306" s="32" t="str">
        <f t="shared" si="4"/>
        <v>0</v>
      </c>
      <c r="H306" s="34">
        <v>377407.2</v>
      </c>
      <c r="K306" s="14"/>
    </row>
    <row r="307">
      <c r="A307" s="15" t="s">
        <v>35</v>
      </c>
      <c r="B307" s="2" t="s">
        <v>354</v>
      </c>
      <c r="C307" s="2" t="s">
        <v>63</v>
      </c>
      <c r="D307" s="29" t="str">
        <f t="shared" si="1"/>
        <v>0</v>
      </c>
      <c r="E307" s="29" t="str">
        <f t="shared" si="2"/>
        <v>0</v>
      </c>
      <c r="F307" s="29" t="str">
        <f t="shared" si="3"/>
        <v>0</v>
      </c>
      <c r="G307" s="32" t="str">
        <f t="shared" si="4"/>
        <v>0</v>
      </c>
      <c r="H307" s="34">
        <v>167702.48</v>
      </c>
      <c r="K307" s="14"/>
    </row>
    <row r="308">
      <c r="A308" s="15" t="s">
        <v>35</v>
      </c>
      <c r="B308" s="2" t="s">
        <v>355</v>
      </c>
      <c r="C308" s="2" t="s">
        <v>63</v>
      </c>
      <c r="D308" s="29" t="str">
        <f t="shared" si="1"/>
        <v>0</v>
      </c>
      <c r="E308" s="29" t="str">
        <f t="shared" si="2"/>
        <v>0</v>
      </c>
      <c r="F308" s="29" t="str">
        <f t="shared" si="3"/>
        <v>0</v>
      </c>
      <c r="G308" s="32" t="str">
        <f t="shared" si="4"/>
        <v>0</v>
      </c>
      <c r="H308" s="34">
        <v>716112.04</v>
      </c>
      <c r="K308" s="14"/>
    </row>
    <row r="309">
      <c r="A309" s="15" t="s">
        <v>35</v>
      </c>
      <c r="B309" s="2" t="s">
        <v>356</v>
      </c>
      <c r="C309" s="2" t="s">
        <v>63</v>
      </c>
      <c r="D309" s="29" t="str">
        <f t="shared" si="1"/>
        <v>0</v>
      </c>
      <c r="E309" s="29" t="str">
        <f t="shared" si="2"/>
        <v>0</v>
      </c>
      <c r="F309" s="29" t="str">
        <f t="shared" si="3"/>
        <v>0</v>
      </c>
      <c r="G309" s="32" t="str">
        <f t="shared" si="4"/>
        <v>0</v>
      </c>
      <c r="H309" s="34">
        <v>437015.67</v>
      </c>
      <c r="K309" s="14"/>
    </row>
    <row r="310">
      <c r="A310" s="15" t="s">
        <v>35</v>
      </c>
      <c r="B310" s="2" t="s">
        <v>357</v>
      </c>
      <c r="C310" s="2" t="s">
        <v>63</v>
      </c>
      <c r="D310" s="29" t="str">
        <f t="shared" si="1"/>
        <v>0</v>
      </c>
      <c r="E310" s="29" t="str">
        <f t="shared" si="2"/>
        <v>0</v>
      </c>
      <c r="F310" s="29" t="str">
        <f t="shared" si="3"/>
        <v>0</v>
      </c>
      <c r="G310" s="32" t="str">
        <f t="shared" si="4"/>
        <v>0</v>
      </c>
      <c r="H310" s="34">
        <v>271889.59</v>
      </c>
      <c r="K310" s="14"/>
    </row>
    <row r="311">
      <c r="A311" s="15" t="s">
        <v>35</v>
      </c>
      <c r="B311" s="2" t="s">
        <v>358</v>
      </c>
      <c r="C311" s="2" t="s">
        <v>63</v>
      </c>
      <c r="D311" s="29" t="str">
        <f t="shared" si="1"/>
        <v>0</v>
      </c>
      <c r="E311" s="29" t="str">
        <f t="shared" si="2"/>
        <v>0</v>
      </c>
      <c r="F311" s="29" t="str">
        <f t="shared" si="3"/>
        <v>0</v>
      </c>
      <c r="G311" s="32" t="str">
        <f t="shared" si="4"/>
        <v>0</v>
      </c>
      <c r="H311" s="34">
        <v>570029.39</v>
      </c>
      <c r="K311" s="14"/>
    </row>
    <row r="312">
      <c r="A312" s="15" t="s">
        <v>35</v>
      </c>
      <c r="B312" s="2" t="s">
        <v>359</v>
      </c>
      <c r="C312" s="2" t="s">
        <v>63</v>
      </c>
      <c r="D312" s="29" t="str">
        <f t="shared" si="1"/>
        <v>0</v>
      </c>
      <c r="E312" s="29" t="str">
        <f t="shared" si="2"/>
        <v>0</v>
      </c>
      <c r="F312" s="29" t="str">
        <f t="shared" si="3"/>
        <v>0</v>
      </c>
      <c r="G312" s="32" t="str">
        <f t="shared" si="4"/>
        <v>0</v>
      </c>
      <c r="H312" s="34">
        <v>133669.04</v>
      </c>
      <c r="K312" s="14"/>
    </row>
    <row r="313">
      <c r="A313" s="15" t="s">
        <v>35</v>
      </c>
      <c r="B313" s="2" t="s">
        <v>360</v>
      </c>
      <c r="C313" s="2" t="s">
        <v>63</v>
      </c>
      <c r="D313" s="29" t="str">
        <f t="shared" si="1"/>
        <v>0</v>
      </c>
      <c r="E313" s="29" t="str">
        <f t="shared" si="2"/>
        <v>0</v>
      </c>
      <c r="F313" s="29" t="str">
        <f t="shared" si="3"/>
        <v>0</v>
      </c>
      <c r="G313" s="32" t="str">
        <f t="shared" si="4"/>
        <v>0</v>
      </c>
      <c r="H313" s="34">
        <v>334982.48</v>
      </c>
      <c r="K313" s="14"/>
    </row>
    <row r="314">
      <c r="A314" s="15" t="s">
        <v>35</v>
      </c>
      <c r="B314" s="2" t="s">
        <v>361</v>
      </c>
      <c r="C314" s="2" t="s">
        <v>63</v>
      </c>
      <c r="D314" s="29" t="str">
        <f t="shared" si="1"/>
        <v>0</v>
      </c>
      <c r="E314" s="29" t="str">
        <f t="shared" si="2"/>
        <v>0</v>
      </c>
      <c r="F314" s="29" t="str">
        <f t="shared" si="3"/>
        <v>0</v>
      </c>
      <c r="G314" s="32" t="str">
        <f t="shared" si="4"/>
        <v>0</v>
      </c>
      <c r="H314" s="34">
        <v>568065.53</v>
      </c>
      <c r="K314" s="14"/>
    </row>
    <row r="315">
      <c r="A315" s="15" t="s">
        <v>35</v>
      </c>
      <c r="B315" s="2" t="s">
        <v>362</v>
      </c>
      <c r="C315" s="2" t="s">
        <v>63</v>
      </c>
      <c r="D315" s="29" t="str">
        <f t="shared" si="1"/>
        <v>0</v>
      </c>
      <c r="E315" s="29" t="str">
        <f t="shared" si="2"/>
        <v>0</v>
      </c>
      <c r="F315" s="29" t="str">
        <f t="shared" si="3"/>
        <v>0</v>
      </c>
      <c r="G315" s="32" t="str">
        <f t="shared" si="4"/>
        <v>0</v>
      </c>
      <c r="H315" s="34">
        <v>1282081.91</v>
      </c>
      <c r="K315" s="14"/>
    </row>
    <row r="316">
      <c r="A316" s="15" t="s">
        <v>35</v>
      </c>
      <c r="B316" s="2" t="s">
        <v>363</v>
      </c>
      <c r="C316" s="2" t="s">
        <v>63</v>
      </c>
      <c r="D316" s="29" t="str">
        <f t="shared" si="1"/>
        <v>0</v>
      </c>
      <c r="E316" s="29" t="str">
        <f t="shared" si="2"/>
        <v>0</v>
      </c>
      <c r="F316" s="29" t="str">
        <f t="shared" si="3"/>
        <v>0</v>
      </c>
      <c r="G316" s="32" t="str">
        <f t="shared" si="4"/>
        <v>0</v>
      </c>
      <c r="H316" s="34">
        <v>35497.07</v>
      </c>
      <c r="K316" s="14"/>
    </row>
    <row r="317">
      <c r="A317" s="15" t="s">
        <v>35</v>
      </c>
      <c r="B317" s="2" t="s">
        <v>364</v>
      </c>
      <c r="C317" s="2" t="s">
        <v>63</v>
      </c>
      <c r="D317" s="29" t="str">
        <f t="shared" si="1"/>
        <v>0</v>
      </c>
      <c r="E317" s="29" t="str">
        <f t="shared" si="2"/>
        <v>0</v>
      </c>
      <c r="F317" s="29" t="str">
        <f t="shared" si="3"/>
        <v>0</v>
      </c>
      <c r="G317" s="32" t="str">
        <f t="shared" si="4"/>
        <v>0</v>
      </c>
      <c r="H317" s="34">
        <v>486374.75</v>
      </c>
      <c r="K317" s="14"/>
    </row>
    <row r="318">
      <c r="A318" s="15" t="s">
        <v>35</v>
      </c>
      <c r="B318" s="2" t="s">
        <v>365</v>
      </c>
      <c r="C318" s="2" t="s">
        <v>63</v>
      </c>
      <c r="D318" s="29" t="str">
        <f t="shared" si="1"/>
        <v>0</v>
      </c>
      <c r="E318" s="29" t="str">
        <f t="shared" si="2"/>
        <v>0</v>
      </c>
      <c r="F318" s="29" t="str">
        <f t="shared" si="3"/>
        <v>0</v>
      </c>
      <c r="G318" s="32" t="str">
        <f t="shared" si="4"/>
        <v>0</v>
      </c>
      <c r="H318" s="34">
        <v>230957.28</v>
      </c>
      <c r="K318" s="14"/>
    </row>
    <row r="319">
      <c r="A319" s="15" t="s">
        <v>35</v>
      </c>
      <c r="B319" s="2" t="s">
        <v>366</v>
      </c>
      <c r="C319" s="2" t="s">
        <v>63</v>
      </c>
      <c r="D319" s="29" t="str">
        <f t="shared" si="1"/>
        <v>0</v>
      </c>
      <c r="E319" s="29" t="str">
        <f t="shared" si="2"/>
        <v>0</v>
      </c>
      <c r="F319" s="29" t="str">
        <f t="shared" si="3"/>
        <v>0</v>
      </c>
      <c r="G319" s="32" t="str">
        <f t="shared" si="4"/>
        <v>0</v>
      </c>
      <c r="H319" s="34">
        <v>108196.25</v>
      </c>
      <c r="K319" s="14"/>
    </row>
    <row r="320">
      <c r="A320" s="15" t="s">
        <v>35</v>
      </c>
      <c r="B320" s="2" t="s">
        <v>367</v>
      </c>
      <c r="C320" s="2" t="s">
        <v>63</v>
      </c>
      <c r="D320" s="29" t="str">
        <f t="shared" si="1"/>
        <v>0</v>
      </c>
      <c r="E320" s="29" t="str">
        <f t="shared" si="2"/>
        <v>0</v>
      </c>
      <c r="F320" s="29" t="str">
        <f t="shared" si="3"/>
        <v>0</v>
      </c>
      <c r="G320" s="32" t="str">
        <f t="shared" si="4"/>
        <v>0</v>
      </c>
      <c r="H320" s="34">
        <v>102595.19</v>
      </c>
      <c r="K320" s="14"/>
    </row>
    <row r="321">
      <c r="A321" s="15" t="s">
        <v>35</v>
      </c>
      <c r="B321" s="2" t="s">
        <v>368</v>
      </c>
      <c r="C321" s="2" t="s">
        <v>63</v>
      </c>
      <c r="D321" s="29" t="str">
        <f t="shared" si="1"/>
        <v>0</v>
      </c>
      <c r="E321" s="29" t="str">
        <f t="shared" si="2"/>
        <v>0</v>
      </c>
      <c r="F321" s="29" t="str">
        <f t="shared" si="3"/>
        <v>0</v>
      </c>
      <c r="G321" s="32" t="str">
        <f t="shared" si="4"/>
        <v>0</v>
      </c>
      <c r="H321" s="34">
        <v>136474.82</v>
      </c>
      <c r="K321" s="14"/>
    </row>
    <row r="322">
      <c r="A322" s="15" t="s">
        <v>35</v>
      </c>
      <c r="B322" s="2" t="s">
        <v>369</v>
      </c>
      <c r="C322" s="2" t="s">
        <v>63</v>
      </c>
      <c r="D322" s="29" t="str">
        <f t="shared" si="1"/>
        <v>0</v>
      </c>
      <c r="E322" s="29" t="str">
        <f t="shared" si="2"/>
        <v>0</v>
      </c>
      <c r="F322" s="29" t="str">
        <f t="shared" si="3"/>
        <v>0</v>
      </c>
      <c r="G322" s="32" t="str">
        <f t="shared" si="4"/>
        <v>0</v>
      </c>
      <c r="H322" s="34">
        <v>605572.6</v>
      </c>
      <c r="K322" s="14"/>
    </row>
    <row r="323">
      <c r="A323" s="15" t="s">
        <v>35</v>
      </c>
      <c r="B323" s="2" t="s">
        <v>370</v>
      </c>
      <c r="C323" s="2" t="s">
        <v>63</v>
      </c>
      <c r="D323" s="29" t="str">
        <f t="shared" si="1"/>
        <v>0</v>
      </c>
      <c r="E323" s="29" t="str">
        <f t="shared" si="2"/>
        <v>0</v>
      </c>
      <c r="F323" s="29" t="str">
        <f t="shared" si="3"/>
        <v>0</v>
      </c>
      <c r="G323" s="32" t="str">
        <f t="shared" si="4"/>
        <v>0</v>
      </c>
      <c r="H323" s="34">
        <v>159321.27</v>
      </c>
      <c r="K323" s="14"/>
    </row>
    <row r="324">
      <c r="A324" s="15" t="s">
        <v>35</v>
      </c>
      <c r="B324" s="2" t="s">
        <v>371</v>
      </c>
      <c r="C324" s="2" t="s">
        <v>63</v>
      </c>
      <c r="D324" s="29" t="str">
        <f t="shared" si="1"/>
        <v>0</v>
      </c>
      <c r="E324" s="29" t="str">
        <f t="shared" si="2"/>
        <v>0</v>
      </c>
      <c r="F324" s="29" t="str">
        <f t="shared" si="3"/>
        <v>0</v>
      </c>
      <c r="G324" s="32" t="str">
        <f t="shared" si="4"/>
        <v>0</v>
      </c>
      <c r="H324" s="34">
        <v>99130.43</v>
      </c>
      <c r="K324" s="14"/>
    </row>
    <row r="325">
      <c r="A325" s="15" t="s">
        <v>35</v>
      </c>
      <c r="B325" s="2" t="s">
        <v>372</v>
      </c>
      <c r="C325" s="2" t="s">
        <v>63</v>
      </c>
      <c r="D325" s="29" t="str">
        <f t="shared" si="1"/>
        <v>0</v>
      </c>
      <c r="E325" s="29" t="str">
        <f t="shared" si="2"/>
        <v>0</v>
      </c>
      <c r="F325" s="29" t="str">
        <f t="shared" si="3"/>
        <v>0</v>
      </c>
      <c r="G325" s="32" t="str">
        <f t="shared" si="4"/>
        <v>0</v>
      </c>
      <c r="H325" s="34">
        <v>99011.42</v>
      </c>
      <c r="K325" s="14"/>
    </row>
    <row r="326">
      <c r="A326" s="15" t="s">
        <v>35</v>
      </c>
      <c r="B326" s="2" t="s">
        <v>373</v>
      </c>
      <c r="C326" s="2" t="s">
        <v>63</v>
      </c>
      <c r="D326" s="29" t="str">
        <f t="shared" si="1"/>
        <v>0</v>
      </c>
      <c r="E326" s="29" t="str">
        <f t="shared" si="2"/>
        <v>0</v>
      </c>
      <c r="F326" s="29" t="str">
        <f t="shared" si="3"/>
        <v>0</v>
      </c>
      <c r="G326" s="32" t="str">
        <f t="shared" si="4"/>
        <v>0</v>
      </c>
      <c r="H326" s="34">
        <v>821948.56</v>
      </c>
      <c r="K326" s="14"/>
    </row>
    <row r="327">
      <c r="A327" s="15" t="s">
        <v>35</v>
      </c>
      <c r="B327" s="2" t="s">
        <v>374</v>
      </c>
      <c r="C327" s="2" t="s">
        <v>63</v>
      </c>
      <c r="D327" s="29" t="str">
        <f t="shared" si="1"/>
        <v>0</v>
      </c>
      <c r="E327" s="29" t="str">
        <f t="shared" si="2"/>
        <v>0</v>
      </c>
      <c r="F327" s="29" t="str">
        <f t="shared" si="3"/>
        <v>0</v>
      </c>
      <c r="G327" s="32" t="str">
        <f t="shared" si="4"/>
        <v>0</v>
      </c>
      <c r="H327" s="34">
        <v>140497.52</v>
      </c>
      <c r="K327" s="14"/>
    </row>
    <row r="328">
      <c r="A328" s="15" t="s">
        <v>35</v>
      </c>
      <c r="B328" s="2" t="s">
        <v>375</v>
      </c>
      <c r="C328" s="2" t="s">
        <v>63</v>
      </c>
      <c r="D328" s="29" t="str">
        <f t="shared" si="1"/>
        <v>0</v>
      </c>
      <c r="E328" s="29" t="str">
        <f t="shared" si="2"/>
        <v>0</v>
      </c>
      <c r="F328" s="29" t="str">
        <f t="shared" si="3"/>
        <v>0</v>
      </c>
      <c r="G328" s="32" t="str">
        <f t="shared" si="4"/>
        <v>0</v>
      </c>
      <c r="H328" s="34">
        <v>133813.99</v>
      </c>
      <c r="K328" s="14"/>
    </row>
    <row r="329">
      <c r="A329" s="15" t="s">
        <v>35</v>
      </c>
      <c r="B329" s="2" t="s">
        <v>376</v>
      </c>
      <c r="C329" s="2" t="s">
        <v>63</v>
      </c>
      <c r="D329" s="29" t="str">
        <f t="shared" si="1"/>
        <v>0</v>
      </c>
      <c r="E329" s="29" t="str">
        <f t="shared" si="2"/>
        <v>0</v>
      </c>
      <c r="F329" s="29" t="str">
        <f t="shared" si="3"/>
        <v>0</v>
      </c>
      <c r="G329" s="32" t="str">
        <f t="shared" si="4"/>
        <v>0</v>
      </c>
      <c r="H329" s="34">
        <v>349540.27</v>
      </c>
      <c r="K329" s="14"/>
    </row>
    <row r="330">
      <c r="A330" s="15" t="s">
        <v>35</v>
      </c>
      <c r="B330" s="2" t="s">
        <v>377</v>
      </c>
      <c r="C330" s="2" t="s">
        <v>63</v>
      </c>
      <c r="D330" s="29" t="str">
        <f t="shared" si="1"/>
        <v>0</v>
      </c>
      <c r="E330" s="29" t="str">
        <f t="shared" si="2"/>
        <v>0</v>
      </c>
      <c r="F330" s="29" t="str">
        <f t="shared" si="3"/>
        <v>0</v>
      </c>
      <c r="G330" s="32" t="str">
        <f t="shared" si="4"/>
        <v>0</v>
      </c>
      <c r="H330" s="34">
        <v>317112.29</v>
      </c>
      <c r="K330" s="14"/>
    </row>
    <row r="331">
      <c r="A331" s="15" t="s">
        <v>35</v>
      </c>
      <c r="B331" s="2" t="s">
        <v>378</v>
      </c>
      <c r="C331" s="2" t="s">
        <v>63</v>
      </c>
      <c r="D331" s="29" t="str">
        <f t="shared" si="1"/>
        <v>0</v>
      </c>
      <c r="E331" s="29" t="str">
        <f t="shared" si="2"/>
        <v>0</v>
      </c>
      <c r="F331" s="29" t="str">
        <f t="shared" si="3"/>
        <v>0</v>
      </c>
      <c r="G331" s="32" t="str">
        <f t="shared" si="4"/>
        <v>0</v>
      </c>
      <c r="H331" s="34">
        <v>1251373.33</v>
      </c>
      <c r="K331" s="14"/>
    </row>
    <row r="332">
      <c r="A332" s="15" t="s">
        <v>35</v>
      </c>
      <c r="B332" s="2" t="s">
        <v>379</v>
      </c>
      <c r="C332" s="2" t="s">
        <v>63</v>
      </c>
      <c r="D332" s="29" t="str">
        <f t="shared" si="1"/>
        <v>0</v>
      </c>
      <c r="E332" s="29" t="str">
        <f t="shared" si="2"/>
        <v>0</v>
      </c>
      <c r="F332" s="29" t="str">
        <f t="shared" si="3"/>
        <v>0</v>
      </c>
      <c r="G332" s="32" t="str">
        <f t="shared" si="4"/>
        <v>0</v>
      </c>
      <c r="H332" s="34">
        <v>84278.61</v>
      </c>
      <c r="K332" s="14"/>
    </row>
    <row r="333">
      <c r="A333" s="15" t="s">
        <v>35</v>
      </c>
      <c r="B333" s="2" t="s">
        <v>380</v>
      </c>
      <c r="C333" s="2" t="s">
        <v>63</v>
      </c>
      <c r="D333" s="29" t="str">
        <f t="shared" si="1"/>
        <v>0</v>
      </c>
      <c r="E333" s="29" t="str">
        <f t="shared" si="2"/>
        <v>0</v>
      </c>
      <c r="F333" s="29" t="str">
        <f t="shared" si="3"/>
        <v>0</v>
      </c>
      <c r="G333" s="32" t="str">
        <f t="shared" si="4"/>
        <v>0</v>
      </c>
      <c r="H333" s="34">
        <v>101836.89</v>
      </c>
      <c r="K333" s="14"/>
    </row>
    <row r="334">
      <c r="A334" s="15" t="s">
        <v>35</v>
      </c>
      <c r="B334" s="2" t="s">
        <v>381</v>
      </c>
      <c r="C334" s="2" t="s">
        <v>63</v>
      </c>
      <c r="D334" s="29" t="str">
        <f t="shared" si="1"/>
        <v>0</v>
      </c>
      <c r="E334" s="29" t="str">
        <f t="shared" si="2"/>
        <v>0</v>
      </c>
      <c r="F334" s="29" t="str">
        <f t="shared" si="3"/>
        <v>0</v>
      </c>
      <c r="G334" s="32" t="str">
        <f t="shared" si="4"/>
        <v>0</v>
      </c>
      <c r="H334" s="34">
        <v>543504.34</v>
      </c>
      <c r="K334" s="14"/>
    </row>
    <row r="335">
      <c r="A335" s="15" t="s">
        <v>35</v>
      </c>
      <c r="B335" s="2" t="s">
        <v>382</v>
      </c>
      <c r="C335" s="2" t="s">
        <v>63</v>
      </c>
      <c r="D335" s="29" t="str">
        <f t="shared" si="1"/>
        <v>0</v>
      </c>
      <c r="E335" s="29" t="str">
        <f t="shared" si="2"/>
        <v>0</v>
      </c>
      <c r="F335" s="29" t="str">
        <f t="shared" si="3"/>
        <v>0</v>
      </c>
      <c r="G335" s="32" t="str">
        <f t="shared" si="4"/>
        <v>0</v>
      </c>
      <c r="H335" s="34">
        <v>124982.96</v>
      </c>
      <c r="K335" s="14"/>
    </row>
    <row r="336">
      <c r="A336" s="15" t="s">
        <v>35</v>
      </c>
      <c r="B336" s="2" t="s">
        <v>383</v>
      </c>
      <c r="C336" s="2" t="s">
        <v>63</v>
      </c>
      <c r="D336" s="29" t="str">
        <f t="shared" si="1"/>
        <v>0</v>
      </c>
      <c r="E336" s="29" t="str">
        <f t="shared" si="2"/>
        <v>0</v>
      </c>
      <c r="F336" s="29" t="str">
        <f t="shared" si="3"/>
        <v>0</v>
      </c>
      <c r="G336" s="32" t="str">
        <f t="shared" si="4"/>
        <v>0</v>
      </c>
      <c r="H336" s="34">
        <v>147755.33</v>
      </c>
      <c r="K336" s="14"/>
    </row>
    <row r="337">
      <c r="A337" s="15" t="s">
        <v>35</v>
      </c>
      <c r="B337" s="2" t="s">
        <v>384</v>
      </c>
      <c r="C337" s="2" t="s">
        <v>63</v>
      </c>
      <c r="D337" s="29" t="str">
        <f t="shared" si="1"/>
        <v>0</v>
      </c>
      <c r="E337" s="29" t="str">
        <f t="shared" si="2"/>
        <v>0</v>
      </c>
      <c r="F337" s="29" t="str">
        <f t="shared" si="3"/>
        <v>0</v>
      </c>
      <c r="G337" s="32" t="str">
        <f t="shared" si="4"/>
        <v>0</v>
      </c>
      <c r="H337" s="34">
        <v>840116.2</v>
      </c>
      <c r="K337" s="14"/>
    </row>
    <row r="338">
      <c r="A338" s="15" t="s">
        <v>35</v>
      </c>
      <c r="B338" s="2" t="s">
        <v>385</v>
      </c>
      <c r="C338" s="2" t="s">
        <v>63</v>
      </c>
      <c r="D338" s="29" t="str">
        <f t="shared" si="1"/>
        <v>0</v>
      </c>
      <c r="E338" s="29" t="str">
        <f t="shared" si="2"/>
        <v>0</v>
      </c>
      <c r="F338" s="29" t="str">
        <f t="shared" si="3"/>
        <v>0</v>
      </c>
      <c r="G338" s="32" t="str">
        <f t="shared" si="4"/>
        <v>0</v>
      </c>
      <c r="H338" s="34">
        <v>9867.44</v>
      </c>
      <c r="K338" s="14"/>
    </row>
    <row r="339">
      <c r="A339" s="15" t="s">
        <v>35</v>
      </c>
      <c r="B339" s="2" t="s">
        <v>386</v>
      </c>
      <c r="C339" s="2" t="s">
        <v>63</v>
      </c>
      <c r="D339" s="29" t="str">
        <f t="shared" si="1"/>
        <v>0</v>
      </c>
      <c r="E339" s="29" t="str">
        <f t="shared" si="2"/>
        <v>0</v>
      </c>
      <c r="F339" s="29" t="str">
        <f t="shared" si="3"/>
        <v>0</v>
      </c>
      <c r="G339" s="32" t="str">
        <f t="shared" si="4"/>
        <v>0</v>
      </c>
      <c r="H339" s="34">
        <v>179465.31</v>
      </c>
      <c r="K339" s="14"/>
    </row>
    <row r="340">
      <c r="A340" s="15" t="s">
        <v>35</v>
      </c>
      <c r="B340" s="2" t="s">
        <v>387</v>
      </c>
      <c r="C340" s="2" t="s">
        <v>63</v>
      </c>
      <c r="D340" s="29" t="str">
        <f t="shared" si="1"/>
        <v>0</v>
      </c>
      <c r="E340" s="29" t="str">
        <f t="shared" si="2"/>
        <v>0</v>
      </c>
      <c r="F340" s="29" t="str">
        <f t="shared" si="3"/>
        <v>0</v>
      </c>
      <c r="G340" s="32" t="str">
        <f t="shared" si="4"/>
        <v>0</v>
      </c>
      <c r="H340" s="34">
        <v>516099.73</v>
      </c>
      <c r="K340" s="14"/>
    </row>
    <row r="341">
      <c r="A341" s="15" t="s">
        <v>35</v>
      </c>
      <c r="B341" s="2" t="s">
        <v>388</v>
      </c>
      <c r="C341" s="2" t="s">
        <v>63</v>
      </c>
      <c r="D341" s="29" t="str">
        <f t="shared" si="1"/>
        <v>0</v>
      </c>
      <c r="E341" s="29" t="str">
        <f t="shared" si="2"/>
        <v>0</v>
      </c>
      <c r="F341" s="29" t="str">
        <f t="shared" si="3"/>
        <v>0</v>
      </c>
      <c r="G341" s="32" t="str">
        <f t="shared" si="4"/>
        <v>0</v>
      </c>
      <c r="H341" s="34">
        <v>103028.04</v>
      </c>
      <c r="K341" s="14"/>
    </row>
    <row r="342">
      <c r="A342" s="15" t="s">
        <v>35</v>
      </c>
      <c r="B342" s="2" t="s">
        <v>389</v>
      </c>
      <c r="C342" s="2" t="s">
        <v>63</v>
      </c>
      <c r="D342" s="29" t="str">
        <f t="shared" si="1"/>
        <v>0</v>
      </c>
      <c r="E342" s="29" t="str">
        <f t="shared" si="2"/>
        <v>0</v>
      </c>
      <c r="F342" s="29" t="str">
        <f t="shared" si="3"/>
        <v>0</v>
      </c>
      <c r="G342" s="32" t="str">
        <f t="shared" si="4"/>
        <v>0</v>
      </c>
      <c r="H342" s="34">
        <v>161105.53</v>
      </c>
      <c r="K342" s="14"/>
    </row>
    <row r="343">
      <c r="A343" s="15" t="s">
        <v>35</v>
      </c>
      <c r="B343" s="2" t="s">
        <v>390</v>
      </c>
      <c r="C343" s="2" t="s">
        <v>63</v>
      </c>
      <c r="D343" s="29" t="str">
        <f t="shared" si="1"/>
        <v>0</v>
      </c>
      <c r="E343" s="29" t="str">
        <f t="shared" si="2"/>
        <v>0</v>
      </c>
      <c r="F343" s="29" t="str">
        <f t="shared" si="3"/>
        <v>0</v>
      </c>
      <c r="G343" s="32" t="str">
        <f t="shared" si="4"/>
        <v>0</v>
      </c>
      <c r="H343" s="34">
        <v>13751.69</v>
      </c>
      <c r="K343" s="14"/>
    </row>
    <row r="344">
      <c r="A344" s="15" t="s">
        <v>35</v>
      </c>
      <c r="B344" s="2" t="s">
        <v>391</v>
      </c>
      <c r="C344" s="2" t="s">
        <v>63</v>
      </c>
      <c r="D344" s="29" t="str">
        <f t="shared" si="1"/>
        <v>0</v>
      </c>
      <c r="E344" s="29" t="str">
        <f t="shared" si="2"/>
        <v>0</v>
      </c>
      <c r="F344" s="29" t="str">
        <f t="shared" si="3"/>
        <v>0</v>
      </c>
      <c r="G344" s="32" t="str">
        <f t="shared" si="4"/>
        <v>0</v>
      </c>
      <c r="H344" s="34">
        <v>1102813.16</v>
      </c>
      <c r="K344" s="14"/>
    </row>
    <row r="345">
      <c r="A345" s="15" t="s">
        <v>35</v>
      </c>
      <c r="B345" s="2" t="s">
        <v>392</v>
      </c>
      <c r="C345" s="2" t="s">
        <v>63</v>
      </c>
      <c r="D345" s="29" t="str">
        <f t="shared" si="1"/>
        <v>0</v>
      </c>
      <c r="E345" s="29" t="str">
        <f t="shared" si="2"/>
        <v>0</v>
      </c>
      <c r="F345" s="29" t="str">
        <f t="shared" si="3"/>
        <v>0</v>
      </c>
      <c r="G345" s="32" t="str">
        <f t="shared" si="4"/>
        <v>0</v>
      </c>
      <c r="H345" s="34">
        <v>82471.32</v>
      </c>
      <c r="K345" s="14"/>
    </row>
    <row r="346">
      <c r="A346" s="15" t="s">
        <v>35</v>
      </c>
      <c r="B346" s="2" t="s">
        <v>393</v>
      </c>
      <c r="C346" s="2" t="s">
        <v>63</v>
      </c>
      <c r="D346" s="29" t="str">
        <f t="shared" si="1"/>
        <v>0</v>
      </c>
      <c r="E346" s="29" t="str">
        <f t="shared" si="2"/>
        <v>0</v>
      </c>
      <c r="F346" s="29" t="str">
        <f t="shared" si="3"/>
        <v>0</v>
      </c>
      <c r="G346" s="32" t="str">
        <f t="shared" si="4"/>
        <v>0</v>
      </c>
      <c r="H346" s="34">
        <v>35369.09</v>
      </c>
      <c r="K346" s="14"/>
    </row>
    <row r="347">
      <c r="A347" s="15" t="s">
        <v>35</v>
      </c>
      <c r="B347" s="2" t="s">
        <v>394</v>
      </c>
      <c r="C347" s="2" t="s">
        <v>63</v>
      </c>
      <c r="D347" s="29" t="str">
        <f t="shared" si="1"/>
        <v>0</v>
      </c>
      <c r="E347" s="29" t="str">
        <f t="shared" si="2"/>
        <v>0</v>
      </c>
      <c r="F347" s="29" t="str">
        <f t="shared" si="3"/>
        <v>0</v>
      </c>
      <c r="G347" s="32" t="str">
        <f t="shared" si="4"/>
        <v>0</v>
      </c>
      <c r="H347" s="34">
        <v>46567.38</v>
      </c>
      <c r="K347" s="14"/>
    </row>
    <row r="348">
      <c r="A348" s="15" t="s">
        <v>35</v>
      </c>
      <c r="B348" s="2" t="s">
        <v>395</v>
      </c>
      <c r="C348" s="2" t="s">
        <v>63</v>
      </c>
      <c r="D348" s="29" t="str">
        <f t="shared" si="1"/>
        <v>0</v>
      </c>
      <c r="E348" s="29" t="str">
        <f t="shared" si="2"/>
        <v>0</v>
      </c>
      <c r="F348" s="29" t="str">
        <f t="shared" si="3"/>
        <v>0</v>
      </c>
      <c r="G348" s="32" t="str">
        <f t="shared" si="4"/>
        <v>0</v>
      </c>
      <c r="H348" s="34">
        <v>97656.68</v>
      </c>
      <c r="K348" s="14"/>
    </row>
    <row r="349">
      <c r="A349" s="15" t="s">
        <v>35</v>
      </c>
      <c r="B349" s="2" t="s">
        <v>396</v>
      </c>
      <c r="C349" s="2" t="s">
        <v>63</v>
      </c>
      <c r="D349" s="29" t="str">
        <f t="shared" si="1"/>
        <v>0</v>
      </c>
      <c r="E349" s="29" t="str">
        <f t="shared" si="2"/>
        <v>0</v>
      </c>
      <c r="F349" s="29" t="str">
        <f t="shared" si="3"/>
        <v>0</v>
      </c>
      <c r="G349" s="32" t="str">
        <f t="shared" si="4"/>
        <v>0</v>
      </c>
      <c r="H349" s="34">
        <v>188614.77</v>
      </c>
      <c r="K349" s="14"/>
    </row>
    <row r="350">
      <c r="A350" s="15" t="s">
        <v>35</v>
      </c>
      <c r="B350" s="2" t="s">
        <v>397</v>
      </c>
      <c r="C350" s="2" t="s">
        <v>63</v>
      </c>
      <c r="D350" s="29" t="str">
        <f t="shared" si="1"/>
        <v>0</v>
      </c>
      <c r="E350" s="29" t="str">
        <f t="shared" si="2"/>
        <v>0</v>
      </c>
      <c r="F350" s="29" t="str">
        <f t="shared" si="3"/>
        <v>0</v>
      </c>
      <c r="G350" s="32" t="str">
        <f t="shared" si="4"/>
        <v>0</v>
      </c>
      <c r="H350" s="34">
        <v>50292.8</v>
      </c>
      <c r="K350" s="14"/>
    </row>
    <row r="351">
      <c r="A351" s="15" t="s">
        <v>35</v>
      </c>
      <c r="B351" s="2" t="s">
        <v>398</v>
      </c>
      <c r="C351" s="2" t="s">
        <v>63</v>
      </c>
      <c r="D351" s="29" t="str">
        <f t="shared" si="1"/>
        <v>0</v>
      </c>
      <c r="E351" s="29" t="str">
        <f t="shared" si="2"/>
        <v>0</v>
      </c>
      <c r="F351" s="29" t="str">
        <f t="shared" si="3"/>
        <v>0</v>
      </c>
      <c r="G351" s="32" t="str">
        <f t="shared" si="4"/>
        <v>0</v>
      </c>
      <c r="H351" s="34">
        <v>78603.33</v>
      </c>
      <c r="K351" s="14"/>
    </row>
    <row r="352">
      <c r="A352" s="15" t="s">
        <v>35</v>
      </c>
      <c r="B352" s="2" t="s">
        <v>399</v>
      </c>
      <c r="C352" s="2" t="s">
        <v>63</v>
      </c>
      <c r="D352" s="29" t="str">
        <f t="shared" si="1"/>
        <v>0</v>
      </c>
      <c r="E352" s="29" t="str">
        <f t="shared" si="2"/>
        <v>0</v>
      </c>
      <c r="F352" s="29" t="str">
        <f t="shared" si="3"/>
        <v>0</v>
      </c>
      <c r="G352" s="32" t="str">
        <f t="shared" si="4"/>
        <v>0</v>
      </c>
      <c r="H352" s="34">
        <v>58690.37</v>
      </c>
      <c r="K352" s="14"/>
    </row>
    <row r="353">
      <c r="A353" s="15" t="s">
        <v>35</v>
      </c>
      <c r="B353" s="2" t="s">
        <v>400</v>
      </c>
      <c r="C353" s="2" t="s">
        <v>63</v>
      </c>
      <c r="D353" s="29" t="str">
        <f t="shared" si="1"/>
        <v>0</v>
      </c>
      <c r="E353" s="29" t="str">
        <f t="shared" si="2"/>
        <v>0</v>
      </c>
      <c r="F353" s="29" t="str">
        <f t="shared" si="3"/>
        <v>0</v>
      </c>
      <c r="G353" s="32" t="str">
        <f t="shared" si="4"/>
        <v>0</v>
      </c>
      <c r="H353" s="34">
        <v>3479.78</v>
      </c>
      <c r="K353" s="14"/>
    </row>
    <row r="354">
      <c r="A354" s="15" t="s">
        <v>35</v>
      </c>
      <c r="B354" s="2" t="s">
        <v>401</v>
      </c>
      <c r="C354" s="2" t="s">
        <v>63</v>
      </c>
      <c r="D354" s="29" t="str">
        <f t="shared" si="1"/>
        <v>0</v>
      </c>
      <c r="E354" s="29" t="str">
        <f t="shared" si="2"/>
        <v>0</v>
      </c>
      <c r="F354" s="29" t="str">
        <f t="shared" si="3"/>
        <v>0</v>
      </c>
      <c r="G354" s="32" t="str">
        <f t="shared" si="4"/>
        <v>0</v>
      </c>
      <c r="H354" s="34">
        <v>172816.17</v>
      </c>
      <c r="K354" s="14"/>
    </row>
    <row r="355">
      <c r="A355" s="15" t="s">
        <v>35</v>
      </c>
      <c r="B355" s="2" t="s">
        <v>402</v>
      </c>
      <c r="C355" s="2" t="s">
        <v>63</v>
      </c>
      <c r="D355" s="29" t="str">
        <f t="shared" si="1"/>
        <v>0</v>
      </c>
      <c r="E355" s="29" t="str">
        <f t="shared" si="2"/>
        <v>0</v>
      </c>
      <c r="F355" s="29" t="str">
        <f t="shared" si="3"/>
        <v>0</v>
      </c>
      <c r="G355" s="32" t="str">
        <f t="shared" si="4"/>
        <v>0</v>
      </c>
      <c r="H355" s="34">
        <v>139521.84</v>
      </c>
      <c r="K355" s="14"/>
    </row>
    <row r="356">
      <c r="A356" s="15" t="s">
        <v>35</v>
      </c>
      <c r="B356" s="2" t="s">
        <v>403</v>
      </c>
      <c r="C356" s="2" t="s">
        <v>63</v>
      </c>
      <c r="D356" s="29" t="str">
        <f t="shared" si="1"/>
        <v>0</v>
      </c>
      <c r="E356" s="29" t="str">
        <f t="shared" si="2"/>
        <v>0</v>
      </c>
      <c r="F356" s="29" t="str">
        <f t="shared" si="3"/>
        <v>0</v>
      </c>
      <c r="G356" s="32" t="str">
        <f t="shared" si="4"/>
        <v>0</v>
      </c>
      <c r="H356" s="34">
        <v>200332.2</v>
      </c>
      <c r="K356" s="14"/>
    </row>
    <row r="357">
      <c r="A357" s="15" t="s">
        <v>35</v>
      </c>
      <c r="B357" s="2" t="s">
        <v>404</v>
      </c>
      <c r="C357" s="2" t="s">
        <v>63</v>
      </c>
      <c r="D357" s="29" t="str">
        <f t="shared" si="1"/>
        <v>0</v>
      </c>
      <c r="E357" s="29" t="str">
        <f t="shared" si="2"/>
        <v>0</v>
      </c>
      <c r="F357" s="29" t="str">
        <f t="shared" si="3"/>
        <v>0</v>
      </c>
      <c r="G357" s="32" t="str">
        <f t="shared" si="4"/>
        <v>0</v>
      </c>
      <c r="H357" s="34">
        <v>216108.3</v>
      </c>
      <c r="K357" s="14"/>
    </row>
    <row r="358">
      <c r="A358" s="15" t="s">
        <v>35</v>
      </c>
      <c r="B358" s="2" t="s">
        <v>405</v>
      </c>
      <c r="C358" s="2" t="s">
        <v>63</v>
      </c>
      <c r="D358" s="29" t="str">
        <f t="shared" si="1"/>
        <v>0</v>
      </c>
      <c r="E358" s="29" t="str">
        <f t="shared" si="2"/>
        <v>0</v>
      </c>
      <c r="F358" s="29" t="str">
        <f t="shared" si="3"/>
        <v>0</v>
      </c>
      <c r="G358" s="32" t="str">
        <f t="shared" si="4"/>
        <v>0</v>
      </c>
      <c r="H358" s="34">
        <v>114175.41</v>
      </c>
      <c r="K358" s="14"/>
    </row>
    <row r="359">
      <c r="A359" s="15" t="s">
        <v>35</v>
      </c>
      <c r="B359" s="2" t="s">
        <v>406</v>
      </c>
      <c r="C359" s="2" t="s">
        <v>63</v>
      </c>
      <c r="D359" s="29" t="str">
        <f t="shared" si="1"/>
        <v>0</v>
      </c>
      <c r="E359" s="29" t="str">
        <f t="shared" si="2"/>
        <v>0</v>
      </c>
      <c r="F359" s="29" t="str">
        <f t="shared" si="3"/>
        <v>0</v>
      </c>
      <c r="G359" s="32" t="str">
        <f t="shared" si="4"/>
        <v>0</v>
      </c>
      <c r="H359" s="34">
        <v>255720.26</v>
      </c>
      <c r="K359" s="14"/>
    </row>
    <row r="360">
      <c r="A360" s="15" t="s">
        <v>35</v>
      </c>
      <c r="B360" s="2" t="s">
        <v>407</v>
      </c>
      <c r="C360" s="2" t="s">
        <v>63</v>
      </c>
      <c r="D360" s="29" t="str">
        <f t="shared" si="1"/>
        <v>0</v>
      </c>
      <c r="E360" s="29" t="str">
        <f t="shared" si="2"/>
        <v>0</v>
      </c>
      <c r="F360" s="29" t="str">
        <f t="shared" si="3"/>
        <v>0</v>
      </c>
      <c r="G360" s="32" t="str">
        <f t="shared" si="4"/>
        <v>0</v>
      </c>
      <c r="H360" s="34">
        <v>609064.45</v>
      </c>
      <c r="K360" s="14"/>
    </row>
    <row r="361">
      <c r="A361" s="15" t="s">
        <v>35</v>
      </c>
      <c r="B361" s="2" t="s">
        <v>408</v>
      </c>
      <c r="C361" s="2" t="s">
        <v>63</v>
      </c>
      <c r="D361" s="29" t="str">
        <f t="shared" si="1"/>
        <v>0</v>
      </c>
      <c r="E361" s="29" t="str">
        <f t="shared" si="2"/>
        <v>0</v>
      </c>
      <c r="F361" s="29" t="str">
        <f t="shared" si="3"/>
        <v>0</v>
      </c>
      <c r="G361" s="32" t="str">
        <f t="shared" si="4"/>
        <v>0</v>
      </c>
      <c r="H361" s="34">
        <v>199672.51</v>
      </c>
      <c r="K361" s="14"/>
    </row>
    <row r="362">
      <c r="A362" s="15" t="s">
        <v>35</v>
      </c>
      <c r="B362" s="2" t="s">
        <v>409</v>
      </c>
      <c r="C362" s="2" t="s">
        <v>63</v>
      </c>
      <c r="D362" s="29" t="str">
        <f t="shared" si="1"/>
        <v>0</v>
      </c>
      <c r="E362" s="29" t="str">
        <f t="shared" si="2"/>
        <v>0</v>
      </c>
      <c r="F362" s="29" t="str">
        <f t="shared" si="3"/>
        <v>0</v>
      </c>
      <c r="G362" s="32" t="str">
        <f t="shared" si="4"/>
        <v>0</v>
      </c>
      <c r="H362" s="34">
        <v>66405.97</v>
      </c>
      <c r="K362" s="14"/>
    </row>
    <row r="363">
      <c r="A363" s="15" t="s">
        <v>35</v>
      </c>
      <c r="B363" s="2" t="s">
        <v>410</v>
      </c>
      <c r="C363" s="2" t="s">
        <v>63</v>
      </c>
      <c r="D363" s="29" t="str">
        <f t="shared" si="1"/>
        <v>0</v>
      </c>
      <c r="E363" s="29" t="str">
        <f t="shared" si="2"/>
        <v>0</v>
      </c>
      <c r="F363" s="29" t="str">
        <f t="shared" si="3"/>
        <v>0</v>
      </c>
      <c r="G363" s="32" t="str">
        <f t="shared" si="4"/>
        <v>0</v>
      </c>
      <c r="H363" s="34">
        <v>96147.2</v>
      </c>
      <c r="K363" s="14"/>
    </row>
    <row r="364">
      <c r="A364" s="15" t="s">
        <v>35</v>
      </c>
      <c r="B364" s="2" t="s">
        <v>411</v>
      </c>
      <c r="C364" s="2" t="s">
        <v>63</v>
      </c>
      <c r="D364" s="29" t="str">
        <f t="shared" si="1"/>
        <v>RWE </v>
      </c>
      <c r="E364" s="29" t="str">
        <f t="shared" si="2"/>
        <v>RWE</v>
      </c>
      <c r="F364" s="35" t="str">
        <f t="shared" si="3"/>
        <v>RWE FINANCE BV 6.25% 03 JUN 2030</v>
      </c>
      <c r="G364" s="32">
        <f t="shared" si="4"/>
        <v>252137.94</v>
      </c>
      <c r="H364" s="34">
        <v>252137.94</v>
      </c>
      <c r="K364" s="14"/>
    </row>
    <row r="365">
      <c r="A365" s="15" t="s">
        <v>35</v>
      </c>
      <c r="B365" s="2" t="s">
        <v>412</v>
      </c>
      <c r="C365" s="2" t="s">
        <v>63</v>
      </c>
      <c r="D365" s="29" t="str">
        <f t="shared" si="1"/>
        <v>0</v>
      </c>
      <c r="E365" s="29" t="str">
        <f t="shared" si="2"/>
        <v>0</v>
      </c>
      <c r="F365" s="29" t="str">
        <f t="shared" si="3"/>
        <v>0</v>
      </c>
      <c r="G365" s="32" t="str">
        <f t="shared" si="4"/>
        <v>0</v>
      </c>
      <c r="H365" s="34">
        <v>84325.63</v>
      </c>
      <c r="K365" s="14"/>
    </row>
    <row r="366">
      <c r="A366" s="15" t="s">
        <v>35</v>
      </c>
      <c r="B366" s="2" t="s">
        <v>413</v>
      </c>
      <c r="C366" s="2" t="s">
        <v>63</v>
      </c>
      <c r="D366" s="29" t="str">
        <f t="shared" si="1"/>
        <v>0</v>
      </c>
      <c r="E366" s="29" t="str">
        <f t="shared" si="2"/>
        <v>0</v>
      </c>
      <c r="F366" s="29" t="str">
        <f t="shared" si="3"/>
        <v>0</v>
      </c>
      <c r="G366" s="32" t="str">
        <f t="shared" si="4"/>
        <v>0</v>
      </c>
      <c r="H366" s="34">
        <v>311318.56</v>
      </c>
      <c r="K366" s="14"/>
    </row>
    <row r="367">
      <c r="A367" s="15" t="s">
        <v>35</v>
      </c>
      <c r="B367" s="2" t="s">
        <v>414</v>
      </c>
      <c r="C367" s="2" t="s">
        <v>63</v>
      </c>
      <c r="D367" s="29" t="str">
        <f t="shared" si="1"/>
        <v>0</v>
      </c>
      <c r="E367" s="29" t="str">
        <f t="shared" si="2"/>
        <v>0</v>
      </c>
      <c r="F367" s="29" t="str">
        <f t="shared" si="3"/>
        <v>0</v>
      </c>
      <c r="G367" s="32" t="str">
        <f t="shared" si="4"/>
        <v>0</v>
      </c>
      <c r="H367" s="34">
        <v>106292.27</v>
      </c>
      <c r="K367" s="14"/>
    </row>
    <row r="368">
      <c r="A368" s="15" t="s">
        <v>35</v>
      </c>
      <c r="B368" s="2" t="s">
        <v>415</v>
      </c>
      <c r="C368" s="2" t="s">
        <v>63</v>
      </c>
      <c r="D368" s="29" t="str">
        <f t="shared" si="1"/>
        <v>0</v>
      </c>
      <c r="E368" s="29" t="str">
        <f t="shared" si="2"/>
        <v>0</v>
      </c>
      <c r="F368" s="29" t="str">
        <f t="shared" si="3"/>
        <v>0</v>
      </c>
      <c r="G368" s="32" t="str">
        <f t="shared" si="4"/>
        <v>0</v>
      </c>
      <c r="H368" s="34">
        <v>159535.29</v>
      </c>
      <c r="K368" s="14"/>
    </row>
    <row r="369">
      <c r="A369" s="15" t="s">
        <v>35</v>
      </c>
      <c r="B369" s="2" t="s">
        <v>416</v>
      </c>
      <c r="C369" s="2" t="s">
        <v>63</v>
      </c>
      <c r="D369" s="29" t="str">
        <f t="shared" si="1"/>
        <v>0</v>
      </c>
      <c r="E369" s="29" t="str">
        <f t="shared" si="2"/>
        <v>0</v>
      </c>
      <c r="F369" s="29" t="str">
        <f t="shared" si="3"/>
        <v>0</v>
      </c>
      <c r="G369" s="32" t="str">
        <f t="shared" si="4"/>
        <v>0</v>
      </c>
      <c r="H369" s="34">
        <v>667480.82</v>
      </c>
      <c r="K369" s="14"/>
    </row>
    <row r="370">
      <c r="A370" s="15" t="s">
        <v>35</v>
      </c>
      <c r="B370" s="2" t="s">
        <v>417</v>
      </c>
      <c r="C370" s="2" t="s">
        <v>63</v>
      </c>
      <c r="D370" s="29" t="str">
        <f t="shared" si="1"/>
        <v>0</v>
      </c>
      <c r="E370" s="29" t="str">
        <f t="shared" si="2"/>
        <v>0</v>
      </c>
      <c r="F370" s="29" t="str">
        <f t="shared" si="3"/>
        <v>0</v>
      </c>
      <c r="G370" s="32" t="str">
        <f t="shared" si="4"/>
        <v>0</v>
      </c>
      <c r="H370" s="34">
        <v>204124.6</v>
      </c>
      <c r="K370" s="14"/>
    </row>
    <row r="371">
      <c r="A371" s="15" t="s">
        <v>35</v>
      </c>
      <c r="B371" s="2" t="s">
        <v>418</v>
      </c>
      <c r="C371" s="2" t="s">
        <v>63</v>
      </c>
      <c r="D371" s="29" t="str">
        <f t="shared" si="1"/>
        <v>0</v>
      </c>
      <c r="E371" s="29" t="str">
        <f t="shared" si="2"/>
        <v>0</v>
      </c>
      <c r="F371" s="29" t="str">
        <f t="shared" si="3"/>
        <v>0</v>
      </c>
      <c r="G371" s="32" t="str">
        <f t="shared" si="4"/>
        <v>0</v>
      </c>
      <c r="H371" s="34">
        <v>98456.16</v>
      </c>
      <c r="K371" s="14"/>
    </row>
    <row r="372">
      <c r="A372" s="15" t="s">
        <v>35</v>
      </c>
      <c r="B372" s="2" t="s">
        <v>419</v>
      </c>
      <c r="C372" s="2" t="s">
        <v>63</v>
      </c>
      <c r="D372" s="29" t="str">
        <f t="shared" si="1"/>
        <v>0</v>
      </c>
      <c r="E372" s="29" t="str">
        <f t="shared" si="2"/>
        <v>0</v>
      </c>
      <c r="F372" s="29" t="str">
        <f t="shared" si="3"/>
        <v>0</v>
      </c>
      <c r="G372" s="32" t="str">
        <f t="shared" si="4"/>
        <v>0</v>
      </c>
      <c r="H372" s="34">
        <v>272377.9</v>
      </c>
      <c r="K372" s="14"/>
    </row>
    <row r="373">
      <c r="A373" s="15" t="s">
        <v>35</v>
      </c>
      <c r="B373" s="2" t="s">
        <v>420</v>
      </c>
      <c r="C373" s="2" t="s">
        <v>63</v>
      </c>
      <c r="D373" s="29" t="str">
        <f t="shared" si="1"/>
        <v>0</v>
      </c>
      <c r="E373" s="29" t="str">
        <f t="shared" si="2"/>
        <v>0</v>
      </c>
      <c r="F373" s="29" t="str">
        <f t="shared" si="3"/>
        <v>0</v>
      </c>
      <c r="G373" s="32" t="str">
        <f t="shared" si="4"/>
        <v>0</v>
      </c>
      <c r="H373" s="34">
        <v>172331.4</v>
      </c>
      <c r="K373" s="14"/>
    </row>
    <row r="374">
      <c r="A374" s="15" t="s">
        <v>35</v>
      </c>
      <c r="B374" s="2" t="s">
        <v>421</v>
      </c>
      <c r="C374" s="2" t="s">
        <v>63</v>
      </c>
      <c r="D374" s="29" t="str">
        <f t="shared" si="1"/>
        <v>0</v>
      </c>
      <c r="E374" s="29" t="str">
        <f t="shared" si="2"/>
        <v>0</v>
      </c>
      <c r="F374" s="29" t="str">
        <f t="shared" si="3"/>
        <v>0</v>
      </c>
      <c r="G374" s="32" t="str">
        <f t="shared" si="4"/>
        <v>0</v>
      </c>
      <c r="H374" s="34">
        <v>282345.06</v>
      </c>
      <c r="K374" s="14"/>
    </row>
    <row r="375">
      <c r="A375" s="15" t="s">
        <v>35</v>
      </c>
      <c r="B375" s="2" t="s">
        <v>422</v>
      </c>
      <c r="C375" s="2" t="s">
        <v>63</v>
      </c>
      <c r="D375" s="29" t="str">
        <f t="shared" si="1"/>
        <v>0</v>
      </c>
      <c r="E375" s="29" t="str">
        <f t="shared" si="2"/>
        <v>0</v>
      </c>
      <c r="F375" s="29" t="str">
        <f t="shared" si="3"/>
        <v>0</v>
      </c>
      <c r="G375" s="32" t="str">
        <f t="shared" si="4"/>
        <v>0</v>
      </c>
      <c r="H375" s="34">
        <v>739180.31</v>
      </c>
      <c r="K375" s="14"/>
    </row>
    <row r="376">
      <c r="A376" s="15" t="s">
        <v>35</v>
      </c>
      <c r="B376" s="2" t="s">
        <v>423</v>
      </c>
      <c r="C376" s="2" t="s">
        <v>63</v>
      </c>
      <c r="D376" s="29" t="str">
        <f t="shared" si="1"/>
        <v>0</v>
      </c>
      <c r="E376" s="29" t="str">
        <f t="shared" si="2"/>
        <v>0</v>
      </c>
      <c r="F376" s="29" t="str">
        <f t="shared" si="3"/>
        <v>0</v>
      </c>
      <c r="G376" s="32" t="str">
        <f t="shared" si="4"/>
        <v>0</v>
      </c>
      <c r="H376" s="34">
        <v>312926.34</v>
      </c>
      <c r="K376" s="14"/>
    </row>
    <row r="377">
      <c r="A377" s="15" t="s">
        <v>35</v>
      </c>
      <c r="B377" s="2" t="s">
        <v>424</v>
      </c>
      <c r="C377" s="2" t="s">
        <v>63</v>
      </c>
      <c r="D377" s="29" t="str">
        <f t="shared" si="1"/>
        <v>RWE </v>
      </c>
      <c r="E377" s="29" t="str">
        <f t="shared" si="2"/>
        <v>RWE</v>
      </c>
      <c r="F377" s="35" t="str">
        <f t="shared" si="3"/>
        <v>RWE FINANCE BV 4.75% 31 JAN 2034</v>
      </c>
      <c r="G377" s="32">
        <f t="shared" si="4"/>
        <v>174143.1</v>
      </c>
      <c r="H377" s="34">
        <v>174143.1</v>
      </c>
      <c r="K377" s="14"/>
    </row>
    <row r="378">
      <c r="A378" s="15" t="s">
        <v>35</v>
      </c>
      <c r="B378" s="2" t="s">
        <v>425</v>
      </c>
      <c r="C378" s="2" t="s">
        <v>63</v>
      </c>
      <c r="D378" s="29" t="str">
        <f t="shared" si="1"/>
        <v>0</v>
      </c>
      <c r="E378" s="29" t="str">
        <f t="shared" si="2"/>
        <v>0</v>
      </c>
      <c r="F378" s="29" t="str">
        <f t="shared" si="3"/>
        <v>0</v>
      </c>
      <c r="G378" s="32" t="str">
        <f t="shared" si="4"/>
        <v>0</v>
      </c>
      <c r="H378" s="34">
        <v>82684.64</v>
      </c>
      <c r="K378" s="14"/>
    </row>
    <row r="379">
      <c r="A379" s="15" t="s">
        <v>35</v>
      </c>
      <c r="B379" s="2" t="s">
        <v>426</v>
      </c>
      <c r="C379" s="2" t="s">
        <v>63</v>
      </c>
      <c r="D379" s="29" t="str">
        <f t="shared" si="1"/>
        <v>0</v>
      </c>
      <c r="E379" s="29" t="str">
        <f t="shared" si="2"/>
        <v>0</v>
      </c>
      <c r="F379" s="29" t="str">
        <f t="shared" si="3"/>
        <v>0</v>
      </c>
      <c r="G379" s="32" t="str">
        <f t="shared" si="4"/>
        <v>0</v>
      </c>
      <c r="H379" s="34">
        <v>50204.12</v>
      </c>
      <c r="K379" s="14"/>
    </row>
    <row r="380">
      <c r="A380" s="15" t="s">
        <v>35</v>
      </c>
      <c r="B380" s="2" t="s">
        <v>427</v>
      </c>
      <c r="C380" s="2" t="s">
        <v>63</v>
      </c>
      <c r="D380" s="29" t="str">
        <f t="shared" si="1"/>
        <v>0</v>
      </c>
      <c r="E380" s="29" t="str">
        <f t="shared" si="2"/>
        <v>0</v>
      </c>
      <c r="F380" s="29" t="str">
        <f t="shared" si="3"/>
        <v>0</v>
      </c>
      <c r="G380" s="32" t="str">
        <f t="shared" si="4"/>
        <v>0</v>
      </c>
      <c r="H380" s="34">
        <v>62697.82</v>
      </c>
      <c r="K380" s="14"/>
    </row>
    <row r="381">
      <c r="A381" s="15" t="s">
        <v>35</v>
      </c>
      <c r="B381" s="2" t="s">
        <v>428</v>
      </c>
      <c r="C381" s="2" t="s">
        <v>63</v>
      </c>
      <c r="D381" s="29" t="str">
        <f t="shared" si="1"/>
        <v>0</v>
      </c>
      <c r="E381" s="29" t="str">
        <f t="shared" si="2"/>
        <v>0</v>
      </c>
      <c r="F381" s="29" t="str">
        <f t="shared" si="3"/>
        <v>0</v>
      </c>
      <c r="G381" s="32" t="str">
        <f t="shared" si="4"/>
        <v>0</v>
      </c>
      <c r="H381" s="34">
        <v>58713.22</v>
      </c>
      <c r="K381" s="14"/>
    </row>
    <row r="382">
      <c r="A382" s="15" t="s">
        <v>35</v>
      </c>
      <c r="B382" s="2" t="s">
        <v>429</v>
      </c>
      <c r="C382" s="2" t="s">
        <v>63</v>
      </c>
      <c r="D382" s="29" t="str">
        <f t="shared" si="1"/>
        <v>0</v>
      </c>
      <c r="E382" s="29" t="str">
        <f t="shared" si="2"/>
        <v>0</v>
      </c>
      <c r="F382" s="29" t="str">
        <f t="shared" si="3"/>
        <v>0</v>
      </c>
      <c r="G382" s="32" t="str">
        <f t="shared" si="4"/>
        <v>0</v>
      </c>
      <c r="H382" s="34">
        <v>85874.47</v>
      </c>
      <c r="K382" s="14"/>
    </row>
    <row r="383">
      <c r="A383" s="15" t="s">
        <v>35</v>
      </c>
      <c r="B383" s="2" t="s">
        <v>430</v>
      </c>
      <c r="C383" s="2" t="s">
        <v>63</v>
      </c>
      <c r="D383" s="29" t="str">
        <f t="shared" si="1"/>
        <v>0</v>
      </c>
      <c r="E383" s="29" t="str">
        <f t="shared" si="2"/>
        <v>0</v>
      </c>
      <c r="F383" s="29" t="str">
        <f t="shared" si="3"/>
        <v>0</v>
      </c>
      <c r="G383" s="32" t="str">
        <f t="shared" si="4"/>
        <v>0</v>
      </c>
      <c r="H383" s="34">
        <v>149803.9</v>
      </c>
      <c r="K383" s="14"/>
    </row>
    <row r="384">
      <c r="A384" s="15" t="s">
        <v>35</v>
      </c>
      <c r="B384" s="2" t="s">
        <v>431</v>
      </c>
      <c r="C384" s="2" t="s">
        <v>63</v>
      </c>
      <c r="D384" s="29" t="str">
        <f t="shared" si="1"/>
        <v>0</v>
      </c>
      <c r="E384" s="29" t="str">
        <f t="shared" si="2"/>
        <v>0</v>
      </c>
      <c r="F384" s="29" t="str">
        <f t="shared" si="3"/>
        <v>0</v>
      </c>
      <c r="G384" s="32" t="str">
        <f t="shared" si="4"/>
        <v>0</v>
      </c>
      <c r="H384" s="34">
        <v>123201.13</v>
      </c>
      <c r="K384" s="14"/>
    </row>
    <row r="385">
      <c r="A385" s="15" t="s">
        <v>35</v>
      </c>
      <c r="B385" s="2" t="s">
        <v>432</v>
      </c>
      <c r="C385" s="2" t="s">
        <v>63</v>
      </c>
      <c r="D385" s="29" t="str">
        <f t="shared" si="1"/>
        <v>0</v>
      </c>
      <c r="E385" s="29" t="str">
        <f t="shared" si="2"/>
        <v>0</v>
      </c>
      <c r="F385" s="29" t="str">
        <f t="shared" si="3"/>
        <v>0</v>
      </c>
      <c r="G385" s="32" t="str">
        <f t="shared" si="4"/>
        <v>0</v>
      </c>
      <c r="H385" s="34">
        <v>411948.0</v>
      </c>
      <c r="K385" s="14"/>
    </row>
    <row r="386">
      <c r="A386" s="15" t="s">
        <v>35</v>
      </c>
      <c r="B386" s="2" t="s">
        <v>433</v>
      </c>
      <c r="C386" s="2" t="s">
        <v>63</v>
      </c>
      <c r="D386" s="29" t="str">
        <f t="shared" si="1"/>
        <v>0</v>
      </c>
      <c r="E386" s="29" t="str">
        <f t="shared" si="2"/>
        <v>0</v>
      </c>
      <c r="F386" s="29" t="str">
        <f t="shared" si="3"/>
        <v>0</v>
      </c>
      <c r="G386" s="32" t="str">
        <f t="shared" si="4"/>
        <v>0</v>
      </c>
      <c r="H386" s="34">
        <v>169587.32</v>
      </c>
      <c r="K386" s="14"/>
    </row>
    <row r="387">
      <c r="A387" s="15" t="s">
        <v>35</v>
      </c>
      <c r="B387" s="2" t="s">
        <v>434</v>
      </c>
      <c r="C387" s="2" t="s">
        <v>63</v>
      </c>
      <c r="D387" s="29" t="str">
        <f t="shared" si="1"/>
        <v>0</v>
      </c>
      <c r="E387" s="29" t="str">
        <f t="shared" si="2"/>
        <v>0</v>
      </c>
      <c r="F387" s="29" t="str">
        <f t="shared" si="3"/>
        <v>0</v>
      </c>
      <c r="G387" s="32" t="str">
        <f t="shared" si="4"/>
        <v>0</v>
      </c>
      <c r="H387" s="34">
        <v>151124.55</v>
      </c>
      <c r="K387" s="14"/>
    </row>
    <row r="388">
      <c r="A388" s="15" t="s">
        <v>35</v>
      </c>
      <c r="B388" s="2" t="s">
        <v>435</v>
      </c>
      <c r="C388" s="2" t="s">
        <v>63</v>
      </c>
      <c r="D388" s="29" t="str">
        <f t="shared" si="1"/>
        <v>0</v>
      </c>
      <c r="E388" s="29" t="str">
        <f t="shared" si="2"/>
        <v>0</v>
      </c>
      <c r="F388" s="29" t="str">
        <f t="shared" si="3"/>
        <v>0</v>
      </c>
      <c r="G388" s="32" t="str">
        <f t="shared" si="4"/>
        <v>0</v>
      </c>
      <c r="H388" s="34">
        <v>124043.75</v>
      </c>
      <c r="K388" s="14"/>
    </row>
    <row r="389">
      <c r="A389" s="15" t="s">
        <v>35</v>
      </c>
      <c r="B389" s="2" t="s">
        <v>436</v>
      </c>
      <c r="C389" s="2" t="s">
        <v>63</v>
      </c>
      <c r="D389" s="29" t="str">
        <f t="shared" si="1"/>
        <v>0</v>
      </c>
      <c r="E389" s="29" t="str">
        <f t="shared" si="2"/>
        <v>0</v>
      </c>
      <c r="F389" s="29" t="str">
        <f t="shared" si="3"/>
        <v>0</v>
      </c>
      <c r="G389" s="32" t="str">
        <f t="shared" si="4"/>
        <v>0</v>
      </c>
      <c r="H389" s="34">
        <v>569472.35</v>
      </c>
      <c r="K389" s="14"/>
    </row>
    <row r="390">
      <c r="A390" s="15" t="s">
        <v>35</v>
      </c>
      <c r="B390" s="2" t="s">
        <v>437</v>
      </c>
      <c r="C390" s="2" t="s">
        <v>63</v>
      </c>
      <c r="D390" s="29" t="str">
        <f t="shared" si="1"/>
        <v>0</v>
      </c>
      <c r="E390" s="29" t="str">
        <f t="shared" si="2"/>
        <v>0</v>
      </c>
      <c r="F390" s="29" t="str">
        <f t="shared" si="3"/>
        <v>0</v>
      </c>
      <c r="G390" s="32" t="str">
        <f t="shared" si="4"/>
        <v>0</v>
      </c>
      <c r="H390" s="34">
        <v>28798.7</v>
      </c>
      <c r="K390" s="14"/>
    </row>
    <row r="391">
      <c r="A391" s="15" t="s">
        <v>35</v>
      </c>
      <c r="B391" s="2" t="s">
        <v>438</v>
      </c>
      <c r="C391" s="2" t="s">
        <v>63</v>
      </c>
      <c r="D391" s="29" t="str">
        <f t="shared" si="1"/>
        <v>0</v>
      </c>
      <c r="E391" s="29" t="str">
        <f t="shared" si="2"/>
        <v>0</v>
      </c>
      <c r="F391" s="29" t="str">
        <f t="shared" si="3"/>
        <v>0</v>
      </c>
      <c r="G391" s="32" t="str">
        <f t="shared" si="4"/>
        <v>0</v>
      </c>
      <c r="H391" s="34">
        <v>204210.78</v>
      </c>
      <c r="K391" s="14"/>
    </row>
    <row r="392">
      <c r="A392" s="15" t="s">
        <v>35</v>
      </c>
      <c r="B392" s="2" t="s">
        <v>439</v>
      </c>
      <c r="C392" s="2" t="s">
        <v>63</v>
      </c>
      <c r="D392" s="29" t="str">
        <f t="shared" si="1"/>
        <v>RWE </v>
      </c>
      <c r="E392" s="29" t="str">
        <f t="shared" si="2"/>
        <v>RWE</v>
      </c>
      <c r="F392" s="35" t="str">
        <f t="shared" si="3"/>
        <v>RWE FINANCE BV 6.125% 06 JUL 2039</v>
      </c>
      <c r="G392" s="32">
        <f t="shared" si="4"/>
        <v>723173.06</v>
      </c>
      <c r="H392" s="34">
        <v>723173.06</v>
      </c>
      <c r="K392" s="14"/>
    </row>
    <row r="393">
      <c r="A393" s="15" t="s">
        <v>35</v>
      </c>
      <c r="B393" s="2" t="s">
        <v>440</v>
      </c>
      <c r="C393" s="2" t="s">
        <v>63</v>
      </c>
      <c r="D393" s="29" t="str">
        <f t="shared" si="1"/>
        <v>0</v>
      </c>
      <c r="E393" s="29" t="str">
        <f t="shared" si="2"/>
        <v>0</v>
      </c>
      <c r="F393" s="29" t="str">
        <f t="shared" si="3"/>
        <v>0</v>
      </c>
      <c r="G393" s="32" t="str">
        <f t="shared" si="4"/>
        <v>0</v>
      </c>
      <c r="H393" s="34">
        <v>696015.58</v>
      </c>
      <c r="K393" s="14"/>
    </row>
    <row r="394">
      <c r="A394" s="15" t="s">
        <v>35</v>
      </c>
      <c r="B394" s="2" t="s">
        <v>441</v>
      </c>
      <c r="C394" s="2" t="s">
        <v>63</v>
      </c>
      <c r="D394" s="29" t="str">
        <f t="shared" si="1"/>
        <v>0</v>
      </c>
      <c r="E394" s="29" t="str">
        <f t="shared" si="2"/>
        <v>0</v>
      </c>
      <c r="F394" s="29" t="str">
        <f t="shared" si="3"/>
        <v>0</v>
      </c>
      <c r="G394" s="32" t="str">
        <f t="shared" si="4"/>
        <v>0</v>
      </c>
      <c r="H394" s="34">
        <v>647221.94</v>
      </c>
      <c r="K394" s="14"/>
    </row>
    <row r="395">
      <c r="A395" s="15" t="s">
        <v>35</v>
      </c>
      <c r="B395" s="2" t="s">
        <v>442</v>
      </c>
      <c r="C395" s="2" t="s">
        <v>63</v>
      </c>
      <c r="D395" s="29" t="str">
        <f t="shared" si="1"/>
        <v>0</v>
      </c>
      <c r="E395" s="29" t="str">
        <f t="shared" si="2"/>
        <v>0</v>
      </c>
      <c r="F395" s="29" t="str">
        <f t="shared" si="3"/>
        <v>0</v>
      </c>
      <c r="G395" s="32" t="str">
        <f t="shared" si="4"/>
        <v>0</v>
      </c>
      <c r="H395" s="34">
        <v>249590.47</v>
      </c>
      <c r="K395" s="14"/>
    </row>
    <row r="396">
      <c r="A396" s="15" t="s">
        <v>35</v>
      </c>
      <c r="B396" s="2" t="s">
        <v>443</v>
      </c>
      <c r="C396" s="2" t="s">
        <v>63</v>
      </c>
      <c r="D396" s="29" t="str">
        <f t="shared" si="1"/>
        <v>0</v>
      </c>
      <c r="E396" s="29" t="str">
        <f t="shared" si="2"/>
        <v>0</v>
      </c>
      <c r="F396" s="29" t="str">
        <f t="shared" si="3"/>
        <v>0</v>
      </c>
      <c r="G396" s="32" t="str">
        <f t="shared" si="4"/>
        <v>0</v>
      </c>
      <c r="H396" s="34">
        <v>61686.97</v>
      </c>
      <c r="K396" s="14"/>
    </row>
    <row r="397">
      <c r="A397" s="15" t="s">
        <v>35</v>
      </c>
      <c r="B397" s="2" t="s">
        <v>444</v>
      </c>
      <c r="C397" s="2" t="s">
        <v>63</v>
      </c>
      <c r="D397" s="29" t="str">
        <f t="shared" si="1"/>
        <v>0</v>
      </c>
      <c r="E397" s="29" t="str">
        <f t="shared" si="2"/>
        <v>0</v>
      </c>
      <c r="F397" s="29" t="str">
        <f t="shared" si="3"/>
        <v>0</v>
      </c>
      <c r="G397" s="32" t="str">
        <f t="shared" si="4"/>
        <v>0</v>
      </c>
      <c r="H397" s="34">
        <v>168877.38</v>
      </c>
      <c r="K397" s="14"/>
    </row>
    <row r="398">
      <c r="A398" s="15" t="s">
        <v>35</v>
      </c>
      <c r="B398" s="2" t="s">
        <v>445</v>
      </c>
      <c r="C398" s="2" t="s">
        <v>63</v>
      </c>
      <c r="D398" s="29" t="str">
        <f t="shared" si="1"/>
        <v>0</v>
      </c>
      <c r="E398" s="29" t="str">
        <f t="shared" si="2"/>
        <v>0</v>
      </c>
      <c r="F398" s="29" t="str">
        <f t="shared" si="3"/>
        <v>0</v>
      </c>
      <c r="G398" s="32" t="str">
        <f t="shared" si="4"/>
        <v>0</v>
      </c>
      <c r="H398" s="34">
        <v>506158.91</v>
      </c>
      <c r="K398" s="14"/>
    </row>
    <row r="399">
      <c r="A399" s="15" t="s">
        <v>35</v>
      </c>
      <c r="B399" s="2" t="s">
        <v>446</v>
      </c>
      <c r="C399" s="2" t="s">
        <v>63</v>
      </c>
      <c r="D399" s="29" t="str">
        <f t="shared" si="1"/>
        <v>0</v>
      </c>
      <c r="E399" s="29" t="str">
        <f t="shared" si="2"/>
        <v>0</v>
      </c>
      <c r="F399" s="29" t="str">
        <f t="shared" si="3"/>
        <v>0</v>
      </c>
      <c r="G399" s="32" t="str">
        <f t="shared" si="4"/>
        <v>0</v>
      </c>
      <c r="H399" s="34">
        <v>91078.83</v>
      </c>
      <c r="K399" s="14"/>
    </row>
    <row r="400">
      <c r="A400" s="15" t="s">
        <v>35</v>
      </c>
      <c r="B400" s="2" t="s">
        <v>447</v>
      </c>
      <c r="C400" s="2" t="s">
        <v>63</v>
      </c>
      <c r="D400" s="29" t="str">
        <f t="shared" si="1"/>
        <v>0</v>
      </c>
      <c r="E400" s="29" t="str">
        <f t="shared" si="2"/>
        <v>0</v>
      </c>
      <c r="F400" s="29" t="str">
        <f t="shared" si="3"/>
        <v>0</v>
      </c>
      <c r="G400" s="32" t="str">
        <f t="shared" si="4"/>
        <v>0</v>
      </c>
      <c r="H400" s="34">
        <v>348303.77</v>
      </c>
      <c r="K400" s="14"/>
    </row>
    <row r="401">
      <c r="A401" s="15" t="s">
        <v>35</v>
      </c>
      <c r="B401" s="2" t="s">
        <v>448</v>
      </c>
      <c r="C401" s="2" t="s">
        <v>63</v>
      </c>
      <c r="D401" s="29" t="str">
        <f t="shared" si="1"/>
        <v>0</v>
      </c>
      <c r="E401" s="29" t="str">
        <f t="shared" si="2"/>
        <v>0</v>
      </c>
      <c r="F401" s="29" t="str">
        <f t="shared" si="3"/>
        <v>0</v>
      </c>
      <c r="G401" s="32" t="str">
        <f t="shared" si="4"/>
        <v>0</v>
      </c>
      <c r="H401" s="34">
        <v>105931.4</v>
      </c>
      <c r="K401" s="14"/>
    </row>
    <row r="402">
      <c r="A402" s="15" t="s">
        <v>35</v>
      </c>
      <c r="B402" s="2" t="s">
        <v>449</v>
      </c>
      <c r="C402" s="2" t="s">
        <v>63</v>
      </c>
      <c r="D402" s="29" t="str">
        <f t="shared" si="1"/>
        <v>0</v>
      </c>
      <c r="E402" s="29" t="str">
        <f t="shared" si="2"/>
        <v>0</v>
      </c>
      <c r="F402" s="29" t="str">
        <f t="shared" si="3"/>
        <v>0</v>
      </c>
      <c r="G402" s="32" t="str">
        <f t="shared" si="4"/>
        <v>0</v>
      </c>
      <c r="H402" s="34">
        <v>113338.61</v>
      </c>
      <c r="K402" s="14"/>
    </row>
    <row r="403">
      <c r="A403" s="15" t="s">
        <v>35</v>
      </c>
      <c r="B403" s="2" t="s">
        <v>450</v>
      </c>
      <c r="C403" s="2" t="s">
        <v>63</v>
      </c>
      <c r="D403" s="29" t="str">
        <f t="shared" si="1"/>
        <v>0</v>
      </c>
      <c r="E403" s="29" t="str">
        <f t="shared" si="2"/>
        <v>0</v>
      </c>
      <c r="F403" s="29" t="str">
        <f t="shared" si="3"/>
        <v>0</v>
      </c>
      <c r="G403" s="32" t="str">
        <f t="shared" si="4"/>
        <v>0</v>
      </c>
      <c r="H403" s="34">
        <v>86534.79</v>
      </c>
      <c r="K403" s="14"/>
    </row>
    <row r="404">
      <c r="A404" s="15" t="s">
        <v>35</v>
      </c>
      <c r="B404" s="2" t="s">
        <v>451</v>
      </c>
      <c r="C404" s="2" t="s">
        <v>63</v>
      </c>
      <c r="D404" s="29" t="str">
        <f t="shared" si="1"/>
        <v>0</v>
      </c>
      <c r="E404" s="29" t="str">
        <f t="shared" si="2"/>
        <v>0</v>
      </c>
      <c r="F404" s="29" t="str">
        <f t="shared" si="3"/>
        <v>0</v>
      </c>
      <c r="G404" s="32" t="str">
        <f t="shared" si="4"/>
        <v>0</v>
      </c>
      <c r="H404" s="34">
        <v>379359.96</v>
      </c>
      <c r="K404" s="14"/>
    </row>
    <row r="405">
      <c r="A405" s="15" t="s">
        <v>35</v>
      </c>
      <c r="B405" s="2" t="s">
        <v>452</v>
      </c>
      <c r="C405" s="2" t="s">
        <v>63</v>
      </c>
      <c r="D405" s="29" t="str">
        <f t="shared" si="1"/>
        <v>0</v>
      </c>
      <c r="E405" s="29" t="str">
        <f t="shared" si="2"/>
        <v>0</v>
      </c>
      <c r="F405" s="29" t="str">
        <f t="shared" si="3"/>
        <v>0</v>
      </c>
      <c r="G405" s="32" t="str">
        <f t="shared" si="4"/>
        <v>0</v>
      </c>
      <c r="H405" s="34">
        <v>298972.67</v>
      </c>
      <c r="K405" s="14"/>
    </row>
    <row r="406">
      <c r="A406" s="15" t="s">
        <v>35</v>
      </c>
      <c r="B406" s="2" t="s">
        <v>453</v>
      </c>
      <c r="C406" s="2" t="s">
        <v>63</v>
      </c>
      <c r="D406" s="29" t="str">
        <f t="shared" si="1"/>
        <v>0</v>
      </c>
      <c r="E406" s="29" t="str">
        <f t="shared" si="2"/>
        <v>0</v>
      </c>
      <c r="F406" s="29" t="str">
        <f t="shared" si="3"/>
        <v>0</v>
      </c>
      <c r="G406" s="32" t="str">
        <f t="shared" si="4"/>
        <v>0</v>
      </c>
      <c r="H406" s="34">
        <v>953826.44</v>
      </c>
      <c r="K406" s="14"/>
    </row>
    <row r="407">
      <c r="A407" s="15" t="s">
        <v>35</v>
      </c>
      <c r="B407" s="2" t="s">
        <v>454</v>
      </c>
      <c r="C407" s="2" t="s">
        <v>63</v>
      </c>
      <c r="D407" s="29" t="str">
        <f t="shared" si="1"/>
        <v>0</v>
      </c>
      <c r="E407" s="29" t="str">
        <f t="shared" si="2"/>
        <v>0</v>
      </c>
      <c r="F407" s="29" t="str">
        <f t="shared" si="3"/>
        <v>0</v>
      </c>
      <c r="G407" s="32" t="str">
        <f t="shared" si="4"/>
        <v>0</v>
      </c>
      <c r="H407" s="34">
        <v>212248.1</v>
      </c>
      <c r="K407" s="14"/>
    </row>
    <row r="408">
      <c r="A408" s="15" t="s">
        <v>35</v>
      </c>
      <c r="B408" s="2" t="s">
        <v>455</v>
      </c>
      <c r="C408" s="2" t="s">
        <v>63</v>
      </c>
      <c r="D408" s="29" t="str">
        <f t="shared" si="1"/>
        <v>0</v>
      </c>
      <c r="E408" s="29" t="str">
        <f t="shared" si="2"/>
        <v>0</v>
      </c>
      <c r="F408" s="29" t="str">
        <f t="shared" si="3"/>
        <v>0</v>
      </c>
      <c r="G408" s="32" t="str">
        <f t="shared" si="4"/>
        <v>0</v>
      </c>
      <c r="H408" s="34">
        <v>207397.57</v>
      </c>
      <c r="K408" s="14"/>
    </row>
    <row r="409">
      <c r="A409" s="15" t="s">
        <v>35</v>
      </c>
      <c r="B409" s="2" t="s">
        <v>456</v>
      </c>
      <c r="C409" s="2" t="s">
        <v>63</v>
      </c>
      <c r="D409" s="29" t="str">
        <f t="shared" si="1"/>
        <v>0</v>
      </c>
      <c r="E409" s="29" t="str">
        <f t="shared" si="2"/>
        <v>0</v>
      </c>
      <c r="F409" s="29" t="str">
        <f t="shared" si="3"/>
        <v>0</v>
      </c>
      <c r="G409" s="32" t="str">
        <f t="shared" si="4"/>
        <v>0</v>
      </c>
      <c r="H409" s="34">
        <v>436145.22</v>
      </c>
      <c r="K409" s="14"/>
    </row>
    <row r="410">
      <c r="A410" s="15" t="s">
        <v>35</v>
      </c>
      <c r="B410" s="2" t="s">
        <v>457</v>
      </c>
      <c r="C410" s="2" t="s">
        <v>63</v>
      </c>
      <c r="D410" s="29" t="str">
        <f t="shared" si="1"/>
        <v>0</v>
      </c>
      <c r="E410" s="29" t="str">
        <f t="shared" si="2"/>
        <v>0</v>
      </c>
      <c r="F410" s="29" t="str">
        <f t="shared" si="3"/>
        <v>0</v>
      </c>
      <c r="G410" s="32" t="str">
        <f t="shared" si="4"/>
        <v>0</v>
      </c>
      <c r="H410" s="34">
        <v>531582.73</v>
      </c>
      <c r="K410" s="14"/>
    </row>
    <row r="411">
      <c r="A411" s="15" t="s">
        <v>35</v>
      </c>
      <c r="B411" s="2" t="s">
        <v>458</v>
      </c>
      <c r="C411" s="2" t="s">
        <v>63</v>
      </c>
      <c r="D411" s="29" t="str">
        <f t="shared" si="1"/>
        <v>0</v>
      </c>
      <c r="E411" s="29" t="str">
        <f t="shared" si="2"/>
        <v>0</v>
      </c>
      <c r="F411" s="29" t="str">
        <f t="shared" si="3"/>
        <v>0</v>
      </c>
      <c r="G411" s="32" t="str">
        <f t="shared" si="4"/>
        <v>0</v>
      </c>
      <c r="H411" s="34">
        <v>6561.29</v>
      </c>
      <c r="K411" s="14"/>
    </row>
    <row r="412">
      <c r="A412" s="15" t="s">
        <v>35</v>
      </c>
      <c r="B412" s="2" t="s">
        <v>459</v>
      </c>
      <c r="C412" s="2" t="s">
        <v>63</v>
      </c>
      <c r="D412" s="29" t="str">
        <f t="shared" si="1"/>
        <v>0</v>
      </c>
      <c r="E412" s="29" t="str">
        <f t="shared" si="2"/>
        <v>0</v>
      </c>
      <c r="F412" s="29" t="str">
        <f t="shared" si="3"/>
        <v>0</v>
      </c>
      <c r="G412" s="32" t="str">
        <f t="shared" si="4"/>
        <v>0</v>
      </c>
      <c r="H412" s="34">
        <v>660828.86</v>
      </c>
      <c r="K412" s="14"/>
    </row>
    <row r="413">
      <c r="A413" s="15" t="s">
        <v>35</v>
      </c>
      <c r="B413" s="2" t="s">
        <v>460</v>
      </c>
      <c r="C413" s="2" t="s">
        <v>63</v>
      </c>
      <c r="D413" s="29" t="str">
        <f t="shared" si="1"/>
        <v>RWE </v>
      </c>
      <c r="E413" s="29" t="str">
        <f t="shared" si="2"/>
        <v>RWE</v>
      </c>
      <c r="F413" s="35" t="str">
        <f t="shared" si="3"/>
        <v>RWE AG PERP 7% 29 MAR 2049</v>
      </c>
      <c r="G413" s="32">
        <f t="shared" si="4"/>
        <v>1588752.62</v>
      </c>
      <c r="H413" s="34">
        <v>1588752.62</v>
      </c>
      <c r="K413" s="14"/>
    </row>
    <row r="414">
      <c r="A414" s="15" t="s">
        <v>35</v>
      </c>
      <c r="B414" s="2" t="s">
        <v>461</v>
      </c>
      <c r="C414" s="2" t="s">
        <v>63</v>
      </c>
      <c r="D414" s="29" t="str">
        <f t="shared" si="1"/>
        <v>0</v>
      </c>
      <c r="E414" s="29" t="str">
        <f t="shared" si="2"/>
        <v>0</v>
      </c>
      <c r="F414" s="29" t="str">
        <f t="shared" si="3"/>
        <v>0</v>
      </c>
      <c r="G414" s="32" t="str">
        <f t="shared" si="4"/>
        <v>0</v>
      </c>
      <c r="H414" s="34">
        <v>200136.05</v>
      </c>
      <c r="K414" s="14"/>
    </row>
    <row r="415">
      <c r="A415" s="15" t="s">
        <v>35</v>
      </c>
      <c r="B415" s="2" t="s">
        <v>462</v>
      </c>
      <c r="C415" s="2" t="s">
        <v>63</v>
      </c>
      <c r="D415" s="29" t="str">
        <f t="shared" si="1"/>
        <v>0</v>
      </c>
      <c r="E415" s="29" t="str">
        <f t="shared" si="2"/>
        <v>0</v>
      </c>
      <c r="F415" s="29" t="str">
        <f t="shared" si="3"/>
        <v>0</v>
      </c>
      <c r="G415" s="32" t="str">
        <f t="shared" si="4"/>
        <v>0</v>
      </c>
      <c r="H415" s="34">
        <v>290276.72</v>
      </c>
      <c r="K415" s="14"/>
    </row>
    <row r="416">
      <c r="A416" s="15" t="s">
        <v>35</v>
      </c>
      <c r="B416" s="2" t="s">
        <v>463</v>
      </c>
      <c r="C416" s="2" t="s">
        <v>63</v>
      </c>
      <c r="D416" s="29" t="str">
        <f t="shared" si="1"/>
        <v>0</v>
      </c>
      <c r="E416" s="29" t="str">
        <f t="shared" si="2"/>
        <v>0</v>
      </c>
      <c r="F416" s="29" t="str">
        <f t="shared" si="3"/>
        <v>0</v>
      </c>
      <c r="G416" s="32" t="str">
        <f t="shared" si="4"/>
        <v>0</v>
      </c>
      <c r="H416" s="34">
        <v>394771.2</v>
      </c>
      <c r="K416" s="14"/>
    </row>
    <row r="417">
      <c r="A417" s="15" t="s">
        <v>35</v>
      </c>
      <c r="B417" s="2" t="s">
        <v>464</v>
      </c>
      <c r="C417" s="2" t="s">
        <v>63</v>
      </c>
      <c r="D417" s="29" t="str">
        <f t="shared" si="1"/>
        <v>0</v>
      </c>
      <c r="E417" s="29" t="str">
        <f t="shared" si="2"/>
        <v>0</v>
      </c>
      <c r="F417" s="29" t="str">
        <f t="shared" si="3"/>
        <v>0</v>
      </c>
      <c r="G417" s="32" t="str">
        <f t="shared" si="4"/>
        <v>0</v>
      </c>
      <c r="H417" s="34">
        <v>99876.37</v>
      </c>
      <c r="K417" s="14"/>
    </row>
    <row r="418">
      <c r="A418" s="15" t="s">
        <v>35</v>
      </c>
      <c r="B418" s="2" t="s">
        <v>465</v>
      </c>
      <c r="C418" s="2" t="s">
        <v>63</v>
      </c>
      <c r="D418" s="29" t="str">
        <f t="shared" si="1"/>
        <v>0</v>
      </c>
      <c r="E418" s="29" t="str">
        <f t="shared" si="2"/>
        <v>0</v>
      </c>
      <c r="F418" s="29" t="str">
        <f t="shared" si="3"/>
        <v>0</v>
      </c>
      <c r="G418" s="32" t="str">
        <f t="shared" si="4"/>
        <v>0</v>
      </c>
      <c r="H418" s="34">
        <v>813019.89</v>
      </c>
      <c r="K418" s="14"/>
    </row>
    <row r="419">
      <c r="A419" s="15" t="s">
        <v>35</v>
      </c>
      <c r="B419" s="2" t="s">
        <v>466</v>
      </c>
      <c r="C419" s="2" t="s">
        <v>63</v>
      </c>
      <c r="D419" s="29" t="str">
        <f t="shared" si="1"/>
        <v>0</v>
      </c>
      <c r="E419" s="29" t="str">
        <f t="shared" si="2"/>
        <v>0</v>
      </c>
      <c r="F419" s="29" t="str">
        <f t="shared" si="3"/>
        <v>0</v>
      </c>
      <c r="G419" s="32" t="str">
        <f t="shared" si="4"/>
        <v>0</v>
      </c>
      <c r="H419" s="34">
        <v>516365.24</v>
      </c>
      <c r="K419" s="14"/>
    </row>
    <row r="420">
      <c r="A420" s="15" t="s">
        <v>35</v>
      </c>
      <c r="B420" s="2" t="s">
        <v>467</v>
      </c>
      <c r="C420" s="2" t="s">
        <v>63</v>
      </c>
      <c r="D420" s="29" t="str">
        <f t="shared" si="1"/>
        <v>0</v>
      </c>
      <c r="E420" s="29" t="str">
        <f t="shared" si="2"/>
        <v>0</v>
      </c>
      <c r="F420" s="29" t="str">
        <f t="shared" si="3"/>
        <v>0</v>
      </c>
      <c r="G420" s="32" t="str">
        <f t="shared" si="4"/>
        <v>0</v>
      </c>
      <c r="H420" s="34">
        <v>207595.01</v>
      </c>
      <c r="K420" s="14"/>
    </row>
    <row r="421">
      <c r="A421" s="15" t="s">
        <v>35</v>
      </c>
      <c r="B421" s="2" t="s">
        <v>468</v>
      </c>
      <c r="C421" s="2" t="s">
        <v>63</v>
      </c>
      <c r="D421" s="29" t="str">
        <f t="shared" si="1"/>
        <v>0</v>
      </c>
      <c r="E421" s="29" t="str">
        <f t="shared" si="2"/>
        <v>0</v>
      </c>
      <c r="F421" s="29" t="str">
        <f t="shared" si="3"/>
        <v>0</v>
      </c>
      <c r="G421" s="32" t="str">
        <f t="shared" si="4"/>
        <v>0</v>
      </c>
      <c r="H421" s="34">
        <v>69942.43</v>
      </c>
      <c r="K421" s="14"/>
    </row>
    <row r="422">
      <c r="A422" s="15" t="s">
        <v>35</v>
      </c>
      <c r="B422" s="2" t="s">
        <v>469</v>
      </c>
      <c r="C422" s="2" t="s">
        <v>63</v>
      </c>
      <c r="D422" s="29" t="str">
        <f t="shared" si="1"/>
        <v>0</v>
      </c>
      <c r="E422" s="29" t="str">
        <f t="shared" si="2"/>
        <v>0</v>
      </c>
      <c r="F422" s="29" t="str">
        <f t="shared" si="3"/>
        <v>0</v>
      </c>
      <c r="G422" s="32" t="str">
        <f t="shared" si="4"/>
        <v>0</v>
      </c>
      <c r="H422" s="34">
        <v>107650.58</v>
      </c>
      <c r="K422" s="14"/>
    </row>
    <row r="423">
      <c r="A423" s="15" t="s">
        <v>35</v>
      </c>
      <c r="B423" s="2" t="s">
        <v>470</v>
      </c>
      <c r="C423" s="2" t="s">
        <v>63</v>
      </c>
      <c r="D423" s="29" t="str">
        <f t="shared" si="1"/>
        <v>0</v>
      </c>
      <c r="E423" s="29" t="str">
        <f t="shared" si="2"/>
        <v>0</v>
      </c>
      <c r="F423" s="29" t="str">
        <f t="shared" si="3"/>
        <v>0</v>
      </c>
      <c r="G423" s="32" t="str">
        <f t="shared" si="4"/>
        <v>0</v>
      </c>
      <c r="H423" s="34">
        <v>582259.62</v>
      </c>
      <c r="K423" s="14"/>
    </row>
    <row r="424">
      <c r="A424" s="15" t="s">
        <v>35</v>
      </c>
      <c r="B424" s="2" t="s">
        <v>471</v>
      </c>
      <c r="C424" s="2" t="s">
        <v>63</v>
      </c>
      <c r="D424" s="29" t="str">
        <f t="shared" si="1"/>
        <v>0</v>
      </c>
      <c r="E424" s="29" t="str">
        <f t="shared" si="2"/>
        <v>0</v>
      </c>
      <c r="F424" s="29" t="str">
        <f t="shared" si="3"/>
        <v>0</v>
      </c>
      <c r="G424" s="32" t="str">
        <f t="shared" si="4"/>
        <v>0</v>
      </c>
      <c r="H424" s="34">
        <v>126428.64</v>
      </c>
      <c r="K424" s="14"/>
    </row>
    <row r="425">
      <c r="A425" s="15" t="s">
        <v>35</v>
      </c>
      <c r="B425" s="2" t="s">
        <v>472</v>
      </c>
      <c r="C425" s="2" t="s">
        <v>63</v>
      </c>
      <c r="D425" s="29" t="str">
        <f t="shared" si="1"/>
        <v>0</v>
      </c>
      <c r="E425" s="29" t="str">
        <f t="shared" si="2"/>
        <v>0</v>
      </c>
      <c r="F425" s="29" t="str">
        <f t="shared" si="3"/>
        <v>0</v>
      </c>
      <c r="G425" s="32" t="str">
        <f t="shared" si="4"/>
        <v>0</v>
      </c>
      <c r="H425" s="34">
        <v>279286.0</v>
      </c>
      <c r="K425" s="14"/>
    </row>
    <row r="426">
      <c r="A426" s="15" t="s">
        <v>35</v>
      </c>
      <c r="B426" s="2" t="s">
        <v>473</v>
      </c>
      <c r="C426" s="2" t="s">
        <v>63</v>
      </c>
      <c r="D426" s="29" t="str">
        <f t="shared" si="1"/>
        <v>0</v>
      </c>
      <c r="E426" s="29" t="str">
        <f t="shared" si="2"/>
        <v>0</v>
      </c>
      <c r="F426" s="29" t="str">
        <f t="shared" si="3"/>
        <v>0</v>
      </c>
      <c r="G426" s="32" t="str">
        <f t="shared" si="4"/>
        <v>0</v>
      </c>
      <c r="H426" s="34">
        <v>65658.72</v>
      </c>
      <c r="K426" s="14"/>
    </row>
    <row r="427">
      <c r="A427" s="15" t="s">
        <v>35</v>
      </c>
      <c r="B427" s="2" t="s">
        <v>474</v>
      </c>
      <c r="C427" s="2" t="s">
        <v>63</v>
      </c>
      <c r="D427" s="29" t="str">
        <f t="shared" si="1"/>
        <v>0</v>
      </c>
      <c r="E427" s="29" t="str">
        <f t="shared" si="2"/>
        <v>0</v>
      </c>
      <c r="F427" s="29" t="str">
        <f t="shared" si="3"/>
        <v>0</v>
      </c>
      <c r="G427" s="32" t="str">
        <f t="shared" si="4"/>
        <v>0</v>
      </c>
      <c r="H427" s="34">
        <v>944720.33</v>
      </c>
      <c r="K427" s="14"/>
    </row>
    <row r="428">
      <c r="A428" s="15" t="s">
        <v>35</v>
      </c>
      <c r="B428" s="2" t="s">
        <v>475</v>
      </c>
      <c r="C428" s="2" t="s">
        <v>63</v>
      </c>
      <c r="D428" s="29" t="str">
        <f t="shared" si="1"/>
        <v>0</v>
      </c>
      <c r="E428" s="29" t="str">
        <f t="shared" si="2"/>
        <v>0</v>
      </c>
      <c r="F428" s="29" t="str">
        <f t="shared" si="3"/>
        <v>0</v>
      </c>
      <c r="G428" s="32" t="str">
        <f t="shared" si="4"/>
        <v>0</v>
      </c>
      <c r="H428" s="34">
        <v>448752.97</v>
      </c>
      <c r="K428" s="14"/>
    </row>
    <row r="429">
      <c r="A429" s="15" t="s">
        <v>35</v>
      </c>
      <c r="B429" s="2" t="s">
        <v>476</v>
      </c>
      <c r="C429" s="2" t="s">
        <v>63</v>
      </c>
      <c r="D429" s="29" t="str">
        <f t="shared" si="1"/>
        <v>0</v>
      </c>
      <c r="E429" s="29" t="str">
        <f t="shared" si="2"/>
        <v>0</v>
      </c>
      <c r="F429" s="29" t="str">
        <f t="shared" si="3"/>
        <v>0</v>
      </c>
      <c r="G429" s="32" t="str">
        <f t="shared" si="4"/>
        <v>0</v>
      </c>
      <c r="H429" s="34">
        <v>184837.07</v>
      </c>
      <c r="K429" s="14"/>
    </row>
    <row r="430">
      <c r="A430" s="15" t="s">
        <v>35</v>
      </c>
      <c r="B430" s="2" t="s">
        <v>477</v>
      </c>
      <c r="C430" s="2" t="s">
        <v>63</v>
      </c>
      <c r="D430" s="29" t="str">
        <f t="shared" si="1"/>
        <v>0</v>
      </c>
      <c r="E430" s="29" t="str">
        <f t="shared" si="2"/>
        <v>0</v>
      </c>
      <c r="F430" s="29" t="str">
        <f t="shared" si="3"/>
        <v>0</v>
      </c>
      <c r="G430" s="32" t="str">
        <f t="shared" si="4"/>
        <v>0</v>
      </c>
      <c r="H430" s="34">
        <v>150016.82</v>
      </c>
      <c r="K430" s="14"/>
    </row>
    <row r="431">
      <c r="A431" s="15" t="s">
        <v>35</v>
      </c>
      <c r="B431" s="2" t="s">
        <v>478</v>
      </c>
      <c r="C431" s="2" t="s">
        <v>63</v>
      </c>
      <c r="D431" s="29" t="str">
        <f t="shared" si="1"/>
        <v>0</v>
      </c>
      <c r="E431" s="29" t="str">
        <f t="shared" si="2"/>
        <v>0</v>
      </c>
      <c r="F431" s="29" t="str">
        <f t="shared" si="3"/>
        <v>0</v>
      </c>
      <c r="G431" s="32" t="str">
        <f t="shared" si="4"/>
        <v>0</v>
      </c>
      <c r="H431" s="34">
        <v>1330262.87</v>
      </c>
      <c r="K431" s="14"/>
    </row>
    <row r="432">
      <c r="A432" s="15" t="s">
        <v>35</v>
      </c>
      <c r="B432" s="2" t="s">
        <v>479</v>
      </c>
      <c r="C432" s="2" t="s">
        <v>63</v>
      </c>
      <c r="D432" s="29" t="str">
        <f t="shared" si="1"/>
        <v>0</v>
      </c>
      <c r="E432" s="29" t="str">
        <f t="shared" si="2"/>
        <v>0</v>
      </c>
      <c r="F432" s="29" t="str">
        <f t="shared" si="3"/>
        <v>0</v>
      </c>
      <c r="G432" s="32" t="str">
        <f t="shared" si="4"/>
        <v>0</v>
      </c>
      <c r="H432" s="34">
        <v>210403.31</v>
      </c>
      <c r="K432" s="14"/>
    </row>
    <row r="433">
      <c r="A433" s="15" t="s">
        <v>35</v>
      </c>
      <c r="B433" s="2" t="s">
        <v>480</v>
      </c>
      <c r="C433" s="2" t="s">
        <v>63</v>
      </c>
      <c r="D433" s="29" t="str">
        <f t="shared" si="1"/>
        <v>0</v>
      </c>
      <c r="E433" s="29" t="str">
        <f t="shared" si="2"/>
        <v>0</v>
      </c>
      <c r="F433" s="29" t="str">
        <f t="shared" si="3"/>
        <v>0</v>
      </c>
      <c r="G433" s="32" t="str">
        <f t="shared" si="4"/>
        <v>0</v>
      </c>
      <c r="H433" s="34">
        <v>11800.51</v>
      </c>
      <c r="K433" s="14"/>
    </row>
    <row r="434">
      <c r="A434" s="15" t="s">
        <v>35</v>
      </c>
      <c r="B434" s="2" t="s">
        <v>481</v>
      </c>
      <c r="C434" s="2" t="s">
        <v>63</v>
      </c>
      <c r="D434" s="29" t="str">
        <f t="shared" si="1"/>
        <v>0</v>
      </c>
      <c r="E434" s="29" t="str">
        <f t="shared" si="2"/>
        <v>0</v>
      </c>
      <c r="F434" s="29" t="str">
        <f t="shared" si="3"/>
        <v>0</v>
      </c>
      <c r="G434" s="32" t="str">
        <f t="shared" si="4"/>
        <v>0</v>
      </c>
      <c r="H434" s="34">
        <v>102303.82</v>
      </c>
      <c r="K434" s="14"/>
    </row>
    <row r="435">
      <c r="A435" s="15" t="s">
        <v>35</v>
      </c>
      <c r="B435" s="2" t="s">
        <v>482</v>
      </c>
      <c r="C435" s="2" t="s">
        <v>63</v>
      </c>
      <c r="D435" s="29" t="str">
        <f t="shared" si="1"/>
        <v>0</v>
      </c>
      <c r="E435" s="29" t="str">
        <f t="shared" si="2"/>
        <v>0</v>
      </c>
      <c r="F435" s="29" t="str">
        <f t="shared" si="3"/>
        <v>0</v>
      </c>
      <c r="G435" s="32" t="str">
        <f t="shared" si="4"/>
        <v>0</v>
      </c>
      <c r="H435" s="34">
        <v>647810.52</v>
      </c>
      <c r="K435" s="14"/>
    </row>
    <row r="436">
      <c r="A436" s="15" t="s">
        <v>35</v>
      </c>
      <c r="B436" s="2" t="s">
        <v>483</v>
      </c>
      <c r="C436" s="2" t="s">
        <v>63</v>
      </c>
      <c r="D436" s="29" t="str">
        <f t="shared" si="1"/>
        <v>0</v>
      </c>
      <c r="E436" s="29" t="str">
        <f t="shared" si="2"/>
        <v>0</v>
      </c>
      <c r="F436" s="29" t="str">
        <f t="shared" si="3"/>
        <v>0</v>
      </c>
      <c r="G436" s="32" t="str">
        <f t="shared" si="4"/>
        <v>0</v>
      </c>
      <c r="H436" s="34">
        <v>1025294.72</v>
      </c>
      <c r="K436" s="14"/>
    </row>
    <row r="437">
      <c r="A437" s="15" t="s">
        <v>35</v>
      </c>
      <c r="B437" s="2" t="s">
        <v>484</v>
      </c>
      <c r="C437" s="2" t="s">
        <v>63</v>
      </c>
      <c r="D437" s="29" t="str">
        <f t="shared" si="1"/>
        <v>0</v>
      </c>
      <c r="E437" s="29" t="str">
        <f t="shared" si="2"/>
        <v>0</v>
      </c>
      <c r="F437" s="29" t="str">
        <f t="shared" si="3"/>
        <v>0</v>
      </c>
      <c r="G437" s="32" t="str">
        <f t="shared" si="4"/>
        <v>0</v>
      </c>
      <c r="H437" s="34">
        <v>163409.19</v>
      </c>
      <c r="K437" s="14"/>
    </row>
    <row r="438">
      <c r="A438" s="15" t="s">
        <v>35</v>
      </c>
      <c r="B438" s="2" t="s">
        <v>485</v>
      </c>
      <c r="C438" s="2" t="s">
        <v>63</v>
      </c>
      <c r="D438" s="29" t="str">
        <f t="shared" si="1"/>
        <v>0</v>
      </c>
      <c r="E438" s="29" t="str">
        <f t="shared" si="2"/>
        <v>0</v>
      </c>
      <c r="F438" s="29" t="str">
        <f t="shared" si="3"/>
        <v>0</v>
      </c>
      <c r="G438" s="32" t="str">
        <f t="shared" si="4"/>
        <v>0</v>
      </c>
      <c r="H438" s="34">
        <v>356424.36</v>
      </c>
      <c r="K438" s="14"/>
    </row>
    <row r="439">
      <c r="A439" s="15" t="s">
        <v>35</v>
      </c>
      <c r="B439" s="2" t="s">
        <v>486</v>
      </c>
      <c r="C439" s="2" t="s">
        <v>63</v>
      </c>
      <c r="D439" s="29" t="str">
        <f t="shared" si="1"/>
        <v>0</v>
      </c>
      <c r="E439" s="29" t="str">
        <f t="shared" si="2"/>
        <v>0</v>
      </c>
      <c r="F439" s="29" t="str">
        <f t="shared" si="3"/>
        <v>0</v>
      </c>
      <c r="G439" s="32" t="str">
        <f t="shared" si="4"/>
        <v>0</v>
      </c>
      <c r="H439" s="34">
        <v>239238.47</v>
      </c>
      <c r="K439" s="14"/>
    </row>
    <row r="440">
      <c r="A440" s="15" t="s">
        <v>35</v>
      </c>
      <c r="B440" s="2" t="s">
        <v>487</v>
      </c>
      <c r="C440" s="2" t="s">
        <v>63</v>
      </c>
      <c r="D440" s="29" t="str">
        <f t="shared" si="1"/>
        <v>0</v>
      </c>
      <c r="E440" s="29" t="str">
        <f t="shared" si="2"/>
        <v>0</v>
      </c>
      <c r="F440" s="29" t="str">
        <f t="shared" si="3"/>
        <v>0</v>
      </c>
      <c r="G440" s="32" t="str">
        <f t="shared" si="4"/>
        <v>0</v>
      </c>
      <c r="H440" s="34">
        <v>92400.42</v>
      </c>
      <c r="K440" s="14"/>
    </row>
    <row r="441">
      <c r="A441" s="15" t="s">
        <v>35</v>
      </c>
      <c r="B441" s="2" t="s">
        <v>488</v>
      </c>
      <c r="C441" s="2" t="s">
        <v>63</v>
      </c>
      <c r="D441" s="29" t="str">
        <f t="shared" si="1"/>
        <v>0</v>
      </c>
      <c r="E441" s="29" t="str">
        <f t="shared" si="2"/>
        <v>0</v>
      </c>
      <c r="F441" s="29" t="str">
        <f t="shared" si="3"/>
        <v>0</v>
      </c>
      <c r="G441" s="32" t="str">
        <f t="shared" si="4"/>
        <v>0</v>
      </c>
      <c r="H441" s="34">
        <v>1331573.0</v>
      </c>
      <c r="K441" s="14"/>
    </row>
    <row r="442">
      <c r="A442" s="15" t="s">
        <v>35</v>
      </c>
      <c r="B442" s="2" t="s">
        <v>489</v>
      </c>
      <c r="C442" s="2" t="s">
        <v>63</v>
      </c>
      <c r="D442" s="29" t="str">
        <f t="shared" si="1"/>
        <v>0</v>
      </c>
      <c r="E442" s="29" t="str">
        <f t="shared" si="2"/>
        <v>0</v>
      </c>
      <c r="F442" s="29" t="str">
        <f t="shared" si="3"/>
        <v>0</v>
      </c>
      <c r="G442" s="32" t="str">
        <f t="shared" si="4"/>
        <v>0</v>
      </c>
      <c r="H442" s="34">
        <v>723771.1</v>
      </c>
      <c r="K442" s="14"/>
    </row>
    <row r="443">
      <c r="A443" s="15" t="s">
        <v>35</v>
      </c>
      <c r="B443" s="2" t="s">
        <v>490</v>
      </c>
      <c r="C443" s="2" t="s">
        <v>63</v>
      </c>
      <c r="D443" s="29" t="str">
        <f t="shared" si="1"/>
        <v>0</v>
      </c>
      <c r="E443" s="29" t="str">
        <f t="shared" si="2"/>
        <v>0</v>
      </c>
      <c r="F443" s="29" t="str">
        <f t="shared" si="3"/>
        <v>0</v>
      </c>
      <c r="G443" s="32" t="str">
        <f t="shared" si="4"/>
        <v>0</v>
      </c>
      <c r="H443" s="34">
        <v>769700.52</v>
      </c>
      <c r="K443" s="14"/>
    </row>
    <row r="444">
      <c r="A444" s="15" t="s">
        <v>35</v>
      </c>
      <c r="B444" s="2" t="s">
        <v>491</v>
      </c>
      <c r="C444" s="2" t="s">
        <v>63</v>
      </c>
      <c r="D444" s="29" t="str">
        <f t="shared" si="1"/>
        <v>0</v>
      </c>
      <c r="E444" s="29" t="str">
        <f t="shared" si="2"/>
        <v>0</v>
      </c>
      <c r="F444" s="29" t="str">
        <f t="shared" si="3"/>
        <v>0</v>
      </c>
      <c r="G444" s="32" t="str">
        <f t="shared" si="4"/>
        <v>0</v>
      </c>
      <c r="H444" s="34">
        <v>-146024.02</v>
      </c>
      <c r="K444" s="14"/>
    </row>
    <row r="445">
      <c r="A445" s="15" t="s">
        <v>35</v>
      </c>
      <c r="B445" s="2" t="s">
        <v>492</v>
      </c>
      <c r="C445" s="2" t="s">
        <v>63</v>
      </c>
      <c r="D445" s="29" t="str">
        <f t="shared" si="1"/>
        <v>0</v>
      </c>
      <c r="E445" s="29" t="str">
        <f t="shared" si="2"/>
        <v>0</v>
      </c>
      <c r="F445" s="29" t="str">
        <f t="shared" si="3"/>
        <v>0</v>
      </c>
      <c r="G445" s="32" t="str">
        <f t="shared" si="4"/>
        <v>0</v>
      </c>
      <c r="H445" s="34">
        <v>-556281.99</v>
      </c>
      <c r="K445" s="14"/>
    </row>
    <row r="446">
      <c r="A446" s="15" t="s">
        <v>35</v>
      </c>
      <c r="B446" s="2" t="s">
        <v>493</v>
      </c>
      <c r="C446" s="2" t="s">
        <v>63</v>
      </c>
      <c r="D446" s="29" t="str">
        <f t="shared" si="1"/>
        <v>0</v>
      </c>
      <c r="E446" s="29" t="str">
        <f t="shared" si="2"/>
        <v>0</v>
      </c>
      <c r="F446" s="29" t="str">
        <f t="shared" si="3"/>
        <v>0</v>
      </c>
      <c r="G446" s="32" t="str">
        <f t="shared" si="4"/>
        <v>0</v>
      </c>
      <c r="H446" s="34">
        <v>-387311.33</v>
      </c>
      <c r="K446" s="14"/>
    </row>
    <row r="447">
      <c r="A447" s="15" t="s">
        <v>35</v>
      </c>
      <c r="B447" s="2" t="s">
        <v>494</v>
      </c>
      <c r="C447" s="2" t="s">
        <v>63</v>
      </c>
      <c r="D447" s="29" t="str">
        <f t="shared" si="1"/>
        <v>0</v>
      </c>
      <c r="E447" s="29" t="str">
        <f t="shared" si="2"/>
        <v>0</v>
      </c>
      <c r="F447" s="29" t="str">
        <f t="shared" si="3"/>
        <v>0</v>
      </c>
      <c r="G447" s="32" t="str">
        <f t="shared" si="4"/>
        <v>0</v>
      </c>
      <c r="H447" s="34">
        <v>-659541.83</v>
      </c>
      <c r="K447" s="14"/>
    </row>
    <row r="448">
      <c r="A448" s="15" t="s">
        <v>35</v>
      </c>
      <c r="B448" s="2" t="s">
        <v>495</v>
      </c>
      <c r="C448" s="2" t="s">
        <v>63</v>
      </c>
      <c r="D448" s="29" t="str">
        <f t="shared" si="1"/>
        <v>0</v>
      </c>
      <c r="E448" s="29" t="str">
        <f t="shared" si="2"/>
        <v>0</v>
      </c>
      <c r="F448" s="29" t="str">
        <f t="shared" si="3"/>
        <v>0</v>
      </c>
      <c r="G448" s="32" t="str">
        <f t="shared" si="4"/>
        <v>0</v>
      </c>
      <c r="H448" s="34">
        <v>-685965.23</v>
      </c>
      <c r="K448" s="14"/>
    </row>
    <row r="449">
      <c r="A449" s="15" t="s">
        <v>35</v>
      </c>
      <c r="B449" s="2" t="s">
        <v>496</v>
      </c>
      <c r="C449" s="2" t="s">
        <v>63</v>
      </c>
      <c r="D449" s="29" t="str">
        <f t="shared" si="1"/>
        <v>0</v>
      </c>
      <c r="E449" s="29" t="str">
        <f t="shared" si="2"/>
        <v>0</v>
      </c>
      <c r="F449" s="29" t="str">
        <f t="shared" si="3"/>
        <v>0</v>
      </c>
      <c r="G449" s="32" t="str">
        <f t="shared" si="4"/>
        <v>0</v>
      </c>
      <c r="H449" s="34">
        <v>-392178.8</v>
      </c>
      <c r="K449" s="14"/>
    </row>
    <row r="450">
      <c r="A450" s="15" t="s">
        <v>35</v>
      </c>
      <c r="B450" s="2" t="s">
        <v>497</v>
      </c>
      <c r="C450" s="2" t="s">
        <v>63</v>
      </c>
      <c r="D450" s="29" t="str">
        <f t="shared" si="1"/>
        <v>0</v>
      </c>
      <c r="E450" s="29" t="str">
        <f t="shared" si="2"/>
        <v>0</v>
      </c>
      <c r="F450" s="29" t="str">
        <f t="shared" si="3"/>
        <v>0</v>
      </c>
      <c r="G450" s="32" t="str">
        <f t="shared" si="4"/>
        <v>0</v>
      </c>
      <c r="H450" s="34">
        <v>-383139.22</v>
      </c>
      <c r="K450" s="14"/>
    </row>
    <row r="451">
      <c r="A451" s="15" t="s">
        <v>35</v>
      </c>
      <c r="B451" s="2" t="s">
        <v>498</v>
      </c>
      <c r="C451" s="2" t="s">
        <v>63</v>
      </c>
      <c r="D451" s="29" t="str">
        <f t="shared" si="1"/>
        <v>0</v>
      </c>
      <c r="E451" s="29" t="str">
        <f t="shared" si="2"/>
        <v>0</v>
      </c>
      <c r="F451" s="29" t="str">
        <f t="shared" si="3"/>
        <v>0</v>
      </c>
      <c r="G451" s="32" t="str">
        <f t="shared" si="4"/>
        <v>0</v>
      </c>
      <c r="H451" s="34">
        <v>292008.61</v>
      </c>
      <c r="K451" s="14"/>
    </row>
    <row r="452">
      <c r="A452" s="15" t="s">
        <v>35</v>
      </c>
      <c r="B452" s="2" t="s">
        <v>499</v>
      </c>
      <c r="C452" s="2" t="s">
        <v>63</v>
      </c>
      <c r="D452" s="29" t="str">
        <f t="shared" si="1"/>
        <v>0</v>
      </c>
      <c r="E452" s="29" t="str">
        <f t="shared" si="2"/>
        <v>0</v>
      </c>
      <c r="F452" s="29" t="str">
        <f t="shared" si="3"/>
        <v>0</v>
      </c>
      <c r="G452" s="32" t="str">
        <f t="shared" si="4"/>
        <v>0</v>
      </c>
      <c r="H452" s="34">
        <v>346327.16</v>
      </c>
      <c r="K452" s="14"/>
    </row>
    <row r="453">
      <c r="A453" s="15" t="s">
        <v>35</v>
      </c>
      <c r="B453" s="2" t="s">
        <v>500</v>
      </c>
      <c r="C453" s="2" t="s">
        <v>63</v>
      </c>
      <c r="D453" s="29" t="str">
        <f t="shared" si="1"/>
        <v>0</v>
      </c>
      <c r="E453" s="29" t="str">
        <f t="shared" si="2"/>
        <v>0</v>
      </c>
      <c r="F453" s="29" t="str">
        <f t="shared" si="3"/>
        <v>0</v>
      </c>
      <c r="G453" s="32" t="str">
        <f t="shared" si="4"/>
        <v>0</v>
      </c>
      <c r="H453" s="34">
        <v>-260061.83</v>
      </c>
      <c r="K453" s="14"/>
    </row>
    <row r="454">
      <c r="A454" s="15" t="s">
        <v>35</v>
      </c>
      <c r="B454" s="2" t="s">
        <v>501</v>
      </c>
      <c r="C454" s="2" t="s">
        <v>63</v>
      </c>
      <c r="D454" s="29" t="str">
        <f t="shared" si="1"/>
        <v>0</v>
      </c>
      <c r="E454" s="29" t="str">
        <f t="shared" si="2"/>
        <v>0</v>
      </c>
      <c r="F454" s="29" t="str">
        <f t="shared" si="3"/>
        <v>0</v>
      </c>
      <c r="G454" s="32" t="str">
        <f t="shared" si="4"/>
        <v>0</v>
      </c>
      <c r="H454" s="34">
        <v>-173490.45</v>
      </c>
      <c r="K454" s="14"/>
    </row>
    <row r="455">
      <c r="A455" s="15" t="s">
        <v>35</v>
      </c>
      <c r="B455" s="2" t="s">
        <v>501</v>
      </c>
      <c r="C455" s="2" t="s">
        <v>63</v>
      </c>
      <c r="D455" s="29" t="str">
        <f t="shared" si="1"/>
        <v>0</v>
      </c>
      <c r="E455" s="29" t="str">
        <f t="shared" si="2"/>
        <v>0</v>
      </c>
      <c r="F455" s="29" t="str">
        <f t="shared" si="3"/>
        <v>0</v>
      </c>
      <c r="G455" s="32" t="str">
        <f t="shared" si="4"/>
        <v>0</v>
      </c>
      <c r="H455" s="34">
        <v>-520123.66</v>
      </c>
      <c r="K455" s="14"/>
    </row>
    <row r="456">
      <c r="A456" s="15" t="s">
        <v>35</v>
      </c>
      <c r="B456" s="2" t="s">
        <v>502</v>
      </c>
      <c r="C456" s="2" t="s">
        <v>63</v>
      </c>
      <c r="D456" s="29" t="str">
        <f t="shared" si="1"/>
        <v>0</v>
      </c>
      <c r="E456" s="29" t="str">
        <f t="shared" si="2"/>
        <v>0</v>
      </c>
      <c r="F456" s="29" t="str">
        <f t="shared" si="3"/>
        <v>0</v>
      </c>
      <c r="G456" s="32" t="str">
        <f t="shared" si="4"/>
        <v>0</v>
      </c>
      <c r="H456" s="34">
        <v>154131.96</v>
      </c>
      <c r="K456" s="14"/>
    </row>
    <row r="457">
      <c r="A457" s="15" t="s">
        <v>35</v>
      </c>
      <c r="B457" s="2" t="s">
        <v>503</v>
      </c>
      <c r="C457" s="2" t="s">
        <v>63</v>
      </c>
      <c r="D457" s="29" t="str">
        <f t="shared" si="1"/>
        <v>0</v>
      </c>
      <c r="E457" s="29" t="str">
        <f t="shared" si="2"/>
        <v>0</v>
      </c>
      <c r="F457" s="29" t="str">
        <f t="shared" si="3"/>
        <v>0</v>
      </c>
      <c r="G457" s="32" t="str">
        <f t="shared" si="4"/>
        <v>0</v>
      </c>
      <c r="H457" s="34">
        <v>455871.36</v>
      </c>
      <c r="K457" s="14"/>
    </row>
    <row r="458">
      <c r="A458" s="15" t="s">
        <v>35</v>
      </c>
      <c r="B458" s="2" t="s">
        <v>504</v>
      </c>
      <c r="C458" s="2" t="s">
        <v>63</v>
      </c>
      <c r="D458" s="29" t="str">
        <f t="shared" si="1"/>
        <v>0</v>
      </c>
      <c r="E458" s="29" t="str">
        <f t="shared" si="2"/>
        <v>0</v>
      </c>
      <c r="F458" s="29" t="str">
        <f t="shared" si="3"/>
        <v>0</v>
      </c>
      <c r="G458" s="32" t="str">
        <f t="shared" si="4"/>
        <v>0</v>
      </c>
      <c r="H458" s="34">
        <v>7799.52</v>
      </c>
      <c r="K458" s="14"/>
    </row>
    <row r="459">
      <c r="A459" s="15" t="s">
        <v>35</v>
      </c>
      <c r="B459" s="2" t="s">
        <v>505</v>
      </c>
      <c r="C459" s="2" t="s">
        <v>63</v>
      </c>
      <c r="D459" s="29" t="str">
        <f t="shared" si="1"/>
        <v>0</v>
      </c>
      <c r="E459" s="29" t="str">
        <f t="shared" si="2"/>
        <v>0</v>
      </c>
      <c r="F459" s="29" t="str">
        <f t="shared" si="3"/>
        <v>0</v>
      </c>
      <c r="G459" s="32" t="str">
        <f t="shared" si="4"/>
        <v>0</v>
      </c>
      <c r="H459" s="34">
        <v>231285.73</v>
      </c>
      <c r="K459" s="14"/>
    </row>
    <row r="460">
      <c r="A460" s="15" t="s">
        <v>35</v>
      </c>
      <c r="B460" s="2" t="s">
        <v>506</v>
      </c>
      <c r="C460" s="2" t="s">
        <v>63</v>
      </c>
      <c r="D460" s="29" t="str">
        <f t="shared" si="1"/>
        <v>0</v>
      </c>
      <c r="E460" s="29" t="str">
        <f t="shared" si="2"/>
        <v>0</v>
      </c>
      <c r="F460" s="29" t="str">
        <f t="shared" si="3"/>
        <v>0</v>
      </c>
      <c r="G460" s="32" t="str">
        <f t="shared" si="4"/>
        <v>0</v>
      </c>
      <c r="H460" s="34">
        <v>3424.53</v>
      </c>
      <c r="K460" s="14"/>
    </row>
    <row r="461">
      <c r="A461" s="15" t="s">
        <v>35</v>
      </c>
      <c r="B461" s="2" t="s">
        <v>507</v>
      </c>
      <c r="C461" s="2" t="s">
        <v>63</v>
      </c>
      <c r="D461" s="29" t="str">
        <f t="shared" si="1"/>
        <v>0</v>
      </c>
      <c r="E461" s="29" t="str">
        <f t="shared" si="2"/>
        <v>0</v>
      </c>
      <c r="F461" s="29" t="str">
        <f t="shared" si="3"/>
        <v>0</v>
      </c>
      <c r="G461" s="32" t="str">
        <f t="shared" si="4"/>
        <v>0</v>
      </c>
      <c r="H461" s="34">
        <v>681272.4</v>
      </c>
      <c r="K461" s="14"/>
    </row>
    <row r="462">
      <c r="A462" s="15" t="s">
        <v>35</v>
      </c>
      <c r="B462" s="2" t="s">
        <v>508</v>
      </c>
      <c r="C462" s="2" t="s">
        <v>63</v>
      </c>
      <c r="D462" s="29" t="str">
        <f t="shared" si="1"/>
        <v>0</v>
      </c>
      <c r="E462" s="29" t="str">
        <f t="shared" si="2"/>
        <v>0</v>
      </c>
      <c r="F462" s="29" t="str">
        <f t="shared" si="3"/>
        <v>0</v>
      </c>
      <c r="G462" s="32" t="str">
        <f t="shared" si="4"/>
        <v>0</v>
      </c>
      <c r="H462" s="34">
        <v>1575187.65</v>
      </c>
      <c r="K462" s="14"/>
    </row>
    <row r="463">
      <c r="A463" s="15" t="s">
        <v>35</v>
      </c>
      <c r="B463" s="2" t="s">
        <v>509</v>
      </c>
      <c r="C463" s="2" t="s">
        <v>63</v>
      </c>
      <c r="D463" s="29" t="str">
        <f t="shared" si="1"/>
        <v>0</v>
      </c>
      <c r="E463" s="29" t="str">
        <f t="shared" si="2"/>
        <v>0</v>
      </c>
      <c r="F463" s="29" t="str">
        <f t="shared" si="3"/>
        <v>0</v>
      </c>
      <c r="G463" s="32" t="str">
        <f t="shared" si="4"/>
        <v>0</v>
      </c>
      <c r="H463" s="34">
        <v>496641.01</v>
      </c>
      <c r="K463" s="14"/>
    </row>
    <row r="464">
      <c r="A464" s="15" t="s">
        <v>35</v>
      </c>
      <c r="B464" s="2" t="s">
        <v>510</v>
      </c>
      <c r="C464" s="2" t="s">
        <v>63</v>
      </c>
      <c r="D464" s="29" t="str">
        <f t="shared" si="1"/>
        <v>0</v>
      </c>
      <c r="E464" s="29" t="str">
        <f t="shared" si="2"/>
        <v>0</v>
      </c>
      <c r="F464" s="29" t="str">
        <f t="shared" si="3"/>
        <v>0</v>
      </c>
      <c r="G464" s="32" t="str">
        <f t="shared" si="4"/>
        <v>0</v>
      </c>
      <c r="H464" s="34">
        <v>469296.23</v>
      </c>
      <c r="K464" s="14"/>
    </row>
    <row r="465">
      <c r="A465" s="15" t="s">
        <v>35</v>
      </c>
      <c r="B465" s="2" t="s">
        <v>511</v>
      </c>
      <c r="C465" s="2" t="s">
        <v>63</v>
      </c>
      <c r="D465" s="29" t="str">
        <f t="shared" si="1"/>
        <v>0</v>
      </c>
      <c r="E465" s="29" t="str">
        <f t="shared" si="2"/>
        <v>0</v>
      </c>
      <c r="F465" s="29" t="str">
        <f t="shared" si="3"/>
        <v>0</v>
      </c>
      <c r="G465" s="32" t="str">
        <f t="shared" si="4"/>
        <v>0</v>
      </c>
      <c r="H465" s="34">
        <v>283460.86</v>
      </c>
      <c r="K465" s="14"/>
    </row>
    <row r="466">
      <c r="A466" s="15" t="s">
        <v>35</v>
      </c>
      <c r="B466" s="2" t="s">
        <v>512</v>
      </c>
      <c r="C466" s="2" t="s">
        <v>63</v>
      </c>
      <c r="D466" s="29" t="str">
        <f t="shared" si="1"/>
        <v>0</v>
      </c>
      <c r="E466" s="29" t="str">
        <f t="shared" si="2"/>
        <v>0</v>
      </c>
      <c r="F466" s="29" t="str">
        <f t="shared" si="3"/>
        <v>0</v>
      </c>
      <c r="G466" s="32" t="str">
        <f t="shared" si="4"/>
        <v>0</v>
      </c>
      <c r="H466" s="34">
        <v>311690.74</v>
      </c>
      <c r="K466" s="14"/>
    </row>
    <row r="467">
      <c r="A467" s="15" t="s">
        <v>35</v>
      </c>
      <c r="B467" s="2" t="s">
        <v>513</v>
      </c>
      <c r="C467" s="2" t="s">
        <v>63</v>
      </c>
      <c r="D467" s="29" t="str">
        <f t="shared" si="1"/>
        <v>0</v>
      </c>
      <c r="E467" s="29" t="str">
        <f t="shared" si="2"/>
        <v>0</v>
      </c>
      <c r="F467" s="29" t="str">
        <f t="shared" si="3"/>
        <v>0</v>
      </c>
      <c r="G467" s="32" t="str">
        <f t="shared" si="4"/>
        <v>0</v>
      </c>
      <c r="H467" s="34">
        <v>780055.41</v>
      </c>
      <c r="K467" s="14"/>
    </row>
    <row r="468">
      <c r="A468" s="15" t="s">
        <v>35</v>
      </c>
      <c r="B468" s="2" t="s">
        <v>514</v>
      </c>
      <c r="C468" s="2" t="s">
        <v>63</v>
      </c>
      <c r="D468" s="29" t="str">
        <f t="shared" si="1"/>
        <v>0</v>
      </c>
      <c r="E468" s="29" t="str">
        <f t="shared" si="2"/>
        <v>0</v>
      </c>
      <c r="F468" s="29" t="str">
        <f t="shared" si="3"/>
        <v>0</v>
      </c>
      <c r="G468" s="32" t="str">
        <f t="shared" si="4"/>
        <v>0</v>
      </c>
      <c r="H468" s="34">
        <v>103179.06</v>
      </c>
      <c r="K468" s="14"/>
    </row>
    <row r="469">
      <c r="A469" s="15" t="s">
        <v>35</v>
      </c>
      <c r="B469" s="2" t="s">
        <v>515</v>
      </c>
      <c r="C469" s="2" t="s">
        <v>63</v>
      </c>
      <c r="D469" s="29" t="str">
        <f t="shared" si="1"/>
        <v>0</v>
      </c>
      <c r="E469" s="29" t="str">
        <f t="shared" si="2"/>
        <v>0</v>
      </c>
      <c r="F469" s="29" t="str">
        <f t="shared" si="3"/>
        <v>0</v>
      </c>
      <c r="G469" s="32" t="str">
        <f t="shared" si="4"/>
        <v>0</v>
      </c>
      <c r="H469" s="34">
        <v>339795.88</v>
      </c>
      <c r="K469" s="14"/>
    </row>
    <row r="470">
      <c r="A470" s="15" t="s">
        <v>35</v>
      </c>
      <c r="B470" s="36" t="s">
        <v>516</v>
      </c>
      <c r="C470" s="36" t="s">
        <v>517</v>
      </c>
      <c r="D470" s="29" t="str">
        <f t="shared" si="1"/>
        <v>0</v>
      </c>
      <c r="E470" s="29" t="str">
        <f t="shared" si="2"/>
        <v>0</v>
      </c>
      <c r="F470" s="29" t="str">
        <f t="shared" si="3"/>
        <v>0</v>
      </c>
      <c r="G470" s="32" t="str">
        <f t="shared" si="4"/>
        <v>0</v>
      </c>
      <c r="H470" s="14">
        <v>1.1837436850999999E8</v>
      </c>
      <c r="I470" s="2"/>
      <c r="J470" s="34"/>
      <c r="K470" s="14"/>
    </row>
    <row r="471">
      <c r="A471" s="15" t="s">
        <v>35</v>
      </c>
      <c r="B471" s="36" t="s">
        <v>518</v>
      </c>
      <c r="C471" s="36" t="s">
        <v>517</v>
      </c>
      <c r="D471" s="29" t="str">
        <f t="shared" si="1"/>
        <v>0</v>
      </c>
      <c r="E471" s="29" t="str">
        <f t="shared" si="2"/>
        <v>0</v>
      </c>
      <c r="F471" s="29" t="str">
        <f t="shared" si="3"/>
        <v>0</v>
      </c>
      <c r="G471" s="32" t="str">
        <f t="shared" si="4"/>
        <v>0</v>
      </c>
      <c r="H471" s="34">
        <v>1.3721938149E8</v>
      </c>
      <c r="K471" s="14"/>
    </row>
    <row r="472">
      <c r="A472" s="15" t="s">
        <v>35</v>
      </c>
      <c r="B472" s="36" t="s">
        <v>519</v>
      </c>
      <c r="C472" s="37" t="s">
        <v>520</v>
      </c>
      <c r="D472" s="29" t="str">
        <f t="shared" si="1"/>
        <v>0</v>
      </c>
      <c r="E472" s="29" t="str">
        <f t="shared" si="2"/>
        <v>0</v>
      </c>
      <c r="F472" s="29" t="str">
        <f t="shared" si="3"/>
        <v>0</v>
      </c>
      <c r="G472" s="32" t="str">
        <f t="shared" si="4"/>
        <v>0</v>
      </c>
      <c r="H472" s="38">
        <v>1879472.0</v>
      </c>
      <c r="I472" s="38"/>
      <c r="K472" s="36"/>
      <c r="M472" s="2"/>
      <c r="N472" s="38"/>
      <c r="O472" s="38"/>
    </row>
    <row r="473">
      <c r="A473" s="15" t="s">
        <v>35</v>
      </c>
      <c r="B473" s="36" t="s">
        <v>521</v>
      </c>
      <c r="C473" s="37" t="s">
        <v>520</v>
      </c>
      <c r="D473" s="29" t="str">
        <f t="shared" si="1"/>
        <v>0</v>
      </c>
      <c r="E473" s="29" t="str">
        <f t="shared" si="2"/>
        <v>0</v>
      </c>
      <c r="F473" s="29" t="str">
        <f t="shared" si="3"/>
        <v>0</v>
      </c>
      <c r="G473" s="32" t="str">
        <f t="shared" si="4"/>
        <v>0</v>
      </c>
      <c r="H473" s="38">
        <v>128260.78</v>
      </c>
      <c r="I473" s="38"/>
      <c r="K473" s="36"/>
      <c r="L473" s="2"/>
      <c r="M473" s="38"/>
      <c r="N473" s="38"/>
      <c r="O473" s="38"/>
    </row>
    <row r="474">
      <c r="A474" s="15" t="s">
        <v>35</v>
      </c>
      <c r="B474" s="36" t="s">
        <v>522</v>
      </c>
      <c r="C474" s="37" t="s">
        <v>520</v>
      </c>
      <c r="D474" s="29" t="str">
        <f t="shared" si="1"/>
        <v>0</v>
      </c>
      <c r="E474" s="29" t="str">
        <f t="shared" si="2"/>
        <v>0</v>
      </c>
      <c r="F474" s="29" t="str">
        <f t="shared" si="3"/>
        <v>0</v>
      </c>
      <c r="G474" s="32" t="str">
        <f t="shared" si="4"/>
        <v>0</v>
      </c>
      <c r="H474" s="39">
        <v>13025.1</v>
      </c>
      <c r="I474" s="40"/>
      <c r="K474" s="36"/>
      <c r="L474" s="2"/>
      <c r="M474" s="2"/>
      <c r="N474" s="38"/>
      <c r="O474" s="38"/>
    </row>
    <row r="475">
      <c r="A475" s="15" t="s">
        <v>35</v>
      </c>
      <c r="B475" s="36" t="s">
        <v>523</v>
      </c>
      <c r="C475" s="37" t="s">
        <v>520</v>
      </c>
      <c r="D475" s="29" t="str">
        <f t="shared" si="1"/>
        <v>0</v>
      </c>
      <c r="E475" s="29" t="str">
        <f t="shared" si="2"/>
        <v>0</v>
      </c>
      <c r="F475" s="29" t="str">
        <f t="shared" si="3"/>
        <v>0</v>
      </c>
      <c r="G475" s="32" t="str">
        <f t="shared" si="4"/>
        <v>0</v>
      </c>
      <c r="H475" s="39">
        <v>4633.66</v>
      </c>
      <c r="I475" s="40"/>
      <c r="K475" s="36"/>
      <c r="L475" s="2"/>
      <c r="M475" s="38"/>
      <c r="N475" s="38"/>
      <c r="O475" s="38"/>
    </row>
    <row r="476">
      <c r="A476" s="15" t="s">
        <v>35</v>
      </c>
      <c r="B476" s="36" t="s">
        <v>524</v>
      </c>
      <c r="C476" s="37" t="s">
        <v>520</v>
      </c>
      <c r="D476" s="29" t="str">
        <f t="shared" si="1"/>
        <v>0</v>
      </c>
      <c r="E476" s="29" t="str">
        <f t="shared" si="2"/>
        <v>0</v>
      </c>
      <c r="F476" s="29" t="str">
        <f t="shared" si="3"/>
        <v>0</v>
      </c>
      <c r="G476" s="32" t="str">
        <f t="shared" si="4"/>
        <v>0</v>
      </c>
      <c r="H476" s="39">
        <v>82314.21</v>
      </c>
      <c r="I476" s="40"/>
      <c r="K476" s="36"/>
      <c r="L476" s="2"/>
      <c r="M476" s="38"/>
      <c r="N476" s="38"/>
      <c r="O476" s="38"/>
    </row>
    <row r="477">
      <c r="A477" s="15" t="s">
        <v>35</v>
      </c>
      <c r="B477" s="36" t="s">
        <v>525</v>
      </c>
      <c r="C477" s="37" t="s">
        <v>520</v>
      </c>
      <c r="D477" s="29" t="str">
        <f t="shared" si="1"/>
        <v>0</v>
      </c>
      <c r="E477" s="29" t="str">
        <f t="shared" si="2"/>
        <v>0</v>
      </c>
      <c r="F477" s="29" t="str">
        <f t="shared" si="3"/>
        <v>0</v>
      </c>
      <c r="G477" s="32" t="str">
        <f t="shared" si="4"/>
        <v>0</v>
      </c>
      <c r="H477" s="39">
        <v>80601.37</v>
      </c>
      <c r="I477" s="40"/>
      <c r="K477" s="36"/>
      <c r="L477" s="2"/>
      <c r="M477" s="38"/>
      <c r="N477" s="38"/>
      <c r="O477" s="38"/>
    </row>
    <row r="478">
      <c r="A478" s="15" t="s">
        <v>35</v>
      </c>
      <c r="B478" s="36" t="s">
        <v>526</v>
      </c>
      <c r="C478" s="37" t="s">
        <v>520</v>
      </c>
      <c r="D478" s="29" t="str">
        <f t="shared" si="1"/>
        <v>0</v>
      </c>
      <c r="E478" s="29" t="str">
        <f t="shared" si="2"/>
        <v>0</v>
      </c>
      <c r="F478" s="29" t="str">
        <f t="shared" si="3"/>
        <v>0</v>
      </c>
      <c r="G478" s="32" t="str">
        <f t="shared" si="4"/>
        <v>0</v>
      </c>
      <c r="H478" s="39">
        <v>112799.52</v>
      </c>
      <c r="I478" s="40"/>
      <c r="K478" s="36"/>
      <c r="L478" s="2"/>
      <c r="M478" s="38"/>
      <c r="N478" s="38"/>
      <c r="O478" s="38"/>
    </row>
    <row r="479">
      <c r="A479" s="15" t="s">
        <v>35</v>
      </c>
      <c r="B479" s="36" t="s">
        <v>527</v>
      </c>
      <c r="C479" s="37" t="s">
        <v>520</v>
      </c>
      <c r="D479" s="29" t="str">
        <f t="shared" si="1"/>
        <v>0</v>
      </c>
      <c r="E479" s="29" t="str">
        <f t="shared" si="2"/>
        <v>0</v>
      </c>
      <c r="F479" s="29" t="str">
        <f t="shared" si="3"/>
        <v>0</v>
      </c>
      <c r="G479" s="32" t="str">
        <f t="shared" si="4"/>
        <v>0</v>
      </c>
      <c r="H479" s="39">
        <v>14857.28</v>
      </c>
      <c r="I479" s="40"/>
      <c r="K479" s="36"/>
      <c r="L479" s="2"/>
      <c r="M479" s="38"/>
      <c r="N479" s="38"/>
      <c r="O479" s="38"/>
    </row>
    <row r="480">
      <c r="A480" s="15" t="s">
        <v>35</v>
      </c>
      <c r="B480" s="36" t="s">
        <v>528</v>
      </c>
      <c r="C480" s="37" t="s">
        <v>520</v>
      </c>
      <c r="D480" s="29" t="str">
        <f t="shared" si="1"/>
        <v>0</v>
      </c>
      <c r="E480" s="29" t="str">
        <f t="shared" si="2"/>
        <v>0</v>
      </c>
      <c r="F480" s="29" t="str">
        <f t="shared" si="3"/>
        <v>0</v>
      </c>
      <c r="G480" s="32" t="str">
        <f t="shared" si="4"/>
        <v>0</v>
      </c>
      <c r="H480" s="39">
        <v>70649.58</v>
      </c>
      <c r="I480" s="40"/>
      <c r="K480" s="36"/>
      <c r="L480" s="2"/>
      <c r="M480" s="38"/>
      <c r="N480" s="38"/>
      <c r="O480" s="38"/>
    </row>
    <row r="481">
      <c r="A481" s="15" t="s">
        <v>35</v>
      </c>
      <c r="B481" s="36" t="s">
        <v>529</v>
      </c>
      <c r="C481" s="37" t="s">
        <v>520</v>
      </c>
      <c r="D481" s="29" t="str">
        <f t="shared" si="1"/>
        <v>0</v>
      </c>
      <c r="E481" s="29" t="str">
        <f t="shared" si="2"/>
        <v>0</v>
      </c>
      <c r="F481" s="29" t="str">
        <f t="shared" si="3"/>
        <v>0</v>
      </c>
      <c r="G481" s="32" t="str">
        <f t="shared" si="4"/>
        <v>0</v>
      </c>
      <c r="H481" s="39">
        <v>11314.86</v>
      </c>
      <c r="I481" s="40"/>
      <c r="K481" s="36"/>
      <c r="L481" s="2"/>
      <c r="M481" s="38"/>
      <c r="N481" s="38"/>
      <c r="O481" s="38"/>
    </row>
    <row r="482">
      <c r="A482" s="15" t="s">
        <v>35</v>
      </c>
      <c r="B482" s="36" t="s">
        <v>530</v>
      </c>
      <c r="C482" s="37" t="s">
        <v>520</v>
      </c>
      <c r="D482" s="29" t="str">
        <f t="shared" si="1"/>
        <v>0</v>
      </c>
      <c r="E482" s="29" t="str">
        <f t="shared" si="2"/>
        <v>0</v>
      </c>
      <c r="F482" s="29" t="str">
        <f t="shared" si="3"/>
        <v>0</v>
      </c>
      <c r="G482" s="32" t="str">
        <f t="shared" si="4"/>
        <v>0</v>
      </c>
      <c r="H482" s="39">
        <v>76897.58</v>
      </c>
      <c r="I482" s="40"/>
      <c r="K482" s="36"/>
      <c r="N482" s="38"/>
      <c r="O482" s="38"/>
    </row>
    <row r="483">
      <c r="A483" s="15" t="s">
        <v>35</v>
      </c>
      <c r="B483" s="36" t="s">
        <v>531</v>
      </c>
      <c r="C483" s="37" t="s">
        <v>520</v>
      </c>
      <c r="D483" s="29" t="str">
        <f t="shared" si="1"/>
        <v>0</v>
      </c>
      <c r="E483" s="29" t="str">
        <f t="shared" si="2"/>
        <v>0</v>
      </c>
      <c r="F483" s="29" t="str">
        <f t="shared" si="3"/>
        <v>0</v>
      </c>
      <c r="G483" s="32" t="str">
        <f t="shared" si="4"/>
        <v>0</v>
      </c>
      <c r="H483" s="39">
        <v>47013.51</v>
      </c>
      <c r="I483" s="40"/>
      <c r="K483" s="36"/>
      <c r="L483" s="2"/>
      <c r="M483" s="38"/>
      <c r="N483" s="38"/>
      <c r="O483" s="38"/>
    </row>
    <row r="484">
      <c r="A484" s="15" t="s">
        <v>35</v>
      </c>
      <c r="B484" s="36" t="s">
        <v>532</v>
      </c>
      <c r="C484" s="37" t="s">
        <v>520</v>
      </c>
      <c r="D484" s="29" t="str">
        <f t="shared" si="1"/>
        <v>0</v>
      </c>
      <c r="E484" s="29" t="str">
        <f t="shared" si="2"/>
        <v>0</v>
      </c>
      <c r="F484" s="29" t="str">
        <f t="shared" si="3"/>
        <v>0</v>
      </c>
      <c r="G484" s="32" t="str">
        <f t="shared" si="4"/>
        <v>0</v>
      </c>
      <c r="H484" s="39">
        <v>8633.91</v>
      </c>
      <c r="I484" s="40"/>
      <c r="K484" s="36"/>
      <c r="L484" s="2"/>
      <c r="M484" s="38"/>
      <c r="N484" s="38"/>
      <c r="O484" s="38"/>
    </row>
    <row r="485">
      <c r="A485" s="15" t="s">
        <v>35</v>
      </c>
      <c r="B485" s="36" t="s">
        <v>533</v>
      </c>
      <c r="C485" s="37" t="s">
        <v>520</v>
      </c>
      <c r="D485" s="29" t="str">
        <f t="shared" si="1"/>
        <v>0</v>
      </c>
      <c r="E485" s="29" t="str">
        <f t="shared" si="2"/>
        <v>0</v>
      </c>
      <c r="F485" s="29" t="str">
        <f t="shared" si="3"/>
        <v>0</v>
      </c>
      <c r="G485" s="32" t="str">
        <f t="shared" si="4"/>
        <v>0</v>
      </c>
      <c r="H485" s="39">
        <v>38529.3</v>
      </c>
      <c r="I485" s="40"/>
      <c r="K485" s="36"/>
      <c r="L485" s="2"/>
      <c r="M485" s="38"/>
      <c r="N485" s="38"/>
      <c r="O485" s="38"/>
    </row>
    <row r="486">
      <c r="A486" s="15" t="s">
        <v>35</v>
      </c>
      <c r="B486" s="36" t="s">
        <v>534</v>
      </c>
      <c r="C486" s="37" t="s">
        <v>520</v>
      </c>
      <c r="D486" s="29" t="str">
        <f t="shared" si="1"/>
        <v>0</v>
      </c>
      <c r="E486" s="29" t="str">
        <f t="shared" si="2"/>
        <v>0</v>
      </c>
      <c r="F486" s="29" t="str">
        <f t="shared" si="3"/>
        <v>0</v>
      </c>
      <c r="G486" s="32" t="str">
        <f t="shared" si="4"/>
        <v>0</v>
      </c>
      <c r="H486" s="39">
        <v>11692.28</v>
      </c>
      <c r="I486" s="40"/>
      <c r="K486" s="36"/>
      <c r="L486" s="2"/>
      <c r="M486" s="38"/>
      <c r="N486" s="38"/>
      <c r="O486" s="38"/>
    </row>
    <row r="487">
      <c r="A487" s="15" t="s">
        <v>35</v>
      </c>
      <c r="B487" s="36" t="s">
        <v>535</v>
      </c>
      <c r="C487" s="37" t="s">
        <v>520</v>
      </c>
      <c r="D487" s="29" t="str">
        <f t="shared" si="1"/>
        <v>0</v>
      </c>
      <c r="E487" s="29" t="str">
        <f t="shared" si="2"/>
        <v>0</v>
      </c>
      <c r="F487" s="29" t="str">
        <f t="shared" si="3"/>
        <v>0</v>
      </c>
      <c r="G487" s="32" t="str">
        <f t="shared" si="4"/>
        <v>0</v>
      </c>
      <c r="H487" s="39">
        <v>14154.59</v>
      </c>
      <c r="I487" s="40"/>
      <c r="K487" s="36"/>
      <c r="L487" s="2"/>
      <c r="M487" s="38"/>
      <c r="N487" s="38"/>
      <c r="O487" s="38"/>
    </row>
    <row r="488">
      <c r="A488" s="15" t="s">
        <v>35</v>
      </c>
      <c r="B488" s="36" t="s">
        <v>536</v>
      </c>
      <c r="C488" s="37" t="s">
        <v>520</v>
      </c>
      <c r="D488" s="29" t="str">
        <f t="shared" si="1"/>
        <v>0</v>
      </c>
      <c r="E488" s="29" t="str">
        <f t="shared" si="2"/>
        <v>0</v>
      </c>
      <c r="F488" s="29" t="str">
        <f t="shared" si="3"/>
        <v>0</v>
      </c>
      <c r="G488" s="32" t="str">
        <f t="shared" si="4"/>
        <v>0</v>
      </c>
      <c r="H488" s="39">
        <v>13887.17</v>
      </c>
      <c r="I488" s="40"/>
      <c r="K488" s="36"/>
      <c r="L488" s="2"/>
      <c r="M488" s="38"/>
      <c r="N488" s="38"/>
      <c r="O488" s="38"/>
    </row>
    <row r="489">
      <c r="A489" s="15" t="s">
        <v>35</v>
      </c>
      <c r="B489" s="36" t="s">
        <v>537</v>
      </c>
      <c r="C489" s="37" t="s">
        <v>520</v>
      </c>
      <c r="D489" s="29" t="str">
        <f t="shared" si="1"/>
        <v>0</v>
      </c>
      <c r="E489" s="29" t="str">
        <f t="shared" si="2"/>
        <v>0</v>
      </c>
      <c r="F489" s="29" t="str">
        <f t="shared" si="3"/>
        <v>0</v>
      </c>
      <c r="G489" s="32" t="str">
        <f t="shared" si="4"/>
        <v>0</v>
      </c>
      <c r="H489" s="39">
        <v>35824.41</v>
      </c>
      <c r="I489" s="40"/>
      <c r="K489" s="36"/>
      <c r="L489" s="2"/>
      <c r="M489" s="38"/>
      <c r="N489" s="38"/>
      <c r="O489" s="38"/>
    </row>
    <row r="490">
      <c r="A490" s="15" t="s">
        <v>35</v>
      </c>
      <c r="B490" s="36" t="s">
        <v>538</v>
      </c>
      <c r="C490" s="37" t="s">
        <v>520</v>
      </c>
      <c r="D490" s="29" t="str">
        <f t="shared" si="1"/>
        <v>0</v>
      </c>
      <c r="E490" s="29" t="str">
        <f t="shared" si="2"/>
        <v>0</v>
      </c>
      <c r="F490" s="29" t="str">
        <f t="shared" si="3"/>
        <v>0</v>
      </c>
      <c r="G490" s="32" t="str">
        <f t="shared" si="4"/>
        <v>0</v>
      </c>
      <c r="H490" s="39">
        <v>40592.23</v>
      </c>
      <c r="I490" s="40"/>
      <c r="K490" s="36"/>
      <c r="L490" s="2"/>
      <c r="M490" s="38"/>
      <c r="N490" s="38"/>
      <c r="O490" s="38"/>
    </row>
    <row r="491">
      <c r="A491" s="15" t="s">
        <v>35</v>
      </c>
      <c r="B491" s="36" t="s">
        <v>539</v>
      </c>
      <c r="C491" s="37" t="s">
        <v>520</v>
      </c>
      <c r="D491" s="29" t="str">
        <f t="shared" si="1"/>
        <v>0</v>
      </c>
      <c r="E491" s="29" t="str">
        <f t="shared" si="2"/>
        <v>0</v>
      </c>
      <c r="F491" s="29" t="str">
        <f t="shared" si="3"/>
        <v>0</v>
      </c>
      <c r="G491" s="32" t="str">
        <f t="shared" si="4"/>
        <v>0</v>
      </c>
      <c r="H491" s="39">
        <v>6105.6</v>
      </c>
      <c r="I491" s="40"/>
      <c r="K491" s="36"/>
      <c r="L491" s="2"/>
      <c r="M491" s="38"/>
      <c r="N491" s="38"/>
      <c r="O491" s="38"/>
    </row>
    <row r="492">
      <c r="A492" s="15" t="s">
        <v>35</v>
      </c>
      <c r="B492" s="36" t="s">
        <v>540</v>
      </c>
      <c r="C492" s="37" t="s">
        <v>520</v>
      </c>
      <c r="D492" s="29" t="str">
        <f t="shared" si="1"/>
        <v>0</v>
      </c>
      <c r="E492" s="29" t="str">
        <f t="shared" si="2"/>
        <v>0</v>
      </c>
      <c r="F492" s="29" t="str">
        <f t="shared" si="3"/>
        <v>0</v>
      </c>
      <c r="G492" s="32" t="str">
        <f t="shared" si="4"/>
        <v>0</v>
      </c>
      <c r="H492" s="39">
        <v>12677.37</v>
      </c>
      <c r="I492" s="40"/>
      <c r="K492" s="36"/>
      <c r="L492" s="2"/>
      <c r="M492" s="38"/>
      <c r="N492" s="38"/>
      <c r="O492" s="38"/>
    </row>
    <row r="493">
      <c r="A493" s="15" t="s">
        <v>35</v>
      </c>
      <c r="B493" s="36" t="s">
        <v>541</v>
      </c>
      <c r="C493" s="37" t="s">
        <v>520</v>
      </c>
      <c r="D493" s="29" t="str">
        <f t="shared" si="1"/>
        <v>0</v>
      </c>
      <c r="E493" s="29" t="str">
        <f t="shared" si="2"/>
        <v>0</v>
      </c>
      <c r="F493" s="29" t="str">
        <f t="shared" si="3"/>
        <v>0</v>
      </c>
      <c r="G493" s="32" t="str">
        <f t="shared" si="4"/>
        <v>0</v>
      </c>
      <c r="H493" s="39">
        <v>9794.42</v>
      </c>
      <c r="I493" s="40"/>
      <c r="K493" s="36"/>
      <c r="L493" s="2"/>
      <c r="M493" s="38"/>
      <c r="N493" s="38"/>
      <c r="O493" s="38"/>
    </row>
    <row r="494">
      <c r="A494" s="15" t="s">
        <v>35</v>
      </c>
      <c r="B494" s="36" t="s">
        <v>542</v>
      </c>
      <c r="C494" s="37" t="s">
        <v>520</v>
      </c>
      <c r="D494" s="29" t="str">
        <f t="shared" si="1"/>
        <v>0</v>
      </c>
      <c r="E494" s="29" t="str">
        <f t="shared" si="2"/>
        <v>0</v>
      </c>
      <c r="F494" s="29" t="str">
        <f t="shared" si="3"/>
        <v>0</v>
      </c>
      <c r="G494" s="32" t="str">
        <f t="shared" si="4"/>
        <v>0</v>
      </c>
      <c r="H494" s="39">
        <v>7675.93</v>
      </c>
      <c r="I494" s="40"/>
      <c r="K494" s="36"/>
      <c r="L494" s="2"/>
      <c r="M494" s="38"/>
      <c r="N494" s="38"/>
      <c r="O494" s="38"/>
    </row>
    <row r="495">
      <c r="A495" s="15" t="s">
        <v>35</v>
      </c>
      <c r="B495" s="36" t="s">
        <v>543</v>
      </c>
      <c r="C495" s="37" t="s">
        <v>520</v>
      </c>
      <c r="D495" s="29" t="str">
        <f t="shared" si="1"/>
        <v>0</v>
      </c>
      <c r="E495" s="29" t="str">
        <f t="shared" si="2"/>
        <v>0</v>
      </c>
      <c r="F495" s="29" t="str">
        <f t="shared" si="3"/>
        <v>0</v>
      </c>
      <c r="G495" s="32" t="str">
        <f t="shared" si="4"/>
        <v>0</v>
      </c>
      <c r="H495" s="39">
        <v>25061.43</v>
      </c>
      <c r="I495" s="40"/>
      <c r="K495" s="36"/>
      <c r="L495" s="2"/>
      <c r="M495" s="38"/>
      <c r="N495" s="38"/>
      <c r="O495" s="38"/>
    </row>
    <row r="496">
      <c r="A496" s="15" t="s">
        <v>35</v>
      </c>
      <c r="B496" s="36" t="s">
        <v>544</v>
      </c>
      <c r="C496" s="37" t="s">
        <v>520</v>
      </c>
      <c r="D496" s="29" t="str">
        <f t="shared" si="1"/>
        <v>0</v>
      </c>
      <c r="E496" s="29" t="str">
        <f t="shared" si="2"/>
        <v>0</v>
      </c>
      <c r="F496" s="29" t="str">
        <f t="shared" si="3"/>
        <v>0</v>
      </c>
      <c r="G496" s="32" t="str">
        <f t="shared" si="4"/>
        <v>0</v>
      </c>
      <c r="H496" s="39">
        <v>10968.59</v>
      </c>
      <c r="I496" s="40"/>
      <c r="K496" s="36"/>
      <c r="L496" s="2"/>
      <c r="M496" s="38"/>
      <c r="N496" s="38"/>
      <c r="O496" s="38"/>
    </row>
    <row r="497">
      <c r="A497" s="15" t="s">
        <v>35</v>
      </c>
      <c r="B497" s="36" t="s">
        <v>545</v>
      </c>
      <c r="C497" s="37" t="s">
        <v>520</v>
      </c>
      <c r="D497" s="29" t="str">
        <f t="shared" si="1"/>
        <v>0</v>
      </c>
      <c r="E497" s="29" t="str">
        <f t="shared" si="2"/>
        <v>0</v>
      </c>
      <c r="F497" s="29" t="str">
        <f t="shared" si="3"/>
        <v>0</v>
      </c>
      <c r="G497" s="32" t="str">
        <f t="shared" si="4"/>
        <v>0</v>
      </c>
      <c r="H497" s="39">
        <v>13025.74</v>
      </c>
      <c r="I497" s="40"/>
      <c r="K497" s="36"/>
      <c r="L497" s="2"/>
      <c r="M497" s="38"/>
      <c r="N497" s="38"/>
      <c r="O497" s="38"/>
    </row>
    <row r="498">
      <c r="A498" s="15" t="s">
        <v>35</v>
      </c>
      <c r="B498" s="36" t="s">
        <v>546</v>
      </c>
      <c r="C498" s="37" t="s">
        <v>520</v>
      </c>
      <c r="D498" s="29" t="str">
        <f t="shared" si="1"/>
        <v>0</v>
      </c>
      <c r="E498" s="29" t="str">
        <f t="shared" si="2"/>
        <v>0</v>
      </c>
      <c r="F498" s="29" t="str">
        <f t="shared" si="3"/>
        <v>0</v>
      </c>
      <c r="G498" s="32" t="str">
        <f t="shared" si="4"/>
        <v>0</v>
      </c>
      <c r="H498" s="39">
        <v>34699.31</v>
      </c>
      <c r="I498" s="40"/>
      <c r="K498" s="36"/>
      <c r="L498" s="2"/>
      <c r="M498" s="38"/>
      <c r="N498" s="38"/>
      <c r="O498" s="38"/>
    </row>
    <row r="499">
      <c r="A499" s="15" t="s">
        <v>35</v>
      </c>
      <c r="B499" s="36" t="s">
        <v>547</v>
      </c>
      <c r="C499" s="37" t="s">
        <v>520</v>
      </c>
      <c r="D499" s="29" t="str">
        <f t="shared" si="1"/>
        <v>0</v>
      </c>
      <c r="E499" s="29" t="str">
        <f t="shared" si="2"/>
        <v>0</v>
      </c>
      <c r="F499" s="29" t="str">
        <f t="shared" si="3"/>
        <v>0</v>
      </c>
      <c r="G499" s="32" t="str">
        <f t="shared" si="4"/>
        <v>0</v>
      </c>
      <c r="H499" s="39">
        <v>15571.98</v>
      </c>
      <c r="I499" s="40"/>
      <c r="K499" s="36"/>
      <c r="L499" s="2"/>
      <c r="M499" s="38"/>
      <c r="N499" s="38"/>
      <c r="O499" s="38"/>
    </row>
    <row r="500">
      <c r="A500" s="15" t="s">
        <v>35</v>
      </c>
      <c r="B500" s="36" t="s">
        <v>548</v>
      </c>
      <c r="C500" s="37" t="s">
        <v>520</v>
      </c>
      <c r="D500" s="29" t="str">
        <f t="shared" si="1"/>
        <v>0</v>
      </c>
      <c r="E500" s="29" t="str">
        <f t="shared" si="2"/>
        <v>0</v>
      </c>
      <c r="F500" s="29" t="str">
        <f t="shared" si="3"/>
        <v>0</v>
      </c>
      <c r="G500" s="32" t="str">
        <f t="shared" si="4"/>
        <v>0</v>
      </c>
      <c r="H500" s="39">
        <v>39834.13</v>
      </c>
      <c r="I500" s="40"/>
      <c r="K500" s="36"/>
      <c r="L500" s="2"/>
      <c r="M500" s="38"/>
      <c r="N500" s="38"/>
      <c r="O500" s="38"/>
    </row>
    <row r="501">
      <c r="A501" s="15" t="s">
        <v>35</v>
      </c>
      <c r="B501" s="36" t="s">
        <v>549</v>
      </c>
      <c r="C501" s="37" t="s">
        <v>520</v>
      </c>
      <c r="D501" s="29" t="str">
        <f t="shared" si="1"/>
        <v>0</v>
      </c>
      <c r="E501" s="29" t="str">
        <f t="shared" si="2"/>
        <v>0</v>
      </c>
      <c r="F501" s="29" t="str">
        <f t="shared" si="3"/>
        <v>0</v>
      </c>
      <c r="G501" s="32" t="str">
        <f t="shared" si="4"/>
        <v>0</v>
      </c>
      <c r="H501" s="39">
        <v>12206.14</v>
      </c>
      <c r="I501" s="40"/>
      <c r="K501" s="36"/>
      <c r="L501" s="2"/>
      <c r="M501" s="38"/>
      <c r="N501" s="38"/>
      <c r="O501" s="38"/>
    </row>
    <row r="502">
      <c r="A502" s="15" t="s">
        <v>35</v>
      </c>
      <c r="B502" s="36" t="s">
        <v>550</v>
      </c>
      <c r="C502" s="37" t="s">
        <v>520</v>
      </c>
      <c r="D502" s="29" t="str">
        <f t="shared" si="1"/>
        <v>0</v>
      </c>
      <c r="E502" s="29" t="str">
        <f t="shared" si="2"/>
        <v>0</v>
      </c>
      <c r="F502" s="29" t="str">
        <f t="shared" si="3"/>
        <v>0</v>
      </c>
      <c r="G502" s="32" t="str">
        <f t="shared" si="4"/>
        <v>0</v>
      </c>
      <c r="H502" s="39">
        <v>25869.94</v>
      </c>
      <c r="I502" s="40"/>
      <c r="K502" s="36"/>
      <c r="L502" s="2"/>
      <c r="M502" s="38"/>
      <c r="N502" s="38"/>
      <c r="O502" s="38"/>
    </row>
    <row r="503">
      <c r="A503" s="15" t="s">
        <v>35</v>
      </c>
      <c r="B503" s="36" t="s">
        <v>551</v>
      </c>
      <c r="C503" s="37" t="s">
        <v>520</v>
      </c>
      <c r="D503" s="29" t="str">
        <f t="shared" si="1"/>
        <v>0</v>
      </c>
      <c r="E503" s="29" t="str">
        <f t="shared" si="2"/>
        <v>AGL</v>
      </c>
      <c r="F503" s="35" t="str">
        <f t="shared" si="3"/>
        <v>AGL ENERGY NPV</v>
      </c>
      <c r="G503" s="32">
        <f t="shared" si="4"/>
        <v>9995.81</v>
      </c>
      <c r="H503" s="39">
        <v>9995.81</v>
      </c>
      <c r="I503" s="40"/>
      <c r="K503" s="36"/>
      <c r="L503" s="2"/>
      <c r="M503" s="38"/>
      <c r="N503" s="38"/>
      <c r="O503" s="38"/>
    </row>
    <row r="504">
      <c r="A504" s="15" t="s">
        <v>35</v>
      </c>
      <c r="B504" s="36" t="s">
        <v>552</v>
      </c>
      <c r="C504" s="37" t="s">
        <v>520</v>
      </c>
      <c r="D504" s="29" t="str">
        <f t="shared" si="1"/>
        <v>0</v>
      </c>
      <c r="E504" s="29" t="str">
        <f t="shared" si="2"/>
        <v>0</v>
      </c>
      <c r="F504" s="29" t="str">
        <f t="shared" si="3"/>
        <v>0</v>
      </c>
      <c r="G504" s="32" t="str">
        <f t="shared" si="4"/>
        <v>0</v>
      </c>
      <c r="H504" s="39">
        <v>6562.62</v>
      </c>
      <c r="I504" s="40"/>
      <c r="K504" s="36"/>
      <c r="L504" s="2"/>
      <c r="M504" s="38"/>
      <c r="N504" s="38"/>
      <c r="O504" s="38"/>
    </row>
    <row r="505">
      <c r="A505" s="15" t="s">
        <v>35</v>
      </c>
      <c r="B505" s="36" t="s">
        <v>553</v>
      </c>
      <c r="C505" s="37" t="s">
        <v>520</v>
      </c>
      <c r="D505" s="29" t="str">
        <f t="shared" si="1"/>
        <v>0</v>
      </c>
      <c r="E505" s="29" t="str">
        <f t="shared" si="2"/>
        <v>0</v>
      </c>
      <c r="F505" s="29" t="str">
        <f t="shared" si="3"/>
        <v>0</v>
      </c>
      <c r="G505" s="32" t="str">
        <f t="shared" si="4"/>
        <v>0</v>
      </c>
      <c r="H505" s="39">
        <v>19726.57</v>
      </c>
      <c r="I505" s="40"/>
      <c r="K505" s="36"/>
      <c r="L505" s="2"/>
      <c r="M505" s="38"/>
      <c r="N505" s="38"/>
      <c r="O505" s="38"/>
    </row>
    <row r="506">
      <c r="A506" s="15" t="s">
        <v>35</v>
      </c>
      <c r="B506" s="36" t="s">
        <v>554</v>
      </c>
      <c r="C506" s="37" t="s">
        <v>520</v>
      </c>
      <c r="D506" s="29" t="str">
        <f t="shared" si="1"/>
        <v>0</v>
      </c>
      <c r="E506" s="29" t="str">
        <f t="shared" si="2"/>
        <v>0</v>
      </c>
      <c r="F506" s="29" t="str">
        <f t="shared" si="3"/>
        <v>0</v>
      </c>
      <c r="G506" s="32" t="str">
        <f t="shared" si="4"/>
        <v>0</v>
      </c>
      <c r="H506" s="39">
        <v>82676.63</v>
      </c>
      <c r="I506" s="40"/>
      <c r="K506" s="36"/>
      <c r="L506" s="2"/>
      <c r="M506" s="38"/>
      <c r="N506" s="38"/>
      <c r="O506" s="38"/>
    </row>
    <row r="507">
      <c r="A507" s="15" t="s">
        <v>35</v>
      </c>
      <c r="B507" s="36" t="s">
        <v>555</v>
      </c>
      <c r="C507" s="37" t="s">
        <v>520</v>
      </c>
      <c r="D507" s="29" t="str">
        <f t="shared" si="1"/>
        <v>0</v>
      </c>
      <c r="E507" s="29" t="str">
        <f t="shared" si="2"/>
        <v>0</v>
      </c>
      <c r="F507" s="29" t="str">
        <f t="shared" si="3"/>
        <v>0</v>
      </c>
      <c r="G507" s="32" t="str">
        <f t="shared" si="4"/>
        <v>0</v>
      </c>
      <c r="H507" s="39">
        <v>60235.4</v>
      </c>
      <c r="I507" s="40"/>
      <c r="K507" s="36"/>
      <c r="L507" s="2"/>
      <c r="M507" s="38"/>
      <c r="N507" s="38"/>
      <c r="O507" s="38"/>
    </row>
    <row r="508">
      <c r="A508" s="15" t="s">
        <v>35</v>
      </c>
      <c r="B508" s="36" t="s">
        <v>556</v>
      </c>
      <c r="C508" s="37" t="s">
        <v>520</v>
      </c>
      <c r="D508" s="29" t="str">
        <f t="shared" si="1"/>
        <v>0</v>
      </c>
      <c r="E508" s="29" t="str">
        <f t="shared" si="2"/>
        <v>0</v>
      </c>
      <c r="F508" s="29" t="str">
        <f t="shared" si="3"/>
        <v>0</v>
      </c>
      <c r="G508" s="32" t="str">
        <f t="shared" si="4"/>
        <v>0</v>
      </c>
      <c r="H508" s="39">
        <v>30940.78</v>
      </c>
      <c r="I508" s="40"/>
      <c r="K508" s="36"/>
      <c r="L508" s="2"/>
      <c r="M508" s="38"/>
      <c r="N508" s="38"/>
      <c r="O508" s="38"/>
    </row>
    <row r="509">
      <c r="A509" s="15" t="s">
        <v>35</v>
      </c>
      <c r="B509" s="36" t="s">
        <v>557</v>
      </c>
      <c r="C509" s="37" t="s">
        <v>520</v>
      </c>
      <c r="D509" s="29" t="str">
        <f t="shared" si="1"/>
        <v>0</v>
      </c>
      <c r="E509" s="29" t="str">
        <f t="shared" si="2"/>
        <v>0</v>
      </c>
      <c r="F509" s="29" t="str">
        <f t="shared" si="3"/>
        <v>0</v>
      </c>
      <c r="G509" s="32" t="str">
        <f t="shared" si="4"/>
        <v>0</v>
      </c>
      <c r="H509" s="39">
        <v>55346.92</v>
      </c>
      <c r="I509" s="40"/>
      <c r="K509" s="36"/>
      <c r="L509" s="2"/>
      <c r="M509" s="38"/>
      <c r="N509" s="38"/>
      <c r="O509" s="38"/>
    </row>
    <row r="510">
      <c r="A510" s="15" t="s">
        <v>35</v>
      </c>
      <c r="B510" s="36" t="s">
        <v>558</v>
      </c>
      <c r="C510" s="37" t="s">
        <v>520</v>
      </c>
      <c r="D510" s="29" t="str">
        <f t="shared" si="1"/>
        <v>0</v>
      </c>
      <c r="E510" s="29" t="str">
        <f t="shared" si="2"/>
        <v>0</v>
      </c>
      <c r="F510" s="29" t="str">
        <f t="shared" si="3"/>
        <v>0</v>
      </c>
      <c r="G510" s="32" t="str">
        <f t="shared" si="4"/>
        <v>0</v>
      </c>
      <c r="H510" s="39">
        <v>8314.3</v>
      </c>
      <c r="I510" s="40"/>
      <c r="K510" s="36"/>
      <c r="L510" s="2"/>
      <c r="M510" s="38"/>
      <c r="N510" s="38"/>
      <c r="O510" s="38"/>
    </row>
    <row r="511">
      <c r="A511" s="15" t="s">
        <v>35</v>
      </c>
      <c r="B511" s="36" t="s">
        <v>559</v>
      </c>
      <c r="C511" s="37" t="s">
        <v>520</v>
      </c>
      <c r="D511" s="29" t="str">
        <f t="shared" si="1"/>
        <v>0</v>
      </c>
      <c r="E511" s="29" t="str">
        <f t="shared" si="2"/>
        <v>0</v>
      </c>
      <c r="F511" s="29" t="str">
        <f t="shared" si="3"/>
        <v>0</v>
      </c>
      <c r="G511" s="32" t="str">
        <f t="shared" si="4"/>
        <v>0</v>
      </c>
      <c r="H511" s="39">
        <v>10887.86</v>
      </c>
      <c r="I511" s="40"/>
      <c r="K511" s="36"/>
      <c r="L511" s="2"/>
      <c r="M511" s="38"/>
      <c r="N511" s="38"/>
      <c r="O511" s="38"/>
    </row>
    <row r="512">
      <c r="A512" s="15" t="s">
        <v>35</v>
      </c>
      <c r="B512" s="36" t="s">
        <v>560</v>
      </c>
      <c r="C512" s="37" t="s">
        <v>520</v>
      </c>
      <c r="D512" s="29" t="str">
        <f t="shared" si="1"/>
        <v>0</v>
      </c>
      <c r="E512" s="29" t="str">
        <f t="shared" si="2"/>
        <v>0</v>
      </c>
      <c r="F512" s="29" t="str">
        <f t="shared" si="3"/>
        <v>0</v>
      </c>
      <c r="G512" s="32" t="str">
        <f t="shared" si="4"/>
        <v>0</v>
      </c>
      <c r="H512" s="39">
        <v>12784.7</v>
      </c>
      <c r="I512" s="40"/>
      <c r="K512" s="36"/>
      <c r="L512" s="2"/>
      <c r="M512" s="38"/>
      <c r="N512" s="38"/>
      <c r="O512" s="38"/>
    </row>
    <row r="513">
      <c r="A513" s="15" t="s">
        <v>35</v>
      </c>
      <c r="B513" s="36" t="s">
        <v>561</v>
      </c>
      <c r="C513" s="37" t="s">
        <v>520</v>
      </c>
      <c r="D513" s="29" t="str">
        <f t="shared" si="1"/>
        <v>0</v>
      </c>
      <c r="E513" s="29" t="str">
        <f t="shared" si="2"/>
        <v>0</v>
      </c>
      <c r="F513" s="29" t="str">
        <f t="shared" si="3"/>
        <v>0</v>
      </c>
      <c r="G513" s="32" t="str">
        <f t="shared" si="4"/>
        <v>0</v>
      </c>
      <c r="H513" s="39">
        <v>10907.81</v>
      </c>
      <c r="I513" s="40"/>
      <c r="K513" s="36"/>
      <c r="L513" s="2"/>
      <c r="M513" s="38"/>
      <c r="N513" s="38"/>
      <c r="O513" s="38"/>
    </row>
    <row r="514">
      <c r="A514" s="15" t="s">
        <v>35</v>
      </c>
      <c r="B514" s="36" t="s">
        <v>562</v>
      </c>
      <c r="C514" s="37" t="s">
        <v>520</v>
      </c>
      <c r="D514" s="29" t="str">
        <f t="shared" si="1"/>
        <v>0</v>
      </c>
      <c r="E514" s="29" t="str">
        <f t="shared" si="2"/>
        <v>0</v>
      </c>
      <c r="F514" s="29" t="str">
        <f t="shared" si="3"/>
        <v>0</v>
      </c>
      <c r="G514" s="32" t="str">
        <f t="shared" si="4"/>
        <v>0</v>
      </c>
      <c r="H514" s="39">
        <v>7073.61</v>
      </c>
      <c r="I514" s="40"/>
      <c r="K514" s="36"/>
      <c r="L514" s="2"/>
      <c r="M514" s="38"/>
      <c r="N514" s="38"/>
      <c r="O514" s="38"/>
    </row>
    <row r="515">
      <c r="A515" s="15" t="s">
        <v>35</v>
      </c>
      <c r="B515" s="36" t="s">
        <v>563</v>
      </c>
      <c r="C515" s="37" t="s">
        <v>520</v>
      </c>
      <c r="D515" s="29" t="str">
        <f t="shared" si="1"/>
        <v>0</v>
      </c>
      <c r="E515" s="29" t="str">
        <f t="shared" si="2"/>
        <v>0</v>
      </c>
      <c r="F515" s="29" t="str">
        <f t="shared" si="3"/>
        <v>0</v>
      </c>
      <c r="G515" s="32" t="str">
        <f t="shared" si="4"/>
        <v>0</v>
      </c>
      <c r="H515" s="39">
        <v>25017.93</v>
      </c>
      <c r="I515" s="40"/>
      <c r="K515" s="36"/>
      <c r="L515" s="2"/>
      <c r="M515" s="38"/>
      <c r="N515" s="38"/>
      <c r="O515" s="38"/>
    </row>
    <row r="516">
      <c r="A516" s="15" t="s">
        <v>35</v>
      </c>
      <c r="B516" s="36" t="s">
        <v>564</v>
      </c>
      <c r="C516" s="37" t="s">
        <v>520</v>
      </c>
      <c r="D516" s="29" t="str">
        <f t="shared" si="1"/>
        <v>0</v>
      </c>
      <c r="E516" s="29" t="str">
        <f t="shared" si="2"/>
        <v>0</v>
      </c>
      <c r="F516" s="29" t="str">
        <f t="shared" si="3"/>
        <v>0</v>
      </c>
      <c r="G516" s="32" t="str">
        <f t="shared" si="4"/>
        <v>0</v>
      </c>
      <c r="H516" s="39">
        <v>16759.83</v>
      </c>
      <c r="I516" s="40"/>
      <c r="K516" s="36"/>
      <c r="L516" s="2"/>
      <c r="M516" s="38"/>
      <c r="N516" s="38"/>
      <c r="O516" s="38"/>
    </row>
    <row r="517">
      <c r="A517" s="15" t="s">
        <v>35</v>
      </c>
      <c r="B517" s="36" t="s">
        <v>565</v>
      </c>
      <c r="C517" s="37" t="s">
        <v>520</v>
      </c>
      <c r="D517" s="29" t="str">
        <f t="shared" si="1"/>
        <v>0</v>
      </c>
      <c r="E517" s="29" t="str">
        <f t="shared" si="2"/>
        <v>Alcoa</v>
      </c>
      <c r="F517" s="35" t="str">
        <f t="shared" si="3"/>
        <v>ALCOA INC COM USD1</v>
      </c>
      <c r="G517" s="32">
        <f t="shared" si="4"/>
        <v>15347.42</v>
      </c>
      <c r="H517" s="39">
        <v>15347.42</v>
      </c>
      <c r="I517" s="40"/>
      <c r="K517" s="36"/>
      <c r="L517" s="2"/>
      <c r="M517" s="38"/>
      <c r="N517" s="38"/>
      <c r="O517" s="38"/>
    </row>
    <row r="518">
      <c r="A518" s="15" t="s">
        <v>35</v>
      </c>
      <c r="B518" s="36" t="s">
        <v>566</v>
      </c>
      <c r="C518" s="37" t="s">
        <v>520</v>
      </c>
      <c r="D518" s="29" t="str">
        <f t="shared" si="1"/>
        <v>0</v>
      </c>
      <c r="E518" s="29" t="str">
        <f t="shared" si="2"/>
        <v>0</v>
      </c>
      <c r="F518" s="29" t="str">
        <f t="shared" si="3"/>
        <v>0</v>
      </c>
      <c r="G518" s="32" t="str">
        <f t="shared" si="4"/>
        <v>0</v>
      </c>
      <c r="H518" s="39">
        <v>34551.35</v>
      </c>
      <c r="I518" s="40"/>
      <c r="K518" s="36"/>
      <c r="L518" s="2"/>
      <c r="M518" s="38"/>
      <c r="N518" s="38"/>
      <c r="O518" s="38"/>
    </row>
    <row r="519">
      <c r="A519" s="15" t="s">
        <v>35</v>
      </c>
      <c r="B519" s="36" t="s">
        <v>567</v>
      </c>
      <c r="C519" s="37" t="s">
        <v>520</v>
      </c>
      <c r="D519" s="29" t="str">
        <f t="shared" si="1"/>
        <v>0</v>
      </c>
      <c r="E519" s="29" t="str">
        <f t="shared" si="2"/>
        <v>0</v>
      </c>
      <c r="F519" s="29" t="str">
        <f t="shared" si="3"/>
        <v>0</v>
      </c>
      <c r="G519" s="32" t="str">
        <f t="shared" si="4"/>
        <v>0</v>
      </c>
      <c r="H519" s="39">
        <v>11202.72</v>
      </c>
      <c r="I519" s="40"/>
      <c r="K519" s="36"/>
      <c r="L519" s="2"/>
      <c r="M519" s="38"/>
      <c r="N519" s="38"/>
      <c r="O519" s="38"/>
    </row>
    <row r="520">
      <c r="A520" s="15" t="s">
        <v>35</v>
      </c>
      <c r="B520" s="36" t="s">
        <v>568</v>
      </c>
      <c r="C520" s="37" t="s">
        <v>520</v>
      </c>
      <c r="D520" s="29" t="str">
        <f t="shared" si="1"/>
        <v>0</v>
      </c>
      <c r="E520" s="29" t="str">
        <f t="shared" si="2"/>
        <v>0</v>
      </c>
      <c r="F520" s="29" t="str">
        <f t="shared" si="3"/>
        <v>0</v>
      </c>
      <c r="G520" s="32" t="str">
        <f t="shared" si="4"/>
        <v>0</v>
      </c>
      <c r="H520" s="39">
        <v>10765.85</v>
      </c>
      <c r="I520" s="40"/>
      <c r="K520" s="36"/>
      <c r="L520" s="2"/>
      <c r="M520" s="38"/>
      <c r="N520" s="38"/>
      <c r="O520" s="38"/>
    </row>
    <row r="521">
      <c r="A521" s="15" t="s">
        <v>35</v>
      </c>
      <c r="B521" s="36" t="s">
        <v>569</v>
      </c>
      <c r="C521" s="37" t="s">
        <v>520</v>
      </c>
      <c r="D521" s="29" t="str">
        <f t="shared" si="1"/>
        <v>0</v>
      </c>
      <c r="E521" s="29" t="str">
        <f t="shared" si="2"/>
        <v>0</v>
      </c>
      <c r="F521" s="29" t="str">
        <f t="shared" si="3"/>
        <v>0</v>
      </c>
      <c r="G521" s="32" t="str">
        <f t="shared" si="4"/>
        <v>0</v>
      </c>
      <c r="H521" s="39">
        <v>13909.7</v>
      </c>
      <c r="I521" s="40"/>
      <c r="K521" s="36"/>
      <c r="L521" s="2"/>
      <c r="M521" s="38"/>
      <c r="N521" s="38"/>
      <c r="O521" s="38"/>
    </row>
    <row r="522">
      <c r="A522" s="15" t="s">
        <v>35</v>
      </c>
      <c r="B522" s="36" t="s">
        <v>570</v>
      </c>
      <c r="C522" s="37" t="s">
        <v>520</v>
      </c>
      <c r="D522" s="29" t="str">
        <f t="shared" si="1"/>
        <v>0</v>
      </c>
      <c r="E522" s="29" t="str">
        <f t="shared" si="2"/>
        <v>0</v>
      </c>
      <c r="F522" s="29" t="str">
        <f t="shared" si="3"/>
        <v>0</v>
      </c>
      <c r="G522" s="32" t="str">
        <f t="shared" si="4"/>
        <v>0</v>
      </c>
      <c r="H522" s="39">
        <v>10589.67</v>
      </c>
      <c r="I522" s="40"/>
      <c r="K522" s="36"/>
      <c r="L522" s="2"/>
      <c r="M522" s="38"/>
      <c r="N522" s="38"/>
      <c r="O522" s="38"/>
    </row>
    <row r="523">
      <c r="A523" s="15" t="s">
        <v>35</v>
      </c>
      <c r="B523" s="36" t="s">
        <v>571</v>
      </c>
      <c r="C523" s="37" t="s">
        <v>520</v>
      </c>
      <c r="D523" s="29" t="str">
        <f t="shared" si="1"/>
        <v>0</v>
      </c>
      <c r="E523" s="29" t="str">
        <f t="shared" si="2"/>
        <v>0</v>
      </c>
      <c r="F523" s="29" t="str">
        <f t="shared" si="3"/>
        <v>0</v>
      </c>
      <c r="G523" s="32" t="str">
        <f t="shared" si="4"/>
        <v>0</v>
      </c>
      <c r="H523" s="39">
        <v>5813.38</v>
      </c>
      <c r="I523" s="40"/>
      <c r="K523" s="36"/>
      <c r="L523" s="2"/>
      <c r="M523" s="38"/>
      <c r="N523" s="38"/>
      <c r="O523" s="38"/>
    </row>
    <row r="524">
      <c r="A524" s="15" t="s">
        <v>35</v>
      </c>
      <c r="B524" s="36" t="s">
        <v>572</v>
      </c>
      <c r="C524" s="37" t="s">
        <v>520</v>
      </c>
      <c r="D524" s="29" t="str">
        <f t="shared" si="1"/>
        <v>0</v>
      </c>
      <c r="E524" s="29" t="str">
        <f t="shared" si="2"/>
        <v>0</v>
      </c>
      <c r="F524" s="29" t="str">
        <f t="shared" si="3"/>
        <v>0</v>
      </c>
      <c r="G524" s="32" t="str">
        <f t="shared" si="4"/>
        <v>0</v>
      </c>
      <c r="H524" s="39">
        <v>5719.54</v>
      </c>
      <c r="I524" s="40"/>
      <c r="K524" s="36"/>
      <c r="L524" s="2"/>
      <c r="M524" s="38"/>
      <c r="N524" s="38"/>
      <c r="O524" s="38"/>
    </row>
    <row r="525">
      <c r="A525" s="15" t="s">
        <v>35</v>
      </c>
      <c r="B525" s="36" t="s">
        <v>573</v>
      </c>
      <c r="C525" s="37" t="s">
        <v>520</v>
      </c>
      <c r="D525" s="29" t="str">
        <f t="shared" si="1"/>
        <v>0</v>
      </c>
      <c r="E525" s="29" t="str">
        <f t="shared" si="2"/>
        <v>0</v>
      </c>
      <c r="F525" s="29" t="str">
        <f t="shared" si="3"/>
        <v>0</v>
      </c>
      <c r="G525" s="32" t="str">
        <f t="shared" si="4"/>
        <v>0</v>
      </c>
      <c r="H525" s="39">
        <v>44735.45</v>
      </c>
      <c r="I525" s="40"/>
      <c r="K525" s="36"/>
      <c r="L525" s="2"/>
      <c r="M525" s="38"/>
      <c r="N525" s="38"/>
      <c r="O525" s="38"/>
    </row>
    <row r="526">
      <c r="A526" s="15" t="s">
        <v>35</v>
      </c>
      <c r="B526" s="36" t="s">
        <v>574</v>
      </c>
      <c r="C526" s="37" t="s">
        <v>520</v>
      </c>
      <c r="D526" s="29" t="str">
        <f t="shared" si="1"/>
        <v>0</v>
      </c>
      <c r="E526" s="29" t="str">
        <f t="shared" si="2"/>
        <v>0</v>
      </c>
      <c r="F526" s="29" t="str">
        <f t="shared" si="3"/>
        <v>0</v>
      </c>
      <c r="G526" s="32" t="str">
        <f t="shared" si="4"/>
        <v>0</v>
      </c>
      <c r="H526" s="39">
        <v>19564.48</v>
      </c>
      <c r="I526" s="40"/>
      <c r="K526" s="36"/>
      <c r="L526" s="2"/>
      <c r="M526" s="38"/>
      <c r="N526" s="38"/>
      <c r="O526" s="38"/>
    </row>
    <row r="527">
      <c r="A527" s="15" t="s">
        <v>35</v>
      </c>
      <c r="B527" s="36" t="s">
        <v>575</v>
      </c>
      <c r="C527" s="37" t="s">
        <v>520</v>
      </c>
      <c r="D527" s="29" t="str">
        <f t="shared" si="1"/>
        <v>0</v>
      </c>
      <c r="E527" s="29" t="str">
        <f t="shared" si="2"/>
        <v>0</v>
      </c>
      <c r="F527" s="29" t="str">
        <f t="shared" si="3"/>
        <v>0</v>
      </c>
      <c r="G527" s="32" t="str">
        <f t="shared" si="4"/>
        <v>0</v>
      </c>
      <c r="H527" s="39">
        <v>6958.87</v>
      </c>
      <c r="I527" s="40"/>
      <c r="K527" s="36"/>
      <c r="L527" s="2"/>
      <c r="M527" s="38"/>
      <c r="N527" s="38"/>
      <c r="O527" s="38"/>
    </row>
    <row r="528">
      <c r="A528" s="15" t="s">
        <v>35</v>
      </c>
      <c r="B528" s="36" t="s">
        <v>576</v>
      </c>
      <c r="C528" s="37" t="s">
        <v>520</v>
      </c>
      <c r="D528" s="29" t="str">
        <f t="shared" si="1"/>
        <v>0</v>
      </c>
      <c r="E528" s="29" t="str">
        <f t="shared" si="2"/>
        <v>0</v>
      </c>
      <c r="F528" s="29" t="str">
        <f t="shared" si="3"/>
        <v>0</v>
      </c>
      <c r="G528" s="32" t="str">
        <f t="shared" si="4"/>
        <v>0</v>
      </c>
      <c r="H528" s="39">
        <v>110659.55</v>
      </c>
      <c r="I528" s="40"/>
      <c r="K528" s="36"/>
      <c r="L528" s="2"/>
      <c r="M528" s="38"/>
      <c r="N528" s="38"/>
      <c r="O528" s="38"/>
    </row>
    <row r="529">
      <c r="A529" s="15" t="s">
        <v>35</v>
      </c>
      <c r="B529" s="36" t="s">
        <v>577</v>
      </c>
      <c r="C529" s="37" t="s">
        <v>520</v>
      </c>
      <c r="D529" s="29" t="str">
        <f t="shared" si="1"/>
        <v>0</v>
      </c>
      <c r="E529" s="29" t="str">
        <f t="shared" si="2"/>
        <v>0</v>
      </c>
      <c r="F529" s="29" t="str">
        <f t="shared" si="3"/>
        <v>0</v>
      </c>
      <c r="G529" s="32" t="str">
        <f t="shared" si="4"/>
        <v>0</v>
      </c>
      <c r="H529" s="39">
        <v>33907.95</v>
      </c>
      <c r="I529" s="40"/>
      <c r="K529" s="36"/>
      <c r="L529" s="2"/>
      <c r="M529" s="38"/>
      <c r="N529" s="38"/>
      <c r="O529" s="38"/>
    </row>
    <row r="530">
      <c r="A530" s="15" t="s">
        <v>35</v>
      </c>
      <c r="B530" s="36" t="s">
        <v>578</v>
      </c>
      <c r="C530" s="37" t="s">
        <v>520</v>
      </c>
      <c r="D530" s="29" t="str">
        <f t="shared" si="1"/>
        <v>0</v>
      </c>
      <c r="E530" s="29" t="str">
        <f t="shared" si="2"/>
        <v>0</v>
      </c>
      <c r="F530" s="29" t="str">
        <f t="shared" si="3"/>
        <v>0</v>
      </c>
      <c r="G530" s="32" t="str">
        <f t="shared" si="4"/>
        <v>0</v>
      </c>
      <c r="H530" s="39">
        <v>10690.87</v>
      </c>
      <c r="I530" s="40"/>
      <c r="K530" s="36"/>
      <c r="L530" s="2"/>
      <c r="M530" s="38"/>
      <c r="N530" s="38"/>
      <c r="O530" s="38"/>
    </row>
    <row r="531">
      <c r="A531" s="15" t="s">
        <v>35</v>
      </c>
      <c r="B531" s="36" t="s">
        <v>579</v>
      </c>
      <c r="C531" s="37" t="s">
        <v>520</v>
      </c>
      <c r="D531" s="29" t="str">
        <f t="shared" si="1"/>
        <v>0</v>
      </c>
      <c r="E531" s="29" t="str">
        <f t="shared" si="2"/>
        <v>0</v>
      </c>
      <c r="F531" s="29" t="str">
        <f t="shared" si="3"/>
        <v>0</v>
      </c>
      <c r="G531" s="32" t="str">
        <f t="shared" si="4"/>
        <v>0</v>
      </c>
      <c r="H531" s="39">
        <v>13803.9</v>
      </c>
      <c r="I531" s="40"/>
      <c r="K531" s="36"/>
      <c r="L531" s="2"/>
      <c r="M531" s="38"/>
      <c r="N531" s="38"/>
      <c r="O531" s="38"/>
    </row>
    <row r="532">
      <c r="A532" s="15" t="s">
        <v>35</v>
      </c>
      <c r="B532" s="36" t="s">
        <v>580</v>
      </c>
      <c r="C532" s="37" t="s">
        <v>520</v>
      </c>
      <c r="D532" s="29" t="str">
        <f t="shared" si="1"/>
        <v>0</v>
      </c>
      <c r="E532" s="29" t="str">
        <f t="shared" si="2"/>
        <v>0</v>
      </c>
      <c r="F532" s="29" t="str">
        <f t="shared" si="3"/>
        <v>0</v>
      </c>
      <c r="G532" s="32" t="str">
        <f t="shared" si="4"/>
        <v>0</v>
      </c>
      <c r="H532" s="39">
        <v>104814.22</v>
      </c>
      <c r="I532" s="40"/>
      <c r="K532" s="36"/>
      <c r="L532" s="2"/>
      <c r="M532" s="38"/>
      <c r="N532" s="38"/>
      <c r="O532" s="38"/>
    </row>
    <row r="533">
      <c r="A533" s="15" t="s">
        <v>35</v>
      </c>
      <c r="B533" s="36" t="s">
        <v>581</v>
      </c>
      <c r="C533" s="37" t="s">
        <v>520</v>
      </c>
      <c r="D533" s="29" t="str">
        <f t="shared" si="1"/>
        <v>0</v>
      </c>
      <c r="E533" s="29" t="str">
        <f t="shared" si="2"/>
        <v>0</v>
      </c>
      <c r="F533" s="29" t="str">
        <f t="shared" si="3"/>
        <v>0</v>
      </c>
      <c r="G533" s="32" t="str">
        <f t="shared" si="4"/>
        <v>0</v>
      </c>
      <c r="H533" s="39">
        <v>4414.58</v>
      </c>
      <c r="I533" s="40"/>
      <c r="K533" s="36"/>
      <c r="L533" s="2"/>
      <c r="M533" s="38"/>
      <c r="N533" s="38"/>
      <c r="O533" s="38"/>
    </row>
    <row r="534">
      <c r="A534" s="15" t="s">
        <v>35</v>
      </c>
      <c r="B534" s="36" t="s">
        <v>582</v>
      </c>
      <c r="C534" s="37" t="s">
        <v>520</v>
      </c>
      <c r="D534" s="29" t="str">
        <f t="shared" si="1"/>
        <v>0</v>
      </c>
      <c r="E534" s="29" t="str">
        <f t="shared" si="2"/>
        <v>0</v>
      </c>
      <c r="F534" s="29" t="str">
        <f t="shared" si="3"/>
        <v>0</v>
      </c>
      <c r="G534" s="32" t="str">
        <f t="shared" si="4"/>
        <v>0</v>
      </c>
      <c r="H534" s="39">
        <v>23113.1</v>
      </c>
      <c r="I534" s="40"/>
      <c r="K534" s="36"/>
      <c r="L534" s="2"/>
      <c r="M534" s="38"/>
      <c r="N534" s="38"/>
      <c r="O534" s="38"/>
    </row>
    <row r="535">
      <c r="A535" s="15" t="s">
        <v>35</v>
      </c>
      <c r="B535" s="36" t="s">
        <v>583</v>
      </c>
      <c r="C535" s="37" t="s">
        <v>520</v>
      </c>
      <c r="D535" s="29" t="str">
        <f t="shared" si="1"/>
        <v>0</v>
      </c>
      <c r="E535" s="29" t="str">
        <f t="shared" si="2"/>
        <v>0</v>
      </c>
      <c r="F535" s="29" t="str">
        <f t="shared" si="3"/>
        <v>0</v>
      </c>
      <c r="G535" s="32" t="str">
        <f t="shared" si="4"/>
        <v>0</v>
      </c>
      <c r="H535" s="39">
        <v>199067.81</v>
      </c>
      <c r="I535" s="40"/>
      <c r="K535" s="36"/>
      <c r="L535" s="2"/>
      <c r="M535" s="38"/>
      <c r="N535" s="38"/>
      <c r="O535" s="38"/>
    </row>
    <row r="536">
      <c r="A536" s="15" t="s">
        <v>35</v>
      </c>
      <c r="B536" s="36" t="s">
        <v>584</v>
      </c>
      <c r="C536" s="37" t="s">
        <v>520</v>
      </c>
      <c r="D536" s="29" t="str">
        <f t="shared" si="1"/>
        <v>0</v>
      </c>
      <c r="E536" s="29" t="str">
        <f t="shared" si="2"/>
        <v>0</v>
      </c>
      <c r="F536" s="29" t="str">
        <f t="shared" si="3"/>
        <v>0</v>
      </c>
      <c r="G536" s="32" t="str">
        <f t="shared" si="4"/>
        <v>0</v>
      </c>
      <c r="H536" s="39">
        <v>46616.21</v>
      </c>
      <c r="I536" s="40"/>
      <c r="K536" s="36"/>
      <c r="L536" s="2"/>
      <c r="M536" s="38"/>
      <c r="N536" s="38"/>
      <c r="O536" s="38"/>
    </row>
    <row r="537">
      <c r="A537" s="15" t="s">
        <v>35</v>
      </c>
      <c r="B537" s="36" t="s">
        <v>585</v>
      </c>
      <c r="C537" s="37" t="s">
        <v>520</v>
      </c>
      <c r="D537" s="29" t="str">
        <f t="shared" si="1"/>
        <v>0</v>
      </c>
      <c r="E537" s="29" t="str">
        <f t="shared" si="2"/>
        <v>0</v>
      </c>
      <c r="F537" s="29" t="str">
        <f t="shared" si="3"/>
        <v>0</v>
      </c>
      <c r="G537" s="32" t="str">
        <f t="shared" si="4"/>
        <v>0</v>
      </c>
      <c r="H537" s="39">
        <v>15395.52</v>
      </c>
      <c r="I537" s="40"/>
      <c r="K537" s="36"/>
      <c r="L537" s="2"/>
      <c r="M537" s="38"/>
      <c r="N537" s="38"/>
      <c r="O537" s="38"/>
    </row>
    <row r="538">
      <c r="A538" s="15" t="s">
        <v>35</v>
      </c>
      <c r="B538" s="36" t="s">
        <v>586</v>
      </c>
      <c r="C538" s="37" t="s">
        <v>520</v>
      </c>
      <c r="D538" s="29" t="str">
        <f t="shared" si="1"/>
        <v>0</v>
      </c>
      <c r="E538" s="29" t="str">
        <f t="shared" si="2"/>
        <v>0</v>
      </c>
      <c r="F538" s="29" t="str">
        <f t="shared" si="3"/>
        <v>0</v>
      </c>
      <c r="G538" s="32" t="str">
        <f t="shared" si="4"/>
        <v>0</v>
      </c>
      <c r="H538" s="39">
        <v>9581.01</v>
      </c>
      <c r="I538" s="40"/>
      <c r="K538" s="36"/>
      <c r="L538" s="2"/>
      <c r="M538" s="38"/>
      <c r="N538" s="38"/>
      <c r="O538" s="38"/>
    </row>
    <row r="539">
      <c r="A539" s="15" t="s">
        <v>35</v>
      </c>
      <c r="B539" s="36" t="s">
        <v>587</v>
      </c>
      <c r="C539" s="37" t="s">
        <v>520</v>
      </c>
      <c r="D539" s="29" t="str">
        <f t="shared" si="1"/>
        <v>0</v>
      </c>
      <c r="E539" s="29" t="str">
        <f t="shared" si="2"/>
        <v>0</v>
      </c>
      <c r="F539" s="29" t="str">
        <f t="shared" si="3"/>
        <v>0</v>
      </c>
      <c r="G539" s="32" t="str">
        <f t="shared" si="4"/>
        <v>0</v>
      </c>
      <c r="H539" s="39">
        <v>30709.89</v>
      </c>
      <c r="I539" s="40"/>
      <c r="K539" s="36"/>
      <c r="L539" s="2"/>
      <c r="M539" s="38"/>
      <c r="N539" s="38"/>
      <c r="O539" s="38"/>
    </row>
    <row r="540">
      <c r="A540" s="15" t="s">
        <v>35</v>
      </c>
      <c r="B540" s="36" t="s">
        <v>588</v>
      </c>
      <c r="C540" s="37" t="s">
        <v>520</v>
      </c>
      <c r="D540" s="29" t="str">
        <f t="shared" si="1"/>
        <v>0</v>
      </c>
      <c r="E540" s="29" t="str">
        <f t="shared" si="2"/>
        <v>0</v>
      </c>
      <c r="F540" s="29" t="str">
        <f t="shared" si="3"/>
        <v>0</v>
      </c>
      <c r="G540" s="32" t="str">
        <f t="shared" si="4"/>
        <v>0</v>
      </c>
      <c r="H540" s="39">
        <v>11227.66</v>
      </c>
      <c r="I540" s="40"/>
      <c r="K540" s="36"/>
      <c r="L540" s="2"/>
      <c r="M540" s="38"/>
      <c r="N540" s="38"/>
      <c r="O540" s="38"/>
    </row>
    <row r="541">
      <c r="A541" s="15" t="s">
        <v>35</v>
      </c>
      <c r="B541" s="36" t="s">
        <v>589</v>
      </c>
      <c r="C541" s="37" t="s">
        <v>520</v>
      </c>
      <c r="D541" s="29" t="str">
        <f t="shared" si="1"/>
        <v>0</v>
      </c>
      <c r="E541" s="29" t="str">
        <f t="shared" si="2"/>
        <v>0</v>
      </c>
      <c r="F541" s="29" t="str">
        <f t="shared" si="3"/>
        <v>0</v>
      </c>
      <c r="G541" s="32" t="str">
        <f t="shared" si="4"/>
        <v>0</v>
      </c>
      <c r="H541" s="39">
        <v>48917.76</v>
      </c>
      <c r="I541" s="40"/>
      <c r="K541" s="36"/>
      <c r="L541" s="2"/>
      <c r="M541" s="38"/>
      <c r="N541" s="38"/>
      <c r="O541" s="38"/>
    </row>
    <row r="542">
      <c r="A542" s="15" t="s">
        <v>35</v>
      </c>
      <c r="B542" s="36" t="s">
        <v>590</v>
      </c>
      <c r="C542" s="37" t="s">
        <v>520</v>
      </c>
      <c r="D542" s="29" t="str">
        <f t="shared" si="1"/>
        <v>0</v>
      </c>
      <c r="E542" s="29" t="str">
        <f t="shared" si="2"/>
        <v>0</v>
      </c>
      <c r="F542" s="29" t="str">
        <f t="shared" si="3"/>
        <v>0</v>
      </c>
      <c r="G542" s="32" t="str">
        <f t="shared" si="4"/>
        <v>0</v>
      </c>
      <c r="H542" s="39">
        <v>10123.47</v>
      </c>
      <c r="I542" s="40"/>
      <c r="K542" s="36"/>
      <c r="L542" s="2"/>
      <c r="M542" s="38"/>
      <c r="N542" s="38"/>
      <c r="O542" s="38"/>
    </row>
    <row r="543">
      <c r="A543" s="15" t="s">
        <v>35</v>
      </c>
      <c r="B543" s="36" t="s">
        <v>591</v>
      </c>
      <c r="C543" s="37" t="s">
        <v>520</v>
      </c>
      <c r="D543" s="29" t="str">
        <f t="shared" si="1"/>
        <v>0</v>
      </c>
      <c r="E543" s="29" t="str">
        <f t="shared" si="2"/>
        <v>0</v>
      </c>
      <c r="F543" s="29" t="str">
        <f t="shared" si="3"/>
        <v>0</v>
      </c>
      <c r="G543" s="32" t="str">
        <f t="shared" si="4"/>
        <v>0</v>
      </c>
      <c r="H543" s="39">
        <v>115741.95</v>
      </c>
      <c r="I543" s="40"/>
      <c r="K543" s="36"/>
      <c r="L543" s="2"/>
      <c r="M543" s="38"/>
      <c r="N543" s="38"/>
      <c r="O543" s="38"/>
    </row>
    <row r="544">
      <c r="A544" s="15" t="s">
        <v>35</v>
      </c>
      <c r="B544" s="36" t="s">
        <v>592</v>
      </c>
      <c r="C544" s="37" t="s">
        <v>520</v>
      </c>
      <c r="D544" s="29" t="str">
        <f t="shared" si="1"/>
        <v>0</v>
      </c>
      <c r="E544" s="29" t="str">
        <f t="shared" si="2"/>
        <v>0</v>
      </c>
      <c r="F544" s="29" t="str">
        <f t="shared" si="3"/>
        <v>0</v>
      </c>
      <c r="G544" s="32" t="str">
        <f t="shared" si="4"/>
        <v>0</v>
      </c>
      <c r="H544" s="39">
        <v>102494.57</v>
      </c>
      <c r="I544" s="40"/>
      <c r="K544" s="36"/>
      <c r="L544" s="2"/>
      <c r="M544" s="38"/>
      <c r="N544" s="38"/>
      <c r="O544" s="38"/>
    </row>
    <row r="545">
      <c r="A545" s="15" t="s">
        <v>35</v>
      </c>
      <c r="B545" s="36" t="s">
        <v>593</v>
      </c>
      <c r="C545" s="37" t="s">
        <v>520</v>
      </c>
      <c r="D545" s="29" t="str">
        <f t="shared" si="1"/>
        <v>0</v>
      </c>
      <c r="E545" s="29" t="str">
        <f t="shared" si="2"/>
        <v>0</v>
      </c>
      <c r="F545" s="29" t="str">
        <f t="shared" si="3"/>
        <v>0</v>
      </c>
      <c r="G545" s="32" t="str">
        <f t="shared" si="4"/>
        <v>0</v>
      </c>
      <c r="H545" s="39">
        <v>43098.6</v>
      </c>
      <c r="I545" s="40"/>
      <c r="K545" s="36"/>
      <c r="L545" s="2"/>
      <c r="M545" s="38"/>
      <c r="N545" s="38"/>
      <c r="O545" s="38"/>
    </row>
    <row r="546">
      <c r="A546" s="15" t="s">
        <v>35</v>
      </c>
      <c r="B546" s="36" t="s">
        <v>594</v>
      </c>
      <c r="C546" s="37" t="s">
        <v>520</v>
      </c>
      <c r="D546" s="29" t="str">
        <f t="shared" si="1"/>
        <v>0</v>
      </c>
      <c r="E546" s="29" t="str">
        <f t="shared" si="2"/>
        <v>0</v>
      </c>
      <c r="F546" s="29" t="str">
        <f t="shared" si="3"/>
        <v>0</v>
      </c>
      <c r="G546" s="32" t="str">
        <f t="shared" si="4"/>
        <v>0</v>
      </c>
      <c r="H546" s="39">
        <v>9860.16</v>
      </c>
      <c r="I546" s="40"/>
      <c r="K546" s="36"/>
      <c r="L546" s="2"/>
      <c r="M546" s="38"/>
      <c r="N546" s="38"/>
      <c r="O546" s="38"/>
    </row>
    <row r="547">
      <c r="A547" s="15" t="s">
        <v>35</v>
      </c>
      <c r="B547" s="36" t="s">
        <v>595</v>
      </c>
      <c r="C547" s="37" t="s">
        <v>520</v>
      </c>
      <c r="D547" s="29" t="str">
        <f t="shared" si="1"/>
        <v>0</v>
      </c>
      <c r="E547" s="29" t="str">
        <f t="shared" si="2"/>
        <v>0</v>
      </c>
      <c r="F547" s="29" t="str">
        <f t="shared" si="3"/>
        <v>0</v>
      </c>
      <c r="G547" s="32" t="str">
        <f t="shared" si="4"/>
        <v>0</v>
      </c>
      <c r="H547" s="39">
        <v>30386.82</v>
      </c>
      <c r="I547" s="40"/>
      <c r="K547" s="36"/>
      <c r="L547" s="2"/>
      <c r="M547" s="38"/>
      <c r="N547" s="38"/>
      <c r="O547" s="38"/>
    </row>
    <row r="548">
      <c r="A548" s="15" t="s">
        <v>35</v>
      </c>
      <c r="B548" s="36" t="s">
        <v>596</v>
      </c>
      <c r="C548" s="37" t="s">
        <v>520</v>
      </c>
      <c r="D548" s="29" t="str">
        <f t="shared" si="1"/>
        <v>0</v>
      </c>
      <c r="E548" s="29" t="str">
        <f t="shared" si="2"/>
        <v>0</v>
      </c>
      <c r="F548" s="29" t="str">
        <f t="shared" si="3"/>
        <v>0</v>
      </c>
      <c r="G548" s="32" t="str">
        <f t="shared" si="4"/>
        <v>0</v>
      </c>
      <c r="H548" s="39">
        <v>21981.13</v>
      </c>
      <c r="I548" s="40"/>
      <c r="K548" s="36"/>
      <c r="L548" s="2"/>
      <c r="M548" s="38"/>
      <c r="N548" s="38"/>
      <c r="O548" s="38"/>
    </row>
    <row r="549">
      <c r="A549" s="15" t="s">
        <v>35</v>
      </c>
      <c r="B549" s="36" t="s">
        <v>597</v>
      </c>
      <c r="C549" s="37" t="s">
        <v>520</v>
      </c>
      <c r="D549" s="29" t="str">
        <f t="shared" si="1"/>
        <v>0</v>
      </c>
      <c r="E549" s="29" t="str">
        <f t="shared" si="2"/>
        <v>0</v>
      </c>
      <c r="F549" s="29" t="str">
        <f t="shared" si="3"/>
        <v>0</v>
      </c>
      <c r="G549" s="32" t="str">
        <f t="shared" si="4"/>
        <v>0</v>
      </c>
      <c r="H549" s="39">
        <v>17916.9</v>
      </c>
      <c r="I549" s="40"/>
      <c r="K549" s="36"/>
      <c r="L549" s="2"/>
      <c r="M549" s="38"/>
      <c r="N549" s="38"/>
      <c r="O549" s="38"/>
    </row>
    <row r="550">
      <c r="A550" s="15" t="s">
        <v>35</v>
      </c>
      <c r="B550" s="36" t="s">
        <v>598</v>
      </c>
      <c r="C550" s="37" t="s">
        <v>520</v>
      </c>
      <c r="D550" s="29" t="str">
        <f t="shared" si="1"/>
        <v>0</v>
      </c>
      <c r="E550" s="29" t="str">
        <f t="shared" si="2"/>
        <v>0</v>
      </c>
      <c r="F550" s="29" t="str">
        <f t="shared" si="3"/>
        <v>0</v>
      </c>
      <c r="G550" s="32" t="str">
        <f t="shared" si="4"/>
        <v>0</v>
      </c>
      <c r="H550" s="39">
        <v>116884.16</v>
      </c>
      <c r="I550" s="40"/>
      <c r="K550" s="36"/>
      <c r="L550" s="2"/>
      <c r="M550" s="38"/>
      <c r="N550" s="38"/>
      <c r="O550" s="38"/>
    </row>
    <row r="551">
      <c r="A551" s="15" t="s">
        <v>35</v>
      </c>
      <c r="B551" s="36" t="s">
        <v>599</v>
      </c>
      <c r="C551" s="37" t="s">
        <v>520</v>
      </c>
      <c r="D551" s="29" t="str">
        <f t="shared" si="1"/>
        <v>0</v>
      </c>
      <c r="E551" s="29" t="str">
        <f t="shared" si="2"/>
        <v>0</v>
      </c>
      <c r="F551" s="29" t="str">
        <f t="shared" si="3"/>
        <v>0</v>
      </c>
      <c r="G551" s="32" t="str">
        <f t="shared" si="4"/>
        <v>0</v>
      </c>
      <c r="H551" s="39">
        <v>5232.53</v>
      </c>
      <c r="I551" s="40"/>
      <c r="K551" s="36"/>
      <c r="L551" s="2"/>
      <c r="M551" s="38"/>
      <c r="N551" s="38"/>
      <c r="O551" s="38"/>
    </row>
    <row r="552">
      <c r="A552" s="15" t="s">
        <v>35</v>
      </c>
      <c r="B552" s="36" t="s">
        <v>600</v>
      </c>
      <c r="C552" s="37" t="s">
        <v>520</v>
      </c>
      <c r="D552" s="29" t="str">
        <f t="shared" si="1"/>
        <v>0</v>
      </c>
      <c r="E552" s="29" t="str">
        <f t="shared" si="2"/>
        <v>0</v>
      </c>
      <c r="F552" s="29" t="str">
        <f t="shared" si="3"/>
        <v>0</v>
      </c>
      <c r="G552" s="32" t="str">
        <f t="shared" si="4"/>
        <v>0</v>
      </c>
      <c r="H552" s="39">
        <v>15510.85</v>
      </c>
      <c r="I552" s="40"/>
      <c r="K552" s="36"/>
      <c r="L552" s="2"/>
      <c r="M552" s="38"/>
      <c r="N552" s="38"/>
      <c r="O552" s="38"/>
    </row>
    <row r="553">
      <c r="A553" s="15" t="s">
        <v>35</v>
      </c>
      <c r="B553" s="36" t="s">
        <v>601</v>
      </c>
      <c r="C553" s="37" t="s">
        <v>520</v>
      </c>
      <c r="D553" s="29" t="str">
        <f t="shared" si="1"/>
        <v>0</v>
      </c>
      <c r="E553" s="29" t="str">
        <f t="shared" si="2"/>
        <v>0</v>
      </c>
      <c r="F553" s="29" t="str">
        <f t="shared" si="3"/>
        <v>0</v>
      </c>
      <c r="G553" s="32" t="str">
        <f t="shared" si="4"/>
        <v>0</v>
      </c>
      <c r="H553" s="39">
        <v>21244.18</v>
      </c>
      <c r="I553" s="40"/>
      <c r="K553" s="36"/>
      <c r="L553" s="2"/>
      <c r="M553" s="38"/>
      <c r="N553" s="38"/>
      <c r="O553" s="38"/>
    </row>
    <row r="554">
      <c r="A554" s="15" t="s">
        <v>35</v>
      </c>
      <c r="B554" s="36" t="s">
        <v>602</v>
      </c>
      <c r="C554" s="37" t="s">
        <v>520</v>
      </c>
      <c r="D554" s="29" t="str">
        <f t="shared" si="1"/>
        <v>0</v>
      </c>
      <c r="E554" s="29" t="str">
        <f t="shared" si="2"/>
        <v>0</v>
      </c>
      <c r="F554" s="29" t="str">
        <f t="shared" si="3"/>
        <v>0</v>
      </c>
      <c r="G554" s="32" t="str">
        <f t="shared" si="4"/>
        <v>0</v>
      </c>
      <c r="H554" s="39">
        <v>54067.6</v>
      </c>
      <c r="I554" s="40"/>
      <c r="K554" s="36"/>
      <c r="L554" s="2"/>
      <c r="M554" s="38"/>
      <c r="N554" s="38"/>
      <c r="O554" s="38"/>
    </row>
    <row r="555">
      <c r="A555" s="15" t="s">
        <v>35</v>
      </c>
      <c r="B555" s="36" t="s">
        <v>603</v>
      </c>
      <c r="C555" s="37" t="s">
        <v>520</v>
      </c>
      <c r="D555" s="29" t="str">
        <f t="shared" si="1"/>
        <v>0</v>
      </c>
      <c r="E555" s="29" t="str">
        <f t="shared" si="2"/>
        <v>0</v>
      </c>
      <c r="F555" s="29" t="str">
        <f t="shared" si="3"/>
        <v>0</v>
      </c>
      <c r="G555" s="32" t="str">
        <f t="shared" si="4"/>
        <v>0</v>
      </c>
      <c r="H555" s="39">
        <v>20840.21</v>
      </c>
      <c r="I555" s="40"/>
      <c r="K555" s="36"/>
      <c r="L555" s="2"/>
      <c r="M555" s="38"/>
      <c r="N555" s="38"/>
      <c r="O555" s="38"/>
    </row>
    <row r="556">
      <c r="A556" s="15" t="s">
        <v>35</v>
      </c>
      <c r="B556" s="36" t="s">
        <v>604</v>
      </c>
      <c r="C556" s="37" t="s">
        <v>520</v>
      </c>
      <c r="D556" s="29" t="str">
        <f t="shared" si="1"/>
        <v>0</v>
      </c>
      <c r="E556" s="29" t="str">
        <f t="shared" si="2"/>
        <v>0</v>
      </c>
      <c r="F556" s="29" t="str">
        <f t="shared" si="3"/>
        <v>0</v>
      </c>
      <c r="G556" s="32" t="str">
        <f t="shared" si="4"/>
        <v>0</v>
      </c>
      <c r="H556" s="39">
        <v>6373.16</v>
      </c>
      <c r="I556" s="40"/>
      <c r="K556" s="36"/>
      <c r="L556" s="2"/>
      <c r="M556" s="38"/>
      <c r="N556" s="38"/>
      <c r="O556" s="38"/>
    </row>
    <row r="557">
      <c r="A557" s="15" t="s">
        <v>35</v>
      </c>
      <c r="B557" s="36" t="s">
        <v>605</v>
      </c>
      <c r="C557" s="37" t="s">
        <v>520</v>
      </c>
      <c r="D557" s="29" t="str">
        <f t="shared" si="1"/>
        <v>0</v>
      </c>
      <c r="E557" s="29" t="str">
        <f t="shared" si="2"/>
        <v>0</v>
      </c>
      <c r="F557" s="29" t="str">
        <f t="shared" si="3"/>
        <v>0</v>
      </c>
      <c r="G557" s="32" t="str">
        <f t="shared" si="4"/>
        <v>0</v>
      </c>
      <c r="H557" s="39">
        <v>6116.48</v>
      </c>
      <c r="I557" s="40"/>
      <c r="K557" s="36"/>
      <c r="L557" s="2"/>
      <c r="M557" s="38"/>
      <c r="N557" s="38"/>
      <c r="O557" s="38"/>
    </row>
    <row r="558">
      <c r="A558" s="15" t="s">
        <v>35</v>
      </c>
      <c r="B558" s="36" t="s">
        <v>606</v>
      </c>
      <c r="C558" s="37" t="s">
        <v>520</v>
      </c>
      <c r="D558" s="29" t="str">
        <f t="shared" si="1"/>
        <v>0</v>
      </c>
      <c r="E558" s="29" t="str">
        <f t="shared" si="2"/>
        <v>0</v>
      </c>
      <c r="F558" s="29" t="str">
        <f t="shared" si="3"/>
        <v>0</v>
      </c>
      <c r="G558" s="32" t="str">
        <f t="shared" si="4"/>
        <v>0</v>
      </c>
      <c r="H558" s="39">
        <v>115411.54</v>
      </c>
      <c r="I558" s="40"/>
      <c r="K558" s="36"/>
      <c r="L558" s="2"/>
      <c r="M558" s="38"/>
      <c r="N558" s="38"/>
      <c r="O558" s="38"/>
    </row>
    <row r="559">
      <c r="A559" s="15" t="s">
        <v>35</v>
      </c>
      <c r="B559" s="36" t="s">
        <v>607</v>
      </c>
      <c r="C559" s="37" t="s">
        <v>520</v>
      </c>
      <c r="D559" s="29" t="str">
        <f t="shared" si="1"/>
        <v>0</v>
      </c>
      <c r="E559" s="29" t="str">
        <f t="shared" si="2"/>
        <v>0</v>
      </c>
      <c r="F559" s="29" t="str">
        <f t="shared" si="3"/>
        <v>0</v>
      </c>
      <c r="G559" s="32" t="str">
        <f t="shared" si="4"/>
        <v>0</v>
      </c>
      <c r="H559" s="39">
        <v>12891.68</v>
      </c>
      <c r="I559" s="40"/>
      <c r="K559" s="36"/>
      <c r="L559" s="2"/>
      <c r="M559" s="38"/>
      <c r="N559" s="38"/>
      <c r="O559" s="38"/>
    </row>
    <row r="560">
      <c r="A560" s="15" t="s">
        <v>35</v>
      </c>
      <c r="B560" s="36" t="s">
        <v>608</v>
      </c>
      <c r="C560" s="37" t="s">
        <v>520</v>
      </c>
      <c r="D560" s="29" t="str">
        <f t="shared" si="1"/>
        <v>0</v>
      </c>
      <c r="E560" s="29" t="str">
        <f t="shared" si="2"/>
        <v>0</v>
      </c>
      <c r="F560" s="29" t="str">
        <f t="shared" si="3"/>
        <v>0</v>
      </c>
      <c r="G560" s="32" t="str">
        <f t="shared" si="4"/>
        <v>0</v>
      </c>
      <c r="H560" s="39">
        <v>10579.06</v>
      </c>
      <c r="I560" s="40"/>
      <c r="K560" s="36"/>
      <c r="L560" s="2"/>
      <c r="M560" s="38"/>
      <c r="N560" s="38"/>
      <c r="O560" s="38"/>
    </row>
    <row r="561">
      <c r="A561" s="15" t="s">
        <v>35</v>
      </c>
      <c r="B561" s="36" t="s">
        <v>609</v>
      </c>
      <c r="C561" s="37" t="s">
        <v>520</v>
      </c>
      <c r="D561" s="29" t="str">
        <f t="shared" si="1"/>
        <v>0</v>
      </c>
      <c r="E561" s="29" t="str">
        <f t="shared" si="2"/>
        <v>0</v>
      </c>
      <c r="F561" s="29" t="str">
        <f t="shared" si="3"/>
        <v>0</v>
      </c>
      <c r="G561" s="32" t="str">
        <f t="shared" si="4"/>
        <v>0</v>
      </c>
      <c r="H561" s="39">
        <v>34050.08</v>
      </c>
      <c r="I561" s="40"/>
      <c r="K561" s="36"/>
      <c r="L561" s="2"/>
      <c r="M561" s="38"/>
      <c r="N561" s="38"/>
      <c r="O561" s="38"/>
    </row>
    <row r="562">
      <c r="A562" s="15" t="s">
        <v>35</v>
      </c>
      <c r="B562" s="36" t="s">
        <v>610</v>
      </c>
      <c r="C562" s="37" t="s">
        <v>520</v>
      </c>
      <c r="D562" s="29" t="str">
        <f t="shared" si="1"/>
        <v>0</v>
      </c>
      <c r="E562" s="29" t="str">
        <f t="shared" si="2"/>
        <v>0</v>
      </c>
      <c r="F562" s="29" t="str">
        <f t="shared" si="3"/>
        <v>0</v>
      </c>
      <c r="G562" s="32" t="str">
        <f t="shared" si="4"/>
        <v>0</v>
      </c>
      <c r="H562" s="39">
        <v>4489.29</v>
      </c>
      <c r="I562" s="40"/>
      <c r="K562" s="36"/>
      <c r="L562" s="2"/>
      <c r="M562" s="38"/>
      <c r="N562" s="38"/>
      <c r="O562" s="38"/>
    </row>
    <row r="563">
      <c r="A563" s="15" t="s">
        <v>35</v>
      </c>
      <c r="B563" s="36" t="s">
        <v>611</v>
      </c>
      <c r="C563" s="37" t="s">
        <v>520</v>
      </c>
      <c r="D563" s="29" t="str">
        <f t="shared" si="1"/>
        <v>0</v>
      </c>
      <c r="E563" s="29" t="str">
        <f t="shared" si="2"/>
        <v>0</v>
      </c>
      <c r="F563" s="29" t="str">
        <f t="shared" si="3"/>
        <v>0</v>
      </c>
      <c r="G563" s="32" t="str">
        <f t="shared" si="4"/>
        <v>0</v>
      </c>
      <c r="H563" s="39">
        <v>16469.35</v>
      </c>
      <c r="I563" s="40"/>
      <c r="K563" s="36"/>
      <c r="L563" s="2"/>
      <c r="M563" s="2"/>
      <c r="N563" s="38"/>
      <c r="O563" s="38"/>
    </row>
    <row r="564">
      <c r="A564" s="15" t="s">
        <v>35</v>
      </c>
      <c r="B564" s="36" t="s">
        <v>612</v>
      </c>
      <c r="C564" s="37" t="s">
        <v>520</v>
      </c>
      <c r="D564" s="29" t="str">
        <f t="shared" si="1"/>
        <v>0</v>
      </c>
      <c r="E564" s="29" t="str">
        <f t="shared" si="2"/>
        <v>0</v>
      </c>
      <c r="F564" s="29" t="str">
        <f t="shared" si="3"/>
        <v>0</v>
      </c>
      <c r="G564" s="32" t="str">
        <f t="shared" si="4"/>
        <v>0</v>
      </c>
      <c r="H564" s="39">
        <v>5607.38</v>
      </c>
      <c r="I564" s="40"/>
      <c r="K564" s="36"/>
      <c r="L564" s="2"/>
      <c r="M564" s="38"/>
      <c r="N564" s="38"/>
      <c r="O564" s="38"/>
    </row>
    <row r="565">
      <c r="A565" s="15" t="s">
        <v>35</v>
      </c>
      <c r="B565" s="36" t="s">
        <v>613</v>
      </c>
      <c r="C565" s="37" t="s">
        <v>520</v>
      </c>
      <c r="D565" s="29" t="str">
        <f t="shared" si="1"/>
        <v>Apache </v>
      </c>
      <c r="E565" s="29" t="str">
        <f t="shared" si="2"/>
        <v>0</v>
      </c>
      <c r="F565" s="35" t="str">
        <f t="shared" si="3"/>
        <v>APACHE CORP US$1.25</v>
      </c>
      <c r="G565" s="32">
        <f t="shared" si="4"/>
        <v>45879.08</v>
      </c>
      <c r="H565" s="39">
        <v>45879.08</v>
      </c>
      <c r="I565" s="40"/>
      <c r="K565" s="36"/>
      <c r="L565" s="2"/>
      <c r="M565" s="38"/>
      <c r="N565" s="38"/>
      <c r="O565" s="38"/>
    </row>
    <row r="566">
      <c r="A566" s="15" t="s">
        <v>35</v>
      </c>
      <c r="B566" s="36" t="s">
        <v>614</v>
      </c>
      <c r="C566" s="37" t="s">
        <v>520</v>
      </c>
      <c r="D566" s="29" t="str">
        <f t="shared" si="1"/>
        <v>0</v>
      </c>
      <c r="E566" s="29" t="str">
        <f t="shared" si="2"/>
        <v>0</v>
      </c>
      <c r="F566" s="29" t="str">
        <f t="shared" si="3"/>
        <v>0</v>
      </c>
      <c r="G566" s="32" t="str">
        <f t="shared" si="4"/>
        <v>0</v>
      </c>
      <c r="H566" s="39">
        <v>686838.93</v>
      </c>
      <c r="I566" s="40"/>
      <c r="K566" s="36"/>
      <c r="L566" s="2"/>
      <c r="M566" s="38"/>
      <c r="N566" s="38"/>
      <c r="O566" s="38"/>
    </row>
    <row r="567">
      <c r="A567" s="15" t="s">
        <v>35</v>
      </c>
      <c r="B567" s="36" t="s">
        <v>615</v>
      </c>
      <c r="C567" s="37" t="s">
        <v>520</v>
      </c>
      <c r="D567" s="29" t="str">
        <f t="shared" si="1"/>
        <v>0</v>
      </c>
      <c r="E567" s="29" t="str">
        <f t="shared" si="2"/>
        <v>0</v>
      </c>
      <c r="F567" s="29" t="str">
        <f t="shared" si="3"/>
        <v>0</v>
      </c>
      <c r="G567" s="32" t="str">
        <f t="shared" si="4"/>
        <v>0</v>
      </c>
      <c r="H567" s="39">
        <v>27990.95</v>
      </c>
      <c r="I567" s="40"/>
      <c r="K567" s="36"/>
      <c r="L567" s="2"/>
      <c r="M567" s="38"/>
      <c r="N567" s="38"/>
      <c r="O567" s="38"/>
    </row>
    <row r="568">
      <c r="A568" s="15" t="s">
        <v>35</v>
      </c>
      <c r="B568" s="36" t="s">
        <v>616</v>
      </c>
      <c r="C568" s="37" t="s">
        <v>520</v>
      </c>
      <c r="D568" s="29" t="str">
        <f t="shared" si="1"/>
        <v>ARC Resources </v>
      </c>
      <c r="E568" s="29" t="str">
        <f t="shared" si="2"/>
        <v>0</v>
      </c>
      <c r="F568" s="35" t="str">
        <f t="shared" si="3"/>
        <v>ARC RESOURCES LTD</v>
      </c>
      <c r="G568" s="32">
        <f t="shared" si="4"/>
        <v>12184.58</v>
      </c>
      <c r="H568" s="39">
        <v>12184.58</v>
      </c>
      <c r="I568" s="40"/>
      <c r="K568" s="36"/>
      <c r="L568" s="2"/>
      <c r="M568" s="38"/>
      <c r="N568" s="38"/>
      <c r="O568" s="38"/>
    </row>
    <row r="569">
      <c r="A569" s="15" t="s">
        <v>35</v>
      </c>
      <c r="B569" s="36" t="s">
        <v>617</v>
      </c>
      <c r="C569" s="37" t="s">
        <v>520</v>
      </c>
      <c r="D569" s="29" t="str">
        <f t="shared" si="1"/>
        <v>0</v>
      </c>
      <c r="E569" s="29" t="str">
        <f t="shared" si="2"/>
        <v>0</v>
      </c>
      <c r="F569" s="29" t="str">
        <f t="shared" si="3"/>
        <v>0</v>
      </c>
      <c r="G569" s="32" t="str">
        <f t="shared" si="4"/>
        <v>0</v>
      </c>
      <c r="H569" s="39">
        <v>24423.47</v>
      </c>
      <c r="I569" s="40"/>
      <c r="K569" s="36"/>
      <c r="L569" s="2"/>
      <c r="M569" s="38"/>
      <c r="N569" s="38"/>
      <c r="O569" s="38"/>
    </row>
    <row r="570">
      <c r="A570" s="15" t="s">
        <v>35</v>
      </c>
      <c r="B570" s="36" t="s">
        <v>618</v>
      </c>
      <c r="C570" s="37" t="s">
        <v>520</v>
      </c>
      <c r="D570" s="29" t="str">
        <f t="shared" si="1"/>
        <v>0</v>
      </c>
      <c r="E570" s="29" t="str">
        <f t="shared" si="2"/>
        <v>0</v>
      </c>
      <c r="F570" s="29" t="str">
        <f t="shared" si="3"/>
        <v>0</v>
      </c>
      <c r="G570" s="32" t="str">
        <f t="shared" si="4"/>
        <v>0</v>
      </c>
      <c r="H570" s="39">
        <v>38944.74</v>
      </c>
      <c r="I570" s="40"/>
      <c r="K570" s="36"/>
      <c r="L570" s="2"/>
      <c r="M570" s="38"/>
      <c r="N570" s="38"/>
      <c r="O570" s="38"/>
    </row>
    <row r="571">
      <c r="A571" s="15" t="s">
        <v>35</v>
      </c>
      <c r="B571" s="36" t="s">
        <v>619</v>
      </c>
      <c r="C571" s="37" t="s">
        <v>520</v>
      </c>
      <c r="D571" s="29" t="str">
        <f t="shared" si="1"/>
        <v>0</v>
      </c>
      <c r="E571" s="29" t="str">
        <f t="shared" si="2"/>
        <v>0</v>
      </c>
      <c r="F571" s="29" t="str">
        <f t="shared" si="3"/>
        <v>0</v>
      </c>
      <c r="G571" s="32" t="str">
        <f t="shared" si="4"/>
        <v>0</v>
      </c>
      <c r="H571" s="39">
        <v>9083.27</v>
      </c>
      <c r="I571" s="40"/>
      <c r="K571" s="36"/>
      <c r="L571" s="2"/>
      <c r="M571" s="38"/>
      <c r="N571" s="38"/>
      <c r="O571" s="38"/>
    </row>
    <row r="572">
      <c r="A572" s="15" t="s">
        <v>35</v>
      </c>
      <c r="B572" s="36" t="s">
        <v>620</v>
      </c>
      <c r="C572" s="37" t="s">
        <v>520</v>
      </c>
      <c r="D572" s="29" t="str">
        <f t="shared" si="1"/>
        <v>0</v>
      </c>
      <c r="E572" s="29" t="str">
        <f t="shared" si="2"/>
        <v>0</v>
      </c>
      <c r="F572" s="29" t="str">
        <f t="shared" si="3"/>
        <v>0</v>
      </c>
      <c r="G572" s="32" t="str">
        <f t="shared" si="4"/>
        <v>0</v>
      </c>
      <c r="H572" s="39">
        <v>6450.21</v>
      </c>
      <c r="I572" s="40"/>
      <c r="K572" s="36"/>
      <c r="L572" s="2"/>
      <c r="M572" s="38"/>
      <c r="N572" s="38"/>
      <c r="O572" s="38"/>
    </row>
    <row r="573">
      <c r="A573" s="15" t="s">
        <v>35</v>
      </c>
      <c r="B573" s="36" t="s">
        <v>621</v>
      </c>
      <c r="C573" s="37" t="s">
        <v>520</v>
      </c>
      <c r="D573" s="29" t="str">
        <f t="shared" si="1"/>
        <v>0</v>
      </c>
      <c r="E573" s="29" t="str">
        <f t="shared" si="2"/>
        <v>0</v>
      </c>
      <c r="F573" s="29" t="str">
        <f t="shared" si="3"/>
        <v>0</v>
      </c>
      <c r="G573" s="32" t="str">
        <f t="shared" si="4"/>
        <v>0</v>
      </c>
      <c r="H573" s="39">
        <v>7405.19</v>
      </c>
      <c r="I573" s="40"/>
      <c r="K573" s="36"/>
      <c r="L573" s="2"/>
      <c r="M573" s="38"/>
      <c r="N573" s="38"/>
      <c r="O573" s="38"/>
    </row>
    <row r="574">
      <c r="A574" s="15" t="s">
        <v>35</v>
      </c>
      <c r="B574" s="36" t="s">
        <v>622</v>
      </c>
      <c r="C574" s="37" t="s">
        <v>520</v>
      </c>
      <c r="D574" s="29" t="str">
        <f t="shared" si="1"/>
        <v>0</v>
      </c>
      <c r="E574" s="29" t="str">
        <f t="shared" si="2"/>
        <v>0</v>
      </c>
      <c r="F574" s="29" t="str">
        <f t="shared" si="3"/>
        <v>0</v>
      </c>
      <c r="G574" s="32" t="str">
        <f t="shared" si="4"/>
        <v>0</v>
      </c>
      <c r="H574" s="39">
        <v>8850.71</v>
      </c>
      <c r="I574" s="40"/>
      <c r="K574" s="36"/>
      <c r="L574" s="2"/>
      <c r="M574" s="38"/>
      <c r="N574" s="38"/>
      <c r="O574" s="38"/>
    </row>
    <row r="575">
      <c r="A575" s="15" t="s">
        <v>35</v>
      </c>
      <c r="B575" s="36" t="s">
        <v>623</v>
      </c>
      <c r="C575" s="37" t="s">
        <v>520</v>
      </c>
      <c r="D575" s="29" t="str">
        <f t="shared" si="1"/>
        <v>0</v>
      </c>
      <c r="E575" s="29" t="str">
        <f t="shared" si="2"/>
        <v>0</v>
      </c>
      <c r="F575" s="29" t="str">
        <f t="shared" si="3"/>
        <v>0</v>
      </c>
      <c r="G575" s="32" t="str">
        <f t="shared" si="4"/>
        <v>0</v>
      </c>
      <c r="H575" s="39">
        <v>7772.36</v>
      </c>
      <c r="I575" s="40"/>
      <c r="K575" s="36"/>
      <c r="L575" s="2"/>
      <c r="M575" s="38"/>
      <c r="N575" s="38"/>
      <c r="O575" s="38"/>
    </row>
    <row r="576">
      <c r="A576" s="15" t="s">
        <v>35</v>
      </c>
      <c r="B576" s="36" t="s">
        <v>624</v>
      </c>
      <c r="C576" s="37" t="s">
        <v>520</v>
      </c>
      <c r="D576" s="29" t="str">
        <f t="shared" si="1"/>
        <v>0</v>
      </c>
      <c r="E576" s="29" t="str">
        <f t="shared" si="2"/>
        <v>0</v>
      </c>
      <c r="F576" s="29" t="str">
        <f t="shared" si="3"/>
        <v>0</v>
      </c>
      <c r="G576" s="32" t="str">
        <f t="shared" si="4"/>
        <v>0</v>
      </c>
      <c r="H576" s="39">
        <v>16558.6</v>
      </c>
      <c r="I576" s="40"/>
      <c r="K576" s="36"/>
      <c r="L576" s="2"/>
      <c r="M576" s="38"/>
      <c r="N576" s="38"/>
      <c r="O576" s="38"/>
    </row>
    <row r="577">
      <c r="A577" s="15" t="s">
        <v>35</v>
      </c>
      <c r="B577" s="36" t="s">
        <v>625</v>
      </c>
      <c r="C577" s="37" t="s">
        <v>520</v>
      </c>
      <c r="D577" s="29" t="str">
        <f t="shared" si="1"/>
        <v>0</v>
      </c>
      <c r="E577" s="29" t="str">
        <f t="shared" si="2"/>
        <v>0</v>
      </c>
      <c r="F577" s="29" t="str">
        <f t="shared" si="3"/>
        <v>0</v>
      </c>
      <c r="G577" s="32" t="str">
        <f t="shared" si="4"/>
        <v>0</v>
      </c>
      <c r="H577" s="39">
        <v>14353.45</v>
      </c>
      <c r="I577" s="40"/>
      <c r="K577" s="36"/>
      <c r="L577" s="2"/>
      <c r="M577" s="38"/>
      <c r="N577" s="38"/>
      <c r="O577" s="38"/>
    </row>
    <row r="578">
      <c r="A578" s="15" t="s">
        <v>35</v>
      </c>
      <c r="B578" s="36" t="s">
        <v>626</v>
      </c>
      <c r="C578" s="37" t="s">
        <v>520</v>
      </c>
      <c r="D578" s="29" t="str">
        <f t="shared" si="1"/>
        <v>0</v>
      </c>
      <c r="E578" s="29" t="str">
        <f t="shared" si="2"/>
        <v>0</v>
      </c>
      <c r="F578" s="29" t="str">
        <f t="shared" si="3"/>
        <v>0</v>
      </c>
      <c r="G578" s="32" t="str">
        <f t="shared" si="4"/>
        <v>0</v>
      </c>
      <c r="H578" s="39">
        <v>4652.57</v>
      </c>
      <c r="I578" s="40"/>
      <c r="K578" s="36"/>
      <c r="L578" s="2"/>
      <c r="M578" s="38"/>
      <c r="N578" s="38"/>
      <c r="O578" s="38"/>
    </row>
    <row r="579">
      <c r="A579" s="15" t="s">
        <v>35</v>
      </c>
      <c r="B579" s="36" t="s">
        <v>627</v>
      </c>
      <c r="C579" s="37" t="s">
        <v>520</v>
      </c>
      <c r="D579" s="29" t="str">
        <f t="shared" si="1"/>
        <v>0</v>
      </c>
      <c r="E579" s="29" t="str">
        <f t="shared" si="2"/>
        <v>0</v>
      </c>
      <c r="F579" s="29" t="str">
        <f t="shared" si="3"/>
        <v>0</v>
      </c>
      <c r="G579" s="32" t="str">
        <f t="shared" si="4"/>
        <v>0</v>
      </c>
      <c r="H579" s="39">
        <v>6761.39</v>
      </c>
      <c r="I579" s="40"/>
      <c r="K579" s="36"/>
      <c r="L579" s="2"/>
      <c r="M579" s="38"/>
      <c r="N579" s="38"/>
      <c r="O579" s="38"/>
    </row>
    <row r="580">
      <c r="A580" s="15" t="s">
        <v>35</v>
      </c>
      <c r="B580" s="36" t="s">
        <v>628</v>
      </c>
      <c r="C580" s="37" t="s">
        <v>520</v>
      </c>
      <c r="D580" s="29" t="str">
        <f t="shared" si="1"/>
        <v>0</v>
      </c>
      <c r="E580" s="29" t="str">
        <f t="shared" si="2"/>
        <v>0</v>
      </c>
      <c r="F580" s="29" t="str">
        <f t="shared" si="3"/>
        <v>0</v>
      </c>
      <c r="G580" s="32" t="str">
        <f t="shared" si="4"/>
        <v>0</v>
      </c>
      <c r="H580" s="39">
        <v>10635.23</v>
      </c>
      <c r="I580" s="40"/>
      <c r="K580" s="36"/>
      <c r="L580" s="2"/>
      <c r="M580" s="38"/>
      <c r="N580" s="38"/>
      <c r="O580" s="38"/>
    </row>
    <row r="581">
      <c r="A581" s="15" t="s">
        <v>35</v>
      </c>
      <c r="B581" s="36" t="s">
        <v>629</v>
      </c>
      <c r="C581" s="37" t="s">
        <v>520</v>
      </c>
      <c r="D581" s="29" t="str">
        <f t="shared" si="1"/>
        <v>0</v>
      </c>
      <c r="E581" s="29" t="str">
        <f t="shared" si="2"/>
        <v>0</v>
      </c>
      <c r="F581" s="29" t="str">
        <f t="shared" si="3"/>
        <v>0</v>
      </c>
      <c r="G581" s="32" t="str">
        <f t="shared" si="4"/>
        <v>0</v>
      </c>
      <c r="H581" s="39">
        <v>41950.16</v>
      </c>
      <c r="I581" s="40"/>
      <c r="K581" s="36"/>
      <c r="L581" s="2"/>
      <c r="M581" s="38"/>
      <c r="N581" s="38"/>
      <c r="O581" s="38"/>
    </row>
    <row r="582">
      <c r="A582" s="15" t="s">
        <v>35</v>
      </c>
      <c r="B582" s="36" t="s">
        <v>630</v>
      </c>
      <c r="C582" s="37" t="s">
        <v>520</v>
      </c>
      <c r="D582" s="29" t="str">
        <f t="shared" si="1"/>
        <v>0</v>
      </c>
      <c r="E582" s="29" t="str">
        <f t="shared" si="2"/>
        <v>0</v>
      </c>
      <c r="F582" s="29" t="str">
        <f t="shared" si="3"/>
        <v>0</v>
      </c>
      <c r="G582" s="32" t="str">
        <f t="shared" si="4"/>
        <v>0</v>
      </c>
      <c r="H582" s="39">
        <v>10759.23</v>
      </c>
      <c r="I582" s="40"/>
      <c r="K582" s="36"/>
      <c r="L582" s="2"/>
      <c r="M582" s="38"/>
      <c r="N582" s="38"/>
      <c r="O582" s="38"/>
    </row>
    <row r="583">
      <c r="A583" s="15" t="s">
        <v>35</v>
      </c>
      <c r="B583" s="36" t="s">
        <v>631</v>
      </c>
      <c r="C583" s="37" t="s">
        <v>520</v>
      </c>
      <c r="D583" s="29" t="str">
        <f t="shared" si="1"/>
        <v>0</v>
      </c>
      <c r="E583" s="29" t="str">
        <f t="shared" si="2"/>
        <v>0</v>
      </c>
      <c r="F583" s="29" t="str">
        <f t="shared" si="3"/>
        <v>0</v>
      </c>
      <c r="G583" s="32" t="str">
        <f t="shared" si="4"/>
        <v>0</v>
      </c>
      <c r="H583" s="39">
        <v>22323.78</v>
      </c>
      <c r="I583" s="40"/>
      <c r="K583" s="36"/>
      <c r="L583" s="2"/>
      <c r="M583" s="38"/>
      <c r="N583" s="38"/>
      <c r="O583" s="38"/>
    </row>
    <row r="584">
      <c r="A584" s="15" t="s">
        <v>35</v>
      </c>
      <c r="B584" s="36" t="s">
        <v>632</v>
      </c>
      <c r="C584" s="37" t="s">
        <v>520</v>
      </c>
      <c r="D584" s="29" t="str">
        <f t="shared" si="1"/>
        <v>0</v>
      </c>
      <c r="E584" s="29" t="str">
        <f t="shared" si="2"/>
        <v>0</v>
      </c>
      <c r="F584" s="29" t="str">
        <f t="shared" si="3"/>
        <v>0</v>
      </c>
      <c r="G584" s="32" t="str">
        <f t="shared" si="4"/>
        <v>0</v>
      </c>
      <c r="H584" s="39">
        <v>40531.66</v>
      </c>
      <c r="I584" s="40"/>
      <c r="K584" s="36"/>
      <c r="L584" s="2"/>
      <c r="M584" s="38"/>
      <c r="N584" s="38"/>
      <c r="O584" s="38"/>
    </row>
    <row r="585">
      <c r="A585" s="15" t="s">
        <v>35</v>
      </c>
      <c r="B585" s="36" t="s">
        <v>633</v>
      </c>
      <c r="C585" s="37" t="s">
        <v>520</v>
      </c>
      <c r="D585" s="29" t="str">
        <f t="shared" si="1"/>
        <v>0</v>
      </c>
      <c r="E585" s="29" t="str">
        <f t="shared" si="2"/>
        <v>0</v>
      </c>
      <c r="F585" s="29" t="str">
        <f t="shared" si="3"/>
        <v>0</v>
      </c>
      <c r="G585" s="32" t="str">
        <f t="shared" si="4"/>
        <v>0</v>
      </c>
      <c r="H585" s="39">
        <v>7624.12</v>
      </c>
      <c r="I585" s="40"/>
      <c r="K585" s="36"/>
      <c r="L585" s="2"/>
      <c r="M585" s="38"/>
      <c r="N585" s="38"/>
      <c r="O585" s="38"/>
    </row>
    <row r="586">
      <c r="A586" s="15" t="s">
        <v>35</v>
      </c>
      <c r="B586" s="36" t="s">
        <v>634</v>
      </c>
      <c r="C586" s="37" t="s">
        <v>520</v>
      </c>
      <c r="D586" s="29" t="str">
        <f t="shared" si="1"/>
        <v>0</v>
      </c>
      <c r="E586" s="29" t="str">
        <f t="shared" si="2"/>
        <v>0</v>
      </c>
      <c r="F586" s="29" t="str">
        <f t="shared" si="3"/>
        <v>0</v>
      </c>
      <c r="G586" s="32" t="str">
        <f t="shared" si="4"/>
        <v>0</v>
      </c>
      <c r="H586" s="39">
        <v>37307.32</v>
      </c>
      <c r="I586" s="40"/>
      <c r="K586" s="36"/>
      <c r="L586" s="2"/>
      <c r="M586" s="38"/>
      <c r="N586" s="38"/>
      <c r="O586" s="38"/>
    </row>
    <row r="587">
      <c r="A587" s="15" t="s">
        <v>35</v>
      </c>
      <c r="B587" s="36" t="s">
        <v>635</v>
      </c>
      <c r="C587" s="37" t="s">
        <v>520</v>
      </c>
      <c r="D587" s="29" t="str">
        <f t="shared" si="1"/>
        <v>0</v>
      </c>
      <c r="E587" s="29" t="str">
        <f t="shared" si="2"/>
        <v>0</v>
      </c>
      <c r="F587" s="29" t="str">
        <f t="shared" si="3"/>
        <v>0</v>
      </c>
      <c r="G587" s="32" t="str">
        <f t="shared" si="4"/>
        <v>0</v>
      </c>
      <c r="H587" s="39">
        <v>8677.98</v>
      </c>
      <c r="I587" s="40"/>
      <c r="K587" s="36"/>
      <c r="L587" s="2"/>
      <c r="M587" s="38"/>
      <c r="N587" s="38"/>
      <c r="O587" s="38"/>
    </row>
    <row r="588">
      <c r="A588" s="15" t="s">
        <v>35</v>
      </c>
      <c r="B588" s="36" t="s">
        <v>636</v>
      </c>
      <c r="C588" s="37" t="s">
        <v>520</v>
      </c>
      <c r="D588" s="29" t="str">
        <f t="shared" si="1"/>
        <v>0</v>
      </c>
      <c r="E588" s="29" t="str">
        <f t="shared" si="2"/>
        <v>0</v>
      </c>
      <c r="F588" s="29" t="str">
        <f t="shared" si="3"/>
        <v>0</v>
      </c>
      <c r="G588" s="32" t="str">
        <f t="shared" si="4"/>
        <v>0</v>
      </c>
      <c r="H588" s="39">
        <v>253320.0</v>
      </c>
      <c r="I588" s="40"/>
      <c r="K588" s="36"/>
      <c r="L588" s="2"/>
      <c r="M588" s="38"/>
      <c r="N588" s="38"/>
      <c r="O588" s="38"/>
    </row>
    <row r="589">
      <c r="A589" s="15" t="s">
        <v>35</v>
      </c>
      <c r="B589" s="36" t="s">
        <v>637</v>
      </c>
      <c r="C589" s="37" t="s">
        <v>520</v>
      </c>
      <c r="D589" s="29" t="str">
        <f t="shared" si="1"/>
        <v>0</v>
      </c>
      <c r="E589" s="29" t="str">
        <f t="shared" si="2"/>
        <v>0</v>
      </c>
      <c r="F589" s="29" t="str">
        <f t="shared" si="3"/>
        <v>0</v>
      </c>
      <c r="G589" s="32" t="str">
        <f t="shared" si="4"/>
        <v>0</v>
      </c>
      <c r="H589" s="39">
        <v>12160.56</v>
      </c>
      <c r="I589" s="40"/>
      <c r="K589" s="36"/>
      <c r="L589" s="2"/>
      <c r="M589" s="38"/>
      <c r="N589" s="38"/>
      <c r="O589" s="38"/>
    </row>
    <row r="590">
      <c r="A590" s="15" t="s">
        <v>35</v>
      </c>
      <c r="B590" s="36" t="s">
        <v>638</v>
      </c>
      <c r="C590" s="37" t="s">
        <v>520</v>
      </c>
      <c r="D590" s="29" t="str">
        <f t="shared" si="1"/>
        <v>0</v>
      </c>
      <c r="E590" s="29" t="str">
        <f t="shared" si="2"/>
        <v>0</v>
      </c>
      <c r="F590" s="29" t="str">
        <f t="shared" si="3"/>
        <v>0</v>
      </c>
      <c r="G590" s="32" t="str">
        <f t="shared" si="4"/>
        <v>0</v>
      </c>
      <c r="H590" s="39">
        <v>13234.89</v>
      </c>
      <c r="I590" s="40"/>
      <c r="K590" s="36"/>
      <c r="L590" s="2"/>
      <c r="M590" s="38"/>
      <c r="N590" s="38"/>
      <c r="O590" s="38"/>
    </row>
    <row r="591">
      <c r="A591" s="15" t="s">
        <v>35</v>
      </c>
      <c r="B591" s="36" t="s">
        <v>639</v>
      </c>
      <c r="C591" s="37" t="s">
        <v>520</v>
      </c>
      <c r="D591" s="29" t="str">
        <f t="shared" si="1"/>
        <v>0</v>
      </c>
      <c r="E591" s="29" t="str">
        <f t="shared" si="2"/>
        <v>0</v>
      </c>
      <c r="F591" s="29" t="str">
        <f t="shared" si="3"/>
        <v>0</v>
      </c>
      <c r="G591" s="32" t="str">
        <f t="shared" si="4"/>
        <v>0</v>
      </c>
      <c r="H591" s="39">
        <v>23541.02</v>
      </c>
      <c r="I591" s="40"/>
      <c r="K591" s="36"/>
      <c r="L591" s="2"/>
      <c r="M591" s="38"/>
      <c r="N591" s="38"/>
      <c r="O591" s="38"/>
    </row>
    <row r="592">
      <c r="A592" s="15" t="s">
        <v>35</v>
      </c>
      <c r="B592" s="36" t="s">
        <v>640</v>
      </c>
      <c r="C592" s="37" t="s">
        <v>520</v>
      </c>
      <c r="D592" s="29" t="str">
        <f t="shared" si="1"/>
        <v>0</v>
      </c>
      <c r="E592" s="29" t="str">
        <f t="shared" si="2"/>
        <v>0</v>
      </c>
      <c r="F592" s="29" t="str">
        <f t="shared" si="3"/>
        <v>0</v>
      </c>
      <c r="G592" s="32" t="str">
        <f t="shared" si="4"/>
        <v>0</v>
      </c>
      <c r="H592" s="39">
        <v>7613.78</v>
      </c>
      <c r="I592" s="40"/>
      <c r="K592" s="36"/>
      <c r="L592" s="2"/>
      <c r="M592" s="38"/>
      <c r="N592" s="38"/>
      <c r="O592" s="38"/>
    </row>
    <row r="593">
      <c r="A593" s="15" t="s">
        <v>35</v>
      </c>
      <c r="B593" s="36" t="s">
        <v>641</v>
      </c>
      <c r="C593" s="37" t="s">
        <v>520</v>
      </c>
      <c r="D593" s="29" t="str">
        <f t="shared" si="1"/>
        <v>0</v>
      </c>
      <c r="E593" s="29" t="str">
        <f t="shared" si="2"/>
        <v>0</v>
      </c>
      <c r="F593" s="29" t="str">
        <f t="shared" si="3"/>
        <v>0</v>
      </c>
      <c r="G593" s="32" t="str">
        <f t="shared" si="4"/>
        <v>0</v>
      </c>
      <c r="H593" s="39">
        <v>11464.37</v>
      </c>
      <c r="I593" s="40"/>
      <c r="K593" s="36"/>
      <c r="L593" s="2"/>
      <c r="M593" s="38"/>
      <c r="N593" s="38"/>
      <c r="O593" s="38"/>
    </row>
    <row r="594">
      <c r="A594" s="15" t="s">
        <v>35</v>
      </c>
      <c r="B594" s="36" t="s">
        <v>642</v>
      </c>
      <c r="C594" s="37" t="s">
        <v>520</v>
      </c>
      <c r="D594" s="29" t="str">
        <f t="shared" si="1"/>
        <v>0</v>
      </c>
      <c r="E594" s="29" t="str">
        <f t="shared" si="2"/>
        <v>0</v>
      </c>
      <c r="F594" s="29" t="str">
        <f t="shared" si="3"/>
        <v>0</v>
      </c>
      <c r="G594" s="32" t="str">
        <f t="shared" si="4"/>
        <v>0</v>
      </c>
      <c r="H594" s="39">
        <v>105438.71</v>
      </c>
      <c r="I594" s="40"/>
      <c r="K594" s="36"/>
      <c r="L594" s="2"/>
      <c r="M594" s="38"/>
      <c r="N594" s="38"/>
      <c r="O594" s="38"/>
    </row>
    <row r="595">
      <c r="A595" s="15" t="s">
        <v>35</v>
      </c>
      <c r="B595" s="36" t="s">
        <v>643</v>
      </c>
      <c r="C595" s="37" t="s">
        <v>520</v>
      </c>
      <c r="D595" s="29" t="str">
        <f t="shared" si="1"/>
        <v>0</v>
      </c>
      <c r="E595" s="29" t="str">
        <f t="shared" si="2"/>
        <v>0</v>
      </c>
      <c r="F595" s="29" t="str">
        <f t="shared" si="3"/>
        <v>0</v>
      </c>
      <c r="G595" s="32" t="str">
        <f t="shared" si="4"/>
        <v>0</v>
      </c>
      <c r="H595" s="39">
        <v>8526.29</v>
      </c>
      <c r="I595" s="40"/>
      <c r="K595" s="36"/>
      <c r="L595" s="2"/>
      <c r="M595" s="38"/>
      <c r="N595" s="38"/>
      <c r="O595" s="38"/>
    </row>
    <row r="596">
      <c r="A596" s="15" t="s">
        <v>35</v>
      </c>
      <c r="B596" s="36" t="s">
        <v>644</v>
      </c>
      <c r="C596" s="37" t="s">
        <v>520</v>
      </c>
      <c r="D596" s="29" t="str">
        <f t="shared" si="1"/>
        <v>0</v>
      </c>
      <c r="E596" s="29" t="str">
        <f t="shared" si="2"/>
        <v>0</v>
      </c>
      <c r="F596" s="29" t="str">
        <f t="shared" si="3"/>
        <v>0</v>
      </c>
      <c r="G596" s="32" t="str">
        <f t="shared" si="4"/>
        <v>0</v>
      </c>
      <c r="H596" s="39">
        <v>52887.63</v>
      </c>
      <c r="I596" s="40"/>
      <c r="K596" s="36"/>
      <c r="L596" s="2"/>
      <c r="M596" s="38"/>
      <c r="N596" s="38"/>
      <c r="O596" s="38"/>
    </row>
    <row r="597">
      <c r="A597" s="15" t="s">
        <v>35</v>
      </c>
      <c r="B597" s="36" t="s">
        <v>645</v>
      </c>
      <c r="C597" s="37" t="s">
        <v>520</v>
      </c>
      <c r="D597" s="29" t="str">
        <f t="shared" si="1"/>
        <v>0</v>
      </c>
      <c r="E597" s="29" t="str">
        <f t="shared" si="2"/>
        <v>0</v>
      </c>
      <c r="F597" s="29" t="str">
        <f t="shared" si="3"/>
        <v>0</v>
      </c>
      <c r="G597" s="32" t="str">
        <f t="shared" si="4"/>
        <v>0</v>
      </c>
      <c r="H597" s="39">
        <v>16155.51</v>
      </c>
      <c r="I597" s="40"/>
      <c r="K597" s="36"/>
      <c r="L597" s="2"/>
      <c r="M597" s="38"/>
      <c r="N597" s="38"/>
      <c r="O597" s="38"/>
    </row>
    <row r="598">
      <c r="A598" s="15" t="s">
        <v>35</v>
      </c>
      <c r="B598" s="36" t="s">
        <v>646</v>
      </c>
      <c r="C598" s="37" t="s">
        <v>520</v>
      </c>
      <c r="D598" s="29" t="str">
        <f t="shared" si="1"/>
        <v>0</v>
      </c>
      <c r="E598" s="29" t="str">
        <f t="shared" si="2"/>
        <v>0</v>
      </c>
      <c r="F598" s="29" t="str">
        <f t="shared" si="3"/>
        <v>0</v>
      </c>
      <c r="G598" s="32" t="str">
        <f t="shared" si="4"/>
        <v>0</v>
      </c>
      <c r="H598" s="39">
        <v>12008.36</v>
      </c>
      <c r="I598" s="40"/>
      <c r="K598" s="36"/>
      <c r="L598" s="2"/>
      <c r="M598" s="38"/>
      <c r="N598" s="38"/>
      <c r="O598" s="38"/>
    </row>
    <row r="599">
      <c r="A599" s="15" t="s">
        <v>35</v>
      </c>
      <c r="B599" s="36" t="s">
        <v>647</v>
      </c>
      <c r="C599" s="37" t="s">
        <v>520</v>
      </c>
      <c r="D599" s="29" t="str">
        <f t="shared" si="1"/>
        <v>0</v>
      </c>
      <c r="E599" s="29" t="str">
        <f t="shared" si="2"/>
        <v>0</v>
      </c>
      <c r="F599" s="29" t="str">
        <f t="shared" si="3"/>
        <v>0</v>
      </c>
      <c r="G599" s="32" t="str">
        <f t="shared" si="4"/>
        <v>0</v>
      </c>
      <c r="H599" s="39">
        <v>22021.55</v>
      </c>
      <c r="I599" s="40"/>
      <c r="K599" s="36"/>
      <c r="L599" s="2"/>
      <c r="M599" s="38"/>
      <c r="N599" s="38"/>
      <c r="O599" s="38"/>
    </row>
    <row r="600">
      <c r="A600" s="15" t="s">
        <v>35</v>
      </c>
      <c r="B600" s="36" t="s">
        <v>648</v>
      </c>
      <c r="C600" s="37" t="s">
        <v>520</v>
      </c>
      <c r="D600" s="29" t="str">
        <f t="shared" si="1"/>
        <v>0</v>
      </c>
      <c r="E600" s="29" t="str">
        <f t="shared" si="2"/>
        <v>0</v>
      </c>
      <c r="F600" s="29" t="str">
        <f t="shared" si="3"/>
        <v>0</v>
      </c>
      <c r="G600" s="32" t="str">
        <f t="shared" si="4"/>
        <v>0</v>
      </c>
      <c r="H600" s="39">
        <v>17600.53</v>
      </c>
      <c r="I600" s="40"/>
      <c r="K600" s="36"/>
      <c r="L600" s="2"/>
      <c r="M600" s="38"/>
      <c r="N600" s="38"/>
      <c r="O600" s="38"/>
    </row>
    <row r="601">
      <c r="A601" s="15" t="s">
        <v>35</v>
      </c>
      <c r="B601" s="36" t="s">
        <v>649</v>
      </c>
      <c r="C601" s="37" t="s">
        <v>520</v>
      </c>
      <c r="D601" s="29" t="str">
        <f t="shared" si="1"/>
        <v>0</v>
      </c>
      <c r="E601" s="29" t="str">
        <f t="shared" si="2"/>
        <v>0</v>
      </c>
      <c r="F601" s="29" t="str">
        <f t="shared" si="3"/>
        <v>0</v>
      </c>
      <c r="G601" s="32" t="str">
        <f t="shared" si="4"/>
        <v>0</v>
      </c>
      <c r="H601" s="39">
        <v>20582.4</v>
      </c>
      <c r="I601" s="40"/>
      <c r="K601" s="36"/>
      <c r="L601" s="2"/>
      <c r="M601" s="38"/>
      <c r="N601" s="38"/>
      <c r="O601" s="38"/>
    </row>
    <row r="602">
      <c r="A602" s="15" t="s">
        <v>35</v>
      </c>
      <c r="B602" s="36" t="s">
        <v>650</v>
      </c>
      <c r="C602" s="37" t="s">
        <v>520</v>
      </c>
      <c r="D602" s="29" t="str">
        <f t="shared" si="1"/>
        <v>0</v>
      </c>
      <c r="E602" s="29" t="str">
        <f t="shared" si="2"/>
        <v>0</v>
      </c>
      <c r="F602" s="29" t="str">
        <f t="shared" si="3"/>
        <v>0</v>
      </c>
      <c r="G602" s="32" t="str">
        <f t="shared" si="4"/>
        <v>0</v>
      </c>
      <c r="H602" s="39">
        <v>7492.0</v>
      </c>
      <c r="I602" s="40"/>
      <c r="K602" s="36"/>
      <c r="L602" s="2"/>
      <c r="M602" s="38"/>
      <c r="N602" s="38"/>
      <c r="O602" s="38"/>
    </row>
    <row r="603">
      <c r="A603" s="15" t="s">
        <v>35</v>
      </c>
      <c r="B603" s="36" t="s">
        <v>651</v>
      </c>
      <c r="C603" s="37" t="s">
        <v>520</v>
      </c>
      <c r="D603" s="29" t="str">
        <f t="shared" si="1"/>
        <v>0</v>
      </c>
      <c r="E603" s="29" t="str">
        <f t="shared" si="2"/>
        <v>0</v>
      </c>
      <c r="F603" s="29" t="str">
        <f t="shared" si="3"/>
        <v>0</v>
      </c>
      <c r="G603" s="32" t="str">
        <f t="shared" si="4"/>
        <v>0</v>
      </c>
      <c r="H603" s="39">
        <v>7417.0</v>
      </c>
      <c r="I603" s="40"/>
      <c r="K603" s="36"/>
      <c r="L603" s="2"/>
      <c r="M603" s="38"/>
      <c r="N603" s="38"/>
      <c r="O603" s="38"/>
    </row>
    <row r="604">
      <c r="A604" s="15" t="s">
        <v>35</v>
      </c>
      <c r="B604" s="36" t="s">
        <v>652</v>
      </c>
      <c r="C604" s="37" t="s">
        <v>520</v>
      </c>
      <c r="D604" s="29" t="str">
        <f t="shared" si="1"/>
        <v>0</v>
      </c>
      <c r="E604" s="29" t="str">
        <f t="shared" si="2"/>
        <v>0</v>
      </c>
      <c r="F604" s="29" t="str">
        <f t="shared" si="3"/>
        <v>0</v>
      </c>
      <c r="G604" s="32" t="str">
        <f t="shared" si="4"/>
        <v>0</v>
      </c>
      <c r="H604" s="39">
        <v>10278.22</v>
      </c>
      <c r="I604" s="40"/>
      <c r="K604" s="36"/>
      <c r="L604" s="2"/>
      <c r="M604" s="38"/>
      <c r="N604" s="38"/>
      <c r="O604" s="38"/>
    </row>
    <row r="605">
      <c r="A605" s="15" t="s">
        <v>35</v>
      </c>
      <c r="B605" s="36" t="s">
        <v>653</v>
      </c>
      <c r="C605" s="37" t="s">
        <v>520</v>
      </c>
      <c r="D605" s="29" t="str">
        <f t="shared" si="1"/>
        <v>0</v>
      </c>
      <c r="E605" s="29" t="str">
        <f t="shared" si="2"/>
        <v>0</v>
      </c>
      <c r="F605" s="29" t="str">
        <f t="shared" si="3"/>
        <v>0</v>
      </c>
      <c r="G605" s="32" t="str">
        <f t="shared" si="4"/>
        <v>0</v>
      </c>
      <c r="H605" s="39">
        <v>69900.06</v>
      </c>
      <c r="I605" s="40"/>
      <c r="K605" s="36"/>
      <c r="L605" s="2"/>
      <c r="M605" s="38"/>
      <c r="N605" s="38"/>
      <c r="O605" s="38"/>
    </row>
    <row r="606">
      <c r="A606" s="15" t="s">
        <v>35</v>
      </c>
      <c r="B606" s="36" t="s">
        <v>654</v>
      </c>
      <c r="C606" s="37" t="s">
        <v>520</v>
      </c>
      <c r="D606" s="29" t="str">
        <f t="shared" si="1"/>
        <v>0</v>
      </c>
      <c r="E606" s="29" t="str">
        <f t="shared" si="2"/>
        <v>0</v>
      </c>
      <c r="F606" s="29" t="str">
        <f t="shared" si="3"/>
        <v>0</v>
      </c>
      <c r="G606" s="32" t="str">
        <f t="shared" si="4"/>
        <v>0</v>
      </c>
      <c r="H606" s="39">
        <v>14314.53</v>
      </c>
      <c r="I606" s="40"/>
      <c r="K606" s="36"/>
      <c r="L606" s="2"/>
      <c r="M606" s="38"/>
      <c r="N606" s="38"/>
      <c r="O606" s="38"/>
    </row>
    <row r="607">
      <c r="A607" s="15" t="s">
        <v>35</v>
      </c>
      <c r="B607" s="36" t="s">
        <v>655</v>
      </c>
      <c r="C607" s="37" t="s">
        <v>520</v>
      </c>
      <c r="D607" s="29" t="str">
        <f t="shared" si="1"/>
        <v>0</v>
      </c>
      <c r="E607" s="29" t="str">
        <f t="shared" si="2"/>
        <v>0</v>
      </c>
      <c r="F607" s="29" t="str">
        <f t="shared" si="3"/>
        <v>0</v>
      </c>
      <c r="G607" s="32" t="str">
        <f t="shared" si="4"/>
        <v>0</v>
      </c>
      <c r="H607" s="39">
        <v>6953.94</v>
      </c>
      <c r="I607" s="40"/>
      <c r="K607" s="36"/>
      <c r="L607" s="2"/>
      <c r="M607" s="38"/>
      <c r="N607" s="38"/>
      <c r="O607" s="38"/>
    </row>
    <row r="608">
      <c r="A608" s="15" t="s">
        <v>35</v>
      </c>
      <c r="B608" s="36" t="s">
        <v>656</v>
      </c>
      <c r="C608" s="37" t="s">
        <v>520</v>
      </c>
      <c r="D608" s="29" t="str">
        <f t="shared" si="1"/>
        <v>0</v>
      </c>
      <c r="E608" s="29" t="str">
        <f t="shared" si="2"/>
        <v>0</v>
      </c>
      <c r="F608" s="29" t="str">
        <f t="shared" si="3"/>
        <v>0</v>
      </c>
      <c r="G608" s="32" t="str">
        <f t="shared" si="4"/>
        <v>0</v>
      </c>
      <c r="H608" s="39">
        <v>34998.15</v>
      </c>
      <c r="I608" s="40"/>
      <c r="K608" s="36"/>
      <c r="L608" s="2"/>
      <c r="M608" s="38"/>
      <c r="N608" s="38"/>
      <c r="O608" s="38"/>
    </row>
    <row r="609">
      <c r="A609" s="15" t="s">
        <v>35</v>
      </c>
      <c r="B609" s="36" t="s">
        <v>657</v>
      </c>
      <c r="C609" s="37" t="s">
        <v>520</v>
      </c>
      <c r="D609" s="29" t="str">
        <f t="shared" si="1"/>
        <v>0</v>
      </c>
      <c r="E609" s="29" t="str">
        <f t="shared" si="2"/>
        <v>0</v>
      </c>
      <c r="F609" s="29" t="str">
        <f t="shared" si="3"/>
        <v>0</v>
      </c>
      <c r="G609" s="32" t="str">
        <f t="shared" si="4"/>
        <v>0</v>
      </c>
      <c r="H609" s="39">
        <v>6770.77</v>
      </c>
      <c r="I609" s="40"/>
      <c r="K609" s="36"/>
      <c r="L609" s="2"/>
      <c r="M609" s="38"/>
      <c r="N609" s="38"/>
      <c r="O609" s="38"/>
    </row>
    <row r="610">
      <c r="A610" s="15" t="s">
        <v>35</v>
      </c>
      <c r="B610" s="36" t="s">
        <v>658</v>
      </c>
      <c r="C610" s="37" t="s">
        <v>520</v>
      </c>
      <c r="D610" s="29" t="str">
        <f t="shared" si="1"/>
        <v>0</v>
      </c>
      <c r="E610" s="29" t="str">
        <f t="shared" si="2"/>
        <v>0</v>
      </c>
      <c r="F610" s="29" t="str">
        <f t="shared" si="3"/>
        <v>0</v>
      </c>
      <c r="G610" s="32" t="str">
        <f t="shared" si="4"/>
        <v>0</v>
      </c>
      <c r="H610" s="39">
        <v>33274.25</v>
      </c>
      <c r="I610" s="40"/>
      <c r="K610" s="36"/>
      <c r="L610" s="2"/>
      <c r="M610" s="38"/>
      <c r="N610" s="38"/>
      <c r="O610" s="38"/>
    </row>
    <row r="611">
      <c r="A611" s="15" t="s">
        <v>35</v>
      </c>
      <c r="B611" s="36" t="s">
        <v>659</v>
      </c>
      <c r="C611" s="37" t="s">
        <v>520</v>
      </c>
      <c r="D611" s="29" t="str">
        <f t="shared" si="1"/>
        <v>0</v>
      </c>
      <c r="E611" s="29" t="str">
        <f t="shared" si="2"/>
        <v>0</v>
      </c>
      <c r="F611" s="29" t="str">
        <f t="shared" si="3"/>
        <v>0</v>
      </c>
      <c r="G611" s="32" t="str">
        <f t="shared" si="4"/>
        <v>0</v>
      </c>
      <c r="H611" s="39">
        <v>10780.69</v>
      </c>
      <c r="I611" s="40"/>
      <c r="K611" s="36"/>
      <c r="L611" s="2"/>
      <c r="M611" s="38"/>
      <c r="N611" s="38"/>
      <c r="O611" s="38"/>
    </row>
    <row r="612">
      <c r="A612" s="15" t="s">
        <v>35</v>
      </c>
      <c r="B612" s="36" t="s">
        <v>660</v>
      </c>
      <c r="C612" s="37" t="s">
        <v>520</v>
      </c>
      <c r="D612" s="29" t="str">
        <f t="shared" si="1"/>
        <v>0</v>
      </c>
      <c r="E612" s="29" t="str">
        <f t="shared" si="2"/>
        <v>0</v>
      </c>
      <c r="F612" s="29" t="str">
        <f t="shared" si="3"/>
        <v>0</v>
      </c>
      <c r="G612" s="32" t="str">
        <f t="shared" si="4"/>
        <v>0</v>
      </c>
      <c r="H612" s="39">
        <v>8025.23</v>
      </c>
      <c r="I612" s="40"/>
      <c r="K612" s="36"/>
      <c r="L612" s="2"/>
      <c r="M612" s="38"/>
      <c r="N612" s="38"/>
      <c r="O612" s="38"/>
    </row>
    <row r="613">
      <c r="A613" s="15" t="s">
        <v>35</v>
      </c>
      <c r="B613" s="36" t="s">
        <v>661</v>
      </c>
      <c r="C613" s="37" t="s">
        <v>520</v>
      </c>
      <c r="D613" s="29" t="str">
        <f t="shared" si="1"/>
        <v>0</v>
      </c>
      <c r="E613" s="29" t="str">
        <f t="shared" si="2"/>
        <v>0</v>
      </c>
      <c r="F613" s="29" t="str">
        <f t="shared" si="3"/>
        <v>0</v>
      </c>
      <c r="G613" s="32" t="str">
        <f t="shared" si="4"/>
        <v>0</v>
      </c>
      <c r="H613" s="39">
        <v>12683.59</v>
      </c>
      <c r="I613" s="40"/>
      <c r="K613" s="36"/>
      <c r="L613" s="2"/>
      <c r="M613" s="38"/>
      <c r="N613" s="38"/>
      <c r="O613" s="38"/>
    </row>
    <row r="614">
      <c r="A614" s="15" t="s">
        <v>35</v>
      </c>
      <c r="B614" s="36" t="s">
        <v>662</v>
      </c>
      <c r="C614" s="37" t="s">
        <v>520</v>
      </c>
      <c r="D614" s="29" t="str">
        <f t="shared" si="1"/>
        <v>0</v>
      </c>
      <c r="E614" s="29" t="str">
        <f t="shared" si="2"/>
        <v>0</v>
      </c>
      <c r="F614" s="29" t="str">
        <f t="shared" si="3"/>
        <v>0</v>
      </c>
      <c r="G614" s="32" t="str">
        <f t="shared" si="4"/>
        <v>0</v>
      </c>
      <c r="H614" s="39">
        <v>9910.73</v>
      </c>
      <c r="I614" s="40"/>
      <c r="K614" s="36"/>
      <c r="L614" s="2"/>
      <c r="M614" s="38"/>
      <c r="N614" s="38"/>
      <c r="O614" s="38"/>
    </row>
    <row r="615">
      <c r="A615" s="15" t="s">
        <v>35</v>
      </c>
      <c r="B615" s="36" t="s">
        <v>663</v>
      </c>
      <c r="C615" s="37" t="s">
        <v>520</v>
      </c>
      <c r="D615" s="29" t="str">
        <f t="shared" si="1"/>
        <v>0</v>
      </c>
      <c r="E615" s="29" t="str">
        <f t="shared" si="2"/>
        <v>0</v>
      </c>
      <c r="F615" s="29" t="str">
        <f t="shared" si="3"/>
        <v>0</v>
      </c>
      <c r="G615" s="32" t="str">
        <f t="shared" si="4"/>
        <v>0</v>
      </c>
      <c r="H615" s="39">
        <v>7635.65</v>
      </c>
      <c r="I615" s="40"/>
      <c r="K615" s="36"/>
      <c r="L615" s="2"/>
      <c r="M615" s="38"/>
      <c r="N615" s="38"/>
      <c r="O615" s="38"/>
    </row>
    <row r="616">
      <c r="A616" s="15" t="s">
        <v>35</v>
      </c>
      <c r="B616" s="36" t="s">
        <v>664</v>
      </c>
      <c r="C616" s="37" t="s">
        <v>520</v>
      </c>
      <c r="D616" s="29" t="str">
        <f t="shared" si="1"/>
        <v>0</v>
      </c>
      <c r="E616" s="29" t="str">
        <f t="shared" si="2"/>
        <v>0</v>
      </c>
      <c r="F616" s="29" t="str">
        <f t="shared" si="3"/>
        <v>0</v>
      </c>
      <c r="G616" s="32" t="str">
        <f t="shared" si="4"/>
        <v>0</v>
      </c>
      <c r="H616" s="39">
        <v>11883.09</v>
      </c>
      <c r="I616" s="40"/>
      <c r="K616" s="36"/>
      <c r="L616" s="2"/>
      <c r="M616" s="38"/>
      <c r="N616" s="38"/>
      <c r="O616" s="38"/>
    </row>
    <row r="617">
      <c r="A617" s="15" t="s">
        <v>35</v>
      </c>
      <c r="B617" s="36" t="s">
        <v>665</v>
      </c>
      <c r="C617" s="37" t="s">
        <v>520</v>
      </c>
      <c r="D617" s="29" t="str">
        <f t="shared" si="1"/>
        <v>0</v>
      </c>
      <c r="E617" s="29" t="str">
        <f t="shared" si="2"/>
        <v>0</v>
      </c>
      <c r="F617" s="29" t="str">
        <f t="shared" si="3"/>
        <v>0</v>
      </c>
      <c r="G617" s="32" t="str">
        <f t="shared" si="4"/>
        <v>0</v>
      </c>
      <c r="H617" s="39">
        <v>124672.79</v>
      </c>
      <c r="I617" s="40"/>
      <c r="K617" s="36"/>
      <c r="L617" s="2"/>
      <c r="M617" s="38"/>
      <c r="N617" s="38"/>
      <c r="O617" s="38"/>
    </row>
    <row r="618">
      <c r="A618" s="15" t="s">
        <v>35</v>
      </c>
      <c r="B618" s="36" t="s">
        <v>666</v>
      </c>
      <c r="C618" s="37" t="s">
        <v>520</v>
      </c>
      <c r="D618" s="29" t="str">
        <f t="shared" si="1"/>
        <v>0</v>
      </c>
      <c r="E618" s="29" t="str">
        <f t="shared" si="2"/>
        <v>0</v>
      </c>
      <c r="F618" s="29" t="str">
        <f t="shared" si="3"/>
        <v>0</v>
      </c>
      <c r="G618" s="32" t="str">
        <f t="shared" si="4"/>
        <v>0</v>
      </c>
      <c r="H618" s="39">
        <v>7474.15</v>
      </c>
      <c r="I618" s="40"/>
      <c r="K618" s="36"/>
      <c r="L618" s="2"/>
      <c r="M618" s="38"/>
      <c r="N618" s="38"/>
      <c r="O618" s="38"/>
    </row>
    <row r="619">
      <c r="A619" s="15" t="s">
        <v>35</v>
      </c>
      <c r="B619" s="36" t="s">
        <v>667</v>
      </c>
      <c r="C619" s="37" t="s">
        <v>520</v>
      </c>
      <c r="D619" s="29" t="str">
        <f t="shared" si="1"/>
        <v>0</v>
      </c>
      <c r="E619" s="29" t="str">
        <f t="shared" si="2"/>
        <v>0</v>
      </c>
      <c r="F619" s="29" t="str">
        <f t="shared" si="3"/>
        <v>0</v>
      </c>
      <c r="G619" s="32" t="str">
        <f t="shared" si="4"/>
        <v>0</v>
      </c>
      <c r="H619" s="39">
        <v>6896.04</v>
      </c>
      <c r="I619" s="40"/>
      <c r="K619" s="36"/>
      <c r="L619" s="2"/>
      <c r="M619" s="38"/>
      <c r="N619" s="38"/>
      <c r="O619" s="38"/>
    </row>
    <row r="620">
      <c r="A620" s="15" t="s">
        <v>35</v>
      </c>
      <c r="B620" s="36" t="s">
        <v>668</v>
      </c>
      <c r="C620" s="37" t="s">
        <v>520</v>
      </c>
      <c r="D620" s="29" t="str">
        <f t="shared" si="1"/>
        <v>0</v>
      </c>
      <c r="E620" s="29" t="str">
        <f t="shared" si="2"/>
        <v>0</v>
      </c>
      <c r="F620" s="29" t="str">
        <f t="shared" si="3"/>
        <v>0</v>
      </c>
      <c r="G620" s="32" t="str">
        <f t="shared" si="4"/>
        <v>0</v>
      </c>
      <c r="H620" s="39">
        <v>226471.43</v>
      </c>
      <c r="I620" s="40"/>
      <c r="K620" s="36"/>
      <c r="L620" s="2"/>
      <c r="M620" s="38"/>
      <c r="N620" s="38"/>
      <c r="O620" s="38"/>
    </row>
    <row r="621">
      <c r="A621" s="15" t="s">
        <v>35</v>
      </c>
      <c r="B621" s="36" t="s">
        <v>669</v>
      </c>
      <c r="C621" s="37" t="s">
        <v>520</v>
      </c>
      <c r="D621" s="29" t="str">
        <f t="shared" si="1"/>
        <v>0</v>
      </c>
      <c r="E621" s="29" t="str">
        <f t="shared" si="2"/>
        <v>0</v>
      </c>
      <c r="F621" s="29" t="str">
        <f t="shared" si="3"/>
        <v>0</v>
      </c>
      <c r="G621" s="32" t="str">
        <f t="shared" si="4"/>
        <v>0</v>
      </c>
      <c r="H621" s="39">
        <v>7780.09</v>
      </c>
      <c r="I621" s="40"/>
      <c r="K621" s="36"/>
      <c r="L621" s="2"/>
      <c r="M621" s="38"/>
      <c r="N621" s="38"/>
      <c r="O621" s="38"/>
    </row>
    <row r="622">
      <c r="A622" s="15" t="s">
        <v>35</v>
      </c>
      <c r="B622" s="36" t="s">
        <v>670</v>
      </c>
      <c r="C622" s="37" t="s">
        <v>520</v>
      </c>
      <c r="D622" s="29" t="str">
        <f t="shared" si="1"/>
        <v>0</v>
      </c>
      <c r="E622" s="29" t="str">
        <f t="shared" si="2"/>
        <v>0</v>
      </c>
      <c r="F622" s="29" t="str">
        <f t="shared" si="3"/>
        <v>0</v>
      </c>
      <c r="G622" s="32" t="str">
        <f t="shared" si="4"/>
        <v>0</v>
      </c>
      <c r="H622" s="39">
        <v>12546.23</v>
      </c>
      <c r="I622" s="40"/>
      <c r="K622" s="36"/>
      <c r="L622" s="2"/>
      <c r="M622" s="38"/>
      <c r="N622" s="38"/>
      <c r="O622" s="38"/>
    </row>
    <row r="623">
      <c r="A623" s="15" t="s">
        <v>35</v>
      </c>
      <c r="B623" s="36" t="s">
        <v>671</v>
      </c>
      <c r="C623" s="37" t="s">
        <v>520</v>
      </c>
      <c r="D623" s="29" t="str">
        <f t="shared" si="1"/>
        <v>0</v>
      </c>
      <c r="E623" s="29" t="str">
        <f t="shared" si="2"/>
        <v>0</v>
      </c>
      <c r="F623" s="29" t="str">
        <f t="shared" si="3"/>
        <v>0</v>
      </c>
      <c r="G623" s="32" t="str">
        <f t="shared" si="4"/>
        <v>0</v>
      </c>
      <c r="H623" s="39">
        <v>52089.52</v>
      </c>
      <c r="I623" s="40"/>
      <c r="K623" s="36"/>
      <c r="L623" s="2"/>
      <c r="M623" s="38"/>
      <c r="N623" s="38"/>
      <c r="O623" s="38"/>
    </row>
    <row r="624">
      <c r="A624" s="15" t="s">
        <v>35</v>
      </c>
      <c r="B624" s="36" t="s">
        <v>672</v>
      </c>
      <c r="C624" s="37" t="s">
        <v>520</v>
      </c>
      <c r="D624" s="29" t="str">
        <f t="shared" si="1"/>
        <v>0</v>
      </c>
      <c r="E624" s="29" t="str">
        <f t="shared" si="2"/>
        <v>0</v>
      </c>
      <c r="F624" s="29" t="str">
        <f t="shared" si="3"/>
        <v>0</v>
      </c>
      <c r="G624" s="32" t="str">
        <f t="shared" si="4"/>
        <v>0</v>
      </c>
      <c r="H624" s="39">
        <v>7159.12</v>
      </c>
      <c r="I624" s="40"/>
      <c r="K624" s="36"/>
      <c r="L624" s="2"/>
      <c r="M624" s="38"/>
      <c r="N624" s="38"/>
      <c r="O624" s="38"/>
    </row>
    <row r="625">
      <c r="A625" s="15" t="s">
        <v>35</v>
      </c>
      <c r="B625" s="36" t="s">
        <v>673</v>
      </c>
      <c r="C625" s="37" t="s">
        <v>520</v>
      </c>
      <c r="D625" s="29" t="str">
        <f t="shared" si="1"/>
        <v>0</v>
      </c>
      <c r="E625" s="29" t="str">
        <f t="shared" si="2"/>
        <v>0</v>
      </c>
      <c r="F625" s="29" t="str">
        <f t="shared" si="3"/>
        <v>0</v>
      </c>
      <c r="G625" s="32" t="str">
        <f t="shared" si="4"/>
        <v>0</v>
      </c>
      <c r="H625" s="39">
        <v>52674.65</v>
      </c>
      <c r="I625" s="40"/>
      <c r="K625" s="36"/>
      <c r="L625" s="2"/>
      <c r="M625" s="38"/>
      <c r="N625" s="38"/>
      <c r="O625" s="38"/>
    </row>
    <row r="626">
      <c r="A626" s="15" t="s">
        <v>35</v>
      </c>
      <c r="B626" s="36" t="s">
        <v>674</v>
      </c>
      <c r="C626" s="37" t="s">
        <v>520</v>
      </c>
      <c r="D626" s="29" t="str">
        <f t="shared" si="1"/>
        <v>0</v>
      </c>
      <c r="E626" s="29" t="str">
        <f t="shared" si="2"/>
        <v>0</v>
      </c>
      <c r="F626" s="29" t="str">
        <f t="shared" si="3"/>
        <v>0</v>
      </c>
      <c r="G626" s="32" t="str">
        <f t="shared" si="4"/>
        <v>0</v>
      </c>
      <c r="H626" s="39">
        <v>101796.55</v>
      </c>
      <c r="I626" s="40"/>
      <c r="K626" s="36"/>
      <c r="L626" s="2"/>
      <c r="M626" s="38"/>
      <c r="N626" s="38"/>
      <c r="O626" s="38"/>
    </row>
    <row r="627">
      <c r="A627" s="15" t="s">
        <v>35</v>
      </c>
      <c r="B627" s="36" t="s">
        <v>675</v>
      </c>
      <c r="C627" s="37" t="s">
        <v>520</v>
      </c>
      <c r="D627" s="29" t="str">
        <f t="shared" si="1"/>
        <v>0</v>
      </c>
      <c r="E627" s="29" t="str">
        <f t="shared" si="2"/>
        <v>0</v>
      </c>
      <c r="F627" s="29" t="str">
        <f t="shared" si="3"/>
        <v>0</v>
      </c>
      <c r="G627" s="32" t="str">
        <f t="shared" si="4"/>
        <v>0</v>
      </c>
      <c r="H627" s="39">
        <v>4428.0</v>
      </c>
      <c r="I627" s="40"/>
      <c r="K627" s="36"/>
      <c r="L627" s="2"/>
      <c r="M627" s="38"/>
      <c r="N627" s="38"/>
      <c r="O627" s="38"/>
    </row>
    <row r="628">
      <c r="A628" s="15" t="s">
        <v>35</v>
      </c>
      <c r="B628" s="36" t="s">
        <v>676</v>
      </c>
      <c r="C628" s="37" t="s">
        <v>520</v>
      </c>
      <c r="D628" s="29" t="str">
        <f t="shared" si="1"/>
        <v>0</v>
      </c>
      <c r="E628" s="29" t="str">
        <f t="shared" si="2"/>
        <v>0</v>
      </c>
      <c r="F628" s="29" t="str">
        <f t="shared" si="3"/>
        <v>0</v>
      </c>
      <c r="G628" s="32" t="str">
        <f t="shared" si="4"/>
        <v>0</v>
      </c>
      <c r="H628" s="39">
        <v>9308.51</v>
      </c>
      <c r="I628" s="40"/>
      <c r="K628" s="36"/>
      <c r="L628" s="2"/>
      <c r="M628" s="38"/>
      <c r="N628" s="38"/>
      <c r="O628" s="38"/>
    </row>
    <row r="629">
      <c r="A629" s="15" t="s">
        <v>35</v>
      </c>
      <c r="B629" s="36" t="s">
        <v>677</v>
      </c>
      <c r="C629" s="37" t="s">
        <v>520</v>
      </c>
      <c r="D629" s="29" t="str">
        <f t="shared" si="1"/>
        <v>0</v>
      </c>
      <c r="E629" s="29" t="str">
        <f t="shared" si="2"/>
        <v>0</v>
      </c>
      <c r="F629" s="29" t="str">
        <f t="shared" si="3"/>
        <v>0</v>
      </c>
      <c r="G629" s="32" t="str">
        <f t="shared" si="4"/>
        <v>0</v>
      </c>
      <c r="H629" s="39">
        <v>10722.02</v>
      </c>
      <c r="I629" s="40"/>
      <c r="K629" s="36"/>
      <c r="L629" s="2"/>
      <c r="M629" s="38"/>
      <c r="N629" s="38"/>
      <c r="O629" s="38"/>
    </row>
    <row r="630">
      <c r="A630" s="15" t="s">
        <v>35</v>
      </c>
      <c r="B630" s="36" t="s">
        <v>678</v>
      </c>
      <c r="C630" s="37" t="s">
        <v>520</v>
      </c>
      <c r="D630" s="29" t="str">
        <f t="shared" si="1"/>
        <v>0</v>
      </c>
      <c r="E630" s="29" t="str">
        <f t="shared" si="2"/>
        <v>0</v>
      </c>
      <c r="F630" s="29" t="str">
        <f t="shared" si="3"/>
        <v>0</v>
      </c>
      <c r="G630" s="32" t="str">
        <f t="shared" si="4"/>
        <v>0</v>
      </c>
      <c r="H630" s="39">
        <v>6981.96</v>
      </c>
      <c r="I630" s="40"/>
      <c r="K630" s="36"/>
      <c r="L630" s="2"/>
      <c r="M630" s="38"/>
      <c r="N630" s="38"/>
      <c r="O630" s="38"/>
    </row>
    <row r="631">
      <c r="A631" s="15" t="s">
        <v>35</v>
      </c>
      <c r="B631" s="36" t="s">
        <v>679</v>
      </c>
      <c r="C631" s="37" t="s">
        <v>520</v>
      </c>
      <c r="D631" s="29" t="str">
        <f t="shared" si="1"/>
        <v>0</v>
      </c>
      <c r="E631" s="29" t="str">
        <f t="shared" si="2"/>
        <v>0</v>
      </c>
      <c r="F631" s="29" t="str">
        <f t="shared" si="3"/>
        <v>0</v>
      </c>
      <c r="G631" s="32" t="str">
        <f t="shared" si="4"/>
        <v>0</v>
      </c>
      <c r="H631" s="39">
        <v>5459.23</v>
      </c>
      <c r="I631" s="40"/>
      <c r="K631" s="36"/>
      <c r="L631" s="2"/>
      <c r="M631" s="38"/>
      <c r="N631" s="38"/>
      <c r="O631" s="38"/>
    </row>
    <row r="632">
      <c r="A632" s="15" t="s">
        <v>35</v>
      </c>
      <c r="B632" s="36" t="s">
        <v>680</v>
      </c>
      <c r="C632" s="37" t="s">
        <v>520</v>
      </c>
      <c r="D632" s="29" t="str">
        <f t="shared" si="1"/>
        <v>0</v>
      </c>
      <c r="E632" s="29" t="str">
        <f t="shared" si="2"/>
        <v>0</v>
      </c>
      <c r="F632" s="29" t="str">
        <f t="shared" si="3"/>
        <v>0</v>
      </c>
      <c r="G632" s="32" t="str">
        <f t="shared" si="4"/>
        <v>0</v>
      </c>
      <c r="H632" s="39">
        <v>14578.56</v>
      </c>
      <c r="I632" s="40"/>
      <c r="K632" s="36"/>
      <c r="L632" s="2"/>
      <c r="M632" s="38"/>
      <c r="N632" s="38"/>
      <c r="O632" s="38"/>
    </row>
    <row r="633">
      <c r="A633" s="15" t="s">
        <v>35</v>
      </c>
      <c r="B633" s="36" t="s">
        <v>681</v>
      </c>
      <c r="C633" s="37" t="s">
        <v>520</v>
      </c>
      <c r="D633" s="29" t="str">
        <f t="shared" si="1"/>
        <v>0</v>
      </c>
      <c r="E633" s="29" t="str">
        <f t="shared" si="2"/>
        <v>0</v>
      </c>
      <c r="F633" s="29" t="str">
        <f t="shared" si="3"/>
        <v>0</v>
      </c>
      <c r="G633" s="32" t="str">
        <f t="shared" si="4"/>
        <v>0</v>
      </c>
      <c r="H633" s="39">
        <v>21636.53</v>
      </c>
      <c r="I633" s="40"/>
      <c r="K633" s="36"/>
      <c r="L633" s="2"/>
      <c r="M633" s="38"/>
      <c r="N633" s="38"/>
      <c r="O633" s="38"/>
    </row>
    <row r="634">
      <c r="A634" s="15" t="s">
        <v>35</v>
      </c>
      <c r="B634" s="36" t="s">
        <v>682</v>
      </c>
      <c r="C634" s="37" t="s">
        <v>520</v>
      </c>
      <c r="D634" s="29" t="str">
        <f t="shared" si="1"/>
        <v>0</v>
      </c>
      <c r="E634" s="29" t="str">
        <f t="shared" si="2"/>
        <v>0</v>
      </c>
      <c r="F634" s="29" t="str">
        <f t="shared" si="3"/>
        <v>0</v>
      </c>
      <c r="G634" s="32" t="str">
        <f t="shared" si="4"/>
        <v>0</v>
      </c>
      <c r="H634" s="39">
        <v>5225.84</v>
      </c>
      <c r="I634" s="40"/>
      <c r="K634" s="36"/>
      <c r="L634" s="2"/>
      <c r="M634" s="38"/>
      <c r="N634" s="38"/>
      <c r="O634" s="38"/>
    </row>
    <row r="635">
      <c r="A635" s="15" t="s">
        <v>35</v>
      </c>
      <c r="B635" s="36" t="s">
        <v>683</v>
      </c>
      <c r="C635" s="37" t="s">
        <v>520</v>
      </c>
      <c r="D635" s="29" t="str">
        <f t="shared" si="1"/>
        <v>BASF</v>
      </c>
      <c r="E635" s="29" t="str">
        <f t="shared" si="2"/>
        <v>0</v>
      </c>
      <c r="F635" s="35" t="str">
        <f t="shared" si="3"/>
        <v>BASF AG NPV</v>
      </c>
      <c r="G635" s="32">
        <f t="shared" si="4"/>
        <v>133610.65</v>
      </c>
      <c r="H635" s="39">
        <v>133610.65</v>
      </c>
      <c r="I635" s="40"/>
      <c r="K635" s="36"/>
      <c r="L635" s="2"/>
      <c r="M635" s="38"/>
      <c r="N635" s="38"/>
      <c r="O635" s="38"/>
    </row>
    <row r="636">
      <c r="A636" s="15" t="s">
        <v>35</v>
      </c>
      <c r="B636" s="36" t="s">
        <v>684</v>
      </c>
      <c r="C636" s="37" t="s">
        <v>520</v>
      </c>
      <c r="D636" s="29" t="str">
        <f t="shared" si="1"/>
        <v>0</v>
      </c>
      <c r="E636" s="29" t="str">
        <f t="shared" si="2"/>
        <v>0</v>
      </c>
      <c r="F636" s="29" t="str">
        <f t="shared" si="3"/>
        <v>0</v>
      </c>
      <c r="G636" s="32" t="str">
        <f t="shared" si="4"/>
        <v>0</v>
      </c>
      <c r="H636" s="39">
        <v>50036.12</v>
      </c>
      <c r="I636" s="40"/>
      <c r="K636" s="36"/>
      <c r="L636" s="2"/>
      <c r="M636" s="38"/>
      <c r="N636" s="38"/>
      <c r="O636" s="38"/>
    </row>
    <row r="637">
      <c r="A637" s="15" t="s">
        <v>35</v>
      </c>
      <c r="B637" s="36" t="s">
        <v>685</v>
      </c>
      <c r="C637" s="37" t="s">
        <v>520</v>
      </c>
      <c r="D637" s="29" t="str">
        <f t="shared" si="1"/>
        <v>0</v>
      </c>
      <c r="E637" s="29" t="str">
        <f t="shared" si="2"/>
        <v>0</v>
      </c>
      <c r="F637" s="29" t="str">
        <f t="shared" si="3"/>
        <v>0</v>
      </c>
      <c r="G637" s="32" t="str">
        <f t="shared" si="4"/>
        <v>0</v>
      </c>
      <c r="H637" s="39">
        <v>157228.8</v>
      </c>
      <c r="I637" s="40"/>
      <c r="K637" s="36"/>
      <c r="L637" s="2"/>
      <c r="M637" s="38"/>
      <c r="N637" s="38"/>
      <c r="O637" s="38"/>
    </row>
    <row r="638">
      <c r="A638" s="15" t="s">
        <v>35</v>
      </c>
      <c r="B638" s="36" t="s">
        <v>686</v>
      </c>
      <c r="C638" s="37" t="s">
        <v>520</v>
      </c>
      <c r="D638" s="29" t="str">
        <f t="shared" si="1"/>
        <v>0</v>
      </c>
      <c r="E638" s="29" t="str">
        <f t="shared" si="2"/>
        <v>0</v>
      </c>
      <c r="F638" s="29" t="str">
        <f t="shared" si="3"/>
        <v>0</v>
      </c>
      <c r="G638" s="32" t="str">
        <f t="shared" si="4"/>
        <v>0</v>
      </c>
      <c r="H638" s="39">
        <v>52027.09</v>
      </c>
      <c r="I638" s="40"/>
      <c r="K638" s="36"/>
      <c r="L638" s="2"/>
      <c r="M638" s="38"/>
      <c r="N638" s="38"/>
      <c r="O638" s="38"/>
    </row>
    <row r="639">
      <c r="A639" s="15" t="s">
        <v>35</v>
      </c>
      <c r="B639" s="36" t="s">
        <v>687</v>
      </c>
      <c r="C639" s="37" t="s">
        <v>520</v>
      </c>
      <c r="D639" s="29" t="str">
        <f t="shared" si="1"/>
        <v>0</v>
      </c>
      <c r="E639" s="29" t="str">
        <f t="shared" si="2"/>
        <v>0</v>
      </c>
      <c r="F639" s="29" t="str">
        <f t="shared" si="3"/>
        <v>0</v>
      </c>
      <c r="G639" s="32" t="str">
        <f t="shared" si="4"/>
        <v>0</v>
      </c>
      <c r="H639" s="39">
        <v>8373.11</v>
      </c>
      <c r="I639" s="40"/>
      <c r="K639" s="36"/>
      <c r="L639" s="2"/>
      <c r="M639" s="38"/>
      <c r="N639" s="38"/>
      <c r="O639" s="38"/>
    </row>
    <row r="640">
      <c r="A640" s="15" t="s">
        <v>35</v>
      </c>
      <c r="B640" s="36" t="s">
        <v>688</v>
      </c>
      <c r="C640" s="37" t="s">
        <v>520</v>
      </c>
      <c r="D640" s="29" t="str">
        <f t="shared" si="1"/>
        <v>0</v>
      </c>
      <c r="E640" s="29" t="str">
        <f t="shared" si="2"/>
        <v>0</v>
      </c>
      <c r="F640" s="29" t="str">
        <f t="shared" si="3"/>
        <v>0</v>
      </c>
      <c r="G640" s="32" t="str">
        <f t="shared" si="4"/>
        <v>0</v>
      </c>
      <c r="H640" s="39">
        <v>15399.46</v>
      </c>
      <c r="I640" s="40"/>
      <c r="K640" s="36"/>
      <c r="L640" s="2"/>
      <c r="M640" s="38"/>
      <c r="N640" s="38"/>
      <c r="O640" s="38"/>
    </row>
    <row r="641">
      <c r="A641" s="15" t="s">
        <v>35</v>
      </c>
      <c r="B641" s="36" t="s">
        <v>689</v>
      </c>
      <c r="C641" s="37" t="s">
        <v>520</v>
      </c>
      <c r="D641" s="29" t="str">
        <f t="shared" si="1"/>
        <v>0</v>
      </c>
      <c r="E641" s="29" t="str">
        <f t="shared" si="2"/>
        <v>0</v>
      </c>
      <c r="F641" s="29" t="str">
        <f t="shared" si="3"/>
        <v>0</v>
      </c>
      <c r="G641" s="32" t="str">
        <f t="shared" si="4"/>
        <v>0</v>
      </c>
      <c r="H641" s="39">
        <v>96482.94</v>
      </c>
      <c r="I641" s="40"/>
      <c r="K641" s="36"/>
      <c r="L641" s="2"/>
      <c r="M641" s="38"/>
      <c r="N641" s="38"/>
      <c r="O641" s="38"/>
    </row>
    <row r="642">
      <c r="A642" s="15" t="s">
        <v>35</v>
      </c>
      <c r="B642" s="36" t="s">
        <v>690</v>
      </c>
      <c r="C642" s="37" t="s">
        <v>520</v>
      </c>
      <c r="D642" s="29" t="str">
        <f t="shared" si="1"/>
        <v>0</v>
      </c>
      <c r="E642" s="29" t="str">
        <f t="shared" si="2"/>
        <v>0</v>
      </c>
      <c r="F642" s="29" t="str">
        <f t="shared" si="3"/>
        <v>0</v>
      </c>
      <c r="G642" s="32" t="str">
        <f t="shared" si="4"/>
        <v>0</v>
      </c>
      <c r="H642" s="39">
        <v>9930.25</v>
      </c>
      <c r="I642" s="40"/>
      <c r="K642" s="36"/>
      <c r="L642" s="2"/>
      <c r="M642" s="38"/>
      <c r="N642" s="38"/>
      <c r="O642" s="38"/>
    </row>
    <row r="643">
      <c r="A643" s="15" t="s">
        <v>35</v>
      </c>
      <c r="B643" s="36" t="s">
        <v>691</v>
      </c>
      <c r="C643" s="37" t="s">
        <v>520</v>
      </c>
      <c r="D643" s="29" t="str">
        <f t="shared" si="1"/>
        <v>0</v>
      </c>
      <c r="E643" s="29" t="str">
        <f t="shared" si="2"/>
        <v>0</v>
      </c>
      <c r="F643" s="29" t="str">
        <f t="shared" si="3"/>
        <v>0</v>
      </c>
      <c r="G643" s="32" t="str">
        <f t="shared" si="4"/>
        <v>0</v>
      </c>
      <c r="H643" s="39">
        <v>34522.92</v>
      </c>
      <c r="I643" s="40"/>
      <c r="K643" s="36"/>
      <c r="L643" s="2"/>
      <c r="M643" s="38"/>
      <c r="N643" s="38"/>
      <c r="O643" s="38"/>
    </row>
    <row r="644">
      <c r="A644" s="15" t="s">
        <v>35</v>
      </c>
      <c r="B644" s="36" t="s">
        <v>692</v>
      </c>
      <c r="C644" s="37" t="s">
        <v>520</v>
      </c>
      <c r="D644" s="29" t="str">
        <f t="shared" si="1"/>
        <v>0</v>
      </c>
      <c r="E644" s="29" t="str">
        <f t="shared" si="2"/>
        <v>0</v>
      </c>
      <c r="F644" s="29" t="str">
        <f t="shared" si="3"/>
        <v>0</v>
      </c>
      <c r="G644" s="32" t="str">
        <f t="shared" si="4"/>
        <v>0</v>
      </c>
      <c r="H644" s="39">
        <v>12382.64</v>
      </c>
      <c r="I644" s="40"/>
      <c r="K644" s="36"/>
      <c r="L644" s="2"/>
      <c r="M644" s="38"/>
      <c r="N644" s="38"/>
      <c r="O644" s="38"/>
    </row>
    <row r="645">
      <c r="A645" s="15" t="s">
        <v>35</v>
      </c>
      <c r="B645" s="36" t="s">
        <v>693</v>
      </c>
      <c r="C645" s="37" t="s">
        <v>520</v>
      </c>
      <c r="D645" s="29" t="str">
        <f t="shared" si="1"/>
        <v>0</v>
      </c>
      <c r="E645" s="29" t="str">
        <f t="shared" si="2"/>
        <v>0</v>
      </c>
      <c r="F645" s="29" t="str">
        <f t="shared" si="3"/>
        <v>0</v>
      </c>
      <c r="G645" s="32" t="str">
        <f t="shared" si="4"/>
        <v>0</v>
      </c>
      <c r="H645" s="39">
        <v>14918.92</v>
      </c>
      <c r="I645" s="40"/>
      <c r="K645" s="36"/>
      <c r="L645" s="2"/>
      <c r="M645" s="38"/>
      <c r="N645" s="38"/>
      <c r="O645" s="38"/>
    </row>
    <row r="646">
      <c r="A646" s="15" t="s">
        <v>35</v>
      </c>
      <c r="B646" s="36" t="s">
        <v>694</v>
      </c>
      <c r="C646" s="37" t="s">
        <v>520</v>
      </c>
      <c r="D646" s="29" t="str">
        <f t="shared" si="1"/>
        <v>0</v>
      </c>
      <c r="E646" s="29" t="str">
        <f t="shared" si="2"/>
        <v>0</v>
      </c>
      <c r="F646" s="29" t="str">
        <f t="shared" si="3"/>
        <v>0</v>
      </c>
      <c r="G646" s="32" t="str">
        <f t="shared" si="4"/>
        <v>0</v>
      </c>
      <c r="H646" s="39">
        <v>28260.28</v>
      </c>
      <c r="I646" s="40"/>
      <c r="K646" s="36"/>
      <c r="L646" s="2"/>
      <c r="M646" s="38"/>
      <c r="N646" s="38"/>
      <c r="O646" s="38"/>
    </row>
    <row r="647">
      <c r="A647" s="15" t="s">
        <v>35</v>
      </c>
      <c r="B647" s="36" t="s">
        <v>695</v>
      </c>
      <c r="C647" s="37" t="s">
        <v>520</v>
      </c>
      <c r="D647" s="29" t="str">
        <f t="shared" si="1"/>
        <v>0</v>
      </c>
      <c r="E647" s="29" t="str">
        <f t="shared" si="2"/>
        <v>0</v>
      </c>
      <c r="F647" s="29" t="str">
        <f t="shared" si="3"/>
        <v>0</v>
      </c>
      <c r="G647" s="32" t="str">
        <f t="shared" si="4"/>
        <v>0</v>
      </c>
      <c r="H647" s="39">
        <v>21909.06</v>
      </c>
      <c r="I647" s="40"/>
      <c r="K647" s="36"/>
      <c r="L647" s="2"/>
      <c r="M647" s="38"/>
      <c r="N647" s="38"/>
      <c r="O647" s="38"/>
    </row>
    <row r="648">
      <c r="A648" s="15" t="s">
        <v>35</v>
      </c>
      <c r="B648" s="36" t="s">
        <v>696</v>
      </c>
      <c r="C648" s="37" t="s">
        <v>520</v>
      </c>
      <c r="D648" s="29" t="str">
        <f t="shared" si="1"/>
        <v>0</v>
      </c>
      <c r="E648" s="29" t="str">
        <f t="shared" si="2"/>
        <v>0</v>
      </c>
      <c r="F648" s="29" t="str">
        <f t="shared" si="3"/>
        <v>0</v>
      </c>
      <c r="G648" s="32" t="str">
        <f t="shared" si="4"/>
        <v>0</v>
      </c>
      <c r="H648" s="39">
        <v>13588.25</v>
      </c>
      <c r="I648" s="40"/>
      <c r="K648" s="36"/>
      <c r="L648" s="2"/>
      <c r="M648" s="38"/>
      <c r="N648" s="38"/>
      <c r="O648" s="38"/>
    </row>
    <row r="649">
      <c r="A649" s="15" t="s">
        <v>35</v>
      </c>
      <c r="B649" s="36" t="s">
        <v>697</v>
      </c>
      <c r="C649" s="37" t="s">
        <v>520</v>
      </c>
      <c r="D649" s="29" t="str">
        <f t="shared" si="1"/>
        <v>0</v>
      </c>
      <c r="E649" s="29" t="str">
        <f t="shared" si="2"/>
        <v>0</v>
      </c>
      <c r="F649" s="29" t="str">
        <f t="shared" si="3"/>
        <v>0</v>
      </c>
      <c r="G649" s="32" t="str">
        <f t="shared" si="4"/>
        <v>0</v>
      </c>
      <c r="H649" s="39">
        <v>5435.24</v>
      </c>
      <c r="I649" s="40"/>
      <c r="K649" s="36"/>
      <c r="L649" s="2"/>
      <c r="M649" s="38"/>
      <c r="N649" s="38"/>
      <c r="O649" s="38"/>
    </row>
    <row r="650">
      <c r="A650" s="15" t="s">
        <v>35</v>
      </c>
      <c r="B650" s="36" t="s">
        <v>698</v>
      </c>
      <c r="C650" s="37" t="s">
        <v>520</v>
      </c>
      <c r="D650" s="29" t="str">
        <f t="shared" si="1"/>
        <v>0</v>
      </c>
      <c r="E650" s="29" t="str">
        <f t="shared" si="2"/>
        <v>0</v>
      </c>
      <c r="F650" s="29" t="str">
        <f t="shared" si="3"/>
        <v>0</v>
      </c>
      <c r="G650" s="32" t="str">
        <f t="shared" si="4"/>
        <v>0</v>
      </c>
      <c r="H650" s="39">
        <v>5244.02</v>
      </c>
      <c r="I650" s="40"/>
      <c r="K650" s="36"/>
      <c r="L650" s="2"/>
      <c r="M650" s="38"/>
      <c r="N650" s="38"/>
      <c r="O650" s="38"/>
    </row>
    <row r="651">
      <c r="A651" s="15" t="s">
        <v>35</v>
      </c>
      <c r="B651" s="36" t="s">
        <v>699</v>
      </c>
      <c r="C651" s="37" t="s">
        <v>520</v>
      </c>
      <c r="D651" s="29" t="str">
        <f t="shared" si="1"/>
        <v>0</v>
      </c>
      <c r="E651" s="29" t="str">
        <f t="shared" si="2"/>
        <v>0</v>
      </c>
      <c r="F651" s="29" t="str">
        <f t="shared" si="3"/>
        <v>0</v>
      </c>
      <c r="G651" s="32" t="str">
        <f t="shared" si="4"/>
        <v>0</v>
      </c>
      <c r="H651" s="39">
        <v>5671.52</v>
      </c>
      <c r="I651" s="40"/>
      <c r="K651" s="36"/>
      <c r="L651" s="2"/>
      <c r="M651" s="38"/>
      <c r="N651" s="38"/>
      <c r="O651" s="38"/>
    </row>
    <row r="652">
      <c r="A652" s="15" t="s">
        <v>35</v>
      </c>
      <c r="B652" s="36" t="s">
        <v>700</v>
      </c>
      <c r="C652" s="37" t="s">
        <v>520</v>
      </c>
      <c r="D652" s="29" t="str">
        <f t="shared" si="1"/>
        <v>0</v>
      </c>
      <c r="E652" s="29" t="str">
        <f t="shared" si="2"/>
        <v>0</v>
      </c>
      <c r="F652" s="29" t="str">
        <f t="shared" si="3"/>
        <v>0</v>
      </c>
      <c r="G652" s="32" t="str">
        <f t="shared" si="4"/>
        <v>0</v>
      </c>
      <c r="H652" s="39">
        <v>7260.03</v>
      </c>
      <c r="I652" s="40"/>
      <c r="K652" s="36"/>
      <c r="L652" s="2"/>
      <c r="M652" s="38"/>
      <c r="N652" s="38"/>
      <c r="O652" s="38"/>
    </row>
    <row r="653">
      <c r="A653" s="15" t="s">
        <v>35</v>
      </c>
      <c r="B653" s="36" t="s">
        <v>701</v>
      </c>
      <c r="C653" s="37" t="s">
        <v>520</v>
      </c>
      <c r="D653" s="29" t="str">
        <f t="shared" si="1"/>
        <v>0</v>
      </c>
      <c r="E653" s="29" t="str">
        <f t="shared" si="2"/>
        <v>0</v>
      </c>
      <c r="F653" s="29" t="str">
        <f t="shared" si="3"/>
        <v>0</v>
      </c>
      <c r="G653" s="32" t="str">
        <f t="shared" si="4"/>
        <v>0</v>
      </c>
      <c r="H653" s="39">
        <v>168509.87</v>
      </c>
      <c r="I653" s="40"/>
      <c r="K653" s="36"/>
      <c r="L653" s="2"/>
      <c r="M653" s="38"/>
      <c r="N653" s="38"/>
      <c r="O653" s="38"/>
    </row>
    <row r="654">
      <c r="A654" s="15" t="s">
        <v>35</v>
      </c>
      <c r="B654" s="36" t="s">
        <v>702</v>
      </c>
      <c r="C654" s="37" t="s">
        <v>520</v>
      </c>
      <c r="D654" s="29" t="str">
        <f t="shared" si="1"/>
        <v>0</v>
      </c>
      <c r="E654" s="29" t="str">
        <f t="shared" si="2"/>
        <v>0</v>
      </c>
      <c r="F654" s="29" t="str">
        <f t="shared" si="3"/>
        <v>0</v>
      </c>
      <c r="G654" s="32" t="str">
        <f t="shared" si="4"/>
        <v>0</v>
      </c>
      <c r="H654" s="39">
        <v>126823.66</v>
      </c>
      <c r="I654" s="40"/>
      <c r="K654" s="36"/>
      <c r="L654" s="2"/>
      <c r="M654" s="2"/>
      <c r="N654" s="38"/>
      <c r="O654" s="38"/>
    </row>
    <row r="655">
      <c r="A655" s="15" t="s">
        <v>35</v>
      </c>
      <c r="B655" s="36" t="s">
        <v>703</v>
      </c>
      <c r="C655" s="37" t="s">
        <v>520</v>
      </c>
      <c r="D655" s="29" t="str">
        <f t="shared" si="1"/>
        <v>0</v>
      </c>
      <c r="E655" s="29" t="str">
        <f t="shared" si="2"/>
        <v>0</v>
      </c>
      <c r="F655" s="29" t="str">
        <f t="shared" si="3"/>
        <v>0</v>
      </c>
      <c r="G655" s="32" t="str">
        <f t="shared" si="4"/>
        <v>0</v>
      </c>
      <c r="H655" s="39">
        <v>14832.88</v>
      </c>
      <c r="I655" s="40"/>
      <c r="K655" s="36"/>
      <c r="L655" s="2"/>
      <c r="M655" s="38"/>
      <c r="N655" s="38"/>
      <c r="O655" s="38"/>
    </row>
    <row r="656">
      <c r="A656" s="15" t="s">
        <v>35</v>
      </c>
      <c r="B656" s="36" t="s">
        <v>704</v>
      </c>
      <c r="C656" s="37" t="s">
        <v>520</v>
      </c>
      <c r="D656" s="29" t="str">
        <f t="shared" si="1"/>
        <v>BHP Billiton</v>
      </c>
      <c r="E656" s="29" t="str">
        <f t="shared" si="2"/>
        <v>BHP Billiton</v>
      </c>
      <c r="F656" s="35" t="str">
        <f t="shared" si="3"/>
        <v>BHP BILLITON LTD NPV</v>
      </c>
      <c r="G656" s="32">
        <f t="shared" si="4"/>
        <v>147298.26</v>
      </c>
      <c r="H656" s="39">
        <v>147298.26</v>
      </c>
      <c r="I656" s="40"/>
      <c r="K656" s="36"/>
      <c r="L656" s="2"/>
      <c r="M656" s="38"/>
      <c r="N656" s="38"/>
      <c r="O656" s="38"/>
    </row>
    <row r="657">
      <c r="A657" s="15" t="s">
        <v>35</v>
      </c>
      <c r="B657" s="36" t="s">
        <v>705</v>
      </c>
      <c r="C657" s="37" t="s">
        <v>520</v>
      </c>
      <c r="D657" s="29" t="str">
        <f t="shared" si="1"/>
        <v>0</v>
      </c>
      <c r="E657" s="29" t="str">
        <f t="shared" si="2"/>
        <v>0</v>
      </c>
      <c r="F657" s="29" t="str">
        <f t="shared" si="3"/>
        <v>0</v>
      </c>
      <c r="G657" s="32" t="str">
        <f t="shared" si="4"/>
        <v>0</v>
      </c>
      <c r="H657" s="39">
        <v>4870.8</v>
      </c>
      <c r="I657" s="40"/>
      <c r="K657" s="36"/>
      <c r="L657" s="2"/>
      <c r="M657" s="38"/>
      <c r="N657" s="38"/>
      <c r="O657" s="38"/>
    </row>
    <row r="658">
      <c r="A658" s="15" t="s">
        <v>35</v>
      </c>
      <c r="B658" s="36" t="s">
        <v>706</v>
      </c>
      <c r="C658" s="37" t="s">
        <v>520</v>
      </c>
      <c r="D658" s="29" t="str">
        <f t="shared" si="1"/>
        <v>0</v>
      </c>
      <c r="E658" s="29" t="str">
        <f t="shared" si="2"/>
        <v>0</v>
      </c>
      <c r="F658" s="29" t="str">
        <f t="shared" si="3"/>
        <v>0</v>
      </c>
      <c r="G658" s="32" t="str">
        <f t="shared" si="4"/>
        <v>0</v>
      </c>
      <c r="H658" s="39">
        <v>9361.54</v>
      </c>
      <c r="I658" s="40"/>
      <c r="K658" s="36"/>
      <c r="L658" s="2"/>
      <c r="M658" s="38"/>
      <c r="N658" s="38"/>
      <c r="O658" s="38"/>
    </row>
    <row r="659">
      <c r="A659" s="15" t="s">
        <v>35</v>
      </c>
      <c r="B659" s="36" t="s">
        <v>707</v>
      </c>
      <c r="C659" s="37" t="s">
        <v>520</v>
      </c>
      <c r="D659" s="29" t="str">
        <f t="shared" si="1"/>
        <v>0</v>
      </c>
      <c r="E659" s="29" t="str">
        <f t="shared" si="2"/>
        <v>0</v>
      </c>
      <c r="F659" s="29" t="str">
        <f t="shared" si="3"/>
        <v>0</v>
      </c>
      <c r="G659" s="32" t="str">
        <f t="shared" si="4"/>
        <v>0</v>
      </c>
      <c r="H659" s="39">
        <v>5541.68</v>
      </c>
      <c r="I659" s="40"/>
      <c r="K659" s="36"/>
      <c r="L659" s="2"/>
      <c r="M659" s="38"/>
      <c r="N659" s="38"/>
      <c r="O659" s="38"/>
    </row>
    <row r="660">
      <c r="A660" s="15" t="s">
        <v>35</v>
      </c>
      <c r="B660" s="36" t="s">
        <v>708</v>
      </c>
      <c r="C660" s="37" t="s">
        <v>520</v>
      </c>
      <c r="D660" s="29" t="str">
        <f t="shared" si="1"/>
        <v>0</v>
      </c>
      <c r="E660" s="29" t="str">
        <f t="shared" si="2"/>
        <v>0</v>
      </c>
      <c r="F660" s="29" t="str">
        <f t="shared" si="3"/>
        <v>0</v>
      </c>
      <c r="G660" s="32" t="str">
        <f t="shared" si="4"/>
        <v>0</v>
      </c>
      <c r="H660" s="39">
        <v>6261.69</v>
      </c>
      <c r="I660" s="40"/>
      <c r="K660" s="36"/>
      <c r="L660" s="2"/>
      <c r="M660" s="38"/>
      <c r="N660" s="38"/>
      <c r="O660" s="38"/>
    </row>
    <row r="661">
      <c r="A661" s="15" t="s">
        <v>35</v>
      </c>
      <c r="B661" s="36" t="s">
        <v>709</v>
      </c>
      <c r="C661" s="37" t="s">
        <v>520</v>
      </c>
      <c r="D661" s="29" t="str">
        <f t="shared" si="1"/>
        <v>0</v>
      </c>
      <c r="E661" s="29" t="str">
        <f t="shared" si="2"/>
        <v>0</v>
      </c>
      <c r="F661" s="29" t="str">
        <f t="shared" si="3"/>
        <v>0</v>
      </c>
      <c r="G661" s="32" t="str">
        <f t="shared" si="4"/>
        <v>0</v>
      </c>
      <c r="H661" s="39">
        <v>89921.29</v>
      </c>
      <c r="I661" s="40"/>
      <c r="K661" s="36"/>
      <c r="L661" s="2"/>
      <c r="M661" s="38"/>
      <c r="N661" s="38"/>
      <c r="O661" s="38"/>
    </row>
    <row r="662">
      <c r="A662" s="15" t="s">
        <v>35</v>
      </c>
      <c r="B662" s="36" t="s">
        <v>710</v>
      </c>
      <c r="C662" s="37" t="s">
        <v>520</v>
      </c>
      <c r="D662" s="29" t="str">
        <f t="shared" si="1"/>
        <v>0</v>
      </c>
      <c r="E662" s="29" t="str">
        <f t="shared" si="2"/>
        <v>0</v>
      </c>
      <c r="F662" s="29" t="str">
        <f t="shared" si="3"/>
        <v>0</v>
      </c>
      <c r="G662" s="32" t="str">
        <f t="shared" si="4"/>
        <v>0</v>
      </c>
      <c r="H662" s="39">
        <v>4527.06</v>
      </c>
      <c r="I662" s="40"/>
      <c r="K662" s="36"/>
      <c r="L662" s="2"/>
      <c r="M662" s="38"/>
      <c r="N662" s="38"/>
      <c r="O662" s="38"/>
    </row>
    <row r="663">
      <c r="A663" s="15" t="s">
        <v>35</v>
      </c>
      <c r="B663" s="36" t="s">
        <v>711</v>
      </c>
      <c r="C663" s="37" t="s">
        <v>520</v>
      </c>
      <c r="D663" s="29" t="str">
        <f t="shared" si="1"/>
        <v>0</v>
      </c>
      <c r="E663" s="29" t="str">
        <f t="shared" si="2"/>
        <v>0</v>
      </c>
      <c r="F663" s="29" t="str">
        <f t="shared" si="3"/>
        <v>0</v>
      </c>
      <c r="G663" s="32" t="str">
        <f t="shared" si="4"/>
        <v>0</v>
      </c>
      <c r="H663" s="39">
        <v>54595.26</v>
      </c>
      <c r="I663" s="40"/>
      <c r="K663" s="36"/>
      <c r="L663" s="2"/>
      <c r="M663" s="38"/>
      <c r="N663" s="38"/>
      <c r="O663" s="38"/>
    </row>
    <row r="664">
      <c r="A664" s="15" t="s">
        <v>35</v>
      </c>
      <c r="B664" s="36" t="s">
        <v>712</v>
      </c>
      <c r="C664" s="37" t="s">
        <v>520</v>
      </c>
      <c r="D664" s="29" t="str">
        <f t="shared" si="1"/>
        <v>0</v>
      </c>
      <c r="E664" s="29" t="str">
        <f t="shared" si="2"/>
        <v>0</v>
      </c>
      <c r="F664" s="29" t="str">
        <f t="shared" si="3"/>
        <v>0</v>
      </c>
      <c r="G664" s="32" t="str">
        <f t="shared" si="4"/>
        <v>0</v>
      </c>
      <c r="H664" s="39">
        <v>10829.78</v>
      </c>
      <c r="I664" s="40"/>
      <c r="K664" s="36"/>
      <c r="L664" s="2"/>
      <c r="M664" s="38"/>
      <c r="N664" s="38"/>
      <c r="O664" s="38"/>
    </row>
    <row r="665">
      <c r="A665" s="15" t="s">
        <v>35</v>
      </c>
      <c r="B665" s="36" t="s">
        <v>713</v>
      </c>
      <c r="C665" s="37" t="s">
        <v>520</v>
      </c>
      <c r="D665" s="29" t="str">
        <f t="shared" si="1"/>
        <v>0</v>
      </c>
      <c r="E665" s="29" t="str">
        <f t="shared" si="2"/>
        <v>0</v>
      </c>
      <c r="F665" s="29" t="str">
        <f t="shared" si="3"/>
        <v>0</v>
      </c>
      <c r="G665" s="32" t="str">
        <f t="shared" si="4"/>
        <v>0</v>
      </c>
      <c r="H665" s="39">
        <v>11929.42</v>
      </c>
      <c r="I665" s="40"/>
      <c r="K665" s="36"/>
      <c r="L665" s="2"/>
      <c r="M665" s="38"/>
      <c r="N665" s="38"/>
      <c r="O665" s="38"/>
    </row>
    <row r="666">
      <c r="A666" s="15" t="s">
        <v>35</v>
      </c>
      <c r="B666" s="36" t="s">
        <v>714</v>
      </c>
      <c r="C666" s="37" t="s">
        <v>520</v>
      </c>
      <c r="D666" s="29" t="str">
        <f t="shared" si="1"/>
        <v>0</v>
      </c>
      <c r="E666" s="29" t="str">
        <f t="shared" si="2"/>
        <v>0</v>
      </c>
      <c r="F666" s="29" t="str">
        <f t="shared" si="3"/>
        <v>0</v>
      </c>
      <c r="G666" s="32" t="str">
        <f t="shared" si="4"/>
        <v>0</v>
      </c>
      <c r="H666" s="39">
        <v>103745.11</v>
      </c>
      <c r="I666" s="40"/>
      <c r="K666" s="36"/>
      <c r="L666" s="2"/>
      <c r="M666" s="38"/>
      <c r="N666" s="38"/>
      <c r="O666" s="38"/>
    </row>
    <row r="667">
      <c r="A667" s="15" t="s">
        <v>35</v>
      </c>
      <c r="B667" s="36" t="s">
        <v>715</v>
      </c>
      <c r="C667" s="37" t="s">
        <v>520</v>
      </c>
      <c r="D667" s="29" t="str">
        <f t="shared" si="1"/>
        <v>0</v>
      </c>
      <c r="E667" s="29" t="str">
        <f t="shared" si="2"/>
        <v>0</v>
      </c>
      <c r="F667" s="29" t="str">
        <f t="shared" si="3"/>
        <v>0</v>
      </c>
      <c r="G667" s="32" t="str">
        <f t="shared" si="4"/>
        <v>0</v>
      </c>
      <c r="H667" s="39">
        <v>15709.05</v>
      </c>
      <c r="I667" s="40"/>
      <c r="K667" s="36"/>
      <c r="L667" s="2"/>
      <c r="M667" s="38"/>
      <c r="N667" s="38"/>
      <c r="O667" s="38"/>
    </row>
    <row r="668">
      <c r="A668" s="15" t="s">
        <v>35</v>
      </c>
      <c r="B668" s="36" t="s">
        <v>716</v>
      </c>
      <c r="C668" s="37" t="s">
        <v>520</v>
      </c>
      <c r="D668" s="29" t="str">
        <f t="shared" si="1"/>
        <v>0</v>
      </c>
      <c r="E668" s="29" t="str">
        <f t="shared" si="2"/>
        <v>0</v>
      </c>
      <c r="F668" s="29" t="str">
        <f t="shared" si="3"/>
        <v>0</v>
      </c>
      <c r="G668" s="32" t="str">
        <f t="shared" si="4"/>
        <v>0</v>
      </c>
      <c r="H668" s="39">
        <v>128337.36</v>
      </c>
      <c r="I668" s="40"/>
      <c r="K668" s="36"/>
      <c r="L668" s="2"/>
      <c r="M668" s="38"/>
      <c r="N668" s="38"/>
      <c r="O668" s="38"/>
    </row>
    <row r="669">
      <c r="A669" s="15" t="s">
        <v>35</v>
      </c>
      <c r="B669" s="36" t="s">
        <v>717</v>
      </c>
      <c r="C669" s="37" t="s">
        <v>520</v>
      </c>
      <c r="D669" s="29" t="str">
        <f t="shared" si="1"/>
        <v>0</v>
      </c>
      <c r="E669" s="29" t="str">
        <f t="shared" si="2"/>
        <v>0</v>
      </c>
      <c r="F669" s="29" t="str">
        <f t="shared" si="3"/>
        <v>0</v>
      </c>
      <c r="G669" s="32" t="str">
        <f t="shared" si="4"/>
        <v>0</v>
      </c>
      <c r="H669" s="39">
        <v>5523.53</v>
      </c>
      <c r="I669" s="40"/>
      <c r="K669" s="36"/>
      <c r="L669" s="2"/>
      <c r="M669" s="38"/>
      <c r="N669" s="38"/>
      <c r="O669" s="38"/>
    </row>
    <row r="670">
      <c r="A670" s="15" t="s">
        <v>35</v>
      </c>
      <c r="B670" s="36" t="s">
        <v>718</v>
      </c>
      <c r="C670" s="37" t="s">
        <v>520</v>
      </c>
      <c r="D670" s="29" t="str">
        <f t="shared" si="1"/>
        <v>0</v>
      </c>
      <c r="E670" s="29" t="str">
        <f t="shared" si="2"/>
        <v>0</v>
      </c>
      <c r="F670" s="29" t="str">
        <f t="shared" si="3"/>
        <v>0</v>
      </c>
      <c r="G670" s="32" t="str">
        <f t="shared" si="4"/>
        <v>0</v>
      </c>
      <c r="H670" s="39">
        <v>8771.6</v>
      </c>
      <c r="I670" s="40"/>
      <c r="K670" s="36"/>
      <c r="L670" s="2"/>
      <c r="M670" s="38"/>
      <c r="N670" s="38"/>
      <c r="O670" s="38"/>
    </row>
    <row r="671">
      <c r="A671" s="15" t="s">
        <v>35</v>
      </c>
      <c r="B671" s="36" t="s">
        <v>719</v>
      </c>
      <c r="C671" s="37" t="s">
        <v>520</v>
      </c>
      <c r="D671" s="29" t="str">
        <f t="shared" si="1"/>
        <v>0</v>
      </c>
      <c r="E671" s="29" t="str">
        <f t="shared" si="2"/>
        <v>0</v>
      </c>
      <c r="F671" s="29" t="str">
        <f t="shared" si="3"/>
        <v>0</v>
      </c>
      <c r="G671" s="32" t="str">
        <f t="shared" si="4"/>
        <v>0</v>
      </c>
      <c r="H671" s="39">
        <v>4397.32</v>
      </c>
      <c r="I671" s="40"/>
      <c r="K671" s="36"/>
      <c r="L671" s="2"/>
      <c r="M671" s="38"/>
      <c r="N671" s="38"/>
      <c r="O671" s="38"/>
    </row>
    <row r="672">
      <c r="A672" s="15" t="s">
        <v>35</v>
      </c>
      <c r="B672" s="36" t="s">
        <v>720</v>
      </c>
      <c r="C672" s="37" t="s">
        <v>520</v>
      </c>
      <c r="D672" s="29" t="str">
        <f t="shared" si="1"/>
        <v>0</v>
      </c>
      <c r="E672" s="29" t="str">
        <f t="shared" si="2"/>
        <v>0</v>
      </c>
      <c r="F672" s="29" t="str">
        <f t="shared" si="3"/>
        <v>0</v>
      </c>
      <c r="G672" s="32" t="str">
        <f t="shared" si="4"/>
        <v>0</v>
      </c>
      <c r="H672" s="39">
        <v>17694.31</v>
      </c>
      <c r="I672" s="40"/>
      <c r="K672" s="36"/>
      <c r="L672" s="2"/>
      <c r="M672" s="38"/>
      <c r="N672" s="38"/>
      <c r="O672" s="38"/>
    </row>
    <row r="673">
      <c r="A673" s="15" t="s">
        <v>35</v>
      </c>
      <c r="B673" s="36" t="s">
        <v>721</v>
      </c>
      <c r="C673" s="37" t="s">
        <v>520</v>
      </c>
      <c r="D673" s="29" t="str">
        <f t="shared" si="1"/>
        <v>0</v>
      </c>
      <c r="E673" s="29" t="str">
        <f t="shared" si="2"/>
        <v>0</v>
      </c>
      <c r="F673" s="29" t="str">
        <f t="shared" si="3"/>
        <v>0</v>
      </c>
      <c r="G673" s="32" t="str">
        <f t="shared" si="4"/>
        <v>0</v>
      </c>
      <c r="H673" s="39">
        <v>5509.71</v>
      </c>
      <c r="I673" s="40"/>
      <c r="K673" s="36"/>
      <c r="L673" s="2"/>
      <c r="M673" s="38"/>
      <c r="N673" s="38"/>
      <c r="O673" s="38"/>
    </row>
    <row r="674">
      <c r="A674" s="15" t="s">
        <v>35</v>
      </c>
      <c r="B674" s="36" t="s">
        <v>722</v>
      </c>
      <c r="C674" s="37" t="s">
        <v>520</v>
      </c>
      <c r="D674" s="29" t="str">
        <f t="shared" si="1"/>
        <v>0</v>
      </c>
      <c r="E674" s="29" t="str">
        <f t="shared" si="2"/>
        <v>0</v>
      </c>
      <c r="F674" s="29" t="str">
        <f t="shared" si="3"/>
        <v>0</v>
      </c>
      <c r="G674" s="32" t="str">
        <f t="shared" si="4"/>
        <v>0</v>
      </c>
      <c r="H674" s="39">
        <v>20522.55</v>
      </c>
      <c r="I674" s="40"/>
      <c r="K674" s="36"/>
      <c r="L674" s="2"/>
      <c r="M674" s="38"/>
      <c r="N674" s="38"/>
      <c r="O674" s="38"/>
    </row>
    <row r="675">
      <c r="A675" s="15" t="s">
        <v>35</v>
      </c>
      <c r="B675" s="36" t="s">
        <v>723</v>
      </c>
      <c r="C675" s="37" t="s">
        <v>520</v>
      </c>
      <c r="D675" s="29" t="str">
        <f t="shared" si="1"/>
        <v>0</v>
      </c>
      <c r="E675" s="29" t="str">
        <f t="shared" si="2"/>
        <v>0</v>
      </c>
      <c r="F675" s="29" t="str">
        <f t="shared" si="3"/>
        <v>0</v>
      </c>
      <c r="G675" s="32" t="str">
        <f t="shared" si="4"/>
        <v>0</v>
      </c>
      <c r="H675" s="39">
        <v>21891.74</v>
      </c>
      <c r="I675" s="40"/>
      <c r="K675" s="36"/>
      <c r="L675" s="2"/>
      <c r="M675" s="38"/>
      <c r="N675" s="38"/>
      <c r="O675" s="38"/>
    </row>
    <row r="676">
      <c r="A676" s="15" t="s">
        <v>35</v>
      </c>
      <c r="B676" s="36" t="s">
        <v>724</v>
      </c>
      <c r="C676" s="37" t="s">
        <v>520</v>
      </c>
      <c r="D676" s="29" t="str">
        <f t="shared" si="1"/>
        <v>0</v>
      </c>
      <c r="E676" s="29" t="str">
        <f t="shared" si="2"/>
        <v>0</v>
      </c>
      <c r="F676" s="29" t="str">
        <f t="shared" si="3"/>
        <v>0</v>
      </c>
      <c r="G676" s="32" t="str">
        <f t="shared" si="4"/>
        <v>0</v>
      </c>
      <c r="H676" s="39">
        <v>8500.9</v>
      </c>
      <c r="I676" s="40"/>
      <c r="K676" s="36"/>
      <c r="L676" s="2"/>
      <c r="M676" s="38"/>
      <c r="N676" s="38"/>
      <c r="O676" s="38"/>
    </row>
    <row r="677">
      <c r="A677" s="15" t="s">
        <v>35</v>
      </c>
      <c r="B677" s="36" t="s">
        <v>725</v>
      </c>
      <c r="C677" s="37" t="s">
        <v>520</v>
      </c>
      <c r="D677" s="29" t="str">
        <f t="shared" si="1"/>
        <v>0</v>
      </c>
      <c r="E677" s="29" t="str">
        <f t="shared" si="2"/>
        <v>0</v>
      </c>
      <c r="F677" s="29" t="str">
        <f t="shared" si="3"/>
        <v>0</v>
      </c>
      <c r="G677" s="32" t="str">
        <f t="shared" si="4"/>
        <v>0</v>
      </c>
      <c r="H677" s="39">
        <v>17117.03</v>
      </c>
      <c r="I677" s="40"/>
      <c r="K677" s="36"/>
      <c r="L677" s="2"/>
      <c r="M677" s="38"/>
      <c r="N677" s="38"/>
      <c r="O677" s="38"/>
    </row>
    <row r="678">
      <c r="A678" s="15" t="s">
        <v>35</v>
      </c>
      <c r="B678" s="36" t="s">
        <v>726</v>
      </c>
      <c r="C678" s="37" t="s">
        <v>520</v>
      </c>
      <c r="D678" s="29" t="str">
        <f t="shared" si="1"/>
        <v>0</v>
      </c>
      <c r="E678" s="29" t="str">
        <f t="shared" si="2"/>
        <v>0</v>
      </c>
      <c r="F678" s="29" t="str">
        <f t="shared" si="3"/>
        <v>0</v>
      </c>
      <c r="G678" s="32" t="str">
        <f t="shared" si="4"/>
        <v>0</v>
      </c>
      <c r="H678" s="39">
        <v>12872.81</v>
      </c>
      <c r="I678" s="40"/>
      <c r="K678" s="36"/>
      <c r="L678" s="2"/>
      <c r="M678" s="38"/>
      <c r="N678" s="38"/>
      <c r="O678" s="38"/>
    </row>
    <row r="679">
      <c r="A679" s="15" t="s">
        <v>35</v>
      </c>
      <c r="B679" s="36" t="s">
        <v>727</v>
      </c>
      <c r="C679" s="37" t="s">
        <v>520</v>
      </c>
      <c r="D679" s="29" t="str">
        <f t="shared" si="1"/>
        <v>0</v>
      </c>
      <c r="E679" s="29" t="str">
        <f t="shared" si="2"/>
        <v>0</v>
      </c>
      <c r="F679" s="29" t="str">
        <f t="shared" si="3"/>
        <v>0</v>
      </c>
      <c r="G679" s="32" t="str">
        <f t="shared" si="4"/>
        <v>0</v>
      </c>
      <c r="H679" s="39">
        <v>24606.97</v>
      </c>
      <c r="I679" s="40"/>
      <c r="K679" s="36"/>
      <c r="L679" s="2"/>
      <c r="M679" s="38"/>
      <c r="N679" s="38"/>
      <c r="O679" s="38"/>
    </row>
    <row r="680">
      <c r="A680" s="15" t="s">
        <v>35</v>
      </c>
      <c r="B680" s="36" t="s">
        <v>728</v>
      </c>
      <c r="C680" s="37" t="s">
        <v>520</v>
      </c>
      <c r="D680" s="29" t="str">
        <f t="shared" si="1"/>
        <v>0</v>
      </c>
      <c r="E680" s="29" t="str">
        <f t="shared" si="2"/>
        <v>0</v>
      </c>
      <c r="F680" s="29" t="str">
        <f t="shared" si="3"/>
        <v>0</v>
      </c>
      <c r="G680" s="32" t="str">
        <f t="shared" si="4"/>
        <v>0</v>
      </c>
      <c r="H680" s="39">
        <v>34288.65</v>
      </c>
      <c r="I680" s="40"/>
      <c r="K680" s="36"/>
      <c r="L680" s="2"/>
      <c r="M680" s="38"/>
      <c r="N680" s="38"/>
      <c r="O680" s="38"/>
    </row>
    <row r="681">
      <c r="A681" s="15" t="s">
        <v>35</v>
      </c>
      <c r="B681" s="36" t="s">
        <v>729</v>
      </c>
      <c r="C681" s="37" t="s">
        <v>520</v>
      </c>
      <c r="D681" s="29" t="str">
        <f t="shared" si="1"/>
        <v>0</v>
      </c>
      <c r="E681" s="29" t="str">
        <f t="shared" si="2"/>
        <v>0</v>
      </c>
      <c r="F681" s="29" t="str">
        <f t="shared" si="3"/>
        <v>0</v>
      </c>
      <c r="G681" s="32" t="str">
        <f t="shared" si="4"/>
        <v>0</v>
      </c>
      <c r="H681" s="39">
        <v>119180.67</v>
      </c>
      <c r="I681" s="40"/>
      <c r="K681" s="36"/>
      <c r="L681" s="2"/>
      <c r="M681" s="38"/>
      <c r="N681" s="38"/>
      <c r="O681" s="38"/>
    </row>
    <row r="682">
      <c r="A682" s="15" t="s">
        <v>35</v>
      </c>
      <c r="B682" s="36" t="s">
        <v>730</v>
      </c>
      <c r="C682" s="37" t="s">
        <v>520</v>
      </c>
      <c r="D682" s="29" t="str">
        <f t="shared" si="1"/>
        <v>0</v>
      </c>
      <c r="E682" s="29" t="str">
        <f t="shared" si="2"/>
        <v>0</v>
      </c>
      <c r="F682" s="29" t="str">
        <f t="shared" si="3"/>
        <v>0</v>
      </c>
      <c r="G682" s="32" t="str">
        <f t="shared" si="4"/>
        <v>0</v>
      </c>
      <c r="H682" s="39">
        <v>6475.82</v>
      </c>
      <c r="I682" s="40"/>
      <c r="K682" s="36"/>
      <c r="L682" s="2"/>
      <c r="M682" s="38"/>
      <c r="N682" s="38"/>
      <c r="O682" s="38"/>
    </row>
    <row r="683">
      <c r="A683" s="15" t="s">
        <v>35</v>
      </c>
      <c r="B683" s="36" t="s">
        <v>731</v>
      </c>
      <c r="C683" s="37" t="s">
        <v>520</v>
      </c>
      <c r="D683" s="29" t="str">
        <f t="shared" si="1"/>
        <v>0</v>
      </c>
      <c r="E683" s="29" t="str">
        <f t="shared" si="2"/>
        <v>0</v>
      </c>
      <c r="F683" s="29" t="str">
        <f t="shared" si="3"/>
        <v>0</v>
      </c>
      <c r="G683" s="32" t="str">
        <f t="shared" si="4"/>
        <v>0</v>
      </c>
      <c r="H683" s="39">
        <v>21073.66</v>
      </c>
      <c r="I683" s="40"/>
      <c r="K683" s="36"/>
      <c r="L683" s="2"/>
      <c r="M683" s="38"/>
      <c r="N683" s="38"/>
      <c r="O683" s="38"/>
    </row>
    <row r="684">
      <c r="A684" s="15" t="s">
        <v>35</v>
      </c>
      <c r="B684" s="36" t="s">
        <v>732</v>
      </c>
      <c r="C684" s="37" t="s">
        <v>520</v>
      </c>
      <c r="D684" s="29" t="str">
        <f t="shared" si="1"/>
        <v>0</v>
      </c>
      <c r="E684" s="29" t="str">
        <f t="shared" si="2"/>
        <v>0</v>
      </c>
      <c r="F684" s="29" t="str">
        <f t="shared" si="3"/>
        <v>0</v>
      </c>
      <c r="G684" s="32" t="str">
        <f t="shared" si="4"/>
        <v>0</v>
      </c>
      <c r="H684" s="39">
        <v>27871.91</v>
      </c>
      <c r="I684" s="40"/>
      <c r="K684" s="36"/>
      <c r="L684" s="2"/>
      <c r="M684" s="38"/>
      <c r="N684" s="38"/>
      <c r="O684" s="38"/>
    </row>
    <row r="685">
      <c r="A685" s="15" t="s">
        <v>35</v>
      </c>
      <c r="B685" s="36" t="s">
        <v>733</v>
      </c>
      <c r="C685" s="37" t="s">
        <v>520</v>
      </c>
      <c r="D685" s="29" t="str">
        <f t="shared" si="1"/>
        <v>0</v>
      </c>
      <c r="E685" s="29" t="str">
        <f t="shared" si="2"/>
        <v>0</v>
      </c>
      <c r="F685" s="29" t="str">
        <f t="shared" si="3"/>
        <v>0</v>
      </c>
      <c r="G685" s="32" t="str">
        <f t="shared" si="4"/>
        <v>0</v>
      </c>
      <c r="H685" s="39">
        <v>5652.59</v>
      </c>
      <c r="I685" s="40"/>
      <c r="K685" s="36"/>
      <c r="L685" s="2"/>
      <c r="M685" s="38"/>
      <c r="N685" s="38"/>
      <c r="O685" s="38"/>
    </row>
    <row r="686">
      <c r="A686" s="15" t="s">
        <v>35</v>
      </c>
      <c r="B686" s="36" t="s">
        <v>734</v>
      </c>
      <c r="C686" s="37" t="s">
        <v>520</v>
      </c>
      <c r="D686" s="29" t="str">
        <f t="shared" si="1"/>
        <v>0</v>
      </c>
      <c r="E686" s="29" t="str">
        <f t="shared" si="2"/>
        <v>0</v>
      </c>
      <c r="F686" s="29" t="str">
        <f t="shared" si="3"/>
        <v>0</v>
      </c>
      <c r="G686" s="32" t="str">
        <f t="shared" si="4"/>
        <v>0</v>
      </c>
      <c r="H686" s="39">
        <v>4645.1</v>
      </c>
      <c r="I686" s="40"/>
      <c r="K686" s="36"/>
      <c r="L686" s="2"/>
      <c r="M686" s="38"/>
      <c r="N686" s="38"/>
      <c r="O686" s="38"/>
    </row>
    <row r="687">
      <c r="A687" s="15" t="s">
        <v>35</v>
      </c>
      <c r="B687" s="36" t="s">
        <v>735</v>
      </c>
      <c r="C687" s="37" t="s">
        <v>520</v>
      </c>
      <c r="D687" s="29" t="str">
        <f t="shared" si="1"/>
        <v>0</v>
      </c>
      <c r="E687" s="29" t="str">
        <f t="shared" si="2"/>
        <v>0</v>
      </c>
      <c r="F687" s="29" t="str">
        <f t="shared" si="3"/>
        <v>0</v>
      </c>
      <c r="G687" s="32" t="str">
        <f t="shared" si="4"/>
        <v>0</v>
      </c>
      <c r="H687" s="39">
        <v>5408.73</v>
      </c>
      <c r="I687" s="40"/>
      <c r="K687" s="36"/>
      <c r="L687" s="2"/>
      <c r="M687" s="38"/>
      <c r="N687" s="38"/>
      <c r="O687" s="38"/>
    </row>
    <row r="688">
      <c r="A688" s="15" t="s">
        <v>35</v>
      </c>
      <c r="B688" s="36" t="s">
        <v>736</v>
      </c>
      <c r="C688" s="37" t="s">
        <v>520</v>
      </c>
      <c r="D688" s="29" t="str">
        <f t="shared" si="1"/>
        <v>0</v>
      </c>
      <c r="E688" s="29" t="str">
        <f t="shared" si="2"/>
        <v>0</v>
      </c>
      <c r="F688" s="29" t="str">
        <f t="shared" si="3"/>
        <v>0</v>
      </c>
      <c r="G688" s="32" t="str">
        <f t="shared" si="4"/>
        <v>0</v>
      </c>
      <c r="H688" s="39">
        <v>13116.2</v>
      </c>
      <c r="I688" s="40"/>
      <c r="K688" s="36"/>
      <c r="L688" s="2"/>
      <c r="M688" s="38"/>
      <c r="N688" s="38"/>
      <c r="O688" s="38"/>
    </row>
    <row r="689">
      <c r="A689" s="15" t="s">
        <v>35</v>
      </c>
      <c r="B689" s="36" t="s">
        <v>737</v>
      </c>
      <c r="C689" s="37" t="s">
        <v>520</v>
      </c>
      <c r="D689" s="29" t="str">
        <f t="shared" si="1"/>
        <v>0</v>
      </c>
      <c r="E689" s="29" t="str">
        <f t="shared" si="2"/>
        <v>0</v>
      </c>
      <c r="F689" s="29" t="str">
        <f t="shared" si="3"/>
        <v>0</v>
      </c>
      <c r="G689" s="32" t="str">
        <f t="shared" si="4"/>
        <v>0</v>
      </c>
      <c r="H689" s="39">
        <v>16381.29</v>
      </c>
      <c r="I689" s="40"/>
      <c r="K689" s="36"/>
      <c r="L689" s="2"/>
      <c r="M689" s="38"/>
      <c r="N689" s="38"/>
      <c r="O689" s="38"/>
    </row>
    <row r="690">
      <c r="A690" s="15" t="s">
        <v>35</v>
      </c>
      <c r="B690" s="36" t="s">
        <v>738</v>
      </c>
      <c r="C690" s="37" t="s">
        <v>520</v>
      </c>
      <c r="D690" s="29" t="str">
        <f t="shared" si="1"/>
        <v>0</v>
      </c>
      <c r="E690" s="29" t="str">
        <f t="shared" si="2"/>
        <v>0</v>
      </c>
      <c r="F690" s="29" t="str">
        <f t="shared" si="3"/>
        <v>0</v>
      </c>
      <c r="G690" s="32" t="str">
        <f t="shared" si="4"/>
        <v>0</v>
      </c>
      <c r="H690" s="39">
        <v>8694.27</v>
      </c>
      <c r="I690" s="40"/>
      <c r="K690" s="36"/>
      <c r="L690" s="2"/>
      <c r="M690" s="38"/>
      <c r="N690" s="38"/>
      <c r="O690" s="38"/>
    </row>
    <row r="691">
      <c r="A691" s="15" t="s">
        <v>35</v>
      </c>
      <c r="B691" s="36" t="s">
        <v>739</v>
      </c>
      <c r="C691" s="37" t="s">
        <v>520</v>
      </c>
      <c r="D691" s="29" t="str">
        <f t="shared" si="1"/>
        <v>0</v>
      </c>
      <c r="E691" s="29" t="str">
        <f t="shared" si="2"/>
        <v>0</v>
      </c>
      <c r="F691" s="29" t="str">
        <f t="shared" si="3"/>
        <v>0</v>
      </c>
      <c r="G691" s="32" t="str">
        <f t="shared" si="4"/>
        <v>0</v>
      </c>
      <c r="H691" s="39">
        <v>12499.18</v>
      </c>
      <c r="I691" s="40"/>
      <c r="K691" s="36"/>
      <c r="L691" s="2"/>
      <c r="M691" s="38"/>
      <c r="N691" s="38"/>
      <c r="O691" s="38"/>
    </row>
    <row r="692">
      <c r="A692" s="15" t="s">
        <v>35</v>
      </c>
      <c r="B692" s="36" t="s">
        <v>740</v>
      </c>
      <c r="C692" s="37" t="s">
        <v>520</v>
      </c>
      <c r="D692" s="29" t="str">
        <f t="shared" si="1"/>
        <v>0</v>
      </c>
      <c r="E692" s="29" t="str">
        <f t="shared" si="2"/>
        <v>0</v>
      </c>
      <c r="F692" s="29" t="str">
        <f t="shared" si="3"/>
        <v>0</v>
      </c>
      <c r="G692" s="32" t="str">
        <f t="shared" si="4"/>
        <v>0</v>
      </c>
      <c r="H692" s="39">
        <v>7567.84</v>
      </c>
      <c r="I692" s="40"/>
      <c r="K692" s="36"/>
      <c r="L692" s="2"/>
      <c r="M692" s="38"/>
      <c r="N692" s="38"/>
      <c r="O692" s="38"/>
    </row>
    <row r="693">
      <c r="A693" s="15" t="s">
        <v>35</v>
      </c>
      <c r="B693" s="36" t="s">
        <v>741</v>
      </c>
      <c r="C693" s="37" t="s">
        <v>520</v>
      </c>
      <c r="D693" s="29" t="str">
        <f t="shared" si="1"/>
        <v>0</v>
      </c>
      <c r="E693" s="29" t="str">
        <f t="shared" si="2"/>
        <v>0</v>
      </c>
      <c r="F693" s="29" t="str">
        <f t="shared" si="3"/>
        <v>0</v>
      </c>
      <c r="G693" s="32" t="str">
        <f t="shared" si="4"/>
        <v>0</v>
      </c>
      <c r="H693" s="39">
        <v>15866.12</v>
      </c>
      <c r="I693" s="40"/>
      <c r="K693" s="36"/>
      <c r="L693" s="2"/>
      <c r="M693" s="38"/>
      <c r="N693" s="38"/>
      <c r="O693" s="38"/>
    </row>
    <row r="694">
      <c r="A694" s="15" t="s">
        <v>35</v>
      </c>
      <c r="B694" s="36" t="s">
        <v>742</v>
      </c>
      <c r="C694" s="37" t="s">
        <v>520</v>
      </c>
      <c r="D694" s="29" t="str">
        <f t="shared" si="1"/>
        <v>0</v>
      </c>
      <c r="E694" s="29" t="str">
        <f t="shared" si="2"/>
        <v>0</v>
      </c>
      <c r="F694" s="29" t="str">
        <f t="shared" si="3"/>
        <v>0</v>
      </c>
      <c r="G694" s="32" t="str">
        <f t="shared" si="4"/>
        <v>0</v>
      </c>
      <c r="H694" s="39">
        <v>5282.79</v>
      </c>
      <c r="I694" s="40"/>
      <c r="K694" s="36"/>
      <c r="L694" s="2"/>
      <c r="M694" s="38"/>
      <c r="N694" s="38"/>
      <c r="O694" s="38"/>
    </row>
    <row r="695">
      <c r="A695" s="15" t="s">
        <v>35</v>
      </c>
      <c r="B695" s="36" t="s">
        <v>743</v>
      </c>
      <c r="C695" s="37" t="s">
        <v>520</v>
      </c>
      <c r="D695" s="29" t="str">
        <f t="shared" si="1"/>
        <v>Cabot Oil &amp; Gas </v>
      </c>
      <c r="E695" s="29" t="str">
        <f t="shared" si="2"/>
        <v>0</v>
      </c>
      <c r="F695" s="35" t="str">
        <f t="shared" si="3"/>
        <v>CABOT OIL &amp; GAS CORP USD0.1</v>
      </c>
      <c r="G695" s="32">
        <f t="shared" si="4"/>
        <v>21942.34</v>
      </c>
      <c r="H695" s="39">
        <v>21942.34</v>
      </c>
      <c r="I695" s="40"/>
      <c r="K695" s="36"/>
      <c r="L695" s="2"/>
      <c r="M695" s="38"/>
      <c r="N695" s="38"/>
      <c r="O695" s="38"/>
    </row>
    <row r="696">
      <c r="A696" s="15" t="s">
        <v>35</v>
      </c>
      <c r="B696" s="36" t="s">
        <v>744</v>
      </c>
      <c r="C696" s="37" t="s">
        <v>520</v>
      </c>
      <c r="D696" s="29" t="str">
        <f t="shared" si="1"/>
        <v>0</v>
      </c>
      <c r="E696" s="29" t="str">
        <f t="shared" si="2"/>
        <v>0</v>
      </c>
      <c r="F696" s="29" t="str">
        <f t="shared" si="3"/>
        <v>0</v>
      </c>
      <c r="G696" s="32" t="str">
        <f t="shared" si="4"/>
        <v>0</v>
      </c>
      <c r="H696" s="39">
        <v>12048.48</v>
      </c>
      <c r="I696" s="40"/>
      <c r="K696" s="36"/>
      <c r="L696" s="2"/>
      <c r="M696" s="38"/>
      <c r="N696" s="38"/>
      <c r="O696" s="38"/>
    </row>
    <row r="697">
      <c r="A697" s="15" t="s">
        <v>35</v>
      </c>
      <c r="B697" s="36" t="s">
        <v>745</v>
      </c>
      <c r="C697" s="37" t="s">
        <v>520</v>
      </c>
      <c r="D697" s="29" t="str">
        <f t="shared" si="1"/>
        <v>0</v>
      </c>
      <c r="E697" s="29" t="str">
        <f t="shared" si="2"/>
        <v>0</v>
      </c>
      <c r="F697" s="29" t="str">
        <f t="shared" si="3"/>
        <v>0</v>
      </c>
      <c r="G697" s="32" t="str">
        <f t="shared" si="4"/>
        <v>0</v>
      </c>
      <c r="H697" s="39">
        <v>10450.87</v>
      </c>
      <c r="I697" s="40"/>
      <c r="K697" s="36"/>
      <c r="L697" s="2"/>
      <c r="M697" s="38"/>
      <c r="N697" s="38"/>
      <c r="O697" s="38"/>
    </row>
    <row r="698">
      <c r="A698" s="15" t="s">
        <v>35</v>
      </c>
      <c r="B698" s="36" t="s">
        <v>746</v>
      </c>
      <c r="C698" s="37" t="s">
        <v>520</v>
      </c>
      <c r="D698" s="29" t="str">
        <f t="shared" si="1"/>
        <v>0</v>
      </c>
      <c r="E698" s="29" t="str">
        <f t="shared" si="2"/>
        <v>0</v>
      </c>
      <c r="F698" s="29" t="str">
        <f t="shared" si="3"/>
        <v>0</v>
      </c>
      <c r="G698" s="32" t="str">
        <f t="shared" si="4"/>
        <v>0</v>
      </c>
      <c r="H698" s="39">
        <v>11492.6</v>
      </c>
      <c r="I698" s="40"/>
      <c r="K698" s="36"/>
      <c r="L698" s="2"/>
      <c r="M698" s="38"/>
      <c r="N698" s="38"/>
      <c r="O698" s="38"/>
    </row>
    <row r="699">
      <c r="A699" s="15" t="s">
        <v>35</v>
      </c>
      <c r="B699" s="36" t="s">
        <v>747</v>
      </c>
      <c r="C699" s="37" t="s">
        <v>520</v>
      </c>
      <c r="D699" s="29" t="str">
        <f t="shared" si="1"/>
        <v>0</v>
      </c>
      <c r="E699" s="29" t="str">
        <f t="shared" si="2"/>
        <v>0</v>
      </c>
      <c r="F699" s="29" t="str">
        <f t="shared" si="3"/>
        <v>0</v>
      </c>
      <c r="G699" s="32" t="str">
        <f t="shared" si="4"/>
        <v>0</v>
      </c>
      <c r="H699" s="39">
        <v>19918.83</v>
      </c>
      <c r="I699" s="40"/>
      <c r="K699" s="36"/>
      <c r="L699" s="2"/>
      <c r="M699" s="38"/>
      <c r="N699" s="38"/>
      <c r="O699" s="38"/>
    </row>
    <row r="700">
      <c r="A700" s="15" t="s">
        <v>35</v>
      </c>
      <c r="B700" s="36" t="s">
        <v>748</v>
      </c>
      <c r="C700" s="37" t="s">
        <v>520</v>
      </c>
      <c r="D700" s="29" t="str">
        <f t="shared" si="1"/>
        <v>0</v>
      </c>
      <c r="E700" s="29" t="str">
        <f t="shared" si="2"/>
        <v>0</v>
      </c>
      <c r="F700" s="29" t="str">
        <f t="shared" si="3"/>
        <v>0</v>
      </c>
      <c r="G700" s="32" t="str">
        <f t="shared" si="4"/>
        <v>0</v>
      </c>
      <c r="H700" s="39">
        <v>11235.18</v>
      </c>
      <c r="I700" s="40"/>
      <c r="K700" s="36"/>
      <c r="L700" s="2"/>
      <c r="M700" s="38"/>
      <c r="N700" s="38"/>
      <c r="O700" s="38"/>
    </row>
    <row r="701">
      <c r="A701" s="15" t="s">
        <v>35</v>
      </c>
      <c r="B701" s="36" t="s">
        <v>749</v>
      </c>
      <c r="C701" s="37" t="s">
        <v>520</v>
      </c>
      <c r="D701" s="29" t="str">
        <f t="shared" si="1"/>
        <v>0</v>
      </c>
      <c r="E701" s="29" t="str">
        <f t="shared" si="2"/>
        <v>0</v>
      </c>
      <c r="F701" s="29" t="str">
        <f t="shared" si="3"/>
        <v>0</v>
      </c>
      <c r="G701" s="32" t="str">
        <f t="shared" si="4"/>
        <v>0</v>
      </c>
      <c r="H701" s="39">
        <v>46647.44</v>
      </c>
      <c r="I701" s="40"/>
      <c r="K701" s="36"/>
      <c r="L701" s="2"/>
      <c r="M701" s="38"/>
      <c r="N701" s="38"/>
      <c r="O701" s="38"/>
    </row>
    <row r="702">
      <c r="A702" s="15" t="s">
        <v>35</v>
      </c>
      <c r="B702" s="36" t="s">
        <v>750</v>
      </c>
      <c r="C702" s="37" t="s">
        <v>520</v>
      </c>
      <c r="D702" s="29" t="str">
        <f t="shared" si="1"/>
        <v>0</v>
      </c>
      <c r="E702" s="29" t="str">
        <f t="shared" si="2"/>
        <v>0</v>
      </c>
      <c r="F702" s="29" t="str">
        <f t="shared" si="3"/>
        <v>0</v>
      </c>
      <c r="G702" s="32" t="str">
        <f t="shared" si="4"/>
        <v>0</v>
      </c>
      <c r="H702" s="39">
        <v>57356.52</v>
      </c>
      <c r="I702" s="40"/>
      <c r="K702" s="36"/>
      <c r="L702" s="2"/>
      <c r="M702" s="38"/>
      <c r="N702" s="38"/>
      <c r="O702" s="38"/>
    </row>
    <row r="703">
      <c r="A703" s="15" t="s">
        <v>35</v>
      </c>
      <c r="B703" s="36" t="s">
        <v>751</v>
      </c>
      <c r="C703" s="37" t="s">
        <v>520</v>
      </c>
      <c r="D703" s="29" t="str">
        <f t="shared" si="1"/>
        <v>Canadian Natural Resources </v>
      </c>
      <c r="E703" s="29" t="str">
        <f t="shared" si="2"/>
        <v>0</v>
      </c>
      <c r="F703" s="35" t="str">
        <f t="shared" si="3"/>
        <v>CANADIAN NATURAL RESOURCES (CT)</v>
      </c>
      <c r="G703" s="32">
        <f t="shared" si="4"/>
        <v>49449.75</v>
      </c>
      <c r="H703" s="39">
        <v>49449.75</v>
      </c>
      <c r="I703" s="40"/>
      <c r="K703" s="36"/>
      <c r="L703" s="2"/>
      <c r="M703" s="38"/>
      <c r="N703" s="38"/>
      <c r="O703" s="38"/>
    </row>
    <row r="704">
      <c r="A704" s="15" t="s">
        <v>35</v>
      </c>
      <c r="B704" s="36" t="s">
        <v>752</v>
      </c>
      <c r="C704" s="37" t="s">
        <v>520</v>
      </c>
      <c r="D704" s="29" t="str">
        <f t="shared" si="1"/>
        <v>Canadian Oil Sands </v>
      </c>
      <c r="E704" s="29" t="str">
        <f t="shared" si="2"/>
        <v>0</v>
      </c>
      <c r="F704" s="35" t="str">
        <f t="shared" si="3"/>
        <v>CANADIAN OIL SANDS LTD</v>
      </c>
      <c r="G704" s="32">
        <f t="shared" si="4"/>
        <v>12734.57</v>
      </c>
      <c r="H704" s="39">
        <v>12734.57</v>
      </c>
      <c r="I704" s="40"/>
      <c r="K704" s="36"/>
      <c r="L704" s="2"/>
      <c r="M704" s="38"/>
      <c r="N704" s="38"/>
      <c r="O704" s="38"/>
    </row>
    <row r="705">
      <c r="A705" s="15" t="s">
        <v>35</v>
      </c>
      <c r="B705" s="36" t="s">
        <v>753</v>
      </c>
      <c r="C705" s="37" t="s">
        <v>520</v>
      </c>
      <c r="D705" s="29" t="str">
        <f t="shared" si="1"/>
        <v>0</v>
      </c>
      <c r="E705" s="29" t="str">
        <f t="shared" si="2"/>
        <v>0</v>
      </c>
      <c r="F705" s="29" t="str">
        <f t="shared" si="3"/>
        <v>0</v>
      </c>
      <c r="G705" s="32" t="str">
        <f t="shared" si="4"/>
        <v>0</v>
      </c>
      <c r="H705" s="39">
        <v>31240.83</v>
      </c>
      <c r="I705" s="40"/>
      <c r="K705" s="36"/>
      <c r="L705" s="2"/>
      <c r="M705" s="38"/>
      <c r="N705" s="38"/>
      <c r="O705" s="38"/>
    </row>
    <row r="706">
      <c r="A706" s="15" t="s">
        <v>35</v>
      </c>
      <c r="B706" s="36" t="s">
        <v>754</v>
      </c>
      <c r="C706" s="37" t="s">
        <v>520</v>
      </c>
      <c r="D706" s="29" t="str">
        <f t="shared" si="1"/>
        <v>0</v>
      </c>
      <c r="E706" s="29" t="str">
        <f t="shared" si="2"/>
        <v>0</v>
      </c>
      <c r="F706" s="29" t="str">
        <f t="shared" si="3"/>
        <v>0</v>
      </c>
      <c r="G706" s="32" t="str">
        <f t="shared" si="4"/>
        <v>0</v>
      </c>
      <c r="H706" s="39">
        <v>9423.49</v>
      </c>
      <c r="I706" s="40"/>
      <c r="K706" s="36"/>
      <c r="L706" s="2"/>
      <c r="M706" s="38"/>
      <c r="N706" s="38"/>
      <c r="O706" s="38"/>
    </row>
    <row r="707">
      <c r="A707" s="15" t="s">
        <v>35</v>
      </c>
      <c r="B707" s="36" t="s">
        <v>755</v>
      </c>
      <c r="C707" s="37" t="s">
        <v>520</v>
      </c>
      <c r="D707" s="29" t="str">
        <f t="shared" si="1"/>
        <v>0</v>
      </c>
      <c r="E707" s="29" t="str">
        <f t="shared" si="2"/>
        <v>0</v>
      </c>
      <c r="F707" s="29" t="str">
        <f t="shared" si="3"/>
        <v>0</v>
      </c>
      <c r="G707" s="32" t="str">
        <f t="shared" si="4"/>
        <v>0</v>
      </c>
      <c r="H707" s="39">
        <v>7980.78</v>
      </c>
      <c r="I707" s="40"/>
      <c r="K707" s="36"/>
      <c r="L707" s="2"/>
      <c r="M707" s="38"/>
      <c r="N707" s="38"/>
      <c r="O707" s="38"/>
    </row>
    <row r="708">
      <c r="A708" s="15" t="s">
        <v>35</v>
      </c>
      <c r="B708" s="36" t="s">
        <v>756</v>
      </c>
      <c r="C708" s="37" t="s">
        <v>520</v>
      </c>
      <c r="D708" s="29" t="str">
        <f t="shared" si="1"/>
        <v>0</v>
      </c>
      <c r="E708" s="29" t="str">
        <f t="shared" si="2"/>
        <v>0</v>
      </c>
      <c r="F708" s="29" t="str">
        <f t="shared" si="3"/>
        <v>0</v>
      </c>
      <c r="G708" s="32" t="str">
        <f t="shared" si="4"/>
        <v>0</v>
      </c>
      <c r="H708" s="39">
        <v>49006.34</v>
      </c>
      <c r="I708" s="40"/>
      <c r="K708" s="36"/>
      <c r="L708" s="2"/>
      <c r="M708" s="38"/>
      <c r="N708" s="38"/>
      <c r="O708" s="38"/>
    </row>
    <row r="709">
      <c r="A709" s="15" t="s">
        <v>35</v>
      </c>
      <c r="B709" s="36" t="s">
        <v>757</v>
      </c>
      <c r="C709" s="37" t="s">
        <v>520</v>
      </c>
      <c r="D709" s="29" t="str">
        <f t="shared" si="1"/>
        <v>0</v>
      </c>
      <c r="E709" s="29" t="str">
        <f t="shared" si="2"/>
        <v>0</v>
      </c>
      <c r="F709" s="29" t="str">
        <f t="shared" si="3"/>
        <v>0</v>
      </c>
      <c r="G709" s="32" t="str">
        <f t="shared" si="4"/>
        <v>0</v>
      </c>
      <c r="H709" s="39">
        <v>13719.39</v>
      </c>
      <c r="I709" s="40"/>
      <c r="K709" s="36"/>
      <c r="L709" s="2"/>
      <c r="M709" s="38"/>
      <c r="N709" s="38"/>
      <c r="O709" s="38"/>
    </row>
    <row r="710">
      <c r="A710" s="15" t="s">
        <v>35</v>
      </c>
      <c r="B710" s="36" t="s">
        <v>758</v>
      </c>
      <c r="C710" s="37" t="s">
        <v>520</v>
      </c>
      <c r="D710" s="29" t="str">
        <f t="shared" si="1"/>
        <v>0</v>
      </c>
      <c r="E710" s="29" t="str">
        <f t="shared" si="2"/>
        <v>0</v>
      </c>
      <c r="F710" s="29" t="str">
        <f t="shared" si="3"/>
        <v>0</v>
      </c>
      <c r="G710" s="32" t="str">
        <f t="shared" si="4"/>
        <v>0</v>
      </c>
      <c r="H710" s="39">
        <v>54399.73</v>
      </c>
      <c r="I710" s="40"/>
      <c r="K710" s="36"/>
      <c r="L710" s="2"/>
      <c r="M710" s="38"/>
      <c r="N710" s="38"/>
      <c r="O710" s="38"/>
    </row>
    <row r="711">
      <c r="A711" s="15" t="s">
        <v>35</v>
      </c>
      <c r="B711" s="36" t="s">
        <v>759</v>
      </c>
      <c r="C711" s="37" t="s">
        <v>520</v>
      </c>
      <c r="D711" s="29" t="str">
        <f t="shared" si="1"/>
        <v>0</v>
      </c>
      <c r="E711" s="29" t="str">
        <f t="shared" si="2"/>
        <v>0</v>
      </c>
      <c r="F711" s="29" t="str">
        <f t="shared" si="3"/>
        <v>0</v>
      </c>
      <c r="G711" s="32" t="str">
        <f t="shared" si="4"/>
        <v>0</v>
      </c>
      <c r="H711" s="39">
        <v>8263.56</v>
      </c>
      <c r="I711" s="40"/>
      <c r="K711" s="36"/>
      <c r="L711" s="2"/>
      <c r="M711" s="38"/>
      <c r="N711" s="38"/>
      <c r="O711" s="38"/>
    </row>
    <row r="712">
      <c r="A712" s="15" t="s">
        <v>35</v>
      </c>
      <c r="B712" s="36" t="s">
        <v>760</v>
      </c>
      <c r="C712" s="37" t="s">
        <v>520</v>
      </c>
      <c r="D712" s="29" t="str">
        <f t="shared" si="1"/>
        <v>0</v>
      </c>
      <c r="E712" s="29" t="str">
        <f t="shared" si="2"/>
        <v>0</v>
      </c>
      <c r="F712" s="29" t="str">
        <f t="shared" si="3"/>
        <v>0</v>
      </c>
      <c r="G712" s="32" t="str">
        <f t="shared" si="4"/>
        <v>0</v>
      </c>
      <c r="H712" s="39">
        <v>5375.64</v>
      </c>
      <c r="I712" s="40"/>
      <c r="K712" s="36"/>
      <c r="L712" s="2"/>
      <c r="M712" s="38"/>
      <c r="N712" s="38"/>
      <c r="O712" s="38"/>
    </row>
    <row r="713">
      <c r="A713" s="15" t="s">
        <v>35</v>
      </c>
      <c r="B713" s="36" t="s">
        <v>761</v>
      </c>
      <c r="C713" s="37" t="s">
        <v>520</v>
      </c>
      <c r="D713" s="29" t="str">
        <f t="shared" si="1"/>
        <v>0</v>
      </c>
      <c r="E713" s="29" t="str">
        <f t="shared" si="2"/>
        <v>0</v>
      </c>
      <c r="F713" s="29" t="str">
        <f t="shared" si="3"/>
        <v>0</v>
      </c>
      <c r="G713" s="32" t="str">
        <f t="shared" si="4"/>
        <v>0</v>
      </c>
      <c r="H713" s="39">
        <v>30951.75</v>
      </c>
      <c r="I713" s="40"/>
      <c r="K713" s="36"/>
      <c r="L713" s="2"/>
      <c r="M713" s="38"/>
      <c r="N713" s="38"/>
      <c r="O713" s="38"/>
    </row>
    <row r="714">
      <c r="A714" s="15" t="s">
        <v>35</v>
      </c>
      <c r="B714" s="36" t="s">
        <v>762</v>
      </c>
      <c r="C714" s="37" t="s">
        <v>520</v>
      </c>
      <c r="D714" s="29" t="str">
        <f t="shared" si="1"/>
        <v>0</v>
      </c>
      <c r="E714" s="29" t="str">
        <f t="shared" si="2"/>
        <v>0</v>
      </c>
      <c r="F714" s="29" t="str">
        <f t="shared" si="3"/>
        <v>0</v>
      </c>
      <c r="G714" s="32" t="str">
        <f t="shared" si="4"/>
        <v>0</v>
      </c>
      <c r="H714" s="39">
        <v>11808.59</v>
      </c>
      <c r="I714" s="40"/>
      <c r="K714" s="36"/>
      <c r="L714" s="2"/>
      <c r="M714" s="38"/>
      <c r="N714" s="38"/>
      <c r="O714" s="38"/>
    </row>
    <row r="715">
      <c r="A715" s="15" t="s">
        <v>35</v>
      </c>
      <c r="B715" s="36" t="s">
        <v>763</v>
      </c>
      <c r="C715" s="37" t="s">
        <v>520</v>
      </c>
      <c r="D715" s="29" t="str">
        <f t="shared" si="1"/>
        <v>0</v>
      </c>
      <c r="E715" s="29" t="str">
        <f t="shared" si="2"/>
        <v>0</v>
      </c>
      <c r="F715" s="29" t="str">
        <f t="shared" si="3"/>
        <v>0</v>
      </c>
      <c r="G715" s="32" t="str">
        <f t="shared" si="4"/>
        <v>0</v>
      </c>
      <c r="H715" s="39">
        <v>15020.46</v>
      </c>
      <c r="I715" s="40"/>
      <c r="K715" s="36"/>
      <c r="L715" s="2"/>
      <c r="M715" s="38"/>
      <c r="N715" s="38"/>
      <c r="O715" s="38"/>
    </row>
    <row r="716">
      <c r="A716" s="15" t="s">
        <v>35</v>
      </c>
      <c r="B716" s="36" t="s">
        <v>764</v>
      </c>
      <c r="C716" s="37" t="s">
        <v>520</v>
      </c>
      <c r="D716" s="29" t="str">
        <f t="shared" si="1"/>
        <v>0</v>
      </c>
      <c r="E716" s="29" t="str">
        <f t="shared" si="2"/>
        <v>0</v>
      </c>
      <c r="F716" s="29" t="str">
        <f t="shared" si="3"/>
        <v>0</v>
      </c>
      <c r="G716" s="32" t="str">
        <f t="shared" si="4"/>
        <v>0</v>
      </c>
      <c r="H716" s="39">
        <v>13579.55</v>
      </c>
      <c r="I716" s="40"/>
      <c r="K716" s="36"/>
      <c r="L716" s="2"/>
      <c r="M716" s="38"/>
      <c r="N716" s="38"/>
      <c r="O716" s="38"/>
    </row>
    <row r="717">
      <c r="A717" s="15" t="s">
        <v>35</v>
      </c>
      <c r="B717" s="36" t="s">
        <v>765</v>
      </c>
      <c r="C717" s="37" t="s">
        <v>520</v>
      </c>
      <c r="D717" s="29" t="str">
        <f t="shared" si="1"/>
        <v>0</v>
      </c>
      <c r="E717" s="29" t="str">
        <f t="shared" si="2"/>
        <v>0</v>
      </c>
      <c r="F717" s="29" t="str">
        <f t="shared" si="3"/>
        <v>0</v>
      </c>
      <c r="G717" s="32" t="str">
        <f t="shared" si="4"/>
        <v>0</v>
      </c>
      <c r="H717" s="39">
        <v>22629.16</v>
      </c>
      <c r="I717" s="40"/>
      <c r="K717" s="36"/>
      <c r="L717" s="2"/>
      <c r="M717" s="38"/>
      <c r="N717" s="38"/>
      <c r="O717" s="38"/>
    </row>
    <row r="718">
      <c r="A718" s="15" t="s">
        <v>35</v>
      </c>
      <c r="B718" s="36" t="s">
        <v>766</v>
      </c>
      <c r="C718" s="37" t="s">
        <v>520</v>
      </c>
      <c r="D718" s="29" t="str">
        <f t="shared" si="1"/>
        <v>0</v>
      </c>
      <c r="E718" s="29" t="str">
        <f t="shared" si="2"/>
        <v>0</v>
      </c>
      <c r="F718" s="29" t="str">
        <f t="shared" si="3"/>
        <v>0</v>
      </c>
      <c r="G718" s="32" t="str">
        <f t="shared" si="4"/>
        <v>0</v>
      </c>
      <c r="H718" s="39">
        <v>32328.59</v>
      </c>
      <c r="I718" s="40"/>
      <c r="K718" s="36"/>
      <c r="L718" s="2"/>
      <c r="M718" s="38"/>
      <c r="N718" s="38"/>
      <c r="O718" s="38"/>
    </row>
    <row r="719">
      <c r="A719" s="15" t="s">
        <v>35</v>
      </c>
      <c r="B719" s="36" t="s">
        <v>767</v>
      </c>
      <c r="C719" s="37" t="s">
        <v>520</v>
      </c>
      <c r="D719" s="29" t="str">
        <f t="shared" si="1"/>
        <v>0</v>
      </c>
      <c r="E719" s="29" t="str">
        <f t="shared" si="2"/>
        <v>0</v>
      </c>
      <c r="F719" s="29" t="str">
        <f t="shared" si="3"/>
        <v>0</v>
      </c>
      <c r="G719" s="32" t="str">
        <f t="shared" si="4"/>
        <v>0</v>
      </c>
      <c r="H719" s="39">
        <v>-36854.52</v>
      </c>
      <c r="I719" s="40"/>
      <c r="K719" s="36"/>
      <c r="N719" s="38"/>
      <c r="O719" s="38"/>
    </row>
    <row r="720">
      <c r="A720" s="15" t="s">
        <v>35</v>
      </c>
      <c r="B720" s="36" t="s">
        <v>768</v>
      </c>
      <c r="C720" s="37" t="s">
        <v>520</v>
      </c>
      <c r="D720" s="29" t="str">
        <f t="shared" si="1"/>
        <v>0</v>
      </c>
      <c r="E720" s="29" t="str">
        <f t="shared" si="2"/>
        <v>0</v>
      </c>
      <c r="F720" s="29" t="str">
        <f t="shared" si="3"/>
        <v>0</v>
      </c>
      <c r="G720" s="32" t="str">
        <f t="shared" si="4"/>
        <v>0</v>
      </c>
      <c r="H720" s="39">
        <v>8447.39</v>
      </c>
      <c r="I720" s="40"/>
      <c r="K720" s="36"/>
      <c r="L720" s="2"/>
      <c r="M720" s="38"/>
      <c r="N720" s="38"/>
      <c r="O720" s="38"/>
    </row>
    <row r="721">
      <c r="A721" s="15" t="s">
        <v>35</v>
      </c>
      <c r="B721" s="36" t="s">
        <v>769</v>
      </c>
      <c r="C721" s="37" t="s">
        <v>520</v>
      </c>
      <c r="D721" s="29" t="str">
        <f t="shared" si="1"/>
        <v>0</v>
      </c>
      <c r="E721" s="29" t="str">
        <f t="shared" si="2"/>
        <v>0</v>
      </c>
      <c r="F721" s="29" t="str">
        <f t="shared" si="3"/>
        <v>0</v>
      </c>
      <c r="G721" s="32" t="str">
        <f t="shared" si="4"/>
        <v>0</v>
      </c>
      <c r="H721" s="39">
        <v>8643.21</v>
      </c>
      <c r="I721" s="40"/>
      <c r="K721" s="36"/>
      <c r="L721" s="2"/>
      <c r="M721" s="38"/>
      <c r="N721" s="38"/>
      <c r="O721" s="38"/>
    </row>
    <row r="722">
      <c r="A722" s="15" t="s">
        <v>35</v>
      </c>
      <c r="B722" s="36" t="s">
        <v>770</v>
      </c>
      <c r="C722" s="37" t="s">
        <v>520</v>
      </c>
      <c r="D722" s="29" t="str">
        <f t="shared" si="1"/>
        <v>0</v>
      </c>
      <c r="E722" s="29" t="str">
        <f t="shared" si="2"/>
        <v>0</v>
      </c>
      <c r="F722" s="29" t="str">
        <f t="shared" si="3"/>
        <v>0</v>
      </c>
      <c r="G722" s="32" t="str">
        <f t="shared" si="4"/>
        <v>0</v>
      </c>
      <c r="H722" s="39">
        <v>6422.72</v>
      </c>
      <c r="I722" s="40"/>
      <c r="K722" s="36"/>
      <c r="L722" s="2"/>
      <c r="M722" s="38"/>
      <c r="N722" s="38"/>
      <c r="O722" s="38"/>
    </row>
    <row r="723">
      <c r="A723" s="15" t="s">
        <v>35</v>
      </c>
      <c r="B723" s="36" t="s">
        <v>771</v>
      </c>
      <c r="C723" s="37" t="s">
        <v>520</v>
      </c>
      <c r="D723" s="29" t="str">
        <f t="shared" si="1"/>
        <v>0</v>
      </c>
      <c r="E723" s="29" t="str">
        <f t="shared" si="2"/>
        <v>0</v>
      </c>
      <c r="F723" s="29" t="str">
        <f t="shared" si="3"/>
        <v>0</v>
      </c>
      <c r="G723" s="32" t="str">
        <f t="shared" si="4"/>
        <v>0</v>
      </c>
      <c r="H723" s="39">
        <v>78490.4</v>
      </c>
      <c r="I723" s="40"/>
      <c r="K723" s="36"/>
      <c r="L723" s="2"/>
      <c r="M723" s="38"/>
      <c r="N723" s="38"/>
      <c r="O723" s="38"/>
    </row>
    <row r="724">
      <c r="A724" s="15" t="s">
        <v>35</v>
      </c>
      <c r="B724" s="36" t="s">
        <v>772</v>
      </c>
      <c r="C724" s="37" t="s">
        <v>520</v>
      </c>
      <c r="D724" s="29" t="str">
        <f t="shared" si="1"/>
        <v>0</v>
      </c>
      <c r="E724" s="29" t="str">
        <f t="shared" si="2"/>
        <v>0</v>
      </c>
      <c r="F724" s="29" t="str">
        <f t="shared" si="3"/>
        <v>0</v>
      </c>
      <c r="G724" s="32" t="str">
        <f t="shared" si="4"/>
        <v>0</v>
      </c>
      <c r="H724" s="39">
        <v>16675.36</v>
      </c>
      <c r="I724" s="40"/>
      <c r="K724" s="36"/>
      <c r="L724" s="2"/>
      <c r="M724" s="38"/>
      <c r="N724" s="38"/>
      <c r="O724" s="38"/>
    </row>
    <row r="725">
      <c r="A725" s="15" t="s">
        <v>35</v>
      </c>
      <c r="B725" s="36" t="s">
        <v>773</v>
      </c>
      <c r="C725" s="37" t="s">
        <v>520</v>
      </c>
      <c r="D725" s="29" t="str">
        <f t="shared" si="1"/>
        <v>0</v>
      </c>
      <c r="E725" s="29" t="str">
        <f t="shared" si="2"/>
        <v>0</v>
      </c>
      <c r="F725" s="29" t="str">
        <f t="shared" si="3"/>
        <v>0</v>
      </c>
      <c r="G725" s="32" t="str">
        <f t="shared" si="4"/>
        <v>0</v>
      </c>
      <c r="H725" s="39">
        <v>10551.7</v>
      </c>
      <c r="I725" s="40"/>
      <c r="K725" s="36"/>
      <c r="L725" s="2"/>
      <c r="M725" s="38"/>
      <c r="N725" s="38"/>
      <c r="O725" s="38"/>
    </row>
    <row r="726">
      <c r="A726" s="15" t="s">
        <v>35</v>
      </c>
      <c r="B726" s="36" t="s">
        <v>774</v>
      </c>
      <c r="C726" s="37" t="s">
        <v>520</v>
      </c>
      <c r="D726" s="29" t="str">
        <f t="shared" si="1"/>
        <v>0</v>
      </c>
      <c r="E726" s="29" t="str">
        <f t="shared" si="2"/>
        <v>0</v>
      </c>
      <c r="F726" s="29" t="str">
        <f t="shared" si="3"/>
        <v>0</v>
      </c>
      <c r="G726" s="32" t="str">
        <f t="shared" si="4"/>
        <v>0</v>
      </c>
      <c r="H726" s="39">
        <v>46292.83</v>
      </c>
      <c r="I726" s="40"/>
      <c r="K726" s="36"/>
      <c r="L726" s="2"/>
      <c r="M726" s="38"/>
      <c r="N726" s="38"/>
      <c r="O726" s="38"/>
    </row>
    <row r="727">
      <c r="A727" s="15" t="s">
        <v>35</v>
      </c>
      <c r="B727" s="36" t="s">
        <v>775</v>
      </c>
      <c r="C727" s="37" t="s">
        <v>520</v>
      </c>
      <c r="D727" s="29" t="str">
        <f t="shared" si="1"/>
        <v>0</v>
      </c>
      <c r="E727" s="29" t="str">
        <f t="shared" si="2"/>
        <v>0</v>
      </c>
      <c r="F727" s="29" t="str">
        <f t="shared" si="3"/>
        <v>0</v>
      </c>
      <c r="G727" s="32" t="str">
        <f t="shared" si="4"/>
        <v>0</v>
      </c>
      <c r="H727" s="39">
        <v>12114.0</v>
      </c>
      <c r="I727" s="40"/>
      <c r="K727" s="36"/>
      <c r="L727" s="2"/>
      <c r="M727" s="38"/>
      <c r="N727" s="38"/>
      <c r="O727" s="38"/>
    </row>
    <row r="728">
      <c r="A728" s="15" t="s">
        <v>35</v>
      </c>
      <c r="B728" s="36" t="s">
        <v>776</v>
      </c>
      <c r="C728" s="37" t="s">
        <v>520</v>
      </c>
      <c r="D728" s="29" t="str">
        <f t="shared" si="1"/>
        <v>0</v>
      </c>
      <c r="E728" s="29" t="str">
        <f t="shared" si="2"/>
        <v>0</v>
      </c>
      <c r="F728" s="29" t="str">
        <f t="shared" si="3"/>
        <v>0</v>
      </c>
      <c r="G728" s="32" t="str">
        <f t="shared" si="4"/>
        <v>0</v>
      </c>
      <c r="H728" s="39">
        <v>94291.69</v>
      </c>
      <c r="I728" s="40"/>
      <c r="K728" s="36"/>
      <c r="L728" s="2"/>
      <c r="M728" s="38"/>
      <c r="N728" s="38"/>
      <c r="O728" s="38"/>
    </row>
    <row r="729">
      <c r="A729" s="15" t="s">
        <v>35</v>
      </c>
      <c r="B729" s="36" t="s">
        <v>777</v>
      </c>
      <c r="C729" s="37" t="s">
        <v>520</v>
      </c>
      <c r="D729" s="29" t="str">
        <f t="shared" si="1"/>
        <v>0</v>
      </c>
      <c r="E729" s="29" t="str">
        <f t="shared" si="2"/>
        <v>0</v>
      </c>
      <c r="F729" s="29" t="str">
        <f t="shared" si="3"/>
        <v>0</v>
      </c>
      <c r="G729" s="32" t="str">
        <f t="shared" si="4"/>
        <v>0</v>
      </c>
      <c r="H729" s="39">
        <v>18051.72</v>
      </c>
      <c r="I729" s="40"/>
      <c r="K729" s="36"/>
      <c r="L729" s="2"/>
      <c r="M729" s="38"/>
      <c r="N729" s="38"/>
      <c r="O729" s="38"/>
    </row>
    <row r="730">
      <c r="A730" s="15" t="s">
        <v>35</v>
      </c>
      <c r="B730" s="36" t="s">
        <v>778</v>
      </c>
      <c r="C730" s="37" t="s">
        <v>520</v>
      </c>
      <c r="D730" s="29" t="str">
        <f t="shared" si="1"/>
        <v>Cenovus Energy </v>
      </c>
      <c r="E730" s="29" t="str">
        <f t="shared" si="2"/>
        <v>0</v>
      </c>
      <c r="F730" s="35" t="str">
        <f t="shared" si="3"/>
        <v>CENOVUS ENERGY INC (CN)</v>
      </c>
      <c r="G730" s="32">
        <f t="shared" si="4"/>
        <v>28327.23</v>
      </c>
      <c r="H730" s="39">
        <v>28327.23</v>
      </c>
      <c r="I730" s="40"/>
      <c r="K730" s="36"/>
      <c r="L730" s="2"/>
      <c r="M730" s="38"/>
      <c r="N730" s="38"/>
      <c r="O730" s="38"/>
    </row>
    <row r="731">
      <c r="A731" s="15" t="s">
        <v>35</v>
      </c>
      <c r="B731" s="36" t="s">
        <v>779</v>
      </c>
      <c r="C731" s="37" t="s">
        <v>520</v>
      </c>
      <c r="D731" s="29" t="str">
        <f t="shared" si="1"/>
        <v>0</v>
      </c>
      <c r="E731" s="29" t="str">
        <f t="shared" si="2"/>
        <v>0</v>
      </c>
      <c r="F731" s="29" t="str">
        <f t="shared" si="3"/>
        <v>0</v>
      </c>
      <c r="G731" s="32" t="str">
        <f t="shared" si="4"/>
        <v>0</v>
      </c>
      <c r="H731" s="39">
        <v>13418.57</v>
      </c>
      <c r="I731" s="40"/>
      <c r="K731" s="36"/>
      <c r="L731" s="2"/>
      <c r="M731" s="38"/>
      <c r="N731" s="38"/>
      <c r="O731" s="38"/>
    </row>
    <row r="732">
      <c r="A732" s="15" t="s">
        <v>35</v>
      </c>
      <c r="B732" s="36" t="s">
        <v>780</v>
      </c>
      <c r="C732" s="37" t="s">
        <v>520</v>
      </c>
      <c r="D732" s="29" t="str">
        <f t="shared" si="1"/>
        <v>0</v>
      </c>
      <c r="E732" s="29" t="str">
        <f t="shared" si="2"/>
        <v>0</v>
      </c>
      <c r="F732" s="29" t="str">
        <f t="shared" si="3"/>
        <v>0</v>
      </c>
      <c r="G732" s="32" t="str">
        <f t="shared" si="4"/>
        <v>0</v>
      </c>
      <c r="H732" s="39">
        <v>29268.86</v>
      </c>
      <c r="I732" s="40"/>
      <c r="K732" s="36"/>
      <c r="L732" s="2"/>
      <c r="M732" s="38"/>
      <c r="N732" s="38"/>
      <c r="O732" s="38"/>
    </row>
    <row r="733">
      <c r="A733" s="15" t="s">
        <v>35</v>
      </c>
      <c r="B733" s="36" t="s">
        <v>781</v>
      </c>
      <c r="C733" s="37" t="s">
        <v>520</v>
      </c>
      <c r="D733" s="29" t="str">
        <f t="shared" si="1"/>
        <v>0</v>
      </c>
      <c r="E733" s="29" t="str">
        <f t="shared" si="2"/>
        <v>0</v>
      </c>
      <c r="F733" s="29" t="str">
        <f t="shared" si="3"/>
        <v>0</v>
      </c>
      <c r="G733" s="32" t="str">
        <f t="shared" si="4"/>
        <v>0</v>
      </c>
      <c r="H733" s="39">
        <v>25569.83</v>
      </c>
      <c r="I733" s="40"/>
      <c r="K733" s="36"/>
      <c r="L733" s="2"/>
      <c r="M733" s="38"/>
      <c r="N733" s="38"/>
      <c r="O733" s="38"/>
    </row>
    <row r="734">
      <c r="A734" s="15" t="s">
        <v>35</v>
      </c>
      <c r="B734" s="36" t="s">
        <v>782</v>
      </c>
      <c r="C734" s="37" t="s">
        <v>520</v>
      </c>
      <c r="D734" s="29" t="str">
        <f t="shared" si="1"/>
        <v>0</v>
      </c>
      <c r="E734" s="29" t="str">
        <f t="shared" si="2"/>
        <v>0</v>
      </c>
      <c r="F734" s="29" t="str">
        <f t="shared" si="3"/>
        <v>0</v>
      </c>
      <c r="G734" s="32" t="str">
        <f t="shared" si="4"/>
        <v>0</v>
      </c>
      <c r="H734" s="39">
        <v>22227.86</v>
      </c>
      <c r="I734" s="40"/>
      <c r="K734" s="36"/>
      <c r="L734" s="2"/>
      <c r="M734" s="38"/>
      <c r="N734" s="38"/>
      <c r="O734" s="38"/>
    </row>
    <row r="735">
      <c r="A735" s="15" t="s">
        <v>35</v>
      </c>
      <c r="B735" s="36" t="s">
        <v>783</v>
      </c>
      <c r="C735" s="37" t="s">
        <v>520</v>
      </c>
      <c r="D735" s="29" t="str">
        <f t="shared" si="1"/>
        <v>0</v>
      </c>
      <c r="E735" s="29" t="str">
        <f t="shared" si="2"/>
        <v>0</v>
      </c>
      <c r="F735" s="29" t="str">
        <f t="shared" si="3"/>
        <v>0</v>
      </c>
      <c r="G735" s="32" t="str">
        <f t="shared" si="4"/>
        <v>0</v>
      </c>
      <c r="H735" s="39">
        <v>5758.17</v>
      </c>
      <c r="I735" s="40"/>
      <c r="K735" s="36"/>
      <c r="L735" s="2"/>
      <c r="M735" s="38"/>
      <c r="N735" s="38"/>
      <c r="O735" s="38"/>
    </row>
    <row r="736">
      <c r="A736" s="15" t="s">
        <v>35</v>
      </c>
      <c r="B736" s="36" t="s">
        <v>784</v>
      </c>
      <c r="C736" s="37" t="s">
        <v>520</v>
      </c>
      <c r="D736" s="29" t="str">
        <f t="shared" si="1"/>
        <v>0</v>
      </c>
      <c r="E736" s="29" t="str">
        <f t="shared" si="2"/>
        <v>0</v>
      </c>
      <c r="F736" s="29" t="str">
        <f t="shared" si="3"/>
        <v>0</v>
      </c>
      <c r="G736" s="32" t="str">
        <f t="shared" si="4"/>
        <v>0</v>
      </c>
      <c r="H736" s="39">
        <v>18329.69</v>
      </c>
      <c r="I736" s="40"/>
      <c r="K736" s="36"/>
      <c r="L736" s="2"/>
      <c r="M736" s="38"/>
      <c r="N736" s="38"/>
      <c r="O736" s="38"/>
    </row>
    <row r="737">
      <c r="A737" s="15" t="s">
        <v>35</v>
      </c>
      <c r="B737" s="36" t="s">
        <v>785</v>
      </c>
      <c r="C737" s="37" t="s">
        <v>520</v>
      </c>
      <c r="D737" s="29" t="str">
        <f t="shared" si="1"/>
        <v>0</v>
      </c>
      <c r="E737" s="29" t="str">
        <f t="shared" si="2"/>
        <v>0</v>
      </c>
      <c r="F737" s="29" t="str">
        <f t="shared" si="3"/>
        <v>0</v>
      </c>
      <c r="G737" s="32" t="str">
        <f t="shared" si="4"/>
        <v>0</v>
      </c>
      <c r="H737" s="39">
        <v>4644.73</v>
      </c>
      <c r="I737" s="40"/>
      <c r="K737" s="36"/>
      <c r="L737" s="2"/>
      <c r="M737" s="38"/>
      <c r="N737" s="38"/>
      <c r="O737" s="38"/>
    </row>
    <row r="738">
      <c r="A738" s="15" t="s">
        <v>35</v>
      </c>
      <c r="B738" s="36" t="s">
        <v>786</v>
      </c>
      <c r="C738" s="37" t="s">
        <v>520</v>
      </c>
      <c r="D738" s="29" t="str">
        <f t="shared" si="1"/>
        <v>0</v>
      </c>
      <c r="E738" s="29" t="str">
        <f t="shared" si="2"/>
        <v>0</v>
      </c>
      <c r="F738" s="29" t="str">
        <f t="shared" si="3"/>
        <v>0</v>
      </c>
      <c r="G738" s="32" t="str">
        <f t="shared" si="4"/>
        <v>0</v>
      </c>
      <c r="H738" s="39">
        <v>11733.65</v>
      </c>
      <c r="I738" s="40"/>
      <c r="K738" s="36"/>
      <c r="L738" s="2"/>
      <c r="M738" s="38"/>
      <c r="N738" s="38"/>
      <c r="O738" s="38"/>
    </row>
    <row r="739">
      <c r="A739" s="15" t="s">
        <v>35</v>
      </c>
      <c r="B739" s="36" t="s">
        <v>787</v>
      </c>
      <c r="C739" s="37" t="s">
        <v>520</v>
      </c>
      <c r="D739" s="29" t="str">
        <f t="shared" si="1"/>
        <v>0</v>
      </c>
      <c r="E739" s="29" t="str">
        <f t="shared" si="2"/>
        <v>0</v>
      </c>
      <c r="F739" s="29" t="str">
        <f t="shared" si="3"/>
        <v>0</v>
      </c>
      <c r="G739" s="32" t="str">
        <f t="shared" si="4"/>
        <v>0</v>
      </c>
      <c r="H739" s="39">
        <v>12742.27</v>
      </c>
      <c r="I739" s="40"/>
      <c r="K739" s="36"/>
      <c r="L739" s="2"/>
      <c r="M739" s="38"/>
      <c r="N739" s="38"/>
      <c r="O739" s="38"/>
    </row>
    <row r="740">
      <c r="A740" s="15" t="s">
        <v>35</v>
      </c>
      <c r="B740" s="36" t="s">
        <v>788</v>
      </c>
      <c r="C740" s="37" t="s">
        <v>520</v>
      </c>
      <c r="D740" s="29" t="str">
        <f t="shared" si="1"/>
        <v>0</v>
      </c>
      <c r="E740" s="29" t="str">
        <f t="shared" si="2"/>
        <v>0</v>
      </c>
      <c r="F740" s="29" t="str">
        <f t="shared" si="3"/>
        <v>0</v>
      </c>
      <c r="G740" s="32" t="str">
        <f t="shared" si="4"/>
        <v>0</v>
      </c>
      <c r="H740" s="39">
        <v>14742.75</v>
      </c>
      <c r="I740" s="40"/>
      <c r="K740" s="36"/>
      <c r="L740" s="2"/>
      <c r="M740" s="38"/>
      <c r="N740" s="38"/>
      <c r="O740" s="38"/>
    </row>
    <row r="741">
      <c r="A741" s="15" t="s">
        <v>35</v>
      </c>
      <c r="B741" s="36" t="s">
        <v>789</v>
      </c>
      <c r="C741" s="37" t="s">
        <v>520</v>
      </c>
      <c r="D741" s="29" t="str">
        <f t="shared" si="1"/>
        <v>0</v>
      </c>
      <c r="E741" s="29" t="str">
        <f t="shared" si="2"/>
        <v>0</v>
      </c>
      <c r="F741" s="29" t="str">
        <f t="shared" si="3"/>
        <v>0</v>
      </c>
      <c r="G741" s="32" t="str">
        <f t="shared" si="4"/>
        <v>0</v>
      </c>
      <c r="H741" s="39">
        <v>5361.7</v>
      </c>
      <c r="I741" s="40"/>
      <c r="K741" s="36"/>
      <c r="L741" s="2"/>
      <c r="M741" s="38"/>
      <c r="N741" s="38"/>
      <c r="O741" s="38"/>
    </row>
    <row r="742">
      <c r="A742" s="15" t="s">
        <v>35</v>
      </c>
      <c r="B742" s="36" t="s">
        <v>790</v>
      </c>
      <c r="C742" s="37" t="s">
        <v>520</v>
      </c>
      <c r="D742" s="29" t="str">
        <f t="shared" si="1"/>
        <v>0</v>
      </c>
      <c r="E742" s="29" t="str">
        <f t="shared" si="2"/>
        <v>0</v>
      </c>
      <c r="F742" s="29" t="str">
        <f t="shared" si="3"/>
        <v>0</v>
      </c>
      <c r="G742" s="32" t="str">
        <f t="shared" si="4"/>
        <v>0</v>
      </c>
      <c r="H742" s="39">
        <v>6470.2</v>
      </c>
      <c r="I742" s="40"/>
      <c r="K742" s="36"/>
      <c r="L742" s="2"/>
      <c r="M742" s="38"/>
      <c r="N742" s="38"/>
      <c r="O742" s="38"/>
    </row>
    <row r="743">
      <c r="A743" s="15" t="s">
        <v>35</v>
      </c>
      <c r="B743" s="36" t="s">
        <v>791</v>
      </c>
      <c r="C743" s="37" t="s">
        <v>520</v>
      </c>
      <c r="D743" s="29" t="str">
        <f t="shared" si="1"/>
        <v>Chesapeake Energy </v>
      </c>
      <c r="E743" s="29" t="str">
        <f t="shared" si="2"/>
        <v>0</v>
      </c>
      <c r="F743" s="35" t="str">
        <f t="shared" si="3"/>
        <v>CHESAPEAKE ENERGY CORP USD0.01</v>
      </c>
      <c r="G743" s="32">
        <f t="shared" si="4"/>
        <v>24701.67</v>
      </c>
      <c r="H743" s="39">
        <v>24701.67</v>
      </c>
      <c r="I743" s="40"/>
      <c r="K743" s="36"/>
      <c r="L743" s="2"/>
      <c r="M743" s="38"/>
      <c r="N743" s="38"/>
      <c r="O743" s="38"/>
    </row>
    <row r="744">
      <c r="A744" s="15" t="s">
        <v>35</v>
      </c>
      <c r="B744" s="36" t="s">
        <v>792</v>
      </c>
      <c r="C744" s="37" t="s">
        <v>520</v>
      </c>
      <c r="D744" s="29" t="str">
        <f t="shared" si="1"/>
        <v>0</v>
      </c>
      <c r="E744" s="29" t="str">
        <f t="shared" si="2"/>
        <v>0</v>
      </c>
      <c r="F744" s="29" t="str">
        <f t="shared" si="3"/>
        <v>0</v>
      </c>
      <c r="G744" s="32" t="str">
        <f t="shared" si="4"/>
        <v>0</v>
      </c>
      <c r="H744" s="39">
        <v>28366.04</v>
      </c>
      <c r="I744" s="40"/>
      <c r="K744" s="36"/>
      <c r="L744" s="2"/>
      <c r="M744" s="38"/>
      <c r="N744" s="38"/>
      <c r="O744" s="38"/>
    </row>
    <row r="745">
      <c r="A745" s="15" t="s">
        <v>35</v>
      </c>
      <c r="B745" s="36" t="s">
        <v>793</v>
      </c>
      <c r="C745" s="37" t="s">
        <v>520</v>
      </c>
      <c r="D745" s="29" t="str">
        <f t="shared" si="1"/>
        <v>Chevron</v>
      </c>
      <c r="E745" s="29" t="str">
        <f t="shared" si="2"/>
        <v>0</v>
      </c>
      <c r="F745" s="35" t="str">
        <f t="shared" si="3"/>
        <v>CHEVRON CORP COM USD0.75</v>
      </c>
      <c r="G745" s="32">
        <f t="shared" si="4"/>
        <v>329448.01</v>
      </c>
      <c r="H745" s="39">
        <v>329448.01</v>
      </c>
      <c r="I745" s="40"/>
      <c r="K745" s="36"/>
      <c r="L745" s="2"/>
      <c r="M745" s="38"/>
      <c r="N745" s="38"/>
      <c r="O745" s="38"/>
    </row>
    <row r="746">
      <c r="A746" s="15" t="s">
        <v>35</v>
      </c>
      <c r="B746" s="36" t="s">
        <v>794</v>
      </c>
      <c r="C746" s="37" t="s">
        <v>520</v>
      </c>
      <c r="D746" s="29" t="str">
        <f t="shared" si="1"/>
        <v>0</v>
      </c>
      <c r="E746" s="29" t="str">
        <f t="shared" si="2"/>
        <v>0</v>
      </c>
      <c r="F746" s="29" t="str">
        <f t="shared" si="3"/>
        <v>0</v>
      </c>
      <c r="G746" s="32" t="str">
        <f t="shared" si="4"/>
        <v>0</v>
      </c>
      <c r="H746" s="39">
        <v>7089.85</v>
      </c>
      <c r="I746" s="40"/>
      <c r="K746" s="36"/>
      <c r="L746" s="2"/>
      <c r="M746" s="38"/>
      <c r="N746" s="38"/>
      <c r="O746" s="38"/>
    </row>
    <row r="747">
      <c r="A747" s="15" t="s">
        <v>35</v>
      </c>
      <c r="B747" s="36" t="s">
        <v>795</v>
      </c>
      <c r="C747" s="37" t="s">
        <v>520</v>
      </c>
      <c r="D747" s="29" t="str">
        <f t="shared" si="1"/>
        <v>0</v>
      </c>
      <c r="E747" s="29" t="str">
        <f t="shared" si="2"/>
        <v>0</v>
      </c>
      <c r="F747" s="29" t="str">
        <f t="shared" si="3"/>
        <v>0</v>
      </c>
      <c r="G747" s="32" t="str">
        <f t="shared" si="4"/>
        <v>0</v>
      </c>
      <c r="H747" s="39">
        <v>5888.68</v>
      </c>
      <c r="I747" s="40"/>
      <c r="K747" s="36"/>
      <c r="L747" s="2"/>
      <c r="M747" s="38"/>
      <c r="N747" s="38"/>
      <c r="O747" s="38"/>
    </row>
    <row r="748">
      <c r="A748" s="15" t="s">
        <v>35</v>
      </c>
      <c r="B748" s="36" t="s">
        <v>796</v>
      </c>
      <c r="C748" s="37" t="s">
        <v>520</v>
      </c>
      <c r="D748" s="29" t="str">
        <f t="shared" si="1"/>
        <v>0</v>
      </c>
      <c r="E748" s="29" t="str">
        <f t="shared" si="2"/>
        <v>0</v>
      </c>
      <c r="F748" s="29" t="str">
        <f t="shared" si="3"/>
        <v>0</v>
      </c>
      <c r="G748" s="32" t="str">
        <f t="shared" si="4"/>
        <v>0</v>
      </c>
      <c r="H748" s="39">
        <v>8875.15</v>
      </c>
      <c r="I748" s="40"/>
      <c r="K748" s="36"/>
      <c r="L748" s="2"/>
      <c r="M748" s="38"/>
      <c r="N748" s="38"/>
      <c r="O748" s="38"/>
    </row>
    <row r="749">
      <c r="A749" s="15" t="s">
        <v>35</v>
      </c>
      <c r="B749" s="36" t="s">
        <v>797</v>
      </c>
      <c r="C749" s="37" t="s">
        <v>520</v>
      </c>
      <c r="D749" s="29" t="str">
        <f t="shared" si="1"/>
        <v>0</v>
      </c>
      <c r="E749" s="29" t="str">
        <f t="shared" si="2"/>
        <v>0</v>
      </c>
      <c r="F749" s="29" t="str">
        <f t="shared" si="3"/>
        <v>0</v>
      </c>
      <c r="G749" s="32" t="str">
        <f t="shared" si="4"/>
        <v>0</v>
      </c>
      <c r="H749" s="39">
        <v>14945.78</v>
      </c>
      <c r="I749" s="40"/>
      <c r="K749" s="36"/>
      <c r="L749" s="2"/>
      <c r="M749" s="38"/>
      <c r="N749" s="38"/>
      <c r="O749" s="38"/>
    </row>
    <row r="750">
      <c r="A750" s="15" t="s">
        <v>35</v>
      </c>
      <c r="B750" s="36" t="s">
        <v>798</v>
      </c>
      <c r="C750" s="37" t="s">
        <v>520</v>
      </c>
      <c r="D750" s="29" t="str">
        <f t="shared" si="1"/>
        <v>0</v>
      </c>
      <c r="E750" s="29" t="str">
        <f t="shared" si="2"/>
        <v>0</v>
      </c>
      <c r="F750" s="29" t="str">
        <f t="shared" si="3"/>
        <v>0</v>
      </c>
      <c r="G750" s="32" t="str">
        <f t="shared" si="4"/>
        <v>0</v>
      </c>
      <c r="H750" s="39">
        <v>22645.12</v>
      </c>
      <c r="I750" s="40"/>
      <c r="K750" s="36"/>
      <c r="L750" s="2"/>
      <c r="M750" s="38"/>
      <c r="N750" s="38"/>
      <c r="O750" s="38"/>
    </row>
    <row r="751">
      <c r="A751" s="15" t="s">
        <v>35</v>
      </c>
      <c r="B751" s="36" t="s">
        <v>799</v>
      </c>
      <c r="C751" s="37" t="s">
        <v>520</v>
      </c>
      <c r="D751" s="29" t="str">
        <f t="shared" si="1"/>
        <v>0</v>
      </c>
      <c r="E751" s="29" t="str">
        <f t="shared" si="2"/>
        <v>0</v>
      </c>
      <c r="F751" s="29" t="str">
        <f t="shared" si="3"/>
        <v>0</v>
      </c>
      <c r="G751" s="32" t="str">
        <f t="shared" si="4"/>
        <v>0</v>
      </c>
      <c r="H751" s="39">
        <v>13638.69</v>
      </c>
      <c r="I751" s="40"/>
      <c r="K751" s="36"/>
      <c r="L751" s="2"/>
      <c r="M751" s="38"/>
      <c r="N751" s="38"/>
      <c r="O751" s="38"/>
    </row>
    <row r="752">
      <c r="A752" s="15" t="s">
        <v>35</v>
      </c>
      <c r="B752" s="36" t="s">
        <v>800</v>
      </c>
      <c r="C752" s="37" t="s">
        <v>520</v>
      </c>
      <c r="D752" s="29" t="str">
        <f t="shared" si="1"/>
        <v>0</v>
      </c>
      <c r="E752" s="29" t="str">
        <f t="shared" si="2"/>
        <v>0</v>
      </c>
      <c r="F752" s="29" t="str">
        <f t="shared" si="3"/>
        <v>0</v>
      </c>
      <c r="G752" s="32" t="str">
        <f t="shared" si="4"/>
        <v>0</v>
      </c>
      <c r="H752" s="39">
        <v>33259.54</v>
      </c>
      <c r="I752" s="40"/>
      <c r="K752" s="36"/>
      <c r="L752" s="2"/>
      <c r="M752" s="38"/>
      <c r="N752" s="38"/>
      <c r="O752" s="38"/>
    </row>
    <row r="753">
      <c r="A753" s="15" t="s">
        <v>35</v>
      </c>
      <c r="B753" s="36" t="s">
        <v>801</v>
      </c>
      <c r="C753" s="37" t="s">
        <v>520</v>
      </c>
      <c r="D753" s="29" t="str">
        <f t="shared" si="1"/>
        <v>0</v>
      </c>
      <c r="E753" s="29" t="str">
        <f t="shared" si="2"/>
        <v>0</v>
      </c>
      <c r="F753" s="29" t="str">
        <f t="shared" si="3"/>
        <v>0</v>
      </c>
      <c r="G753" s="32" t="str">
        <f t="shared" si="4"/>
        <v>0</v>
      </c>
      <c r="H753" s="39">
        <v>12613.69</v>
      </c>
      <c r="I753" s="40"/>
      <c r="K753" s="36"/>
      <c r="L753" s="2"/>
      <c r="M753" s="38"/>
      <c r="N753" s="38"/>
      <c r="O753" s="38"/>
    </row>
    <row r="754">
      <c r="A754" s="15" t="s">
        <v>35</v>
      </c>
      <c r="B754" s="36" t="s">
        <v>802</v>
      </c>
      <c r="C754" s="37" t="s">
        <v>520</v>
      </c>
      <c r="D754" s="29" t="str">
        <f t="shared" si="1"/>
        <v>0</v>
      </c>
      <c r="E754" s="29" t="str">
        <f t="shared" si="2"/>
        <v>0</v>
      </c>
      <c r="F754" s="29" t="str">
        <f t="shared" si="3"/>
        <v>0</v>
      </c>
      <c r="G754" s="32" t="str">
        <f t="shared" si="4"/>
        <v>0</v>
      </c>
      <c r="H754" s="39">
        <v>6792.7</v>
      </c>
      <c r="I754" s="40"/>
      <c r="K754" s="36"/>
      <c r="L754" s="2"/>
      <c r="M754" s="38"/>
      <c r="N754" s="38"/>
      <c r="O754" s="38"/>
    </row>
    <row r="755">
      <c r="A755" s="15" t="s">
        <v>35</v>
      </c>
      <c r="B755" s="36" t="s">
        <v>803</v>
      </c>
      <c r="C755" s="37" t="s">
        <v>520</v>
      </c>
      <c r="D755" s="29" t="str">
        <f t="shared" si="1"/>
        <v>0</v>
      </c>
      <c r="E755" s="29" t="str">
        <f t="shared" si="2"/>
        <v>0</v>
      </c>
      <c r="F755" s="29" t="str">
        <f t="shared" si="3"/>
        <v>0</v>
      </c>
      <c r="G755" s="32" t="str">
        <f t="shared" si="4"/>
        <v>0</v>
      </c>
      <c r="H755" s="39">
        <v>6612.26</v>
      </c>
      <c r="I755" s="40"/>
      <c r="K755" s="36"/>
      <c r="L755" s="2"/>
      <c r="M755" s="38"/>
      <c r="N755" s="38"/>
      <c r="O755" s="38"/>
    </row>
    <row r="756">
      <c r="A756" s="15" t="s">
        <v>35</v>
      </c>
      <c r="B756" s="36" t="s">
        <v>804</v>
      </c>
      <c r="C756" s="37" t="s">
        <v>520</v>
      </c>
      <c r="D756" s="29" t="str">
        <f t="shared" si="1"/>
        <v>0</v>
      </c>
      <c r="E756" s="29" t="str">
        <f t="shared" si="2"/>
        <v>0</v>
      </c>
      <c r="F756" s="29" t="str">
        <f t="shared" si="3"/>
        <v>0</v>
      </c>
      <c r="G756" s="32" t="str">
        <f t="shared" si="4"/>
        <v>0</v>
      </c>
      <c r="H756" s="39">
        <v>16113.74</v>
      </c>
      <c r="I756" s="40"/>
      <c r="K756" s="36"/>
      <c r="L756" s="2"/>
      <c r="M756" s="38"/>
      <c r="N756" s="38"/>
      <c r="O756" s="38"/>
    </row>
    <row r="757">
      <c r="A757" s="15" t="s">
        <v>35</v>
      </c>
      <c r="B757" s="36" t="s">
        <v>805</v>
      </c>
      <c r="C757" s="37" t="s">
        <v>520</v>
      </c>
      <c r="D757" s="29" t="str">
        <f t="shared" si="1"/>
        <v>0</v>
      </c>
      <c r="E757" s="29" t="str">
        <f t="shared" si="2"/>
        <v>0</v>
      </c>
      <c r="F757" s="29" t="str">
        <f t="shared" si="3"/>
        <v>0</v>
      </c>
      <c r="G757" s="32" t="str">
        <f t="shared" si="4"/>
        <v>0</v>
      </c>
      <c r="H757" s="39">
        <v>12554.73</v>
      </c>
      <c r="I757" s="40"/>
      <c r="K757" s="36"/>
      <c r="L757" s="2"/>
      <c r="M757" s="38"/>
      <c r="N757" s="38"/>
      <c r="O757" s="38"/>
    </row>
    <row r="758">
      <c r="A758" s="15" t="s">
        <v>35</v>
      </c>
      <c r="B758" s="36" t="s">
        <v>806</v>
      </c>
      <c r="C758" s="37" t="s">
        <v>520</v>
      </c>
      <c r="D758" s="29" t="str">
        <f t="shared" si="1"/>
        <v>0</v>
      </c>
      <c r="E758" s="29" t="str">
        <f t="shared" si="2"/>
        <v>0</v>
      </c>
      <c r="F758" s="29" t="str">
        <f t="shared" si="3"/>
        <v>0</v>
      </c>
      <c r="G758" s="32" t="str">
        <f t="shared" si="4"/>
        <v>0</v>
      </c>
      <c r="H758" s="39">
        <v>7448.34</v>
      </c>
      <c r="I758" s="40"/>
      <c r="K758" s="36"/>
      <c r="L758" s="2"/>
      <c r="M758" s="38"/>
      <c r="N758" s="38"/>
      <c r="O758" s="38"/>
    </row>
    <row r="759">
      <c r="A759" s="15" t="s">
        <v>35</v>
      </c>
      <c r="B759" s="36" t="s">
        <v>807</v>
      </c>
      <c r="C759" s="37" t="s">
        <v>520</v>
      </c>
      <c r="D759" s="29" t="str">
        <f t="shared" si="1"/>
        <v>0</v>
      </c>
      <c r="E759" s="29" t="str">
        <f t="shared" si="2"/>
        <v>0</v>
      </c>
      <c r="F759" s="29" t="str">
        <f t="shared" si="3"/>
        <v>0</v>
      </c>
      <c r="G759" s="32" t="str">
        <f t="shared" si="4"/>
        <v>0</v>
      </c>
      <c r="H759" s="39">
        <v>13688.42</v>
      </c>
      <c r="I759" s="40"/>
      <c r="K759" s="36"/>
      <c r="L759" s="2"/>
      <c r="M759" s="38"/>
      <c r="N759" s="38"/>
      <c r="O759" s="38"/>
    </row>
    <row r="760">
      <c r="A760" s="15" t="s">
        <v>35</v>
      </c>
      <c r="B760" s="36" t="s">
        <v>808</v>
      </c>
      <c r="C760" s="37" t="s">
        <v>520</v>
      </c>
      <c r="D760" s="29" t="str">
        <f t="shared" si="1"/>
        <v>0</v>
      </c>
      <c r="E760" s="29" t="str">
        <f t="shared" si="2"/>
        <v>0</v>
      </c>
      <c r="F760" s="29" t="str">
        <f t="shared" si="3"/>
        <v>0</v>
      </c>
      <c r="G760" s="32" t="str">
        <f t="shared" si="4"/>
        <v>0</v>
      </c>
      <c r="H760" s="39">
        <v>8766.17</v>
      </c>
      <c r="I760" s="40"/>
      <c r="K760" s="36"/>
      <c r="L760" s="2"/>
      <c r="M760" s="38"/>
      <c r="N760" s="38"/>
      <c r="O760" s="38"/>
    </row>
    <row r="761">
      <c r="A761" s="15" t="s">
        <v>35</v>
      </c>
      <c r="B761" s="36" t="s">
        <v>809</v>
      </c>
      <c r="C761" s="37" t="s">
        <v>520</v>
      </c>
      <c r="D761" s="29" t="str">
        <f t="shared" si="1"/>
        <v>0</v>
      </c>
      <c r="E761" s="29" t="str">
        <f t="shared" si="2"/>
        <v>0</v>
      </c>
      <c r="F761" s="29" t="str">
        <f t="shared" si="3"/>
        <v>0</v>
      </c>
      <c r="G761" s="32" t="str">
        <f t="shared" si="4"/>
        <v>0</v>
      </c>
      <c r="H761" s="39">
        <v>8660.52</v>
      </c>
      <c r="I761" s="40"/>
      <c r="K761" s="36"/>
      <c r="L761" s="2"/>
      <c r="M761" s="38"/>
      <c r="N761" s="38"/>
      <c r="O761" s="38"/>
    </row>
    <row r="762">
      <c r="A762" s="15" t="s">
        <v>35</v>
      </c>
      <c r="B762" s="36" t="s">
        <v>810</v>
      </c>
      <c r="C762" s="37" t="s">
        <v>520</v>
      </c>
      <c r="D762" s="29" t="str">
        <f t="shared" si="1"/>
        <v>0</v>
      </c>
      <c r="E762" s="29" t="str">
        <f t="shared" si="2"/>
        <v>0</v>
      </c>
      <c r="F762" s="29" t="str">
        <f t="shared" si="3"/>
        <v>0</v>
      </c>
      <c r="G762" s="32" t="str">
        <f t="shared" si="4"/>
        <v>0</v>
      </c>
      <c r="H762" s="39">
        <v>5667.56</v>
      </c>
      <c r="I762" s="40"/>
      <c r="K762" s="36"/>
      <c r="L762" s="2"/>
      <c r="M762" s="38"/>
      <c r="N762" s="38"/>
      <c r="O762" s="38"/>
    </row>
    <row r="763">
      <c r="A763" s="15" t="s">
        <v>35</v>
      </c>
      <c r="B763" s="36" t="s">
        <v>811</v>
      </c>
      <c r="C763" s="37" t="s">
        <v>520</v>
      </c>
      <c r="D763" s="29" t="str">
        <f t="shared" si="1"/>
        <v>0</v>
      </c>
      <c r="E763" s="29" t="str">
        <f t="shared" si="2"/>
        <v>0</v>
      </c>
      <c r="F763" s="29" t="str">
        <f t="shared" si="3"/>
        <v>0</v>
      </c>
      <c r="G763" s="32" t="str">
        <f t="shared" si="4"/>
        <v>0</v>
      </c>
      <c r="H763" s="39">
        <v>67722.6</v>
      </c>
      <c r="I763" s="40"/>
      <c r="K763" s="36"/>
      <c r="L763" s="2"/>
      <c r="M763" s="38"/>
      <c r="N763" s="38"/>
      <c r="O763" s="38"/>
    </row>
    <row r="764">
      <c r="A764" s="15" t="s">
        <v>35</v>
      </c>
      <c r="B764" s="36" t="s">
        <v>812</v>
      </c>
      <c r="C764" s="37" t="s">
        <v>520</v>
      </c>
      <c r="D764" s="29" t="str">
        <f t="shared" si="1"/>
        <v>0</v>
      </c>
      <c r="E764" s="29" t="str">
        <f t="shared" si="2"/>
        <v>0</v>
      </c>
      <c r="F764" s="29" t="str">
        <f t="shared" si="3"/>
        <v>0</v>
      </c>
      <c r="G764" s="32" t="str">
        <f t="shared" si="4"/>
        <v>0</v>
      </c>
      <c r="H764" s="39">
        <v>33294.05</v>
      </c>
      <c r="I764" s="40"/>
      <c r="K764" s="36"/>
      <c r="L764" s="2"/>
      <c r="M764" s="38"/>
      <c r="N764" s="38"/>
      <c r="O764" s="38"/>
    </row>
    <row r="765">
      <c r="A765" s="15" t="s">
        <v>35</v>
      </c>
      <c r="B765" s="36" t="s">
        <v>813</v>
      </c>
      <c r="C765" s="37" t="s">
        <v>520</v>
      </c>
      <c r="D765" s="29" t="str">
        <f t="shared" si="1"/>
        <v>Cimarex Energy </v>
      </c>
      <c r="E765" s="29" t="str">
        <f t="shared" si="2"/>
        <v>0</v>
      </c>
      <c r="F765" s="35" t="str">
        <f t="shared" si="3"/>
        <v>CIMAREX ENERGY CO USD0.01</v>
      </c>
      <c r="G765" s="32">
        <f t="shared" si="4"/>
        <v>12288.76</v>
      </c>
      <c r="H765" s="39">
        <v>12288.76</v>
      </c>
      <c r="I765" s="40"/>
      <c r="K765" s="36"/>
      <c r="L765" s="2"/>
      <c r="M765" s="38"/>
      <c r="N765" s="38"/>
      <c r="O765" s="38"/>
    </row>
    <row r="766">
      <c r="A766" s="15" t="s">
        <v>35</v>
      </c>
      <c r="B766" s="36" t="s">
        <v>814</v>
      </c>
      <c r="C766" s="37" t="s">
        <v>520</v>
      </c>
      <c r="D766" s="29" t="str">
        <f t="shared" si="1"/>
        <v>0</v>
      </c>
      <c r="E766" s="29" t="str">
        <f t="shared" si="2"/>
        <v>0</v>
      </c>
      <c r="F766" s="29" t="str">
        <f t="shared" si="3"/>
        <v>0</v>
      </c>
      <c r="G766" s="32" t="str">
        <f t="shared" si="4"/>
        <v>0</v>
      </c>
      <c r="H766" s="39">
        <v>15515.45</v>
      </c>
      <c r="I766" s="40"/>
      <c r="K766" s="36"/>
      <c r="L766" s="2"/>
      <c r="M766" s="38"/>
      <c r="N766" s="38"/>
      <c r="O766" s="38"/>
    </row>
    <row r="767">
      <c r="A767" s="15" t="s">
        <v>35</v>
      </c>
      <c r="B767" s="36" t="s">
        <v>815</v>
      </c>
      <c r="C767" s="37" t="s">
        <v>520</v>
      </c>
      <c r="D767" s="29" t="str">
        <f t="shared" si="1"/>
        <v>0</v>
      </c>
      <c r="E767" s="29" t="str">
        <f t="shared" si="2"/>
        <v>0</v>
      </c>
      <c r="F767" s="29" t="str">
        <f t="shared" si="3"/>
        <v>0</v>
      </c>
      <c r="G767" s="32" t="str">
        <f t="shared" si="4"/>
        <v>0</v>
      </c>
      <c r="H767" s="39">
        <v>10905.22</v>
      </c>
      <c r="I767" s="40"/>
      <c r="K767" s="36"/>
      <c r="L767" s="2"/>
      <c r="M767" s="38"/>
      <c r="N767" s="38"/>
      <c r="O767" s="38"/>
    </row>
    <row r="768">
      <c r="A768" s="15" t="s">
        <v>35</v>
      </c>
      <c r="B768" s="36" t="s">
        <v>816</v>
      </c>
      <c r="C768" s="37" t="s">
        <v>520</v>
      </c>
      <c r="D768" s="29" t="str">
        <f t="shared" si="1"/>
        <v>0</v>
      </c>
      <c r="E768" s="29" t="str">
        <f t="shared" si="2"/>
        <v>0</v>
      </c>
      <c r="F768" s="29" t="str">
        <f t="shared" si="3"/>
        <v>0</v>
      </c>
      <c r="G768" s="32" t="str">
        <f t="shared" si="4"/>
        <v>0</v>
      </c>
      <c r="H768" s="39">
        <v>9401.01</v>
      </c>
      <c r="I768" s="40"/>
      <c r="K768" s="36"/>
      <c r="L768" s="2"/>
      <c r="M768" s="38"/>
      <c r="N768" s="38"/>
      <c r="O768" s="38"/>
    </row>
    <row r="769">
      <c r="A769" s="15" t="s">
        <v>35</v>
      </c>
      <c r="B769" s="36" t="s">
        <v>817</v>
      </c>
      <c r="C769" s="37" t="s">
        <v>520</v>
      </c>
      <c r="D769" s="29" t="str">
        <f t="shared" si="1"/>
        <v>0</v>
      </c>
      <c r="E769" s="29" t="str">
        <f t="shared" si="2"/>
        <v>0</v>
      </c>
      <c r="F769" s="29" t="str">
        <f t="shared" si="3"/>
        <v>0</v>
      </c>
      <c r="G769" s="32" t="str">
        <f t="shared" si="4"/>
        <v>0</v>
      </c>
      <c r="H769" s="39">
        <v>160490.02</v>
      </c>
      <c r="I769" s="40"/>
      <c r="K769" s="36"/>
      <c r="L769" s="2"/>
      <c r="M769" s="38"/>
      <c r="N769" s="38"/>
      <c r="O769" s="38"/>
    </row>
    <row r="770">
      <c r="A770" s="15" t="s">
        <v>35</v>
      </c>
      <c r="B770" s="36" t="s">
        <v>818</v>
      </c>
      <c r="C770" s="37" t="s">
        <v>520</v>
      </c>
      <c r="D770" s="29" t="str">
        <f t="shared" si="1"/>
        <v>0</v>
      </c>
      <c r="E770" s="29" t="str">
        <f t="shared" si="2"/>
        <v>0</v>
      </c>
      <c r="F770" s="29" t="str">
        <f t="shared" si="3"/>
        <v>0</v>
      </c>
      <c r="G770" s="32" t="str">
        <f t="shared" si="4"/>
        <v>0</v>
      </c>
      <c r="H770" s="39">
        <v>15581.91</v>
      </c>
      <c r="I770" s="40"/>
      <c r="K770" s="36"/>
      <c r="L770" s="2"/>
      <c r="M770" s="38"/>
      <c r="N770" s="38"/>
      <c r="O770" s="38"/>
    </row>
    <row r="771">
      <c r="A771" s="15" t="s">
        <v>35</v>
      </c>
      <c r="B771" s="36" t="s">
        <v>819</v>
      </c>
      <c r="C771" s="37" t="s">
        <v>520</v>
      </c>
      <c r="D771" s="29" t="str">
        <f t="shared" si="1"/>
        <v>0</v>
      </c>
      <c r="E771" s="29" t="str">
        <f t="shared" si="2"/>
        <v>0</v>
      </c>
      <c r="F771" s="29" t="str">
        <f t="shared" si="3"/>
        <v>0</v>
      </c>
      <c r="G771" s="32" t="str">
        <f t="shared" si="4"/>
        <v>0</v>
      </c>
      <c r="H771" s="39">
        <v>215584.35</v>
      </c>
      <c r="I771" s="40"/>
      <c r="K771" s="36"/>
      <c r="L771" s="2"/>
      <c r="M771" s="38"/>
      <c r="N771" s="38"/>
      <c r="O771" s="38"/>
    </row>
    <row r="772">
      <c r="A772" s="15" t="s">
        <v>35</v>
      </c>
      <c r="B772" s="36" t="s">
        <v>820</v>
      </c>
      <c r="C772" s="37" t="s">
        <v>520</v>
      </c>
      <c r="D772" s="29" t="str">
        <f t="shared" si="1"/>
        <v>0</v>
      </c>
      <c r="E772" s="29" t="str">
        <f t="shared" si="2"/>
        <v>0</v>
      </c>
      <c r="F772" s="29" t="str">
        <f t="shared" si="3"/>
        <v>0</v>
      </c>
      <c r="G772" s="32" t="str">
        <f t="shared" si="4"/>
        <v>0</v>
      </c>
      <c r="H772" s="39">
        <v>15933.76</v>
      </c>
      <c r="I772" s="40"/>
      <c r="K772" s="36"/>
      <c r="L772" s="2"/>
      <c r="M772" s="38"/>
      <c r="N772" s="38"/>
      <c r="O772" s="38"/>
    </row>
    <row r="773">
      <c r="A773" s="15" t="s">
        <v>35</v>
      </c>
      <c r="B773" s="36" t="s">
        <v>821</v>
      </c>
      <c r="C773" s="37" t="s">
        <v>520</v>
      </c>
      <c r="D773" s="29" t="str">
        <f t="shared" si="1"/>
        <v>0</v>
      </c>
      <c r="E773" s="29" t="str">
        <f t="shared" si="2"/>
        <v>0</v>
      </c>
      <c r="F773" s="29" t="str">
        <f t="shared" si="3"/>
        <v>0</v>
      </c>
      <c r="G773" s="32" t="str">
        <f t="shared" si="4"/>
        <v>0</v>
      </c>
      <c r="H773" s="39">
        <v>6118.57</v>
      </c>
      <c r="I773" s="40"/>
      <c r="K773" s="36"/>
      <c r="L773" s="2"/>
      <c r="M773" s="38"/>
      <c r="N773" s="38"/>
      <c r="O773" s="38"/>
    </row>
    <row r="774">
      <c r="A774" s="15" t="s">
        <v>35</v>
      </c>
      <c r="B774" s="36" t="s">
        <v>822</v>
      </c>
      <c r="C774" s="37" t="s">
        <v>520</v>
      </c>
      <c r="D774" s="29" t="str">
        <f t="shared" si="1"/>
        <v>0</v>
      </c>
      <c r="E774" s="29" t="str">
        <f t="shared" si="2"/>
        <v>0</v>
      </c>
      <c r="F774" s="29" t="str">
        <f t="shared" si="3"/>
        <v>0</v>
      </c>
      <c r="G774" s="32" t="str">
        <f t="shared" si="4"/>
        <v>0</v>
      </c>
      <c r="H774" s="39">
        <v>4942.64</v>
      </c>
      <c r="I774" s="40"/>
      <c r="K774" s="36"/>
      <c r="L774" s="2"/>
      <c r="M774" s="38"/>
      <c r="N774" s="38"/>
      <c r="O774" s="38"/>
    </row>
    <row r="775">
      <c r="A775" s="15" t="s">
        <v>35</v>
      </c>
      <c r="B775" s="36" t="s">
        <v>823</v>
      </c>
      <c r="C775" s="37" t="s">
        <v>520</v>
      </c>
      <c r="D775" s="29" t="str">
        <f t="shared" si="1"/>
        <v>0</v>
      </c>
      <c r="E775" s="29" t="str">
        <f t="shared" si="2"/>
        <v>0</v>
      </c>
      <c r="F775" s="29" t="str">
        <f t="shared" si="3"/>
        <v>0</v>
      </c>
      <c r="G775" s="32" t="str">
        <f t="shared" si="4"/>
        <v>0</v>
      </c>
      <c r="H775" s="39">
        <v>6418.05</v>
      </c>
      <c r="I775" s="40"/>
      <c r="K775" s="36"/>
      <c r="L775" s="2"/>
      <c r="M775" s="38"/>
      <c r="N775" s="38"/>
      <c r="O775" s="38"/>
    </row>
    <row r="776">
      <c r="A776" s="15" t="s">
        <v>35</v>
      </c>
      <c r="B776" s="36" t="s">
        <v>824</v>
      </c>
      <c r="C776" s="37" t="s">
        <v>520</v>
      </c>
      <c r="D776" s="29" t="str">
        <f t="shared" si="1"/>
        <v>0</v>
      </c>
      <c r="E776" s="29" t="str">
        <f t="shared" si="2"/>
        <v>Cliffs Natural Resources</v>
      </c>
      <c r="F776" s="35" t="str">
        <f t="shared" si="3"/>
        <v>CLIFFS NATURAL RESOURCES INC USD0.125</v>
      </c>
      <c r="G776" s="32">
        <f t="shared" si="4"/>
        <v>5153.45</v>
      </c>
      <c r="H776" s="39">
        <v>5153.45</v>
      </c>
      <c r="I776" s="40"/>
      <c r="K776" s="36"/>
      <c r="L776" s="2"/>
      <c r="M776" s="38"/>
      <c r="N776" s="38"/>
      <c r="O776" s="38"/>
    </row>
    <row r="777">
      <c r="A777" s="15" t="s">
        <v>35</v>
      </c>
      <c r="B777" s="36" t="s">
        <v>825</v>
      </c>
      <c r="C777" s="37" t="s">
        <v>520</v>
      </c>
      <c r="D777" s="29" t="str">
        <f t="shared" si="1"/>
        <v>0</v>
      </c>
      <c r="E777" s="29" t="str">
        <f t="shared" si="2"/>
        <v>0</v>
      </c>
      <c r="F777" s="29" t="str">
        <f t="shared" si="3"/>
        <v>0</v>
      </c>
      <c r="G777" s="32" t="str">
        <f t="shared" si="4"/>
        <v>0</v>
      </c>
      <c r="H777" s="39">
        <v>16452.88</v>
      </c>
      <c r="I777" s="40"/>
      <c r="K777" s="36"/>
      <c r="L777" s="2"/>
      <c r="M777" s="38"/>
      <c r="N777" s="38"/>
      <c r="O777" s="38"/>
    </row>
    <row r="778">
      <c r="A778" s="15" t="s">
        <v>35</v>
      </c>
      <c r="B778" s="36" t="s">
        <v>826</v>
      </c>
      <c r="C778" s="37" t="s">
        <v>520</v>
      </c>
      <c r="D778" s="29" t="str">
        <f t="shared" si="1"/>
        <v>0</v>
      </c>
      <c r="E778" s="29" t="str">
        <f t="shared" si="2"/>
        <v>CLP Holdings</v>
      </c>
      <c r="F778" s="35" t="str">
        <f t="shared" si="3"/>
        <v>CLP HOLDINGS HKD5</v>
      </c>
      <c r="G778" s="32">
        <f t="shared" si="4"/>
        <v>16555.33</v>
      </c>
      <c r="H778" s="39">
        <v>16555.33</v>
      </c>
      <c r="I778" s="40"/>
      <c r="K778" s="36"/>
      <c r="L778" s="2"/>
      <c r="M778" s="38"/>
      <c r="N778" s="38"/>
      <c r="O778" s="38"/>
    </row>
    <row r="779">
      <c r="A779" s="15" t="s">
        <v>35</v>
      </c>
      <c r="B779" s="36" t="s">
        <v>827</v>
      </c>
      <c r="C779" s="37" t="s">
        <v>520</v>
      </c>
      <c r="D779" s="29" t="str">
        <f t="shared" si="1"/>
        <v>0</v>
      </c>
      <c r="E779" s="29" t="str">
        <f t="shared" si="2"/>
        <v>0</v>
      </c>
      <c r="F779" s="29" t="str">
        <f t="shared" si="3"/>
        <v>0</v>
      </c>
      <c r="G779" s="32" t="str">
        <f t="shared" si="4"/>
        <v>0</v>
      </c>
      <c r="H779" s="39">
        <v>33594.67</v>
      </c>
      <c r="I779" s="40"/>
      <c r="K779" s="36"/>
      <c r="L779" s="2"/>
      <c r="M779" s="38"/>
      <c r="N779" s="38"/>
      <c r="O779" s="38"/>
    </row>
    <row r="780">
      <c r="A780" s="15" t="s">
        <v>35</v>
      </c>
      <c r="B780" s="36" t="s">
        <v>828</v>
      </c>
      <c r="C780" s="37" t="s">
        <v>520</v>
      </c>
      <c r="D780" s="29" t="str">
        <f t="shared" si="1"/>
        <v>0</v>
      </c>
      <c r="E780" s="29" t="str">
        <f t="shared" si="2"/>
        <v>0</v>
      </c>
      <c r="F780" s="29" t="str">
        <f t="shared" si="3"/>
        <v>0</v>
      </c>
      <c r="G780" s="32" t="str">
        <f t="shared" si="4"/>
        <v>0</v>
      </c>
      <c r="H780" s="39">
        <v>8621.0</v>
      </c>
      <c r="I780" s="40"/>
      <c r="K780" s="36"/>
      <c r="L780" s="2"/>
      <c r="M780" s="38"/>
      <c r="N780" s="38"/>
      <c r="O780" s="38"/>
    </row>
    <row r="781">
      <c r="A781" s="15" t="s">
        <v>35</v>
      </c>
      <c r="B781" s="36" t="s">
        <v>829</v>
      </c>
      <c r="C781" s="37" t="s">
        <v>520</v>
      </c>
      <c r="D781" s="29" t="str">
        <f t="shared" si="1"/>
        <v>0</v>
      </c>
      <c r="E781" s="29" t="str">
        <f t="shared" si="2"/>
        <v>0</v>
      </c>
      <c r="F781" s="29" t="str">
        <f t="shared" si="3"/>
        <v>0</v>
      </c>
      <c r="G781" s="32" t="str">
        <f t="shared" si="4"/>
        <v>0</v>
      </c>
      <c r="H781" s="39">
        <v>13444.22</v>
      </c>
      <c r="I781" s="40"/>
      <c r="K781" s="36"/>
      <c r="L781" s="2"/>
      <c r="M781" s="38"/>
      <c r="N781" s="38"/>
      <c r="O781" s="38"/>
    </row>
    <row r="782">
      <c r="A782" s="15" t="s">
        <v>35</v>
      </c>
      <c r="B782" s="36" t="s">
        <v>830</v>
      </c>
      <c r="C782" s="37" t="s">
        <v>520</v>
      </c>
      <c r="D782" s="29" t="str">
        <f t="shared" si="1"/>
        <v>0</v>
      </c>
      <c r="E782" s="29" t="str">
        <f t="shared" si="2"/>
        <v>0</v>
      </c>
      <c r="F782" s="29" t="str">
        <f t="shared" si="3"/>
        <v>0</v>
      </c>
      <c r="G782" s="32" t="str">
        <f t="shared" si="4"/>
        <v>0</v>
      </c>
      <c r="H782" s="39">
        <v>4613.47</v>
      </c>
      <c r="I782" s="40"/>
      <c r="K782" s="36"/>
      <c r="L782" s="2"/>
      <c r="M782" s="38"/>
      <c r="N782" s="38"/>
      <c r="O782" s="38"/>
    </row>
    <row r="783">
      <c r="A783" s="15" t="s">
        <v>35</v>
      </c>
      <c r="B783" s="36" t="s">
        <v>831</v>
      </c>
      <c r="C783" s="37" t="s">
        <v>520</v>
      </c>
      <c r="D783" s="29" t="str">
        <f t="shared" si="1"/>
        <v>0</v>
      </c>
      <c r="E783" s="29" t="str">
        <f t="shared" si="2"/>
        <v>0</v>
      </c>
      <c r="F783" s="29" t="str">
        <f t="shared" si="3"/>
        <v>0</v>
      </c>
      <c r="G783" s="32" t="str">
        <f t="shared" si="4"/>
        <v>0</v>
      </c>
      <c r="H783" s="39">
        <v>20855.08</v>
      </c>
      <c r="I783" s="40"/>
      <c r="K783" s="36"/>
      <c r="L783" s="2"/>
      <c r="M783" s="38"/>
      <c r="N783" s="38"/>
      <c r="O783" s="38"/>
    </row>
    <row r="784">
      <c r="A784" s="15" t="s">
        <v>35</v>
      </c>
      <c r="B784" s="36" t="s">
        <v>832</v>
      </c>
      <c r="C784" s="37" t="s">
        <v>520</v>
      </c>
      <c r="D784" s="29" t="str">
        <f t="shared" si="1"/>
        <v>0</v>
      </c>
      <c r="E784" s="29" t="str">
        <f t="shared" si="2"/>
        <v>0</v>
      </c>
      <c r="F784" s="29" t="str">
        <f t="shared" si="3"/>
        <v>0</v>
      </c>
      <c r="G784" s="32" t="str">
        <f t="shared" si="4"/>
        <v>0</v>
      </c>
      <c r="H784" s="39">
        <v>7305.55</v>
      </c>
      <c r="I784" s="40"/>
      <c r="K784" s="36"/>
      <c r="L784" s="2"/>
      <c r="M784" s="38"/>
      <c r="N784" s="38"/>
      <c r="O784" s="38"/>
    </row>
    <row r="785">
      <c r="A785" s="15" t="s">
        <v>35</v>
      </c>
      <c r="B785" s="36" t="s">
        <v>833</v>
      </c>
      <c r="C785" s="37" t="s">
        <v>520</v>
      </c>
      <c r="D785" s="29" t="str">
        <f t="shared" si="1"/>
        <v>0</v>
      </c>
      <c r="E785" s="29" t="str">
        <f t="shared" si="2"/>
        <v>0</v>
      </c>
      <c r="F785" s="29" t="str">
        <f t="shared" si="3"/>
        <v>0</v>
      </c>
      <c r="G785" s="32" t="str">
        <f t="shared" si="4"/>
        <v>0</v>
      </c>
      <c r="H785" s="39">
        <v>237138.99</v>
      </c>
      <c r="I785" s="40"/>
      <c r="K785" s="36"/>
      <c r="L785" s="2"/>
      <c r="M785" s="38"/>
      <c r="N785" s="38"/>
      <c r="O785" s="38"/>
    </row>
    <row r="786">
      <c r="A786" s="15" t="s">
        <v>35</v>
      </c>
      <c r="B786" s="36" t="s">
        <v>834</v>
      </c>
      <c r="C786" s="37" t="s">
        <v>520</v>
      </c>
      <c r="D786" s="29" t="str">
        <f t="shared" si="1"/>
        <v>0</v>
      </c>
      <c r="E786" s="29" t="str">
        <f t="shared" si="2"/>
        <v>0</v>
      </c>
      <c r="F786" s="29" t="str">
        <f t="shared" si="3"/>
        <v>0</v>
      </c>
      <c r="G786" s="32" t="str">
        <f t="shared" si="4"/>
        <v>0</v>
      </c>
      <c r="H786" s="39">
        <v>15568.97</v>
      </c>
      <c r="I786" s="40"/>
      <c r="K786" s="36"/>
      <c r="L786" s="2"/>
      <c r="M786" s="38"/>
      <c r="N786" s="38"/>
      <c r="O786" s="38"/>
    </row>
    <row r="787">
      <c r="A787" s="15" t="s">
        <v>35</v>
      </c>
      <c r="B787" s="36" t="s">
        <v>835</v>
      </c>
      <c r="C787" s="37" t="s">
        <v>520</v>
      </c>
      <c r="D787" s="29" t="str">
        <f t="shared" si="1"/>
        <v>0</v>
      </c>
      <c r="E787" s="29" t="str">
        <f t="shared" si="2"/>
        <v>0</v>
      </c>
      <c r="F787" s="29" t="str">
        <f t="shared" si="3"/>
        <v>0</v>
      </c>
      <c r="G787" s="32" t="str">
        <f t="shared" si="4"/>
        <v>0</v>
      </c>
      <c r="H787" s="39">
        <v>7656.74</v>
      </c>
      <c r="I787" s="40"/>
      <c r="K787" s="36"/>
      <c r="L787" s="2"/>
      <c r="M787" s="38"/>
      <c r="N787" s="38"/>
      <c r="O787" s="38"/>
    </row>
    <row r="788">
      <c r="A788" s="15" t="s">
        <v>35</v>
      </c>
      <c r="B788" s="36" t="s">
        <v>836</v>
      </c>
      <c r="C788" s="37" t="s">
        <v>520</v>
      </c>
      <c r="D788" s="29" t="str">
        <f t="shared" si="1"/>
        <v>0</v>
      </c>
      <c r="E788" s="29" t="str">
        <f t="shared" si="2"/>
        <v>0</v>
      </c>
      <c r="F788" s="29" t="str">
        <f t="shared" si="3"/>
        <v>0</v>
      </c>
      <c r="G788" s="32" t="str">
        <f t="shared" si="4"/>
        <v>0</v>
      </c>
      <c r="H788" s="39">
        <v>6751.37</v>
      </c>
      <c r="I788" s="40"/>
      <c r="K788" s="36"/>
      <c r="L788" s="2"/>
      <c r="M788" s="38"/>
      <c r="N788" s="38"/>
      <c r="O788" s="38"/>
    </row>
    <row r="789">
      <c r="A789" s="15" t="s">
        <v>35</v>
      </c>
      <c r="B789" s="36" t="s">
        <v>837</v>
      </c>
      <c r="C789" s="37" t="s">
        <v>520</v>
      </c>
      <c r="D789" s="29" t="str">
        <f t="shared" si="1"/>
        <v>0</v>
      </c>
      <c r="E789" s="29" t="str">
        <f t="shared" si="2"/>
        <v>0</v>
      </c>
      <c r="F789" s="29" t="str">
        <f t="shared" si="3"/>
        <v>0</v>
      </c>
      <c r="G789" s="32" t="str">
        <f t="shared" si="4"/>
        <v>0</v>
      </c>
      <c r="H789" s="39">
        <v>39537.09</v>
      </c>
      <c r="I789" s="40"/>
      <c r="K789" s="36"/>
      <c r="L789" s="2"/>
      <c r="M789" s="38"/>
      <c r="N789" s="38"/>
      <c r="O789" s="38"/>
    </row>
    <row r="790">
      <c r="A790" s="15" t="s">
        <v>35</v>
      </c>
      <c r="B790" s="36" t="s">
        <v>838</v>
      </c>
      <c r="C790" s="37" t="s">
        <v>520</v>
      </c>
      <c r="D790" s="29" t="str">
        <f t="shared" si="1"/>
        <v>0</v>
      </c>
      <c r="E790" s="29" t="str">
        <f t="shared" si="2"/>
        <v>0</v>
      </c>
      <c r="F790" s="29" t="str">
        <f t="shared" si="3"/>
        <v>0</v>
      </c>
      <c r="G790" s="32" t="str">
        <f t="shared" si="4"/>
        <v>0</v>
      </c>
      <c r="H790" s="39">
        <v>82227.18</v>
      </c>
      <c r="I790" s="40"/>
      <c r="K790" s="36"/>
      <c r="L790" s="2"/>
      <c r="M790" s="38"/>
      <c r="N790" s="38"/>
      <c r="O790" s="38"/>
    </row>
    <row r="791">
      <c r="A791" s="15" t="s">
        <v>35</v>
      </c>
      <c r="B791" s="36" t="s">
        <v>839</v>
      </c>
      <c r="C791" s="37" t="s">
        <v>520</v>
      </c>
      <c r="D791" s="29" t="str">
        <f t="shared" si="1"/>
        <v>0</v>
      </c>
      <c r="E791" s="29" t="str">
        <f t="shared" si="2"/>
        <v>0</v>
      </c>
      <c r="F791" s="29" t="str">
        <f t="shared" si="3"/>
        <v>0</v>
      </c>
      <c r="G791" s="32" t="str">
        <f t="shared" si="4"/>
        <v>0</v>
      </c>
      <c r="H791" s="39">
        <v>8895.49</v>
      </c>
      <c r="I791" s="40"/>
      <c r="K791" s="36"/>
      <c r="L791" s="2"/>
      <c r="M791" s="38"/>
      <c r="N791" s="38"/>
      <c r="O791" s="38"/>
    </row>
    <row r="792">
      <c r="A792" s="15" t="s">
        <v>35</v>
      </c>
      <c r="B792" s="36" t="s">
        <v>840</v>
      </c>
      <c r="C792" s="37" t="s">
        <v>520</v>
      </c>
      <c r="D792" s="29" t="str">
        <f t="shared" si="1"/>
        <v>0</v>
      </c>
      <c r="E792" s="29" t="str">
        <f t="shared" si="2"/>
        <v>0</v>
      </c>
      <c r="F792" s="29" t="str">
        <f t="shared" si="3"/>
        <v>0</v>
      </c>
      <c r="G792" s="32" t="str">
        <f t="shared" si="4"/>
        <v>0</v>
      </c>
      <c r="H792" s="39">
        <v>5019.97</v>
      </c>
      <c r="I792" s="40"/>
      <c r="K792" s="36"/>
      <c r="L792" s="2"/>
      <c r="M792" s="38"/>
      <c r="N792" s="38"/>
      <c r="O792" s="38"/>
    </row>
    <row r="793">
      <c r="A793" s="15" t="s">
        <v>35</v>
      </c>
      <c r="B793" s="36" t="s">
        <v>841</v>
      </c>
      <c r="C793" s="37" t="s">
        <v>520</v>
      </c>
      <c r="D793" s="29" t="str">
        <f t="shared" si="1"/>
        <v>0</v>
      </c>
      <c r="E793" s="29" t="str">
        <f t="shared" si="2"/>
        <v>0</v>
      </c>
      <c r="F793" s="29" t="str">
        <f t="shared" si="3"/>
        <v>0</v>
      </c>
      <c r="G793" s="32" t="str">
        <f t="shared" si="4"/>
        <v>0</v>
      </c>
      <c r="H793" s="39">
        <v>32867.12</v>
      </c>
      <c r="I793" s="40"/>
      <c r="K793" s="36"/>
      <c r="L793" s="2"/>
      <c r="M793" s="38"/>
      <c r="N793" s="38"/>
      <c r="O793" s="38"/>
    </row>
    <row r="794">
      <c r="A794" s="15" t="s">
        <v>35</v>
      </c>
      <c r="B794" s="36" t="s">
        <v>842</v>
      </c>
      <c r="C794" s="37" t="s">
        <v>520</v>
      </c>
      <c r="D794" s="29" t="str">
        <f t="shared" si="1"/>
        <v>0</v>
      </c>
      <c r="E794" s="29" t="str">
        <f t="shared" si="2"/>
        <v>0</v>
      </c>
      <c r="F794" s="29" t="str">
        <f t="shared" si="3"/>
        <v>0</v>
      </c>
      <c r="G794" s="32" t="str">
        <f t="shared" si="4"/>
        <v>0</v>
      </c>
      <c r="H794" s="39">
        <v>148935.9</v>
      </c>
      <c r="I794" s="40"/>
      <c r="K794" s="36"/>
      <c r="L794" s="2"/>
      <c r="M794" s="38"/>
      <c r="N794" s="38"/>
      <c r="O794" s="38"/>
    </row>
    <row r="795">
      <c r="A795" s="15" t="s">
        <v>35</v>
      </c>
      <c r="B795" s="36" t="s">
        <v>843</v>
      </c>
      <c r="C795" s="37" t="s">
        <v>520</v>
      </c>
      <c r="D795" s="29" t="str">
        <f t="shared" si="1"/>
        <v>0</v>
      </c>
      <c r="E795" s="29" t="str">
        <f t="shared" si="2"/>
        <v>0</v>
      </c>
      <c r="F795" s="29" t="str">
        <f t="shared" si="3"/>
        <v>0</v>
      </c>
      <c r="G795" s="32" t="str">
        <f t="shared" si="4"/>
        <v>0</v>
      </c>
      <c r="H795" s="39">
        <v>11573.52</v>
      </c>
      <c r="I795" s="40"/>
      <c r="K795" s="36"/>
      <c r="L795" s="2"/>
      <c r="M795" s="38"/>
      <c r="N795" s="38"/>
      <c r="O795" s="38"/>
    </row>
    <row r="796">
      <c r="A796" s="15" t="s">
        <v>35</v>
      </c>
      <c r="B796" s="36" t="s">
        <v>844</v>
      </c>
      <c r="C796" s="37" t="s">
        <v>520</v>
      </c>
      <c r="D796" s="29" t="str">
        <f t="shared" si="1"/>
        <v>0</v>
      </c>
      <c r="E796" s="29" t="str">
        <f t="shared" si="2"/>
        <v>0</v>
      </c>
      <c r="F796" s="29" t="str">
        <f t="shared" si="3"/>
        <v>0</v>
      </c>
      <c r="G796" s="32" t="str">
        <f t="shared" si="4"/>
        <v>0</v>
      </c>
      <c r="H796" s="39">
        <v>4399.71</v>
      </c>
      <c r="I796" s="40"/>
      <c r="K796" s="36"/>
      <c r="L796" s="2"/>
      <c r="M796" s="38"/>
      <c r="N796" s="38"/>
      <c r="O796" s="38"/>
    </row>
    <row r="797">
      <c r="A797" s="15" t="s">
        <v>35</v>
      </c>
      <c r="B797" s="36" t="s">
        <v>845</v>
      </c>
      <c r="C797" s="37" t="s">
        <v>520</v>
      </c>
      <c r="D797" s="29" t="str">
        <f t="shared" si="1"/>
        <v>0</v>
      </c>
      <c r="E797" s="29" t="str">
        <f t="shared" si="2"/>
        <v>0</v>
      </c>
      <c r="F797" s="29" t="str">
        <f t="shared" si="3"/>
        <v>0</v>
      </c>
      <c r="G797" s="32" t="str">
        <f t="shared" si="4"/>
        <v>0</v>
      </c>
      <c r="H797" s="39">
        <v>5134.82</v>
      </c>
      <c r="I797" s="40"/>
      <c r="K797" s="36"/>
      <c r="L797" s="2"/>
      <c r="M797" s="38"/>
      <c r="N797" s="38"/>
      <c r="O797" s="38"/>
    </row>
    <row r="798">
      <c r="A798" s="15" t="s">
        <v>35</v>
      </c>
      <c r="B798" s="36" t="s">
        <v>846</v>
      </c>
      <c r="C798" s="37" t="s">
        <v>520</v>
      </c>
      <c r="D798" s="29" t="str">
        <f t="shared" si="1"/>
        <v>0</v>
      </c>
      <c r="E798" s="29" t="str">
        <f t="shared" si="2"/>
        <v>0</v>
      </c>
      <c r="F798" s="29" t="str">
        <f t="shared" si="3"/>
        <v>0</v>
      </c>
      <c r="G798" s="32" t="str">
        <f t="shared" si="4"/>
        <v>0</v>
      </c>
      <c r="H798" s="39">
        <v>21272.3</v>
      </c>
      <c r="I798" s="40"/>
      <c r="K798" s="36"/>
      <c r="L798" s="2"/>
      <c r="M798" s="38"/>
      <c r="N798" s="38"/>
      <c r="O798" s="38"/>
    </row>
    <row r="799">
      <c r="A799" s="15" t="s">
        <v>35</v>
      </c>
      <c r="B799" s="36" t="s">
        <v>847</v>
      </c>
      <c r="C799" s="37" t="s">
        <v>520</v>
      </c>
      <c r="D799" s="29" t="str">
        <f t="shared" si="1"/>
        <v>0</v>
      </c>
      <c r="E799" s="29" t="str">
        <f t="shared" si="2"/>
        <v>0</v>
      </c>
      <c r="F799" s="29" t="str">
        <f t="shared" si="3"/>
        <v>0</v>
      </c>
      <c r="G799" s="32" t="str">
        <f t="shared" si="4"/>
        <v>0</v>
      </c>
      <c r="H799" s="39">
        <v>151024.2</v>
      </c>
      <c r="I799" s="40"/>
      <c r="K799" s="36"/>
      <c r="L799" s="2"/>
      <c r="M799" s="38"/>
      <c r="N799" s="38"/>
      <c r="O799" s="38"/>
    </row>
    <row r="800">
      <c r="A800" s="15" t="s">
        <v>35</v>
      </c>
      <c r="B800" s="36" t="s">
        <v>848</v>
      </c>
      <c r="C800" s="37" t="s">
        <v>520</v>
      </c>
      <c r="D800" s="29" t="str">
        <f t="shared" si="1"/>
        <v>0</v>
      </c>
      <c r="E800" s="29" t="str">
        <f t="shared" si="2"/>
        <v>0</v>
      </c>
      <c r="F800" s="29" t="str">
        <f t="shared" si="3"/>
        <v>0</v>
      </c>
      <c r="G800" s="32" t="str">
        <f t="shared" si="4"/>
        <v>0</v>
      </c>
      <c r="H800" s="39">
        <v>29416.81</v>
      </c>
      <c r="I800" s="40"/>
      <c r="K800" s="36"/>
      <c r="L800" s="2"/>
      <c r="M800" s="38"/>
      <c r="N800" s="38"/>
      <c r="O800" s="38"/>
    </row>
    <row r="801">
      <c r="A801" s="15" t="s">
        <v>35</v>
      </c>
      <c r="B801" s="36" t="s">
        <v>849</v>
      </c>
      <c r="C801" s="37" t="s">
        <v>520</v>
      </c>
      <c r="D801" s="29" t="str">
        <f t="shared" si="1"/>
        <v>0</v>
      </c>
      <c r="E801" s="29" t="str">
        <f t="shared" si="2"/>
        <v>0</v>
      </c>
      <c r="F801" s="29" t="str">
        <f t="shared" si="3"/>
        <v>0</v>
      </c>
      <c r="G801" s="32" t="str">
        <f t="shared" si="4"/>
        <v>0</v>
      </c>
      <c r="H801" s="39">
        <v>10726.81</v>
      </c>
      <c r="I801" s="40"/>
      <c r="K801" s="36"/>
      <c r="L801" s="2"/>
      <c r="M801" s="38"/>
      <c r="N801" s="38"/>
      <c r="O801" s="38"/>
    </row>
    <row r="802">
      <c r="A802" s="15" t="s">
        <v>35</v>
      </c>
      <c r="B802" s="36" t="s">
        <v>850</v>
      </c>
      <c r="C802" s="37" t="s">
        <v>520</v>
      </c>
      <c r="D802" s="29" t="str">
        <f t="shared" si="1"/>
        <v>0</v>
      </c>
      <c r="E802" s="29" t="str">
        <f t="shared" si="2"/>
        <v>0</v>
      </c>
      <c r="F802" s="29" t="str">
        <f t="shared" si="3"/>
        <v>0</v>
      </c>
      <c r="G802" s="32" t="str">
        <f t="shared" si="4"/>
        <v>0</v>
      </c>
      <c r="H802" s="39">
        <v>6743.74</v>
      </c>
      <c r="I802" s="40"/>
      <c r="K802" s="36"/>
      <c r="L802" s="2"/>
      <c r="M802" s="38"/>
      <c r="N802" s="38"/>
      <c r="O802" s="38"/>
    </row>
    <row r="803">
      <c r="A803" s="15" t="s">
        <v>35</v>
      </c>
      <c r="B803" s="36" t="s">
        <v>851</v>
      </c>
      <c r="C803" s="37" t="s">
        <v>520</v>
      </c>
      <c r="D803" s="29" t="str">
        <f t="shared" si="1"/>
        <v>0</v>
      </c>
      <c r="E803" s="29" t="str">
        <f t="shared" si="2"/>
        <v>0</v>
      </c>
      <c r="F803" s="29" t="str">
        <f t="shared" si="3"/>
        <v>0</v>
      </c>
      <c r="G803" s="32" t="str">
        <f t="shared" si="4"/>
        <v>0</v>
      </c>
      <c r="H803" s="39">
        <v>18691.89</v>
      </c>
      <c r="I803" s="40"/>
      <c r="K803" s="36"/>
      <c r="L803" s="2"/>
      <c r="M803" s="38"/>
      <c r="N803" s="38"/>
      <c r="O803" s="38"/>
    </row>
    <row r="804">
      <c r="A804" s="15" t="s">
        <v>35</v>
      </c>
      <c r="B804" s="36" t="s">
        <v>852</v>
      </c>
      <c r="C804" s="37" t="s">
        <v>520</v>
      </c>
      <c r="D804" s="29" t="str">
        <f t="shared" si="1"/>
        <v>Concho Resources </v>
      </c>
      <c r="E804" s="29" t="str">
        <f t="shared" si="2"/>
        <v>0</v>
      </c>
      <c r="F804" s="35" t="str">
        <f t="shared" si="3"/>
        <v>CONCHO RESOURCES INC USD0.001</v>
      </c>
      <c r="G804" s="32">
        <f t="shared" si="4"/>
        <v>15300.78</v>
      </c>
      <c r="H804" s="39">
        <v>15300.78</v>
      </c>
      <c r="I804" s="40"/>
      <c r="K804" s="36"/>
      <c r="L804" s="2"/>
      <c r="M804" s="38"/>
      <c r="N804" s="38"/>
      <c r="O804" s="38"/>
    </row>
    <row r="805">
      <c r="A805" s="15" t="s">
        <v>35</v>
      </c>
      <c r="B805" s="36" t="s">
        <v>853</v>
      </c>
      <c r="C805" s="37" t="s">
        <v>520</v>
      </c>
      <c r="D805" s="29" t="str">
        <f t="shared" si="1"/>
        <v>ConocoPhillips</v>
      </c>
      <c r="E805" s="29" t="str">
        <f t="shared" si="2"/>
        <v>0</v>
      </c>
      <c r="F805" s="35" t="str">
        <f t="shared" si="3"/>
        <v>CONOCOPHILLIPS COM USD1.25</v>
      </c>
      <c r="G805" s="32">
        <f t="shared" si="4"/>
        <v>116536.91</v>
      </c>
      <c r="H805" s="39">
        <v>116536.91</v>
      </c>
      <c r="I805" s="40"/>
      <c r="K805" s="36"/>
      <c r="L805" s="2"/>
      <c r="M805" s="38"/>
      <c r="N805" s="38"/>
      <c r="O805" s="38"/>
    </row>
    <row r="806">
      <c r="A806" s="15" t="s">
        <v>35</v>
      </c>
      <c r="B806" s="36" t="s">
        <v>854</v>
      </c>
      <c r="C806" s="37" t="s">
        <v>520</v>
      </c>
      <c r="D806" s="29" t="str">
        <f t="shared" si="1"/>
        <v>0</v>
      </c>
      <c r="E806" s="29" t="str">
        <f t="shared" si="2"/>
        <v>0</v>
      </c>
      <c r="F806" s="29" t="str">
        <f t="shared" si="3"/>
        <v>0</v>
      </c>
      <c r="G806" s="32" t="str">
        <f t="shared" si="4"/>
        <v>0</v>
      </c>
      <c r="H806" s="39">
        <v>21572.81</v>
      </c>
      <c r="I806" s="40"/>
      <c r="K806" s="36"/>
      <c r="L806" s="2"/>
      <c r="M806" s="38"/>
      <c r="N806" s="38"/>
      <c r="O806" s="38"/>
    </row>
    <row r="807">
      <c r="A807" s="15" t="s">
        <v>35</v>
      </c>
      <c r="B807" s="36" t="s">
        <v>855</v>
      </c>
      <c r="C807" s="37" t="s">
        <v>520</v>
      </c>
      <c r="D807" s="29" t="str">
        <f t="shared" si="1"/>
        <v>Consol Energy </v>
      </c>
      <c r="E807" s="29" t="str">
        <f t="shared" si="2"/>
        <v>Consol Energy</v>
      </c>
      <c r="F807" s="35" t="str">
        <f t="shared" si="3"/>
        <v>CONSOL ENERGY INC USD0.01</v>
      </c>
      <c r="G807" s="32">
        <f t="shared" si="4"/>
        <v>11897.39</v>
      </c>
      <c r="H807" s="39">
        <v>11897.39</v>
      </c>
      <c r="I807" s="40"/>
      <c r="K807" s="36"/>
      <c r="L807" s="2"/>
      <c r="M807" s="38"/>
      <c r="N807" s="38"/>
      <c r="O807" s="38"/>
    </row>
    <row r="808">
      <c r="A808" s="15" t="s">
        <v>35</v>
      </c>
      <c r="B808" s="36" t="s">
        <v>856</v>
      </c>
      <c r="C808" s="37" t="s">
        <v>520</v>
      </c>
      <c r="D808" s="29" t="str">
        <f t="shared" si="1"/>
        <v>0</v>
      </c>
      <c r="E808" s="29" t="str">
        <f t="shared" si="2"/>
        <v>0</v>
      </c>
      <c r="F808" s="29" t="str">
        <f t="shared" si="3"/>
        <v>0</v>
      </c>
      <c r="G808" s="32" t="str">
        <f t="shared" si="4"/>
        <v>0</v>
      </c>
      <c r="H808" s="39">
        <v>15089.95</v>
      </c>
      <c r="I808" s="40"/>
      <c r="K808" s="36"/>
      <c r="L808" s="2"/>
      <c r="M808" s="38"/>
      <c r="N808" s="38"/>
      <c r="O808" s="38"/>
    </row>
    <row r="809">
      <c r="A809" s="15" t="s">
        <v>35</v>
      </c>
      <c r="B809" s="36" t="s">
        <v>857</v>
      </c>
      <c r="C809" s="37" t="s">
        <v>520</v>
      </c>
      <c r="D809" s="29" t="str">
        <f t="shared" si="1"/>
        <v>0</v>
      </c>
      <c r="E809" s="29" t="str">
        <f t="shared" si="2"/>
        <v>0</v>
      </c>
      <c r="F809" s="29" t="str">
        <f t="shared" si="3"/>
        <v>0</v>
      </c>
      <c r="G809" s="32" t="str">
        <f t="shared" si="4"/>
        <v>0</v>
      </c>
      <c r="H809" s="39">
        <v>31836.39</v>
      </c>
      <c r="I809" s="40"/>
      <c r="K809" s="36"/>
      <c r="L809" s="2"/>
      <c r="M809" s="38"/>
      <c r="N809" s="38"/>
      <c r="O809" s="38"/>
    </row>
    <row r="810">
      <c r="A810" s="15" t="s">
        <v>35</v>
      </c>
      <c r="B810" s="36" t="s">
        <v>858</v>
      </c>
      <c r="C810" s="37" t="s">
        <v>520</v>
      </c>
      <c r="D810" s="29" t="str">
        <f t="shared" si="1"/>
        <v>Continental Resources</v>
      </c>
      <c r="E810" s="29" t="str">
        <f t="shared" si="2"/>
        <v>0</v>
      </c>
      <c r="F810" s="35" t="str">
        <f t="shared" si="3"/>
        <v>CONTINENTAL RESOURCES INC/OK USD0.01</v>
      </c>
      <c r="G810" s="32">
        <f t="shared" si="4"/>
        <v>6760.59</v>
      </c>
      <c r="H810" s="39">
        <v>6760.59</v>
      </c>
      <c r="I810" s="40"/>
      <c r="K810" s="36"/>
      <c r="L810" s="2"/>
      <c r="M810" s="38"/>
      <c r="N810" s="38"/>
      <c r="O810" s="38"/>
    </row>
    <row r="811">
      <c r="A811" s="15" t="s">
        <v>35</v>
      </c>
      <c r="B811" s="36" t="s">
        <v>859</v>
      </c>
      <c r="C811" s="37" t="s">
        <v>520</v>
      </c>
      <c r="D811" s="29" t="str">
        <f t="shared" si="1"/>
        <v>0</v>
      </c>
      <c r="E811" s="29" t="str">
        <f t="shared" si="2"/>
        <v>0</v>
      </c>
      <c r="F811" s="29" t="str">
        <f t="shared" si="3"/>
        <v>0</v>
      </c>
      <c r="G811" s="32" t="str">
        <f t="shared" si="4"/>
        <v>0</v>
      </c>
      <c r="H811" s="39">
        <v>33279.73</v>
      </c>
      <c r="I811" s="40"/>
      <c r="K811" s="36"/>
      <c r="L811" s="2"/>
      <c r="M811" s="38"/>
      <c r="N811" s="38"/>
      <c r="O811" s="38"/>
    </row>
    <row r="812">
      <c r="A812" s="15" t="s">
        <v>35</v>
      </c>
      <c r="B812" s="36" t="s">
        <v>860</v>
      </c>
      <c r="C812" s="37" t="s">
        <v>520</v>
      </c>
      <c r="D812" s="29" t="str">
        <f t="shared" si="1"/>
        <v>0</v>
      </c>
      <c r="E812" s="29" t="str">
        <f t="shared" si="2"/>
        <v>0</v>
      </c>
      <c r="F812" s="29" t="str">
        <f t="shared" si="3"/>
        <v>0</v>
      </c>
      <c r="G812" s="32" t="str">
        <f t="shared" si="4"/>
        <v>0</v>
      </c>
      <c r="H812" s="39">
        <v>70090.09</v>
      </c>
      <c r="I812" s="40"/>
      <c r="K812" s="36"/>
      <c r="L812" s="2"/>
      <c r="M812" s="38"/>
      <c r="N812" s="38"/>
      <c r="O812" s="38"/>
    </row>
    <row r="813">
      <c r="A813" s="15" t="s">
        <v>35</v>
      </c>
      <c r="B813" s="36" t="s">
        <v>861</v>
      </c>
      <c r="C813" s="37" t="s">
        <v>520</v>
      </c>
      <c r="D813" s="29" t="str">
        <f t="shared" si="1"/>
        <v>0</v>
      </c>
      <c r="E813" s="29" t="str">
        <f t="shared" si="2"/>
        <v>0</v>
      </c>
      <c r="F813" s="29" t="str">
        <f t="shared" si="3"/>
        <v>0</v>
      </c>
      <c r="G813" s="32" t="str">
        <f t="shared" si="4"/>
        <v>0</v>
      </c>
      <c r="H813" s="39">
        <v>41869.73</v>
      </c>
      <c r="I813" s="40"/>
      <c r="K813" s="36"/>
      <c r="L813" s="2"/>
      <c r="M813" s="38"/>
      <c r="N813" s="38"/>
      <c r="O813" s="38"/>
    </row>
    <row r="814">
      <c r="A814" s="15" t="s">
        <v>35</v>
      </c>
      <c r="B814" s="36" t="s">
        <v>862</v>
      </c>
      <c r="C814" s="37" t="s">
        <v>520</v>
      </c>
      <c r="D814" s="29" t="str">
        <f t="shared" si="1"/>
        <v>0</v>
      </c>
      <c r="E814" s="29" t="str">
        <f t="shared" si="2"/>
        <v>0</v>
      </c>
      <c r="F814" s="29" t="str">
        <f t="shared" si="3"/>
        <v>0</v>
      </c>
      <c r="G814" s="32" t="str">
        <f t="shared" si="4"/>
        <v>0</v>
      </c>
      <c r="H814" s="39">
        <v>17713.99</v>
      </c>
      <c r="I814" s="40"/>
      <c r="K814" s="36"/>
      <c r="L814" s="2"/>
      <c r="M814" s="38"/>
      <c r="N814" s="38"/>
      <c r="O814" s="38"/>
    </row>
    <row r="815">
      <c r="A815" s="15" t="s">
        <v>35</v>
      </c>
      <c r="B815" s="36" t="s">
        <v>863</v>
      </c>
      <c r="C815" s="37" t="s">
        <v>520</v>
      </c>
      <c r="D815" s="29" t="str">
        <f t="shared" si="1"/>
        <v>0</v>
      </c>
      <c r="E815" s="29" t="str">
        <f t="shared" si="2"/>
        <v>0</v>
      </c>
      <c r="F815" s="29" t="str">
        <f t="shared" si="3"/>
        <v>0</v>
      </c>
      <c r="G815" s="32" t="str">
        <f t="shared" si="4"/>
        <v>0</v>
      </c>
      <c r="H815" s="39">
        <v>5632.46</v>
      </c>
      <c r="I815" s="40"/>
      <c r="K815" s="36"/>
      <c r="L815" s="2"/>
      <c r="M815" s="38"/>
      <c r="N815" s="38"/>
      <c r="O815" s="38"/>
    </row>
    <row r="816">
      <c r="A816" s="15" t="s">
        <v>35</v>
      </c>
      <c r="B816" s="36" t="s">
        <v>864</v>
      </c>
      <c r="C816" s="37" t="s">
        <v>520</v>
      </c>
      <c r="D816" s="29" t="str">
        <f t="shared" si="1"/>
        <v>0</v>
      </c>
      <c r="E816" s="29" t="str">
        <f t="shared" si="2"/>
        <v>0</v>
      </c>
      <c r="F816" s="29" t="str">
        <f t="shared" si="3"/>
        <v>0</v>
      </c>
      <c r="G816" s="32" t="str">
        <f t="shared" si="4"/>
        <v>0</v>
      </c>
      <c r="H816" s="39">
        <v>65152.05</v>
      </c>
      <c r="I816" s="40"/>
      <c r="K816" s="36"/>
      <c r="L816" s="2"/>
      <c r="M816" s="38"/>
      <c r="N816" s="38"/>
      <c r="O816" s="38"/>
    </row>
    <row r="817">
      <c r="A817" s="15" t="s">
        <v>35</v>
      </c>
      <c r="B817" s="36" t="s">
        <v>865</v>
      </c>
      <c r="C817" s="37" t="s">
        <v>520</v>
      </c>
      <c r="D817" s="29" t="str">
        <f t="shared" si="1"/>
        <v>0</v>
      </c>
      <c r="E817" s="29" t="str">
        <f t="shared" si="2"/>
        <v>0</v>
      </c>
      <c r="F817" s="29" t="str">
        <f t="shared" si="3"/>
        <v>0</v>
      </c>
      <c r="G817" s="32" t="str">
        <f t="shared" si="4"/>
        <v>0</v>
      </c>
      <c r="H817" s="39">
        <v>9087.97</v>
      </c>
      <c r="I817" s="40"/>
      <c r="K817" s="36"/>
      <c r="L817" s="2"/>
      <c r="M817" s="38"/>
      <c r="N817" s="38"/>
      <c r="O817" s="38"/>
    </row>
    <row r="818">
      <c r="A818" s="15" t="s">
        <v>35</v>
      </c>
      <c r="B818" s="36" t="s">
        <v>866</v>
      </c>
      <c r="C818" s="37" t="s">
        <v>520</v>
      </c>
      <c r="D818" s="29" t="str">
        <f t="shared" si="1"/>
        <v>Crescent Point Energy </v>
      </c>
      <c r="E818" s="29" t="str">
        <f t="shared" si="2"/>
        <v>0</v>
      </c>
      <c r="F818" s="35" t="str">
        <f t="shared" si="3"/>
        <v>CRESCENT POINT ENERGY CORP NPV</v>
      </c>
      <c r="G818" s="32">
        <f t="shared" si="4"/>
        <v>20715.11</v>
      </c>
      <c r="H818" s="39">
        <v>20715.11</v>
      </c>
      <c r="I818" s="40"/>
      <c r="K818" s="36"/>
      <c r="L818" s="2"/>
      <c r="M818" s="38"/>
      <c r="N818" s="38"/>
      <c r="O818" s="38"/>
    </row>
    <row r="819">
      <c r="A819" s="15" t="s">
        <v>35</v>
      </c>
      <c r="B819" s="36" t="s">
        <v>867</v>
      </c>
      <c r="C819" s="37" t="s">
        <v>520</v>
      </c>
      <c r="D819" s="29" t="str">
        <f t="shared" si="1"/>
        <v>0</v>
      </c>
      <c r="E819" s="29" t="str">
        <f t="shared" si="2"/>
        <v>0</v>
      </c>
      <c r="F819" s="29" t="str">
        <f t="shared" si="3"/>
        <v>0</v>
      </c>
      <c r="G819" s="32" t="str">
        <f t="shared" si="4"/>
        <v>0</v>
      </c>
      <c r="H819" s="39">
        <v>31610.57</v>
      </c>
      <c r="I819" s="40"/>
      <c r="K819" s="36"/>
      <c r="L819" s="2"/>
      <c r="M819" s="38"/>
      <c r="N819" s="38"/>
      <c r="O819" s="38"/>
    </row>
    <row r="820">
      <c r="A820" s="15" t="s">
        <v>35</v>
      </c>
      <c r="B820" s="36" t="s">
        <v>868</v>
      </c>
      <c r="C820" s="37" t="s">
        <v>520</v>
      </c>
      <c r="D820" s="29" t="str">
        <f t="shared" si="1"/>
        <v>0</v>
      </c>
      <c r="E820" s="29" t="str">
        <f t="shared" si="2"/>
        <v>0</v>
      </c>
      <c r="F820" s="29" t="str">
        <f t="shared" si="3"/>
        <v>0</v>
      </c>
      <c r="G820" s="32" t="str">
        <f t="shared" si="4"/>
        <v>0</v>
      </c>
      <c r="H820" s="39">
        <v>7670.91</v>
      </c>
      <c r="I820" s="40"/>
      <c r="K820" s="36"/>
      <c r="L820" s="2"/>
      <c r="M820" s="38"/>
      <c r="N820" s="38"/>
      <c r="O820" s="38"/>
    </row>
    <row r="821">
      <c r="A821" s="15" t="s">
        <v>35</v>
      </c>
      <c r="B821" s="36" t="s">
        <v>869</v>
      </c>
      <c r="C821" s="37" t="s">
        <v>520</v>
      </c>
      <c r="D821" s="29" t="str">
        <f t="shared" si="1"/>
        <v>0</v>
      </c>
      <c r="E821" s="29" t="str">
        <f t="shared" si="2"/>
        <v>0</v>
      </c>
      <c r="F821" s="29" t="str">
        <f t="shared" si="3"/>
        <v>0</v>
      </c>
      <c r="G821" s="32" t="str">
        <f t="shared" si="4"/>
        <v>0</v>
      </c>
      <c r="H821" s="39">
        <v>42768.41</v>
      </c>
      <c r="I821" s="40"/>
      <c r="K821" s="36"/>
      <c r="L821" s="2"/>
      <c r="M821" s="38"/>
      <c r="N821" s="38"/>
      <c r="O821" s="38"/>
    </row>
    <row r="822">
      <c r="A822" s="15" t="s">
        <v>35</v>
      </c>
      <c r="B822" s="36" t="s">
        <v>870</v>
      </c>
      <c r="C822" s="37" t="s">
        <v>520</v>
      </c>
      <c r="D822" s="29" t="str">
        <f t="shared" si="1"/>
        <v>0</v>
      </c>
      <c r="E822" s="29" t="str">
        <f t="shared" si="2"/>
        <v>0</v>
      </c>
      <c r="F822" s="29" t="str">
        <f t="shared" si="3"/>
        <v>0</v>
      </c>
      <c r="G822" s="32" t="str">
        <f t="shared" si="4"/>
        <v>0</v>
      </c>
      <c r="H822" s="39">
        <v>39911.42</v>
      </c>
      <c r="I822" s="40"/>
      <c r="K822" s="36"/>
      <c r="L822" s="2"/>
      <c r="M822" s="38"/>
      <c r="N822" s="38"/>
      <c r="O822" s="38"/>
    </row>
    <row r="823">
      <c r="A823" s="15" t="s">
        <v>35</v>
      </c>
      <c r="B823" s="36" t="s">
        <v>871</v>
      </c>
      <c r="C823" s="37" t="s">
        <v>520</v>
      </c>
      <c r="D823" s="29" t="str">
        <f t="shared" si="1"/>
        <v>0</v>
      </c>
      <c r="E823" s="29" t="str">
        <f t="shared" si="2"/>
        <v>0</v>
      </c>
      <c r="F823" s="29" t="str">
        <f t="shared" si="3"/>
        <v>0</v>
      </c>
      <c r="G823" s="32" t="str">
        <f t="shared" si="4"/>
        <v>0</v>
      </c>
      <c r="H823" s="39">
        <v>12187.06</v>
      </c>
      <c r="I823" s="40"/>
      <c r="K823" s="36"/>
      <c r="L823" s="2"/>
      <c r="M823" s="38"/>
      <c r="N823" s="38"/>
      <c r="O823" s="38"/>
    </row>
    <row r="824">
      <c r="A824" s="15" t="s">
        <v>35</v>
      </c>
      <c r="B824" s="36" t="s">
        <v>872</v>
      </c>
      <c r="C824" s="37" t="s">
        <v>520</v>
      </c>
      <c r="D824" s="29" t="str">
        <f t="shared" si="1"/>
        <v>0</v>
      </c>
      <c r="E824" s="29" t="str">
        <f t="shared" si="2"/>
        <v>0</v>
      </c>
      <c r="F824" s="29" t="str">
        <f t="shared" si="3"/>
        <v>0</v>
      </c>
      <c r="G824" s="32" t="str">
        <f t="shared" si="4"/>
        <v>0</v>
      </c>
      <c r="H824" s="39">
        <v>35849.17</v>
      </c>
      <c r="I824" s="40"/>
      <c r="K824" s="36"/>
      <c r="L824" s="2"/>
      <c r="M824" s="38"/>
      <c r="N824" s="38"/>
      <c r="O824" s="38"/>
    </row>
    <row r="825">
      <c r="A825" s="15" t="s">
        <v>35</v>
      </c>
      <c r="B825" s="36" t="s">
        <v>873</v>
      </c>
      <c r="C825" s="37" t="s">
        <v>520</v>
      </c>
      <c r="D825" s="29" t="str">
        <f t="shared" si="1"/>
        <v>0</v>
      </c>
      <c r="E825" s="29" t="str">
        <f t="shared" si="2"/>
        <v>0</v>
      </c>
      <c r="F825" s="29" t="str">
        <f t="shared" si="3"/>
        <v>0</v>
      </c>
      <c r="G825" s="32" t="str">
        <f t="shared" si="4"/>
        <v>0</v>
      </c>
      <c r="H825" s="39">
        <v>115704.31</v>
      </c>
      <c r="I825" s="40"/>
      <c r="K825" s="36"/>
      <c r="L825" s="2"/>
      <c r="M825" s="38"/>
      <c r="N825" s="38"/>
      <c r="O825" s="38"/>
    </row>
    <row r="826">
      <c r="A826" s="15" t="s">
        <v>35</v>
      </c>
      <c r="B826" s="36" t="s">
        <v>874</v>
      </c>
      <c r="C826" s="37" t="s">
        <v>520</v>
      </c>
      <c r="D826" s="29" t="str">
        <f t="shared" si="1"/>
        <v>0</v>
      </c>
      <c r="E826" s="29" t="str">
        <f t="shared" si="2"/>
        <v>0</v>
      </c>
      <c r="F826" s="29" t="str">
        <f t="shared" si="3"/>
        <v>0</v>
      </c>
      <c r="G826" s="32" t="str">
        <f t="shared" si="4"/>
        <v>0</v>
      </c>
      <c r="H826" s="39">
        <v>22047.11</v>
      </c>
      <c r="I826" s="40"/>
      <c r="K826" s="36"/>
      <c r="L826" s="2"/>
      <c r="M826" s="38"/>
      <c r="N826" s="38"/>
      <c r="O826" s="38"/>
    </row>
    <row r="827">
      <c r="A827" s="15" t="s">
        <v>35</v>
      </c>
      <c r="B827" s="36" t="s">
        <v>875</v>
      </c>
      <c r="C827" s="37" t="s">
        <v>520</v>
      </c>
      <c r="D827" s="29" t="str">
        <f t="shared" si="1"/>
        <v>0</v>
      </c>
      <c r="E827" s="29" t="str">
        <f t="shared" si="2"/>
        <v>0</v>
      </c>
      <c r="F827" s="29" t="str">
        <f t="shared" si="3"/>
        <v>0</v>
      </c>
      <c r="G827" s="32" t="str">
        <f t="shared" si="4"/>
        <v>0</v>
      </c>
      <c r="H827" s="39">
        <v>9031.02</v>
      </c>
      <c r="I827" s="40"/>
      <c r="K827" s="36"/>
      <c r="L827" s="2"/>
      <c r="M827" s="38"/>
      <c r="N827" s="38"/>
      <c r="O827" s="38"/>
    </row>
    <row r="828">
      <c r="A828" s="15" t="s">
        <v>35</v>
      </c>
      <c r="B828" s="36" t="s">
        <v>876</v>
      </c>
      <c r="C828" s="37" t="s">
        <v>520</v>
      </c>
      <c r="D828" s="29" t="str">
        <f t="shared" si="1"/>
        <v>0</v>
      </c>
      <c r="E828" s="29" t="str">
        <f t="shared" si="2"/>
        <v>0</v>
      </c>
      <c r="F828" s="29" t="str">
        <f t="shared" si="3"/>
        <v>0</v>
      </c>
      <c r="G828" s="32" t="str">
        <f t="shared" si="4"/>
        <v>0</v>
      </c>
      <c r="H828" s="39">
        <v>4842.92</v>
      </c>
      <c r="I828" s="40"/>
      <c r="K828" s="36"/>
      <c r="L828" s="2"/>
      <c r="M828" s="38"/>
      <c r="N828" s="38"/>
      <c r="O828" s="38"/>
    </row>
    <row r="829">
      <c r="A829" s="15" t="s">
        <v>35</v>
      </c>
      <c r="B829" s="36" t="s">
        <v>877</v>
      </c>
      <c r="C829" s="37" t="s">
        <v>520</v>
      </c>
      <c r="D829" s="29" t="str">
        <f t="shared" si="1"/>
        <v>0</v>
      </c>
      <c r="E829" s="29" t="str">
        <f t="shared" si="2"/>
        <v>0</v>
      </c>
      <c r="F829" s="29" t="str">
        <f t="shared" si="3"/>
        <v>0</v>
      </c>
      <c r="G829" s="32" t="str">
        <f t="shared" si="4"/>
        <v>0</v>
      </c>
      <c r="H829" s="39">
        <v>17394.91</v>
      </c>
      <c r="I829" s="40"/>
      <c r="K829" s="36"/>
      <c r="L829" s="2"/>
      <c r="M829" s="38"/>
      <c r="N829" s="38"/>
      <c r="O829" s="38"/>
    </row>
    <row r="830">
      <c r="A830" s="15" t="s">
        <v>35</v>
      </c>
      <c r="B830" s="36" t="s">
        <v>878</v>
      </c>
      <c r="C830" s="37" t="s">
        <v>520</v>
      </c>
      <c r="D830" s="29" t="str">
        <f t="shared" si="1"/>
        <v>0</v>
      </c>
      <c r="E830" s="29" t="str">
        <f t="shared" si="2"/>
        <v>0</v>
      </c>
      <c r="F830" s="29" t="str">
        <f t="shared" si="3"/>
        <v>0</v>
      </c>
      <c r="G830" s="32" t="str">
        <f t="shared" si="4"/>
        <v>0</v>
      </c>
      <c r="H830" s="39">
        <v>22764.37</v>
      </c>
      <c r="I830" s="40"/>
      <c r="K830" s="36"/>
      <c r="L830" s="2"/>
      <c r="M830" s="38"/>
      <c r="N830" s="38"/>
      <c r="O830" s="38"/>
    </row>
    <row r="831">
      <c r="A831" s="15" t="s">
        <v>35</v>
      </c>
      <c r="B831" s="36" t="s">
        <v>879</v>
      </c>
      <c r="C831" s="37" t="s">
        <v>520</v>
      </c>
      <c r="D831" s="29" t="str">
        <f t="shared" si="1"/>
        <v>0</v>
      </c>
      <c r="E831" s="29" t="str">
        <f t="shared" si="2"/>
        <v>0</v>
      </c>
      <c r="F831" s="29" t="str">
        <f t="shared" si="3"/>
        <v>0</v>
      </c>
      <c r="G831" s="32" t="str">
        <f t="shared" si="4"/>
        <v>0</v>
      </c>
      <c r="H831" s="39">
        <v>111554.11</v>
      </c>
      <c r="I831" s="40"/>
      <c r="K831" s="36"/>
      <c r="L831" s="2"/>
      <c r="M831" s="38"/>
      <c r="N831" s="38"/>
      <c r="O831" s="38"/>
    </row>
    <row r="832">
      <c r="A832" s="15" t="s">
        <v>35</v>
      </c>
      <c r="B832" s="36" t="s">
        <v>880</v>
      </c>
      <c r="C832" s="37" t="s">
        <v>520</v>
      </c>
      <c r="D832" s="29" t="str">
        <f t="shared" si="1"/>
        <v>0</v>
      </c>
      <c r="E832" s="29" t="str">
        <f t="shared" si="2"/>
        <v>0</v>
      </c>
      <c r="F832" s="29" t="str">
        <f t="shared" si="3"/>
        <v>0</v>
      </c>
      <c r="G832" s="32" t="str">
        <f t="shared" si="4"/>
        <v>0</v>
      </c>
      <c r="H832" s="39">
        <v>9838.87</v>
      </c>
      <c r="I832" s="40"/>
      <c r="K832" s="36"/>
      <c r="L832" s="2"/>
      <c r="M832" s="38"/>
      <c r="N832" s="38"/>
      <c r="O832" s="38"/>
    </row>
    <row r="833">
      <c r="A833" s="15" t="s">
        <v>35</v>
      </c>
      <c r="B833" s="36" t="s">
        <v>881</v>
      </c>
      <c r="C833" s="37" t="s">
        <v>520</v>
      </c>
      <c r="D833" s="29" t="str">
        <f t="shared" si="1"/>
        <v>0</v>
      </c>
      <c r="E833" s="29" t="str">
        <f t="shared" si="2"/>
        <v>0</v>
      </c>
      <c r="F833" s="29" t="str">
        <f t="shared" si="3"/>
        <v>0</v>
      </c>
      <c r="G833" s="32" t="str">
        <f t="shared" si="4"/>
        <v>0</v>
      </c>
      <c r="H833" s="39">
        <v>17113.66</v>
      </c>
      <c r="I833" s="40"/>
      <c r="K833" s="36"/>
      <c r="L833" s="2"/>
      <c r="M833" s="38"/>
      <c r="N833" s="38"/>
      <c r="O833" s="38"/>
    </row>
    <row r="834">
      <c r="A834" s="15" t="s">
        <v>35</v>
      </c>
      <c r="B834" s="36" t="s">
        <v>882</v>
      </c>
      <c r="C834" s="37" t="s">
        <v>520</v>
      </c>
      <c r="D834" s="29" t="str">
        <f t="shared" si="1"/>
        <v>0</v>
      </c>
      <c r="E834" s="29" t="str">
        <f t="shared" si="2"/>
        <v>0</v>
      </c>
      <c r="F834" s="29" t="str">
        <f t="shared" si="3"/>
        <v>0</v>
      </c>
      <c r="G834" s="32" t="str">
        <f t="shared" si="4"/>
        <v>0</v>
      </c>
      <c r="H834" s="39">
        <v>23866.89</v>
      </c>
      <c r="I834" s="40"/>
      <c r="K834" s="36"/>
      <c r="L834" s="2"/>
      <c r="M834" s="38"/>
      <c r="N834" s="38"/>
      <c r="O834" s="38"/>
    </row>
    <row r="835">
      <c r="A835" s="15" t="s">
        <v>35</v>
      </c>
      <c r="B835" s="36" t="s">
        <v>883</v>
      </c>
      <c r="C835" s="37" t="s">
        <v>520</v>
      </c>
      <c r="D835" s="29" t="str">
        <f t="shared" si="1"/>
        <v>0</v>
      </c>
      <c r="E835" s="29" t="str">
        <f t="shared" si="2"/>
        <v>0</v>
      </c>
      <c r="F835" s="29" t="str">
        <f t="shared" si="3"/>
        <v>0</v>
      </c>
      <c r="G835" s="32" t="str">
        <f t="shared" si="4"/>
        <v>0</v>
      </c>
      <c r="H835" s="39">
        <v>61758.15</v>
      </c>
      <c r="I835" s="40"/>
      <c r="K835" s="36"/>
      <c r="L835" s="2"/>
      <c r="M835" s="38"/>
      <c r="N835" s="38"/>
      <c r="O835" s="38"/>
    </row>
    <row r="836">
      <c r="A836" s="15" t="s">
        <v>35</v>
      </c>
      <c r="B836" s="36" t="s">
        <v>884</v>
      </c>
      <c r="C836" s="37" t="s">
        <v>520</v>
      </c>
      <c r="D836" s="29" t="str">
        <f t="shared" si="1"/>
        <v>0</v>
      </c>
      <c r="E836" s="29" t="str">
        <f t="shared" si="2"/>
        <v>0</v>
      </c>
      <c r="F836" s="29" t="str">
        <f t="shared" si="3"/>
        <v>0</v>
      </c>
      <c r="G836" s="32" t="str">
        <f t="shared" si="4"/>
        <v>0</v>
      </c>
      <c r="H836" s="39">
        <v>53812.36</v>
      </c>
      <c r="I836" s="40"/>
      <c r="K836" s="36"/>
      <c r="L836" s="2"/>
      <c r="M836" s="38"/>
      <c r="N836" s="38"/>
      <c r="O836" s="38"/>
    </row>
    <row r="837">
      <c r="A837" s="15" t="s">
        <v>35</v>
      </c>
      <c r="B837" s="36" t="s">
        <v>885</v>
      </c>
      <c r="C837" s="37" t="s">
        <v>520</v>
      </c>
      <c r="D837" s="29" t="str">
        <f t="shared" si="1"/>
        <v>0</v>
      </c>
      <c r="E837" s="29" t="str">
        <f t="shared" si="2"/>
        <v>0</v>
      </c>
      <c r="F837" s="29" t="str">
        <f t="shared" si="3"/>
        <v>0</v>
      </c>
      <c r="G837" s="32" t="str">
        <f t="shared" si="4"/>
        <v>0</v>
      </c>
      <c r="H837" s="39">
        <v>24823.67</v>
      </c>
      <c r="I837" s="40"/>
      <c r="K837" s="36"/>
      <c r="L837" s="2"/>
      <c r="M837" s="38"/>
      <c r="N837" s="38"/>
      <c r="O837" s="38"/>
    </row>
    <row r="838">
      <c r="A838" s="15" t="s">
        <v>35</v>
      </c>
      <c r="B838" s="36" t="s">
        <v>886</v>
      </c>
      <c r="C838" s="37" t="s">
        <v>520</v>
      </c>
      <c r="D838" s="29" t="str">
        <f t="shared" si="1"/>
        <v>0</v>
      </c>
      <c r="E838" s="29" t="str">
        <f t="shared" si="2"/>
        <v>0</v>
      </c>
      <c r="F838" s="29" t="str">
        <f t="shared" si="3"/>
        <v>0</v>
      </c>
      <c r="G838" s="32" t="str">
        <f t="shared" si="4"/>
        <v>0</v>
      </c>
      <c r="H838" s="39">
        <v>9735.7</v>
      </c>
      <c r="I838" s="40"/>
      <c r="K838" s="36"/>
      <c r="L838" s="2"/>
      <c r="M838" s="38"/>
      <c r="N838" s="38"/>
      <c r="O838" s="38"/>
    </row>
    <row r="839">
      <c r="A839" s="15" t="s">
        <v>35</v>
      </c>
      <c r="B839" s="36" t="s">
        <v>887</v>
      </c>
      <c r="C839" s="37" t="s">
        <v>520</v>
      </c>
      <c r="D839" s="29" t="str">
        <f t="shared" si="1"/>
        <v>0</v>
      </c>
      <c r="E839" s="29" t="str">
        <f t="shared" si="2"/>
        <v>0</v>
      </c>
      <c r="F839" s="29" t="str">
        <f t="shared" si="3"/>
        <v>0</v>
      </c>
      <c r="G839" s="32" t="str">
        <f t="shared" si="4"/>
        <v>0</v>
      </c>
      <c r="H839" s="39">
        <v>10996.36</v>
      </c>
      <c r="I839" s="40"/>
      <c r="K839" s="36"/>
      <c r="L839" s="2"/>
      <c r="M839" s="38"/>
      <c r="N839" s="38"/>
      <c r="O839" s="38"/>
    </row>
    <row r="840">
      <c r="A840" s="15" t="s">
        <v>35</v>
      </c>
      <c r="B840" s="36" t="s">
        <v>888</v>
      </c>
      <c r="C840" s="37" t="s">
        <v>520</v>
      </c>
      <c r="D840" s="29" t="str">
        <f t="shared" si="1"/>
        <v>0</v>
      </c>
      <c r="E840" s="29" t="str">
        <f t="shared" si="2"/>
        <v>0</v>
      </c>
      <c r="F840" s="29" t="str">
        <f t="shared" si="3"/>
        <v>0</v>
      </c>
      <c r="G840" s="32" t="str">
        <f t="shared" si="4"/>
        <v>0</v>
      </c>
      <c r="H840" s="39">
        <v>17905.34</v>
      </c>
      <c r="I840" s="40"/>
      <c r="K840" s="36"/>
      <c r="L840" s="2"/>
      <c r="M840" s="38"/>
      <c r="N840" s="38"/>
      <c r="O840" s="38"/>
    </row>
    <row r="841">
      <c r="A841" s="15" t="s">
        <v>35</v>
      </c>
      <c r="B841" s="36" t="s">
        <v>889</v>
      </c>
      <c r="C841" s="37" t="s">
        <v>520</v>
      </c>
      <c r="D841" s="29" t="str">
        <f t="shared" si="1"/>
        <v>0</v>
      </c>
      <c r="E841" s="29" t="str">
        <f t="shared" si="2"/>
        <v>0</v>
      </c>
      <c r="F841" s="29" t="str">
        <f t="shared" si="3"/>
        <v>0</v>
      </c>
      <c r="G841" s="32" t="str">
        <f t="shared" si="4"/>
        <v>0</v>
      </c>
      <c r="H841" s="39">
        <v>32072.13</v>
      </c>
      <c r="I841" s="40"/>
      <c r="K841" s="36"/>
      <c r="L841" s="2"/>
      <c r="M841" s="38"/>
      <c r="N841" s="38"/>
      <c r="O841" s="38"/>
    </row>
    <row r="842">
      <c r="A842" s="15" t="s">
        <v>35</v>
      </c>
      <c r="B842" s="36" t="s">
        <v>890</v>
      </c>
      <c r="C842" s="37" t="s">
        <v>520</v>
      </c>
      <c r="D842" s="29" t="str">
        <f t="shared" si="1"/>
        <v>0</v>
      </c>
      <c r="E842" s="29" t="str">
        <f t="shared" si="2"/>
        <v>0</v>
      </c>
      <c r="F842" s="29" t="str">
        <f t="shared" si="3"/>
        <v>0</v>
      </c>
      <c r="G842" s="32" t="str">
        <f t="shared" si="4"/>
        <v>0</v>
      </c>
      <c r="H842" s="39">
        <v>4501.42</v>
      </c>
      <c r="I842" s="40"/>
      <c r="K842" s="36"/>
      <c r="L842" s="2"/>
      <c r="M842" s="38"/>
      <c r="N842" s="38"/>
      <c r="O842" s="38"/>
    </row>
    <row r="843">
      <c r="A843" s="15" t="s">
        <v>35</v>
      </c>
      <c r="B843" s="36" t="s">
        <v>891</v>
      </c>
      <c r="C843" s="37" t="s">
        <v>520</v>
      </c>
      <c r="D843" s="29" t="str">
        <f t="shared" si="1"/>
        <v>0</v>
      </c>
      <c r="E843" s="29" t="str">
        <f t="shared" si="2"/>
        <v>0</v>
      </c>
      <c r="F843" s="29" t="str">
        <f t="shared" si="3"/>
        <v>0</v>
      </c>
      <c r="G843" s="32" t="str">
        <f t="shared" si="4"/>
        <v>0</v>
      </c>
      <c r="H843" s="39">
        <v>44642.45</v>
      </c>
      <c r="I843" s="40"/>
      <c r="K843" s="36"/>
      <c r="L843" s="2"/>
      <c r="M843" s="38"/>
      <c r="N843" s="38"/>
      <c r="O843" s="38"/>
    </row>
    <row r="844">
      <c r="A844" s="15" t="s">
        <v>35</v>
      </c>
      <c r="B844" s="36" t="s">
        <v>892</v>
      </c>
      <c r="C844" s="37" t="s">
        <v>520</v>
      </c>
      <c r="D844" s="29" t="str">
        <f t="shared" si="1"/>
        <v>0</v>
      </c>
      <c r="E844" s="29" t="str">
        <f t="shared" si="2"/>
        <v>0</v>
      </c>
      <c r="F844" s="29" t="str">
        <f t="shared" si="3"/>
        <v>0</v>
      </c>
      <c r="G844" s="32" t="str">
        <f t="shared" si="4"/>
        <v>0</v>
      </c>
      <c r="H844" s="39">
        <v>8480.71</v>
      </c>
      <c r="I844" s="40"/>
      <c r="K844" s="36"/>
      <c r="L844" s="2"/>
      <c r="M844" s="38"/>
      <c r="N844" s="38"/>
      <c r="O844" s="38"/>
    </row>
    <row r="845">
      <c r="A845" s="15" t="s">
        <v>35</v>
      </c>
      <c r="B845" s="36" t="s">
        <v>893</v>
      </c>
      <c r="C845" s="37" t="s">
        <v>520</v>
      </c>
      <c r="D845" s="29" t="str">
        <f t="shared" si="1"/>
        <v>0</v>
      </c>
      <c r="E845" s="29" t="str">
        <f t="shared" si="2"/>
        <v>0</v>
      </c>
      <c r="F845" s="29" t="str">
        <f t="shared" si="3"/>
        <v>0</v>
      </c>
      <c r="G845" s="32" t="str">
        <f t="shared" si="4"/>
        <v>0</v>
      </c>
      <c r="H845" s="39">
        <v>25067.83</v>
      </c>
      <c r="I845" s="40"/>
      <c r="K845" s="36"/>
      <c r="L845" s="2"/>
      <c r="M845" s="38"/>
      <c r="N845" s="38"/>
      <c r="O845" s="38"/>
    </row>
    <row r="846">
      <c r="A846" s="15" t="s">
        <v>35</v>
      </c>
      <c r="B846" s="36" t="s">
        <v>894</v>
      </c>
      <c r="C846" s="37" t="s">
        <v>520</v>
      </c>
      <c r="D846" s="29" t="str">
        <f t="shared" si="1"/>
        <v>0</v>
      </c>
      <c r="E846" s="29" t="str">
        <f t="shared" si="2"/>
        <v>0</v>
      </c>
      <c r="F846" s="29" t="str">
        <f t="shared" si="3"/>
        <v>0</v>
      </c>
      <c r="G846" s="32" t="str">
        <f t="shared" si="4"/>
        <v>0</v>
      </c>
      <c r="H846" s="39">
        <v>8500.41</v>
      </c>
      <c r="I846" s="40"/>
      <c r="K846" s="36"/>
      <c r="L846" s="2"/>
      <c r="M846" s="38"/>
      <c r="N846" s="38"/>
      <c r="O846" s="38"/>
    </row>
    <row r="847">
      <c r="A847" s="15" t="s">
        <v>35</v>
      </c>
      <c r="B847" s="36" t="s">
        <v>895</v>
      </c>
      <c r="C847" s="37" t="s">
        <v>520</v>
      </c>
      <c r="D847" s="29" t="str">
        <f t="shared" si="1"/>
        <v>0</v>
      </c>
      <c r="E847" s="29" t="str">
        <f t="shared" si="2"/>
        <v>0</v>
      </c>
      <c r="F847" s="29" t="str">
        <f t="shared" si="3"/>
        <v>0</v>
      </c>
      <c r="G847" s="32" t="str">
        <f t="shared" si="4"/>
        <v>0</v>
      </c>
      <c r="H847" s="39">
        <v>15801.13</v>
      </c>
      <c r="I847" s="40"/>
      <c r="K847" s="36"/>
      <c r="L847" s="2"/>
      <c r="M847" s="38"/>
      <c r="N847" s="38"/>
      <c r="O847" s="38"/>
    </row>
    <row r="848">
      <c r="A848" s="15" t="s">
        <v>35</v>
      </c>
      <c r="B848" s="36" t="s">
        <v>896</v>
      </c>
      <c r="C848" s="37" t="s">
        <v>520</v>
      </c>
      <c r="D848" s="29" t="str">
        <f t="shared" si="1"/>
        <v>Denbury Resources </v>
      </c>
      <c r="E848" s="29" t="str">
        <f t="shared" si="2"/>
        <v>0</v>
      </c>
      <c r="F848" s="35" t="str">
        <f t="shared" si="3"/>
        <v>DENBURY RESOURCES INC USD0.001</v>
      </c>
      <c r="G848" s="32">
        <f t="shared" si="4"/>
        <v>8799.57</v>
      </c>
      <c r="H848" s="39">
        <v>8799.57</v>
      </c>
      <c r="I848" s="40"/>
      <c r="K848" s="36"/>
      <c r="L848" s="2"/>
      <c r="M848" s="38"/>
      <c r="N848" s="38"/>
      <c r="O848" s="38"/>
    </row>
    <row r="849">
      <c r="A849" s="15" t="s">
        <v>35</v>
      </c>
      <c r="B849" s="36" t="s">
        <v>897</v>
      </c>
      <c r="C849" s="37" t="s">
        <v>520</v>
      </c>
      <c r="D849" s="29" t="str">
        <f t="shared" si="1"/>
        <v>0</v>
      </c>
      <c r="E849" s="29" t="str">
        <f t="shared" si="2"/>
        <v>0</v>
      </c>
      <c r="F849" s="29" t="str">
        <f t="shared" si="3"/>
        <v>0</v>
      </c>
      <c r="G849" s="32" t="str">
        <f t="shared" si="4"/>
        <v>0</v>
      </c>
      <c r="H849" s="39">
        <v>34466.45</v>
      </c>
      <c r="I849" s="40"/>
      <c r="K849" s="36"/>
      <c r="L849" s="2"/>
      <c r="M849" s="38"/>
      <c r="N849" s="38"/>
      <c r="O849" s="38"/>
    </row>
    <row r="850">
      <c r="A850" s="15" t="s">
        <v>35</v>
      </c>
      <c r="B850" s="36" t="s">
        <v>898</v>
      </c>
      <c r="C850" s="37" t="s">
        <v>520</v>
      </c>
      <c r="D850" s="29" t="str">
        <f t="shared" si="1"/>
        <v>0</v>
      </c>
      <c r="E850" s="29" t="str">
        <f t="shared" si="2"/>
        <v>0</v>
      </c>
      <c r="F850" s="29" t="str">
        <f t="shared" si="3"/>
        <v>0</v>
      </c>
      <c r="G850" s="32" t="str">
        <f t="shared" si="4"/>
        <v>0</v>
      </c>
      <c r="H850" s="39">
        <v>9102.22</v>
      </c>
      <c r="I850" s="40"/>
      <c r="K850" s="36"/>
      <c r="L850" s="2"/>
      <c r="M850" s="38"/>
      <c r="N850" s="38"/>
      <c r="O850" s="38"/>
    </row>
    <row r="851">
      <c r="A851" s="15" t="s">
        <v>35</v>
      </c>
      <c r="B851" s="36" t="s">
        <v>899</v>
      </c>
      <c r="C851" s="37" t="s">
        <v>520</v>
      </c>
      <c r="D851" s="29" t="str">
        <f t="shared" si="1"/>
        <v>0</v>
      </c>
      <c r="E851" s="29" t="str">
        <f t="shared" si="2"/>
        <v>0</v>
      </c>
      <c r="F851" s="29" t="str">
        <f t="shared" si="3"/>
        <v>0</v>
      </c>
      <c r="G851" s="32" t="str">
        <f t="shared" si="4"/>
        <v>0</v>
      </c>
      <c r="H851" s="39">
        <v>12759.19</v>
      </c>
      <c r="I851" s="40"/>
      <c r="K851" s="36"/>
      <c r="L851" s="2"/>
      <c r="M851" s="38"/>
      <c r="N851" s="38"/>
      <c r="O851" s="38"/>
    </row>
    <row r="852">
      <c r="A852" s="15" t="s">
        <v>35</v>
      </c>
      <c r="B852" s="36" t="s">
        <v>900</v>
      </c>
      <c r="C852" s="37" t="s">
        <v>520</v>
      </c>
      <c r="D852" s="29" t="str">
        <f t="shared" si="1"/>
        <v>0</v>
      </c>
      <c r="E852" s="29" t="str">
        <f t="shared" si="2"/>
        <v>0</v>
      </c>
      <c r="F852" s="29" t="str">
        <f t="shared" si="3"/>
        <v>0</v>
      </c>
      <c r="G852" s="32" t="str">
        <f t="shared" si="4"/>
        <v>0</v>
      </c>
      <c r="H852" s="39">
        <v>66091.16</v>
      </c>
      <c r="I852" s="40"/>
      <c r="K852" s="36"/>
      <c r="L852" s="2"/>
      <c r="M852" s="38"/>
      <c r="N852" s="38"/>
      <c r="O852" s="38"/>
    </row>
    <row r="853">
      <c r="A853" s="15" t="s">
        <v>35</v>
      </c>
      <c r="B853" s="36" t="s">
        <v>901</v>
      </c>
      <c r="C853" s="37" t="s">
        <v>520</v>
      </c>
      <c r="D853" s="29" t="str">
        <f t="shared" si="1"/>
        <v>0</v>
      </c>
      <c r="E853" s="29" t="str">
        <f t="shared" si="2"/>
        <v>0</v>
      </c>
      <c r="F853" s="29" t="str">
        <f t="shared" si="3"/>
        <v>0</v>
      </c>
      <c r="G853" s="32" t="str">
        <f t="shared" si="4"/>
        <v>0</v>
      </c>
      <c r="H853" s="39">
        <v>20895.37</v>
      </c>
      <c r="I853" s="40"/>
      <c r="K853" s="36"/>
      <c r="L853" s="2"/>
      <c r="M853" s="38"/>
      <c r="N853" s="38"/>
      <c r="O853" s="38"/>
    </row>
    <row r="854">
      <c r="A854" s="15" t="s">
        <v>35</v>
      </c>
      <c r="B854" s="36" t="s">
        <v>902</v>
      </c>
      <c r="C854" s="37" t="s">
        <v>520</v>
      </c>
      <c r="D854" s="29" t="str">
        <f t="shared" si="1"/>
        <v>0</v>
      </c>
      <c r="E854" s="29" t="str">
        <f t="shared" si="2"/>
        <v>0</v>
      </c>
      <c r="F854" s="29" t="str">
        <f t="shared" si="3"/>
        <v>0</v>
      </c>
      <c r="G854" s="32" t="str">
        <f t="shared" si="4"/>
        <v>0</v>
      </c>
      <c r="H854" s="39">
        <v>45959.38</v>
      </c>
      <c r="I854" s="40"/>
      <c r="K854" s="36"/>
      <c r="L854" s="2"/>
      <c r="M854" s="38"/>
      <c r="N854" s="38"/>
      <c r="O854" s="38"/>
    </row>
    <row r="855">
      <c r="A855" s="15" t="s">
        <v>35</v>
      </c>
      <c r="B855" s="36" t="s">
        <v>903</v>
      </c>
      <c r="C855" s="37" t="s">
        <v>520</v>
      </c>
      <c r="D855" s="29" t="str">
        <f t="shared" si="1"/>
        <v>0</v>
      </c>
      <c r="E855" s="29" t="str">
        <f t="shared" si="2"/>
        <v>0</v>
      </c>
      <c r="F855" s="29" t="str">
        <f t="shared" si="3"/>
        <v>0</v>
      </c>
      <c r="G855" s="32" t="str">
        <f t="shared" si="4"/>
        <v>0</v>
      </c>
      <c r="H855" s="39">
        <v>71227.2</v>
      </c>
      <c r="I855" s="40"/>
      <c r="K855" s="36"/>
      <c r="L855" s="2"/>
      <c r="M855" s="38"/>
      <c r="N855" s="38"/>
      <c r="O855" s="38"/>
    </row>
    <row r="856">
      <c r="A856" s="15" t="s">
        <v>35</v>
      </c>
      <c r="B856" s="36" t="s">
        <v>904</v>
      </c>
      <c r="C856" s="37" t="s">
        <v>520</v>
      </c>
      <c r="D856" s="29" t="str">
        <f t="shared" si="1"/>
        <v>Devon Energy </v>
      </c>
      <c r="E856" s="29" t="str">
        <f t="shared" si="2"/>
        <v>0</v>
      </c>
      <c r="F856" s="35" t="str">
        <f t="shared" si="3"/>
        <v>DEVON ENERGY (NEW) COM USD0.1</v>
      </c>
      <c r="G856" s="32">
        <f t="shared" si="4"/>
        <v>33992.51</v>
      </c>
      <c r="H856" s="39">
        <v>33992.51</v>
      </c>
      <c r="I856" s="40"/>
      <c r="K856" s="36"/>
      <c r="L856" s="2"/>
      <c r="M856" s="38"/>
      <c r="N856" s="38"/>
      <c r="O856" s="38"/>
    </row>
    <row r="857">
      <c r="A857" s="15" t="s">
        <v>35</v>
      </c>
      <c r="B857" s="36" t="s">
        <v>905</v>
      </c>
      <c r="C857" s="37" t="s">
        <v>520</v>
      </c>
      <c r="D857" s="29" t="str">
        <f t="shared" si="1"/>
        <v>0</v>
      </c>
      <c r="E857" s="29" t="str">
        <f t="shared" si="2"/>
        <v>0</v>
      </c>
      <c r="F857" s="29" t="str">
        <f t="shared" si="3"/>
        <v>0</v>
      </c>
      <c r="G857" s="32" t="str">
        <f t="shared" si="4"/>
        <v>0</v>
      </c>
      <c r="H857" s="39">
        <v>5649.22</v>
      </c>
      <c r="I857" s="40"/>
      <c r="K857" s="36"/>
      <c r="L857" s="2"/>
      <c r="M857" s="38"/>
      <c r="N857" s="38"/>
      <c r="O857" s="38"/>
    </row>
    <row r="858">
      <c r="A858" s="15" t="s">
        <v>35</v>
      </c>
      <c r="B858" s="36" t="s">
        <v>906</v>
      </c>
      <c r="C858" s="37" t="s">
        <v>520</v>
      </c>
      <c r="D858" s="29" t="str">
        <f t="shared" si="1"/>
        <v>0</v>
      </c>
      <c r="E858" s="29" t="str">
        <f t="shared" si="2"/>
        <v>0</v>
      </c>
      <c r="F858" s="29" t="str">
        <f t="shared" si="3"/>
        <v>0</v>
      </c>
      <c r="G858" s="32" t="str">
        <f t="shared" si="4"/>
        <v>0</v>
      </c>
      <c r="H858" s="39">
        <v>4829.43</v>
      </c>
      <c r="I858" s="40"/>
      <c r="K858" s="36"/>
      <c r="L858" s="2"/>
      <c r="M858" s="38"/>
      <c r="N858" s="38"/>
      <c r="O858" s="38"/>
    </row>
    <row r="859">
      <c r="A859" s="15" t="s">
        <v>35</v>
      </c>
      <c r="B859" s="36" t="s">
        <v>907</v>
      </c>
      <c r="C859" s="37" t="s">
        <v>520</v>
      </c>
      <c r="D859" s="29" t="str">
        <f t="shared" si="1"/>
        <v>0</v>
      </c>
      <c r="E859" s="29" t="str">
        <f t="shared" si="2"/>
        <v>0</v>
      </c>
      <c r="F859" s="29" t="str">
        <f t="shared" si="3"/>
        <v>0</v>
      </c>
      <c r="G859" s="32" t="str">
        <f t="shared" si="4"/>
        <v>0</v>
      </c>
      <c r="H859" s="39">
        <v>7653.01</v>
      </c>
      <c r="I859" s="40"/>
      <c r="K859" s="36"/>
      <c r="L859" s="2"/>
      <c r="M859" s="38"/>
      <c r="N859" s="38"/>
      <c r="O859" s="38"/>
    </row>
    <row r="860">
      <c r="A860" s="15" t="s">
        <v>35</v>
      </c>
      <c r="B860" s="36" t="s">
        <v>908</v>
      </c>
      <c r="C860" s="37" t="s">
        <v>520</v>
      </c>
      <c r="D860" s="29" t="str">
        <f t="shared" si="1"/>
        <v>0</v>
      </c>
      <c r="E860" s="29" t="str">
        <f t="shared" si="2"/>
        <v>0</v>
      </c>
      <c r="F860" s="29" t="str">
        <f t="shared" si="3"/>
        <v>0</v>
      </c>
      <c r="G860" s="32" t="str">
        <f t="shared" si="4"/>
        <v>0</v>
      </c>
      <c r="H860" s="39">
        <v>9056.78</v>
      </c>
      <c r="I860" s="40"/>
      <c r="K860" s="36"/>
      <c r="L860" s="2"/>
      <c r="M860" s="38"/>
      <c r="N860" s="38"/>
      <c r="O860" s="38"/>
    </row>
    <row r="861">
      <c r="A861" s="15" t="s">
        <v>35</v>
      </c>
      <c r="B861" s="36" t="s">
        <v>909</v>
      </c>
      <c r="C861" s="37" t="s">
        <v>520</v>
      </c>
      <c r="D861" s="29" t="str">
        <f t="shared" si="1"/>
        <v>0</v>
      </c>
      <c r="E861" s="29" t="str">
        <f t="shared" si="2"/>
        <v>0</v>
      </c>
      <c r="F861" s="29" t="str">
        <f t="shared" si="3"/>
        <v>0</v>
      </c>
      <c r="G861" s="32" t="str">
        <f t="shared" si="4"/>
        <v>0</v>
      </c>
      <c r="H861" s="39">
        <v>49339.36</v>
      </c>
      <c r="I861" s="40"/>
      <c r="K861" s="36"/>
      <c r="L861" s="2"/>
      <c r="M861" s="38"/>
      <c r="N861" s="38"/>
      <c r="O861" s="38"/>
    </row>
    <row r="862">
      <c r="A862" s="15" t="s">
        <v>35</v>
      </c>
      <c r="B862" s="36" t="s">
        <v>910</v>
      </c>
      <c r="C862" s="37" t="s">
        <v>520</v>
      </c>
      <c r="D862" s="29" t="str">
        <f t="shared" si="1"/>
        <v>0</v>
      </c>
      <c r="E862" s="29" t="str">
        <f t="shared" si="2"/>
        <v>0</v>
      </c>
      <c r="F862" s="29" t="str">
        <f t="shared" si="3"/>
        <v>0</v>
      </c>
      <c r="G862" s="32" t="str">
        <f t="shared" si="4"/>
        <v>0</v>
      </c>
      <c r="H862" s="39">
        <v>36309.6</v>
      </c>
      <c r="I862" s="40"/>
      <c r="K862" s="36"/>
      <c r="L862" s="2"/>
      <c r="M862" s="38"/>
      <c r="N862" s="38"/>
      <c r="O862" s="38"/>
    </row>
    <row r="863">
      <c r="A863" s="15" t="s">
        <v>35</v>
      </c>
      <c r="B863" s="36" t="s">
        <v>911</v>
      </c>
      <c r="C863" s="37" t="s">
        <v>520</v>
      </c>
      <c r="D863" s="29" t="str">
        <f t="shared" si="1"/>
        <v>0</v>
      </c>
      <c r="E863" s="29" t="str">
        <f t="shared" si="2"/>
        <v>0</v>
      </c>
      <c r="F863" s="29" t="str">
        <f t="shared" si="3"/>
        <v>0</v>
      </c>
      <c r="G863" s="32" t="str">
        <f t="shared" si="4"/>
        <v>0</v>
      </c>
      <c r="H863" s="39">
        <v>18198.45</v>
      </c>
      <c r="I863" s="40"/>
      <c r="K863" s="36"/>
      <c r="L863" s="2"/>
      <c r="M863" s="38"/>
      <c r="N863" s="38"/>
      <c r="O863" s="38"/>
    </row>
    <row r="864">
      <c r="A864" s="15" t="s">
        <v>35</v>
      </c>
      <c r="B864" s="36" t="s">
        <v>912</v>
      </c>
      <c r="C864" s="37" t="s">
        <v>520</v>
      </c>
      <c r="D864" s="29" t="str">
        <f t="shared" si="1"/>
        <v>0</v>
      </c>
      <c r="E864" s="29" t="str">
        <f t="shared" si="2"/>
        <v>0</v>
      </c>
      <c r="F864" s="29" t="str">
        <f t="shared" si="3"/>
        <v>0</v>
      </c>
      <c r="G864" s="32" t="str">
        <f t="shared" si="4"/>
        <v>0</v>
      </c>
      <c r="H864" s="39">
        <v>10928.28</v>
      </c>
      <c r="I864" s="40"/>
      <c r="K864" s="36"/>
      <c r="L864" s="2"/>
      <c r="M864" s="38"/>
      <c r="N864" s="38"/>
      <c r="O864" s="38"/>
    </row>
    <row r="865">
      <c r="A865" s="15" t="s">
        <v>35</v>
      </c>
      <c r="B865" s="36" t="s">
        <v>913</v>
      </c>
      <c r="C865" s="37" t="s">
        <v>520</v>
      </c>
      <c r="D865" s="29" t="str">
        <f t="shared" si="1"/>
        <v>0</v>
      </c>
      <c r="E865" s="29" t="str">
        <f t="shared" si="2"/>
        <v>0</v>
      </c>
      <c r="F865" s="29" t="str">
        <f t="shared" si="3"/>
        <v>0</v>
      </c>
      <c r="G865" s="32" t="str">
        <f t="shared" si="4"/>
        <v>0</v>
      </c>
      <c r="H865" s="39">
        <v>15455.23</v>
      </c>
      <c r="I865" s="40"/>
      <c r="K865" s="36"/>
      <c r="L865" s="2"/>
      <c r="M865" s="38"/>
      <c r="N865" s="38"/>
      <c r="O865" s="38"/>
    </row>
    <row r="866">
      <c r="A866" s="15" t="s">
        <v>35</v>
      </c>
      <c r="B866" s="36" t="s">
        <v>914</v>
      </c>
      <c r="C866" s="37" t="s">
        <v>520</v>
      </c>
      <c r="D866" s="29" t="str">
        <f t="shared" si="1"/>
        <v>0</v>
      </c>
      <c r="E866" s="29" t="str">
        <f t="shared" si="2"/>
        <v>0</v>
      </c>
      <c r="F866" s="29" t="str">
        <f t="shared" si="3"/>
        <v>0</v>
      </c>
      <c r="G866" s="32" t="str">
        <f t="shared" si="4"/>
        <v>0</v>
      </c>
      <c r="H866" s="39">
        <v>182445.96</v>
      </c>
      <c r="I866" s="40"/>
      <c r="K866" s="36"/>
      <c r="L866" s="2"/>
      <c r="M866" s="38"/>
      <c r="N866" s="38"/>
      <c r="O866" s="38"/>
    </row>
    <row r="867">
      <c r="A867" s="15" t="s">
        <v>35</v>
      </c>
      <c r="B867" s="36" t="s">
        <v>915</v>
      </c>
      <c r="C867" s="37" t="s">
        <v>520</v>
      </c>
      <c r="D867" s="29" t="str">
        <f t="shared" si="1"/>
        <v>0</v>
      </c>
      <c r="E867" s="29" t="str">
        <f t="shared" si="2"/>
        <v>0</v>
      </c>
      <c r="F867" s="29" t="str">
        <f t="shared" si="3"/>
        <v>0</v>
      </c>
      <c r="G867" s="32" t="str">
        <f t="shared" si="4"/>
        <v>0</v>
      </c>
      <c r="H867" s="39">
        <v>7349.8</v>
      </c>
      <c r="I867" s="40"/>
      <c r="K867" s="36"/>
      <c r="L867" s="2"/>
      <c r="M867" s="38"/>
      <c r="N867" s="38"/>
      <c r="O867" s="38"/>
    </row>
    <row r="868">
      <c r="A868" s="15" t="s">
        <v>35</v>
      </c>
      <c r="B868" s="36" t="s">
        <v>916</v>
      </c>
      <c r="C868" s="37" t="s">
        <v>520</v>
      </c>
      <c r="D868" s="29" t="str">
        <f t="shared" si="1"/>
        <v>0</v>
      </c>
      <c r="E868" s="29" t="str">
        <f t="shared" si="2"/>
        <v>0</v>
      </c>
      <c r="F868" s="29" t="str">
        <f t="shared" si="3"/>
        <v>0</v>
      </c>
      <c r="G868" s="32" t="str">
        <f t="shared" si="4"/>
        <v>0</v>
      </c>
      <c r="H868" s="39">
        <v>26764.28</v>
      </c>
      <c r="I868" s="40"/>
      <c r="K868" s="36"/>
      <c r="L868" s="2"/>
      <c r="M868" s="38"/>
      <c r="N868" s="38"/>
      <c r="O868" s="38"/>
    </row>
    <row r="869">
      <c r="A869" s="15" t="s">
        <v>35</v>
      </c>
      <c r="B869" s="36" t="s">
        <v>917</v>
      </c>
      <c r="C869" s="37" t="s">
        <v>520</v>
      </c>
      <c r="D869" s="29" t="str">
        <f t="shared" si="1"/>
        <v>0</v>
      </c>
      <c r="E869" s="29" t="str">
        <f t="shared" si="2"/>
        <v>0</v>
      </c>
      <c r="F869" s="29" t="str">
        <f t="shared" si="3"/>
        <v>0</v>
      </c>
      <c r="G869" s="32" t="str">
        <f t="shared" si="4"/>
        <v>0</v>
      </c>
      <c r="H869" s="39">
        <v>23184.33</v>
      </c>
      <c r="I869" s="40"/>
      <c r="K869" s="36"/>
      <c r="L869" s="2"/>
      <c r="M869" s="38"/>
      <c r="N869" s="38"/>
      <c r="O869" s="38"/>
    </row>
    <row r="870">
      <c r="A870" s="15" t="s">
        <v>35</v>
      </c>
      <c r="B870" s="36" t="s">
        <v>918</v>
      </c>
      <c r="C870" s="37" t="s">
        <v>520</v>
      </c>
      <c r="D870" s="29" t="str">
        <f t="shared" si="1"/>
        <v>0</v>
      </c>
      <c r="E870" s="29" t="str">
        <f t="shared" si="2"/>
        <v>0</v>
      </c>
      <c r="F870" s="29" t="str">
        <f t="shared" si="3"/>
        <v>0</v>
      </c>
      <c r="G870" s="32" t="str">
        <f t="shared" si="4"/>
        <v>0</v>
      </c>
      <c r="H870" s="39">
        <v>17562.27</v>
      </c>
      <c r="I870" s="40"/>
      <c r="K870" s="36"/>
      <c r="L870" s="2"/>
      <c r="M870" s="38"/>
      <c r="N870" s="38"/>
      <c r="O870" s="38"/>
    </row>
    <row r="871">
      <c r="A871" s="15" t="s">
        <v>35</v>
      </c>
      <c r="B871" s="36" t="s">
        <v>919</v>
      </c>
      <c r="C871" s="37" t="s">
        <v>520</v>
      </c>
      <c r="D871" s="29" t="str">
        <f t="shared" si="1"/>
        <v>0</v>
      </c>
      <c r="E871" s="29" t="str">
        <f t="shared" si="2"/>
        <v>0</v>
      </c>
      <c r="F871" s="29" t="str">
        <f t="shared" si="3"/>
        <v>0</v>
      </c>
      <c r="G871" s="32" t="str">
        <f t="shared" si="4"/>
        <v>0</v>
      </c>
      <c r="H871" s="39">
        <v>51306.01</v>
      </c>
      <c r="I871" s="40"/>
      <c r="K871" s="36"/>
      <c r="L871" s="2"/>
      <c r="M871" s="38"/>
      <c r="N871" s="38"/>
      <c r="O871" s="38"/>
    </row>
    <row r="872">
      <c r="A872" s="15" t="s">
        <v>35</v>
      </c>
      <c r="B872" s="36" t="s">
        <v>920</v>
      </c>
      <c r="C872" s="37" t="s">
        <v>520</v>
      </c>
      <c r="D872" s="29" t="str">
        <f t="shared" si="1"/>
        <v>0</v>
      </c>
      <c r="E872" s="29" t="str">
        <f t="shared" si="2"/>
        <v>0</v>
      </c>
      <c r="F872" s="29" t="str">
        <f t="shared" si="3"/>
        <v>0</v>
      </c>
      <c r="G872" s="32" t="str">
        <f t="shared" si="4"/>
        <v>0</v>
      </c>
      <c r="H872" s="39">
        <v>22360.54</v>
      </c>
      <c r="I872" s="40"/>
      <c r="K872" s="36"/>
      <c r="L872" s="2"/>
      <c r="M872" s="38"/>
      <c r="N872" s="38"/>
      <c r="O872" s="38"/>
    </row>
    <row r="873">
      <c r="A873" s="15" t="s">
        <v>35</v>
      </c>
      <c r="B873" s="36" t="s">
        <v>921</v>
      </c>
      <c r="C873" s="37" t="s">
        <v>520</v>
      </c>
      <c r="D873" s="29" t="str">
        <f t="shared" si="1"/>
        <v>0</v>
      </c>
      <c r="E873" s="29" t="str">
        <f t="shared" si="2"/>
        <v>0</v>
      </c>
      <c r="F873" s="29" t="str">
        <f t="shared" si="3"/>
        <v>0</v>
      </c>
      <c r="G873" s="32" t="str">
        <f t="shared" si="4"/>
        <v>0</v>
      </c>
      <c r="H873" s="39">
        <v>73198.01</v>
      </c>
      <c r="I873" s="40"/>
      <c r="K873" s="36"/>
      <c r="L873" s="2"/>
      <c r="M873" s="38"/>
      <c r="N873" s="38"/>
      <c r="O873" s="38"/>
    </row>
    <row r="874">
      <c r="A874" s="15" t="s">
        <v>35</v>
      </c>
      <c r="B874" s="36" t="s">
        <v>922</v>
      </c>
      <c r="C874" s="37" t="s">
        <v>520</v>
      </c>
      <c r="D874" s="29" t="str">
        <f t="shared" si="1"/>
        <v>0</v>
      </c>
      <c r="E874" s="29" t="str">
        <f t="shared" si="2"/>
        <v>0</v>
      </c>
      <c r="F874" s="29" t="str">
        <f t="shared" si="3"/>
        <v>0</v>
      </c>
      <c r="G874" s="32" t="str">
        <f t="shared" si="4"/>
        <v>0</v>
      </c>
      <c r="H874" s="39">
        <v>8525.64</v>
      </c>
      <c r="I874" s="40"/>
      <c r="K874" s="36"/>
      <c r="L874" s="2"/>
      <c r="M874" s="38"/>
      <c r="N874" s="38"/>
      <c r="O874" s="38"/>
    </row>
    <row r="875">
      <c r="A875" s="15" t="s">
        <v>35</v>
      </c>
      <c r="B875" s="36" t="s">
        <v>923</v>
      </c>
      <c r="C875" s="37" t="s">
        <v>520</v>
      </c>
      <c r="D875" s="29" t="str">
        <f t="shared" si="1"/>
        <v>0</v>
      </c>
      <c r="E875" s="29" t="str">
        <f t="shared" si="2"/>
        <v>0</v>
      </c>
      <c r="F875" s="29" t="str">
        <f t="shared" si="3"/>
        <v>0</v>
      </c>
      <c r="G875" s="32" t="str">
        <f t="shared" si="4"/>
        <v>0</v>
      </c>
      <c r="H875" s="39">
        <v>13357.29</v>
      </c>
      <c r="I875" s="40"/>
      <c r="K875" s="36"/>
      <c r="L875" s="2"/>
      <c r="M875" s="38"/>
      <c r="N875" s="38"/>
      <c r="O875" s="38"/>
    </row>
    <row r="876">
      <c r="A876" s="15" t="s">
        <v>35</v>
      </c>
      <c r="B876" s="36" t="s">
        <v>924</v>
      </c>
      <c r="C876" s="37" t="s">
        <v>520</v>
      </c>
      <c r="D876" s="29" t="str">
        <f t="shared" si="1"/>
        <v>0</v>
      </c>
      <c r="E876" s="29" t="str">
        <f t="shared" si="2"/>
        <v>0</v>
      </c>
      <c r="F876" s="29" t="str">
        <f t="shared" si="3"/>
        <v>0</v>
      </c>
      <c r="G876" s="32" t="str">
        <f t="shared" si="4"/>
        <v>0</v>
      </c>
      <c r="H876" s="39">
        <v>5028.15</v>
      </c>
      <c r="I876" s="40"/>
      <c r="K876" s="36"/>
      <c r="L876" s="2"/>
      <c r="M876" s="38"/>
      <c r="N876" s="38"/>
      <c r="O876" s="38"/>
    </row>
    <row r="877">
      <c r="A877" s="15" t="s">
        <v>35</v>
      </c>
      <c r="B877" s="36" t="s">
        <v>925</v>
      </c>
      <c r="C877" s="37" t="s">
        <v>520</v>
      </c>
      <c r="D877" s="29" t="str">
        <f t="shared" si="1"/>
        <v>0</v>
      </c>
      <c r="E877" s="29" t="str">
        <f t="shared" si="2"/>
        <v>0</v>
      </c>
      <c r="F877" s="29" t="str">
        <f t="shared" si="3"/>
        <v>0</v>
      </c>
      <c r="G877" s="32" t="str">
        <f t="shared" si="4"/>
        <v>0</v>
      </c>
      <c r="H877" s="39">
        <v>7706.55</v>
      </c>
      <c r="I877" s="40"/>
      <c r="K877" s="36"/>
      <c r="L877" s="2"/>
      <c r="M877" s="38"/>
      <c r="N877" s="38"/>
      <c r="O877" s="38"/>
    </row>
    <row r="878">
      <c r="A878" s="15" t="s">
        <v>35</v>
      </c>
      <c r="B878" s="36" t="s">
        <v>926</v>
      </c>
      <c r="C878" s="37" t="s">
        <v>520</v>
      </c>
      <c r="D878" s="29" t="str">
        <f t="shared" si="1"/>
        <v>0</v>
      </c>
      <c r="E878" s="29" t="str">
        <f t="shared" si="2"/>
        <v>0</v>
      </c>
      <c r="F878" s="29" t="str">
        <f t="shared" si="3"/>
        <v>0</v>
      </c>
      <c r="G878" s="32" t="str">
        <f t="shared" si="4"/>
        <v>0</v>
      </c>
      <c r="H878" s="39">
        <v>15479.83</v>
      </c>
      <c r="I878" s="40"/>
      <c r="K878" s="36"/>
      <c r="L878" s="2"/>
      <c r="M878" s="38"/>
      <c r="N878" s="38"/>
      <c r="O878" s="38"/>
    </row>
    <row r="879">
      <c r="A879" s="15" t="s">
        <v>35</v>
      </c>
      <c r="B879" s="36" t="s">
        <v>927</v>
      </c>
      <c r="C879" s="37" t="s">
        <v>520</v>
      </c>
      <c r="D879" s="29" t="str">
        <f t="shared" si="1"/>
        <v>0</v>
      </c>
      <c r="E879" s="29" t="str">
        <f t="shared" si="2"/>
        <v>0</v>
      </c>
      <c r="F879" s="29" t="str">
        <f t="shared" si="3"/>
        <v>0</v>
      </c>
      <c r="G879" s="32" t="str">
        <f t="shared" si="4"/>
        <v>0</v>
      </c>
      <c r="H879" s="39">
        <v>81314.37</v>
      </c>
      <c r="I879" s="40"/>
      <c r="K879" s="36"/>
      <c r="L879" s="2"/>
      <c r="M879" s="38"/>
      <c r="N879" s="38"/>
      <c r="O879" s="38"/>
    </row>
    <row r="880">
      <c r="A880" s="15" t="s">
        <v>35</v>
      </c>
      <c r="B880" s="36" t="s">
        <v>928</v>
      </c>
      <c r="C880" s="37" t="s">
        <v>520</v>
      </c>
      <c r="D880" s="29" t="str">
        <f t="shared" si="1"/>
        <v>0</v>
      </c>
      <c r="E880" s="29" t="str">
        <f t="shared" si="2"/>
        <v>0</v>
      </c>
      <c r="F880" s="29" t="str">
        <f t="shared" si="3"/>
        <v>0</v>
      </c>
      <c r="G880" s="32" t="str">
        <f t="shared" si="4"/>
        <v>0</v>
      </c>
      <c r="H880" s="39">
        <v>66401.83</v>
      </c>
      <c r="I880" s="40"/>
      <c r="K880" s="36"/>
      <c r="L880" s="2"/>
      <c r="M880" s="38"/>
      <c r="N880" s="38"/>
      <c r="O880" s="38"/>
    </row>
    <row r="881">
      <c r="A881" s="15" t="s">
        <v>35</v>
      </c>
      <c r="B881" s="36" t="s">
        <v>929</v>
      </c>
      <c r="C881" s="37" t="s">
        <v>520</v>
      </c>
      <c r="D881" s="29" t="str">
        <f t="shared" si="1"/>
        <v>0</v>
      </c>
      <c r="E881" s="29" t="str">
        <f t="shared" si="2"/>
        <v>0</v>
      </c>
      <c r="F881" s="29" t="str">
        <f t="shared" si="3"/>
        <v>0</v>
      </c>
      <c r="G881" s="32" t="str">
        <f t="shared" si="4"/>
        <v>0</v>
      </c>
      <c r="H881" s="39">
        <v>5812.63</v>
      </c>
      <c r="I881" s="40"/>
      <c r="K881" s="36"/>
      <c r="L881" s="2"/>
      <c r="M881" s="38"/>
      <c r="N881" s="38"/>
      <c r="O881" s="38"/>
    </row>
    <row r="882">
      <c r="A882" s="15" t="s">
        <v>35</v>
      </c>
      <c r="B882" s="36" t="s">
        <v>930</v>
      </c>
      <c r="C882" s="37" t="s">
        <v>520</v>
      </c>
      <c r="D882" s="29" t="str">
        <f t="shared" si="1"/>
        <v>0</v>
      </c>
      <c r="E882" s="29" t="str">
        <f t="shared" si="2"/>
        <v>0</v>
      </c>
      <c r="F882" s="29" t="str">
        <f t="shared" si="3"/>
        <v>0</v>
      </c>
      <c r="G882" s="32" t="str">
        <f t="shared" si="4"/>
        <v>0</v>
      </c>
      <c r="H882" s="39">
        <v>6968.74</v>
      </c>
      <c r="I882" s="40"/>
      <c r="K882" s="36"/>
      <c r="L882" s="2"/>
      <c r="M882" s="38"/>
      <c r="N882" s="38"/>
      <c r="O882" s="38"/>
    </row>
    <row r="883">
      <c r="A883" s="15" t="s">
        <v>35</v>
      </c>
      <c r="B883" s="36" t="s">
        <v>931</v>
      </c>
      <c r="C883" s="37" t="s">
        <v>520</v>
      </c>
      <c r="D883" s="29" t="str">
        <f t="shared" si="1"/>
        <v>0</v>
      </c>
      <c r="E883" s="29" t="str">
        <f t="shared" si="2"/>
        <v>0</v>
      </c>
      <c r="F883" s="29" t="str">
        <f t="shared" si="3"/>
        <v>0</v>
      </c>
      <c r="G883" s="32" t="str">
        <f t="shared" si="4"/>
        <v>0</v>
      </c>
      <c r="H883" s="39">
        <v>45867.85</v>
      </c>
      <c r="I883" s="40"/>
      <c r="K883" s="36"/>
      <c r="L883" s="2"/>
      <c r="M883" s="38"/>
      <c r="N883" s="38"/>
      <c r="O883" s="38"/>
    </row>
    <row r="884">
      <c r="A884" s="15" t="s">
        <v>35</v>
      </c>
      <c r="B884" s="36" t="s">
        <v>932</v>
      </c>
      <c r="C884" s="37" t="s">
        <v>520</v>
      </c>
      <c r="D884" s="29" t="str">
        <f t="shared" si="1"/>
        <v>0</v>
      </c>
      <c r="E884" s="29" t="str">
        <f t="shared" si="2"/>
        <v>0</v>
      </c>
      <c r="F884" s="29" t="str">
        <f t="shared" si="3"/>
        <v>0</v>
      </c>
      <c r="G884" s="32" t="str">
        <f t="shared" si="4"/>
        <v>0</v>
      </c>
      <c r="H884" s="39">
        <v>4470.3</v>
      </c>
      <c r="I884" s="40"/>
      <c r="K884" s="36"/>
      <c r="L884" s="2"/>
      <c r="M884" s="38"/>
      <c r="N884" s="38"/>
      <c r="O884" s="38"/>
    </row>
    <row r="885">
      <c r="A885" s="15" t="s">
        <v>35</v>
      </c>
      <c r="B885" s="36" t="s">
        <v>933</v>
      </c>
      <c r="C885" s="37" t="s">
        <v>520</v>
      </c>
      <c r="D885" s="29" t="str">
        <f t="shared" si="1"/>
        <v>0</v>
      </c>
      <c r="E885" s="29" t="str">
        <f t="shared" si="2"/>
        <v>0</v>
      </c>
      <c r="F885" s="29" t="str">
        <f t="shared" si="3"/>
        <v>0</v>
      </c>
      <c r="G885" s="32" t="str">
        <f t="shared" si="4"/>
        <v>0</v>
      </c>
      <c r="H885" s="39">
        <v>41164.37</v>
      </c>
      <c r="I885" s="40"/>
      <c r="K885" s="36"/>
      <c r="L885" s="2"/>
      <c r="M885" s="38"/>
      <c r="N885" s="38"/>
      <c r="O885" s="38"/>
    </row>
    <row r="886">
      <c r="A886" s="15" t="s">
        <v>35</v>
      </c>
      <c r="B886" s="36" t="s">
        <v>934</v>
      </c>
      <c r="C886" s="37" t="s">
        <v>520</v>
      </c>
      <c r="D886" s="29" t="str">
        <f t="shared" si="1"/>
        <v>0</v>
      </c>
      <c r="E886" s="29" t="str">
        <f t="shared" si="2"/>
        <v>0</v>
      </c>
      <c r="F886" s="29" t="str">
        <f t="shared" si="3"/>
        <v>0</v>
      </c>
      <c r="G886" s="32" t="str">
        <f t="shared" si="4"/>
        <v>0</v>
      </c>
      <c r="H886" s="39">
        <v>17408.34</v>
      </c>
      <c r="I886" s="40"/>
      <c r="K886" s="36"/>
      <c r="L886" s="2"/>
      <c r="M886" s="38"/>
      <c r="N886" s="38"/>
      <c r="O886" s="38"/>
    </row>
    <row r="887">
      <c r="A887" s="15" t="s">
        <v>35</v>
      </c>
      <c r="B887" s="36" t="s">
        <v>935</v>
      </c>
      <c r="C887" s="37" t="s">
        <v>520</v>
      </c>
      <c r="D887" s="29" t="str">
        <f t="shared" si="1"/>
        <v>0</v>
      </c>
      <c r="E887" s="29" t="str">
        <f t="shared" si="2"/>
        <v>0</v>
      </c>
      <c r="F887" s="29" t="str">
        <f t="shared" si="3"/>
        <v>0</v>
      </c>
      <c r="G887" s="32" t="str">
        <f t="shared" si="4"/>
        <v>0</v>
      </c>
      <c r="H887" s="39">
        <v>48884.25</v>
      </c>
      <c r="I887" s="40"/>
      <c r="K887" s="36"/>
      <c r="L887" s="2"/>
      <c r="M887" s="38"/>
      <c r="N887" s="38"/>
      <c r="O887" s="38"/>
    </row>
    <row r="888">
      <c r="A888" s="15" t="s">
        <v>35</v>
      </c>
      <c r="B888" s="36" t="s">
        <v>936</v>
      </c>
      <c r="C888" s="37" t="s">
        <v>520</v>
      </c>
      <c r="D888" s="29" t="str">
        <f t="shared" si="1"/>
        <v>0</v>
      </c>
      <c r="E888" s="29" t="str">
        <f t="shared" si="2"/>
        <v>0</v>
      </c>
      <c r="F888" s="29" t="str">
        <f t="shared" si="3"/>
        <v>0</v>
      </c>
      <c r="G888" s="32" t="str">
        <f t="shared" si="4"/>
        <v>0</v>
      </c>
      <c r="H888" s="39">
        <v>86476.21</v>
      </c>
      <c r="I888" s="40"/>
      <c r="K888" s="36"/>
      <c r="L888" s="2"/>
      <c r="M888" s="38"/>
      <c r="N888" s="38"/>
      <c r="O888" s="38"/>
    </row>
    <row r="889">
      <c r="A889" s="15" t="s">
        <v>35</v>
      </c>
      <c r="B889" s="36" t="s">
        <v>937</v>
      </c>
      <c r="C889" s="37" t="s">
        <v>520</v>
      </c>
      <c r="D889" s="29" t="str">
        <f t="shared" si="1"/>
        <v>0</v>
      </c>
      <c r="E889" s="29" t="str">
        <f t="shared" si="2"/>
        <v>0</v>
      </c>
      <c r="F889" s="29" t="str">
        <f t="shared" si="3"/>
        <v>0</v>
      </c>
      <c r="G889" s="32" t="str">
        <f t="shared" si="4"/>
        <v>0</v>
      </c>
      <c r="H889" s="39">
        <v>38413.32</v>
      </c>
      <c r="I889" s="40"/>
      <c r="K889" s="36"/>
      <c r="L889" s="2"/>
      <c r="M889" s="38"/>
      <c r="N889" s="38"/>
      <c r="O889" s="38"/>
    </row>
    <row r="890">
      <c r="A890" s="15" t="s">
        <v>35</v>
      </c>
      <c r="B890" s="36" t="s">
        <v>938</v>
      </c>
      <c r="C890" s="37" t="s">
        <v>520</v>
      </c>
      <c r="D890" s="29" t="str">
        <f t="shared" si="1"/>
        <v>0</v>
      </c>
      <c r="E890" s="29" t="str">
        <f t="shared" si="2"/>
        <v>0</v>
      </c>
      <c r="F890" s="29" t="str">
        <f t="shared" si="3"/>
        <v>0</v>
      </c>
      <c r="G890" s="32" t="str">
        <f t="shared" si="4"/>
        <v>0</v>
      </c>
      <c r="H890" s="39">
        <v>9419.79</v>
      </c>
      <c r="I890" s="40"/>
      <c r="K890" s="36"/>
      <c r="L890" s="2"/>
      <c r="M890" s="38"/>
      <c r="N890" s="38"/>
      <c r="O890" s="38"/>
    </row>
    <row r="891">
      <c r="A891" s="15" t="s">
        <v>35</v>
      </c>
      <c r="B891" s="36" t="s">
        <v>939</v>
      </c>
      <c r="C891" s="37" t="s">
        <v>520</v>
      </c>
      <c r="D891" s="29" t="str">
        <f t="shared" si="1"/>
        <v>0</v>
      </c>
      <c r="E891" s="29" t="str">
        <f t="shared" si="2"/>
        <v>0</v>
      </c>
      <c r="F891" s="29" t="str">
        <f t="shared" si="3"/>
        <v>0</v>
      </c>
      <c r="G891" s="32" t="str">
        <f t="shared" si="4"/>
        <v>0</v>
      </c>
      <c r="H891" s="39">
        <v>20761.27</v>
      </c>
      <c r="I891" s="40"/>
      <c r="K891" s="36"/>
      <c r="L891" s="2"/>
      <c r="M891" s="38"/>
      <c r="N891" s="38"/>
      <c r="O891" s="38"/>
    </row>
    <row r="892">
      <c r="A892" s="15" t="s">
        <v>35</v>
      </c>
      <c r="B892" s="36" t="s">
        <v>940</v>
      </c>
      <c r="C892" s="37" t="s">
        <v>520</v>
      </c>
      <c r="D892" s="29" t="str">
        <f t="shared" si="1"/>
        <v>0</v>
      </c>
      <c r="E892" s="29" t="str">
        <f t="shared" si="2"/>
        <v>0</v>
      </c>
      <c r="F892" s="29" t="str">
        <f t="shared" si="3"/>
        <v>0</v>
      </c>
      <c r="G892" s="32" t="str">
        <f t="shared" si="4"/>
        <v>0</v>
      </c>
      <c r="H892" s="39">
        <v>8323.33</v>
      </c>
      <c r="I892" s="40"/>
      <c r="K892" s="36"/>
      <c r="L892" s="2"/>
      <c r="M892" s="38"/>
      <c r="N892" s="38"/>
      <c r="O892" s="38"/>
    </row>
    <row r="893">
      <c r="A893" s="15" t="s">
        <v>35</v>
      </c>
      <c r="B893" s="36" t="s">
        <v>941</v>
      </c>
      <c r="C893" s="37" t="s">
        <v>520</v>
      </c>
      <c r="D893" s="29" t="str">
        <f t="shared" si="1"/>
        <v>0</v>
      </c>
      <c r="E893" s="29" t="str">
        <f t="shared" si="2"/>
        <v>0</v>
      </c>
      <c r="F893" s="29" t="str">
        <f t="shared" si="3"/>
        <v>0</v>
      </c>
      <c r="G893" s="32" t="str">
        <f t="shared" si="4"/>
        <v>0</v>
      </c>
      <c r="H893" s="39">
        <v>10736.77</v>
      </c>
      <c r="I893" s="40"/>
      <c r="K893" s="36"/>
      <c r="L893" s="2"/>
      <c r="M893" s="38"/>
      <c r="N893" s="38"/>
      <c r="O893" s="38"/>
    </row>
    <row r="894">
      <c r="A894" s="15" t="s">
        <v>35</v>
      </c>
      <c r="B894" s="36" t="s">
        <v>942</v>
      </c>
      <c r="C894" s="37" t="s">
        <v>520</v>
      </c>
      <c r="D894" s="29" t="str">
        <f t="shared" si="1"/>
        <v>0</v>
      </c>
      <c r="E894" s="29" t="str">
        <f t="shared" si="2"/>
        <v>0</v>
      </c>
      <c r="F894" s="29" t="str">
        <f t="shared" si="3"/>
        <v>0</v>
      </c>
      <c r="G894" s="32" t="str">
        <f t="shared" si="4"/>
        <v>0</v>
      </c>
      <c r="H894" s="39">
        <v>14629.11</v>
      </c>
      <c r="I894" s="40"/>
      <c r="K894" s="36"/>
      <c r="L894" s="2"/>
      <c r="M894" s="38"/>
      <c r="N894" s="38"/>
      <c r="O894" s="38"/>
    </row>
    <row r="895">
      <c r="A895" s="15" t="s">
        <v>35</v>
      </c>
      <c r="B895" s="36" t="s">
        <v>943</v>
      </c>
      <c r="C895" s="37" t="s">
        <v>520</v>
      </c>
      <c r="D895" s="29" t="str">
        <f t="shared" si="1"/>
        <v>0</v>
      </c>
      <c r="E895" s="29" t="str">
        <f t="shared" si="2"/>
        <v>0</v>
      </c>
      <c r="F895" s="29" t="str">
        <f t="shared" si="3"/>
        <v>0</v>
      </c>
      <c r="G895" s="32" t="str">
        <f t="shared" si="4"/>
        <v>0</v>
      </c>
      <c r="H895" s="39">
        <v>5264.07</v>
      </c>
      <c r="I895" s="40"/>
      <c r="K895" s="36"/>
      <c r="L895" s="2"/>
      <c r="M895" s="38"/>
      <c r="N895" s="38"/>
      <c r="O895" s="38"/>
    </row>
    <row r="896">
      <c r="A896" s="15" t="s">
        <v>35</v>
      </c>
      <c r="B896" s="36" t="s">
        <v>944</v>
      </c>
      <c r="C896" s="37" t="s">
        <v>520</v>
      </c>
      <c r="D896" s="29" t="str">
        <f t="shared" si="1"/>
        <v>0</v>
      </c>
      <c r="E896" s="29" t="str">
        <f t="shared" si="2"/>
        <v>0</v>
      </c>
      <c r="F896" s="29" t="str">
        <f t="shared" si="3"/>
        <v>0</v>
      </c>
      <c r="G896" s="32" t="str">
        <f t="shared" si="4"/>
        <v>0</v>
      </c>
      <c r="H896" s="39">
        <v>5786.0</v>
      </c>
      <c r="I896" s="40"/>
      <c r="K896" s="36"/>
      <c r="L896" s="2"/>
      <c r="M896" s="38"/>
      <c r="N896" s="38"/>
      <c r="O896" s="38"/>
    </row>
    <row r="897">
      <c r="A897" s="15" t="s">
        <v>35</v>
      </c>
      <c r="B897" s="36" t="s">
        <v>945</v>
      </c>
      <c r="C897" s="37" t="s">
        <v>520</v>
      </c>
      <c r="D897" s="29" t="str">
        <f t="shared" si="1"/>
        <v>0</v>
      </c>
      <c r="E897" s="29" t="str">
        <f t="shared" si="2"/>
        <v>0</v>
      </c>
      <c r="F897" s="29" t="str">
        <f t="shared" si="3"/>
        <v>0</v>
      </c>
      <c r="G897" s="32" t="str">
        <f t="shared" si="4"/>
        <v>0</v>
      </c>
      <c r="H897" s="39">
        <v>12786.75</v>
      </c>
      <c r="I897" s="40"/>
      <c r="K897" s="36"/>
      <c r="L897" s="2"/>
      <c r="M897" s="38"/>
      <c r="N897" s="38"/>
      <c r="O897" s="38"/>
    </row>
    <row r="898">
      <c r="A898" s="15" t="s">
        <v>35</v>
      </c>
      <c r="B898" s="36" t="s">
        <v>946</v>
      </c>
      <c r="C898" s="37" t="s">
        <v>520</v>
      </c>
      <c r="D898" s="29" t="str">
        <f t="shared" si="1"/>
        <v>0</v>
      </c>
      <c r="E898" s="29" t="str">
        <f t="shared" si="2"/>
        <v>0</v>
      </c>
      <c r="F898" s="29" t="str">
        <f t="shared" si="3"/>
        <v>0</v>
      </c>
      <c r="G898" s="32" t="str">
        <f t="shared" si="4"/>
        <v>0</v>
      </c>
      <c r="H898" s="39">
        <v>8247.27</v>
      </c>
      <c r="I898" s="40"/>
      <c r="K898" s="36"/>
      <c r="L898" s="2"/>
      <c r="M898" s="38"/>
      <c r="N898" s="38"/>
      <c r="O898" s="38"/>
    </row>
    <row r="899">
      <c r="A899" s="15" t="s">
        <v>35</v>
      </c>
      <c r="B899" s="36" t="s">
        <v>947</v>
      </c>
      <c r="C899" s="37" t="s">
        <v>520</v>
      </c>
      <c r="D899" s="29" t="str">
        <f t="shared" si="1"/>
        <v>0</v>
      </c>
      <c r="E899" s="29" t="str">
        <f t="shared" si="2"/>
        <v>0</v>
      </c>
      <c r="F899" s="29" t="str">
        <f t="shared" si="3"/>
        <v>0</v>
      </c>
      <c r="G899" s="32" t="str">
        <f t="shared" si="4"/>
        <v>0</v>
      </c>
      <c r="H899" s="39">
        <v>10168.8</v>
      </c>
      <c r="I899" s="40"/>
      <c r="K899" s="36"/>
      <c r="L899" s="2"/>
      <c r="M899" s="38"/>
      <c r="N899" s="38"/>
      <c r="O899" s="38"/>
    </row>
    <row r="900">
      <c r="A900" s="15" t="s">
        <v>35</v>
      </c>
      <c r="B900" s="36" t="s">
        <v>948</v>
      </c>
      <c r="C900" s="37" t="s">
        <v>520</v>
      </c>
      <c r="D900" s="29" t="str">
        <f t="shared" si="1"/>
        <v>0</v>
      </c>
      <c r="E900" s="29" t="str">
        <f t="shared" si="2"/>
        <v>0</v>
      </c>
      <c r="F900" s="29" t="str">
        <f t="shared" si="3"/>
        <v>0</v>
      </c>
      <c r="G900" s="32" t="str">
        <f t="shared" si="4"/>
        <v>0</v>
      </c>
      <c r="H900" s="39">
        <v>6953.24</v>
      </c>
      <c r="I900" s="40"/>
      <c r="K900" s="36"/>
      <c r="L900" s="2"/>
      <c r="M900" s="38"/>
      <c r="N900" s="38"/>
      <c r="O900" s="38"/>
    </row>
    <row r="901">
      <c r="A901" s="15" t="s">
        <v>35</v>
      </c>
      <c r="B901" s="36" t="s">
        <v>949</v>
      </c>
      <c r="C901" s="37" t="s">
        <v>520</v>
      </c>
      <c r="D901" s="29" t="str">
        <f t="shared" si="1"/>
        <v>0</v>
      </c>
      <c r="E901" s="29" t="str">
        <f t="shared" si="2"/>
        <v>0</v>
      </c>
      <c r="F901" s="29" t="str">
        <f t="shared" si="3"/>
        <v>0</v>
      </c>
      <c r="G901" s="32" t="str">
        <f t="shared" si="4"/>
        <v>0</v>
      </c>
      <c r="H901" s="39">
        <v>6609.55</v>
      </c>
      <c r="I901" s="40"/>
      <c r="K901" s="36"/>
      <c r="L901" s="2"/>
      <c r="M901" s="38"/>
      <c r="N901" s="38"/>
      <c r="O901" s="38"/>
    </row>
    <row r="902">
      <c r="A902" s="15" t="s">
        <v>35</v>
      </c>
      <c r="B902" s="36" t="s">
        <v>950</v>
      </c>
      <c r="C902" s="37" t="s">
        <v>520</v>
      </c>
      <c r="D902" s="29" t="str">
        <f t="shared" si="1"/>
        <v>0</v>
      </c>
      <c r="E902" s="29" t="str">
        <f t="shared" si="2"/>
        <v>0</v>
      </c>
      <c r="F902" s="29" t="str">
        <f t="shared" si="3"/>
        <v>0</v>
      </c>
      <c r="G902" s="32" t="str">
        <f t="shared" si="4"/>
        <v>0</v>
      </c>
      <c r="H902" s="39">
        <v>7702.64</v>
      </c>
      <c r="I902" s="40"/>
      <c r="K902" s="36"/>
      <c r="L902" s="2"/>
      <c r="M902" s="38"/>
      <c r="N902" s="38"/>
      <c r="O902" s="38"/>
    </row>
    <row r="903">
      <c r="A903" s="15" t="s">
        <v>35</v>
      </c>
      <c r="B903" s="36" t="s">
        <v>951</v>
      </c>
      <c r="C903" s="37" t="s">
        <v>520</v>
      </c>
      <c r="D903" s="29" t="str">
        <f t="shared" si="1"/>
        <v>0</v>
      </c>
      <c r="E903" s="29" t="str">
        <f t="shared" si="2"/>
        <v>0</v>
      </c>
      <c r="F903" s="29" t="str">
        <f t="shared" si="3"/>
        <v>0</v>
      </c>
      <c r="G903" s="32" t="str">
        <f t="shared" si="4"/>
        <v>0</v>
      </c>
      <c r="H903" s="39">
        <v>71231.32</v>
      </c>
      <c r="I903" s="40"/>
      <c r="K903" s="36"/>
      <c r="L903" s="2"/>
      <c r="M903" s="38"/>
      <c r="N903" s="38"/>
      <c r="O903" s="38"/>
    </row>
    <row r="904">
      <c r="A904" s="15" t="s">
        <v>35</v>
      </c>
      <c r="B904" s="36" t="s">
        <v>952</v>
      </c>
      <c r="C904" s="37" t="s">
        <v>520</v>
      </c>
      <c r="D904" s="29" t="str">
        <f t="shared" si="1"/>
        <v>0</v>
      </c>
      <c r="E904" s="29" t="str">
        <f t="shared" si="2"/>
        <v>0</v>
      </c>
      <c r="F904" s="29" t="str">
        <f t="shared" si="3"/>
        <v>0</v>
      </c>
      <c r="G904" s="32" t="str">
        <f t="shared" si="4"/>
        <v>0</v>
      </c>
      <c r="H904" s="39">
        <v>67191.52</v>
      </c>
      <c r="I904" s="40"/>
      <c r="K904" s="36"/>
      <c r="L904" s="2"/>
      <c r="M904" s="38"/>
      <c r="N904" s="38"/>
      <c r="O904" s="38"/>
    </row>
    <row r="905">
      <c r="A905" s="15" t="s">
        <v>35</v>
      </c>
      <c r="B905" s="36" t="s">
        <v>953</v>
      </c>
      <c r="C905" s="37" t="s">
        <v>520</v>
      </c>
      <c r="D905" s="29" t="str">
        <f t="shared" si="1"/>
        <v>0</v>
      </c>
      <c r="E905" s="29" t="str">
        <f t="shared" si="2"/>
        <v>0</v>
      </c>
      <c r="F905" s="29" t="str">
        <f t="shared" si="3"/>
        <v>0</v>
      </c>
      <c r="G905" s="32" t="str">
        <f t="shared" si="4"/>
        <v>0</v>
      </c>
      <c r="H905" s="39">
        <v>6611.06</v>
      </c>
      <c r="I905" s="40"/>
      <c r="K905" s="36"/>
      <c r="L905" s="2"/>
      <c r="M905" s="38"/>
      <c r="N905" s="38"/>
      <c r="O905" s="38"/>
    </row>
    <row r="906">
      <c r="A906" s="15" t="s">
        <v>35</v>
      </c>
      <c r="B906" s="36" t="s">
        <v>954</v>
      </c>
      <c r="C906" s="37" t="s">
        <v>520</v>
      </c>
      <c r="D906" s="29" t="str">
        <f t="shared" si="1"/>
        <v>0</v>
      </c>
      <c r="E906" s="29" t="str">
        <f t="shared" si="2"/>
        <v>0</v>
      </c>
      <c r="F906" s="29" t="str">
        <f t="shared" si="3"/>
        <v>0</v>
      </c>
      <c r="G906" s="32" t="str">
        <f t="shared" si="4"/>
        <v>0</v>
      </c>
      <c r="H906" s="39">
        <v>48421.25</v>
      </c>
      <c r="I906" s="40"/>
      <c r="K906" s="36"/>
      <c r="L906" s="2"/>
      <c r="M906" s="38"/>
      <c r="N906" s="38"/>
      <c r="O906" s="38"/>
    </row>
    <row r="907">
      <c r="A907" s="15" t="s">
        <v>35</v>
      </c>
      <c r="B907" s="36" t="s">
        <v>955</v>
      </c>
      <c r="C907" s="37" t="s">
        <v>520</v>
      </c>
      <c r="D907" s="29" t="str">
        <f t="shared" si="1"/>
        <v>Encana </v>
      </c>
      <c r="E907" s="29" t="str">
        <f t="shared" si="2"/>
        <v>0</v>
      </c>
      <c r="F907" s="35" t="str">
        <f t="shared" si="3"/>
        <v>ENCANA CORP (CT)</v>
      </c>
      <c r="G907" s="32">
        <f t="shared" si="4"/>
        <v>17504.75</v>
      </c>
      <c r="H907" s="39">
        <v>17504.75</v>
      </c>
      <c r="I907" s="40"/>
      <c r="K907" s="36"/>
      <c r="L907" s="2"/>
      <c r="M907" s="38"/>
      <c r="N907" s="38"/>
      <c r="O907" s="38"/>
    </row>
    <row r="908">
      <c r="A908" s="15" t="s">
        <v>35</v>
      </c>
      <c r="B908" s="36" t="s">
        <v>956</v>
      </c>
      <c r="C908" s="37" t="s">
        <v>520</v>
      </c>
      <c r="D908" s="29" t="str">
        <f t="shared" si="1"/>
        <v>0</v>
      </c>
      <c r="E908" s="29" t="str">
        <f t="shared" si="2"/>
        <v>0</v>
      </c>
      <c r="F908" s="29" t="str">
        <f t="shared" si="3"/>
        <v>0</v>
      </c>
      <c r="G908" s="32" t="str">
        <f t="shared" si="4"/>
        <v>0</v>
      </c>
      <c r="H908" s="39">
        <v>38488.54</v>
      </c>
      <c r="I908" s="40"/>
      <c r="K908" s="36"/>
      <c r="L908" s="2"/>
      <c r="M908" s="38"/>
      <c r="N908" s="38"/>
      <c r="O908" s="38"/>
    </row>
    <row r="909">
      <c r="A909" s="15" t="s">
        <v>35</v>
      </c>
      <c r="B909" s="36" t="s">
        <v>957</v>
      </c>
      <c r="C909" s="37" t="s">
        <v>520</v>
      </c>
      <c r="D909" s="29" t="str">
        <f t="shared" si="1"/>
        <v>0</v>
      </c>
      <c r="E909" s="29" t="str">
        <f t="shared" si="2"/>
        <v>0</v>
      </c>
      <c r="F909" s="29" t="str">
        <f t="shared" si="3"/>
        <v>0</v>
      </c>
      <c r="G909" s="32" t="str">
        <f t="shared" si="4"/>
        <v>0</v>
      </c>
      <c r="H909" s="39">
        <v>5772.48</v>
      </c>
      <c r="I909" s="40"/>
      <c r="K909" s="36"/>
      <c r="L909" s="2"/>
      <c r="M909" s="38"/>
      <c r="N909" s="38"/>
      <c r="O909" s="38"/>
    </row>
    <row r="910">
      <c r="A910" s="15" t="s">
        <v>35</v>
      </c>
      <c r="B910" s="36" t="s">
        <v>958</v>
      </c>
      <c r="C910" s="37" t="s">
        <v>520</v>
      </c>
      <c r="D910" s="29" t="str">
        <f t="shared" si="1"/>
        <v>0</v>
      </c>
      <c r="E910" s="29" t="str">
        <f t="shared" si="2"/>
        <v>0</v>
      </c>
      <c r="F910" s="29" t="str">
        <f t="shared" si="3"/>
        <v>0</v>
      </c>
      <c r="G910" s="32" t="str">
        <f t="shared" si="4"/>
        <v>0</v>
      </c>
      <c r="H910" s="39">
        <v>9126.48</v>
      </c>
      <c r="I910" s="40"/>
      <c r="K910" s="36"/>
      <c r="L910" s="2"/>
      <c r="M910" s="38"/>
      <c r="N910" s="38"/>
      <c r="O910" s="38"/>
    </row>
    <row r="911">
      <c r="A911" s="15" t="s">
        <v>35</v>
      </c>
      <c r="B911" s="36" t="s">
        <v>959</v>
      </c>
      <c r="C911" s="37" t="s">
        <v>520</v>
      </c>
      <c r="D911" s="29" t="str">
        <f t="shared" si="1"/>
        <v>ENI</v>
      </c>
      <c r="E911" s="29" t="str">
        <f t="shared" si="2"/>
        <v>0</v>
      </c>
      <c r="F911" s="35" t="str">
        <f t="shared" si="3"/>
        <v>ENI SPA EUR1 (IM)</v>
      </c>
      <c r="G911" s="32">
        <f t="shared" si="4"/>
        <v>80765.57</v>
      </c>
      <c r="H911" s="39">
        <v>80765.57</v>
      </c>
      <c r="I911" s="40"/>
      <c r="K911" s="36"/>
      <c r="L911" s="2"/>
      <c r="M911" s="38"/>
      <c r="N911" s="38"/>
      <c r="O911" s="38"/>
    </row>
    <row r="912">
      <c r="A912" s="15" t="s">
        <v>35</v>
      </c>
      <c r="B912" s="36" t="s">
        <v>960</v>
      </c>
      <c r="C912" s="37" t="s">
        <v>520</v>
      </c>
      <c r="D912" s="29" t="str">
        <f t="shared" si="1"/>
        <v>0</v>
      </c>
      <c r="E912" s="29" t="str">
        <f t="shared" si="2"/>
        <v>0</v>
      </c>
      <c r="F912" s="29" t="str">
        <f t="shared" si="3"/>
        <v>0</v>
      </c>
      <c r="G912" s="32" t="str">
        <f t="shared" si="4"/>
        <v>0</v>
      </c>
      <c r="H912" s="39">
        <v>18037.27</v>
      </c>
      <c r="I912" s="40"/>
      <c r="K912" s="36"/>
      <c r="L912" s="2"/>
      <c r="M912" s="38"/>
      <c r="N912" s="38"/>
      <c r="O912" s="38"/>
    </row>
    <row r="913">
      <c r="A913" s="15" t="s">
        <v>35</v>
      </c>
      <c r="B913" s="36" t="s">
        <v>961</v>
      </c>
      <c r="C913" s="37" t="s">
        <v>520</v>
      </c>
      <c r="D913" s="29" t="str">
        <f t="shared" si="1"/>
        <v>0</v>
      </c>
      <c r="E913" s="29" t="str">
        <f t="shared" si="2"/>
        <v>0</v>
      </c>
      <c r="F913" s="29" t="str">
        <f t="shared" si="3"/>
        <v>0</v>
      </c>
      <c r="G913" s="32" t="str">
        <f t="shared" si="4"/>
        <v>0</v>
      </c>
      <c r="H913" s="39">
        <v>17081.71</v>
      </c>
      <c r="I913" s="40"/>
      <c r="K913" s="36"/>
      <c r="L913" s="2"/>
      <c r="M913" s="38"/>
      <c r="N913" s="38"/>
      <c r="O913" s="38"/>
    </row>
    <row r="914">
      <c r="A914" s="15" t="s">
        <v>35</v>
      </c>
      <c r="B914" s="36" t="s">
        <v>962</v>
      </c>
      <c r="C914" s="37" t="s">
        <v>520</v>
      </c>
      <c r="D914" s="29" t="str">
        <f t="shared" si="1"/>
        <v>EOG Resources</v>
      </c>
      <c r="E914" s="29" t="str">
        <f t="shared" si="2"/>
        <v>0</v>
      </c>
      <c r="F914" s="35" t="str">
        <f t="shared" si="3"/>
        <v>EOG RESOURCES INC COM USD0.01</v>
      </c>
      <c r="G914" s="32">
        <f t="shared" si="4"/>
        <v>61164.72</v>
      </c>
      <c r="H914" s="39">
        <v>61164.72</v>
      </c>
      <c r="I914" s="40"/>
      <c r="K914" s="36"/>
      <c r="L914" s="2"/>
      <c r="M914" s="38"/>
      <c r="N914" s="38"/>
      <c r="O914" s="38"/>
    </row>
    <row r="915">
      <c r="A915" s="15" t="s">
        <v>35</v>
      </c>
      <c r="B915" s="36" t="s">
        <v>963</v>
      </c>
      <c r="C915" s="37" t="s">
        <v>520</v>
      </c>
      <c r="D915" s="29" t="str">
        <f t="shared" si="1"/>
        <v>EQT </v>
      </c>
      <c r="E915" s="29" t="str">
        <f t="shared" si="2"/>
        <v>0</v>
      </c>
      <c r="F915" s="35" t="str">
        <f t="shared" si="3"/>
        <v>EQT CORP</v>
      </c>
      <c r="G915" s="32">
        <f t="shared" si="4"/>
        <v>18826.11</v>
      </c>
      <c r="H915" s="39">
        <v>18826.11</v>
      </c>
      <c r="I915" s="40"/>
      <c r="K915" s="36"/>
      <c r="L915" s="2"/>
      <c r="M915" s="38"/>
      <c r="N915" s="38"/>
      <c r="O915" s="38"/>
    </row>
    <row r="916">
      <c r="A916" s="15" t="s">
        <v>35</v>
      </c>
      <c r="B916" s="36" t="s">
        <v>964</v>
      </c>
      <c r="C916" s="37" t="s">
        <v>520</v>
      </c>
      <c r="D916" s="29" t="str">
        <f t="shared" si="1"/>
        <v>0</v>
      </c>
      <c r="E916" s="29" t="str">
        <f t="shared" si="2"/>
        <v>0</v>
      </c>
      <c r="F916" s="29" t="str">
        <f t="shared" si="3"/>
        <v>0</v>
      </c>
      <c r="G916" s="32" t="str">
        <f t="shared" si="4"/>
        <v>0</v>
      </c>
      <c r="H916" s="39">
        <v>12577.05</v>
      </c>
      <c r="I916" s="40"/>
      <c r="K916" s="36"/>
      <c r="L916" s="2"/>
      <c r="M916" s="38"/>
      <c r="N916" s="38"/>
      <c r="O916" s="38"/>
    </row>
    <row r="917">
      <c r="A917" s="15" t="s">
        <v>35</v>
      </c>
      <c r="B917" s="36" t="s">
        <v>965</v>
      </c>
      <c r="C917" s="37" t="s">
        <v>520</v>
      </c>
      <c r="D917" s="29" t="str">
        <f t="shared" si="1"/>
        <v>0</v>
      </c>
      <c r="E917" s="29" t="str">
        <f t="shared" si="2"/>
        <v>0</v>
      </c>
      <c r="F917" s="29" t="str">
        <f t="shared" si="3"/>
        <v>0</v>
      </c>
      <c r="G917" s="32" t="str">
        <f t="shared" si="4"/>
        <v>0</v>
      </c>
      <c r="H917" s="39">
        <v>11810.19</v>
      </c>
      <c r="I917" s="40"/>
      <c r="K917" s="36"/>
      <c r="L917" s="2"/>
      <c r="M917" s="38"/>
      <c r="N917" s="38"/>
      <c r="O917" s="38"/>
    </row>
    <row r="918">
      <c r="A918" s="15" t="s">
        <v>35</v>
      </c>
      <c r="B918" s="36" t="s">
        <v>966</v>
      </c>
      <c r="C918" s="37" t="s">
        <v>520</v>
      </c>
      <c r="D918" s="29" t="str">
        <f t="shared" si="1"/>
        <v>0</v>
      </c>
      <c r="E918" s="29" t="str">
        <f t="shared" si="2"/>
        <v>0</v>
      </c>
      <c r="F918" s="29" t="str">
        <f t="shared" si="3"/>
        <v>0</v>
      </c>
      <c r="G918" s="32" t="str">
        <f t="shared" si="4"/>
        <v>0</v>
      </c>
      <c r="H918" s="39">
        <v>25036.76</v>
      </c>
      <c r="I918" s="40"/>
      <c r="K918" s="36"/>
      <c r="L918" s="2"/>
      <c r="M918" s="38"/>
      <c r="N918" s="38"/>
      <c r="O918" s="38"/>
    </row>
    <row r="919">
      <c r="A919" s="15" t="s">
        <v>35</v>
      </c>
      <c r="B919" s="36" t="s">
        <v>967</v>
      </c>
      <c r="C919" s="37" t="s">
        <v>520</v>
      </c>
      <c r="D919" s="29" t="str">
        <f t="shared" si="1"/>
        <v>0</v>
      </c>
      <c r="E919" s="29" t="str">
        <f t="shared" si="2"/>
        <v>0</v>
      </c>
      <c r="F919" s="29" t="str">
        <f t="shared" si="3"/>
        <v>0</v>
      </c>
      <c r="G919" s="32" t="str">
        <f t="shared" si="4"/>
        <v>0</v>
      </c>
      <c r="H919" s="39">
        <v>49463.16</v>
      </c>
      <c r="I919" s="40"/>
      <c r="K919" s="36"/>
      <c r="L919" s="2"/>
      <c r="M919" s="38"/>
      <c r="N919" s="38"/>
      <c r="O919" s="38"/>
    </row>
    <row r="920">
      <c r="A920" s="15" t="s">
        <v>35</v>
      </c>
      <c r="B920" s="36" t="s">
        <v>968</v>
      </c>
      <c r="C920" s="37" t="s">
        <v>520</v>
      </c>
      <c r="D920" s="29" t="str">
        <f t="shared" si="1"/>
        <v>0</v>
      </c>
      <c r="E920" s="29" t="str">
        <f t="shared" si="2"/>
        <v>0</v>
      </c>
      <c r="F920" s="29" t="str">
        <f t="shared" si="3"/>
        <v>0</v>
      </c>
      <c r="G920" s="32" t="str">
        <f t="shared" si="4"/>
        <v>0</v>
      </c>
      <c r="H920" s="39">
        <v>13537.56</v>
      </c>
      <c r="I920" s="40"/>
      <c r="K920" s="36"/>
      <c r="L920" s="2"/>
      <c r="M920" s="38"/>
      <c r="N920" s="38"/>
      <c r="O920" s="38"/>
    </row>
    <row r="921">
      <c r="A921" s="15" t="s">
        <v>35</v>
      </c>
      <c r="B921" s="36" t="s">
        <v>969</v>
      </c>
      <c r="C921" s="37" t="s">
        <v>520</v>
      </c>
      <c r="D921" s="29" t="str">
        <f t="shared" si="1"/>
        <v>0</v>
      </c>
      <c r="E921" s="29" t="str">
        <f t="shared" si="2"/>
        <v>0</v>
      </c>
      <c r="F921" s="29" t="str">
        <f t="shared" si="3"/>
        <v>0</v>
      </c>
      <c r="G921" s="32" t="str">
        <f t="shared" si="4"/>
        <v>0</v>
      </c>
      <c r="H921" s="39">
        <v>4903.63</v>
      </c>
      <c r="I921" s="40"/>
      <c r="K921" s="36"/>
      <c r="L921" s="2"/>
      <c r="M921" s="38"/>
      <c r="N921" s="38"/>
      <c r="O921" s="38"/>
    </row>
    <row r="922">
      <c r="A922" s="15" t="s">
        <v>35</v>
      </c>
      <c r="B922" s="36" t="s">
        <v>970</v>
      </c>
      <c r="C922" s="37" t="s">
        <v>520</v>
      </c>
      <c r="D922" s="29" t="str">
        <f t="shared" si="1"/>
        <v>0</v>
      </c>
      <c r="E922" s="29" t="str">
        <f t="shared" si="2"/>
        <v>0</v>
      </c>
      <c r="F922" s="29" t="str">
        <f t="shared" si="3"/>
        <v>0</v>
      </c>
      <c r="G922" s="32" t="str">
        <f t="shared" si="4"/>
        <v>0</v>
      </c>
      <c r="H922" s="39">
        <v>28905.64</v>
      </c>
      <c r="I922" s="40"/>
      <c r="K922" s="36"/>
      <c r="L922" s="2"/>
      <c r="M922" s="38"/>
      <c r="N922" s="38"/>
      <c r="O922" s="38"/>
    </row>
    <row r="923">
      <c r="A923" s="15" t="s">
        <v>35</v>
      </c>
      <c r="B923" s="36" t="s">
        <v>971</v>
      </c>
      <c r="C923" s="37" t="s">
        <v>520</v>
      </c>
      <c r="D923" s="29" t="str">
        <f t="shared" si="1"/>
        <v>0</v>
      </c>
      <c r="E923" s="29" t="str">
        <f t="shared" si="2"/>
        <v>0</v>
      </c>
      <c r="F923" s="29" t="str">
        <f t="shared" si="3"/>
        <v>0</v>
      </c>
      <c r="G923" s="32" t="str">
        <f t="shared" si="4"/>
        <v>0</v>
      </c>
      <c r="H923" s="39">
        <v>22876.81</v>
      </c>
      <c r="I923" s="40"/>
      <c r="K923" s="36"/>
      <c r="L923" s="2"/>
      <c r="M923" s="38"/>
      <c r="N923" s="38"/>
      <c r="O923" s="38"/>
    </row>
    <row r="924">
      <c r="A924" s="15" t="s">
        <v>35</v>
      </c>
      <c r="B924" s="36" t="s">
        <v>972</v>
      </c>
      <c r="C924" s="37" t="s">
        <v>520</v>
      </c>
      <c r="D924" s="29" t="str">
        <f t="shared" si="1"/>
        <v>0</v>
      </c>
      <c r="E924" s="29" t="str">
        <f t="shared" si="2"/>
        <v>0</v>
      </c>
      <c r="F924" s="29" t="str">
        <f t="shared" si="3"/>
        <v>0</v>
      </c>
      <c r="G924" s="32" t="str">
        <f t="shared" si="4"/>
        <v>0</v>
      </c>
      <c r="H924" s="39">
        <v>5397.95</v>
      </c>
      <c r="I924" s="40"/>
      <c r="K924" s="36"/>
      <c r="L924" s="2"/>
      <c r="M924" s="38"/>
      <c r="N924" s="38"/>
      <c r="O924" s="38"/>
    </row>
    <row r="925">
      <c r="A925" s="15" t="s">
        <v>35</v>
      </c>
      <c r="B925" s="36" t="s">
        <v>973</v>
      </c>
      <c r="C925" s="37" t="s">
        <v>520</v>
      </c>
      <c r="D925" s="29" t="str">
        <f t="shared" si="1"/>
        <v>0</v>
      </c>
      <c r="E925" s="29" t="str">
        <f t="shared" si="2"/>
        <v>0</v>
      </c>
      <c r="F925" s="29" t="str">
        <f t="shared" si="3"/>
        <v>0</v>
      </c>
      <c r="G925" s="32" t="str">
        <f t="shared" si="4"/>
        <v>0</v>
      </c>
      <c r="H925" s="39">
        <v>12085.15</v>
      </c>
      <c r="I925" s="40"/>
      <c r="K925" s="36"/>
      <c r="L925" s="2"/>
      <c r="M925" s="38"/>
      <c r="N925" s="38"/>
      <c r="O925" s="38"/>
    </row>
    <row r="926">
      <c r="A926" s="15" t="s">
        <v>35</v>
      </c>
      <c r="B926" s="36" t="s">
        <v>974</v>
      </c>
      <c r="C926" s="37" t="s">
        <v>520</v>
      </c>
      <c r="D926" s="29" t="str">
        <f t="shared" si="1"/>
        <v>0</v>
      </c>
      <c r="E926" s="29" t="str">
        <f t="shared" si="2"/>
        <v>0</v>
      </c>
      <c r="F926" s="29" t="str">
        <f t="shared" si="3"/>
        <v>0</v>
      </c>
      <c r="G926" s="32" t="str">
        <f t="shared" si="4"/>
        <v>0</v>
      </c>
      <c r="H926" s="39">
        <v>32383.92</v>
      </c>
      <c r="I926" s="40"/>
      <c r="K926" s="36"/>
      <c r="L926" s="2"/>
      <c r="M926" s="38"/>
      <c r="N926" s="38"/>
      <c r="O926" s="38"/>
    </row>
    <row r="927">
      <c r="A927" s="15" t="s">
        <v>35</v>
      </c>
      <c r="B927" s="14"/>
      <c r="C927" s="37" t="s">
        <v>520</v>
      </c>
      <c r="D927" s="29" t="str">
        <f t="shared" si="1"/>
        <v>0</v>
      </c>
      <c r="E927" s="29" t="str">
        <f t="shared" si="2"/>
        <v>0</v>
      </c>
      <c r="F927" s="29" t="str">
        <f t="shared" si="3"/>
        <v>0</v>
      </c>
      <c r="G927" s="32" t="str">
        <f t="shared" si="4"/>
        <v>0</v>
      </c>
      <c r="H927" s="39">
        <v>5417.33</v>
      </c>
      <c r="I927" s="40"/>
      <c r="K927" s="14"/>
      <c r="L927" s="2"/>
      <c r="M927" s="38"/>
      <c r="N927" s="38"/>
      <c r="O927" s="38"/>
    </row>
    <row r="928">
      <c r="A928" s="15" t="s">
        <v>35</v>
      </c>
      <c r="B928" s="36" t="s">
        <v>975</v>
      </c>
      <c r="C928" s="37" t="s">
        <v>520</v>
      </c>
      <c r="D928" s="29" t="str">
        <f t="shared" si="1"/>
        <v>0</v>
      </c>
      <c r="E928" s="29" t="str">
        <f t="shared" si="2"/>
        <v>0</v>
      </c>
      <c r="F928" s="29" t="str">
        <f t="shared" si="3"/>
        <v>0</v>
      </c>
      <c r="G928" s="32" t="str">
        <f t="shared" si="4"/>
        <v>0</v>
      </c>
      <c r="H928" s="39">
        <v>10588.06</v>
      </c>
      <c r="I928" s="40"/>
      <c r="K928" s="36"/>
      <c r="L928" s="2"/>
      <c r="M928" s="38"/>
      <c r="N928" s="38"/>
      <c r="O928" s="38"/>
    </row>
    <row r="929">
      <c r="A929" s="15" t="s">
        <v>35</v>
      </c>
      <c r="B929" s="36" t="s">
        <v>976</v>
      </c>
      <c r="C929" s="37" t="s">
        <v>520</v>
      </c>
      <c r="D929" s="29" t="str">
        <f t="shared" si="1"/>
        <v>0</v>
      </c>
      <c r="E929" s="29" t="str">
        <f t="shared" si="2"/>
        <v>0</v>
      </c>
      <c r="F929" s="29" t="str">
        <f t="shared" si="3"/>
        <v>0</v>
      </c>
      <c r="G929" s="32" t="str">
        <f t="shared" si="4"/>
        <v>0</v>
      </c>
      <c r="H929" s="39">
        <v>12487.87</v>
      </c>
      <c r="I929" s="40"/>
      <c r="K929" s="36"/>
      <c r="L929" s="2"/>
      <c r="M929" s="38"/>
      <c r="N929" s="38"/>
      <c r="O929" s="38"/>
    </row>
    <row r="930">
      <c r="A930" s="15" t="s">
        <v>35</v>
      </c>
      <c r="B930" s="36" t="s">
        <v>977</v>
      </c>
      <c r="C930" s="37" t="s">
        <v>520</v>
      </c>
      <c r="D930" s="29" t="str">
        <f t="shared" si="1"/>
        <v>0</v>
      </c>
      <c r="E930" s="29" t="str">
        <f t="shared" si="2"/>
        <v>0</v>
      </c>
      <c r="F930" s="29" t="str">
        <f t="shared" si="3"/>
        <v>0</v>
      </c>
      <c r="G930" s="32" t="str">
        <f t="shared" si="4"/>
        <v>0</v>
      </c>
      <c r="H930" s="39">
        <v>77596.77</v>
      </c>
      <c r="I930" s="40"/>
      <c r="K930" s="36"/>
      <c r="L930" s="2"/>
      <c r="M930" s="38"/>
      <c r="N930" s="38"/>
      <c r="O930" s="38"/>
    </row>
    <row r="931">
      <c r="A931" s="15" t="s">
        <v>35</v>
      </c>
      <c r="B931" s="36" t="s">
        <v>978</v>
      </c>
      <c r="C931" s="37" t="s">
        <v>520</v>
      </c>
      <c r="D931" s="29" t="str">
        <f t="shared" si="1"/>
        <v>Exxon</v>
      </c>
      <c r="E931" s="29" t="str">
        <f t="shared" si="2"/>
        <v>0</v>
      </c>
      <c r="F931" s="35" t="str">
        <f t="shared" si="3"/>
        <v>EXXON MOBIL CORP CAP NPV</v>
      </c>
      <c r="G931" s="32">
        <f t="shared" si="4"/>
        <v>600482.45</v>
      </c>
      <c r="H931" s="39">
        <v>600482.45</v>
      </c>
      <c r="I931" s="40"/>
      <c r="K931" s="36"/>
      <c r="L931" s="2"/>
      <c r="M931" s="38"/>
      <c r="N931" s="38"/>
      <c r="O931" s="38"/>
    </row>
    <row r="932">
      <c r="A932" s="15" t="s">
        <v>35</v>
      </c>
      <c r="B932" s="36" t="s">
        <v>979</v>
      </c>
      <c r="C932" s="37" t="s">
        <v>520</v>
      </c>
      <c r="D932" s="29" t="str">
        <f t="shared" si="1"/>
        <v>0</v>
      </c>
      <c r="E932" s="29" t="str">
        <f t="shared" si="2"/>
        <v>0</v>
      </c>
      <c r="F932" s="29" t="str">
        <f t="shared" si="3"/>
        <v>0</v>
      </c>
      <c r="G932" s="32" t="str">
        <f t="shared" si="4"/>
        <v>0</v>
      </c>
      <c r="H932" s="39">
        <v>9726.57</v>
      </c>
      <c r="I932" s="40"/>
      <c r="K932" s="36"/>
      <c r="L932" s="2"/>
      <c r="M932" s="38"/>
      <c r="N932" s="38"/>
      <c r="O932" s="38"/>
    </row>
    <row r="933">
      <c r="A933" s="15" t="s">
        <v>35</v>
      </c>
      <c r="B933" s="36" t="s">
        <v>980</v>
      </c>
      <c r="C933" s="37" t="s">
        <v>520</v>
      </c>
      <c r="D933" s="29" t="str">
        <f t="shared" si="1"/>
        <v>0</v>
      </c>
      <c r="E933" s="29" t="str">
        <f t="shared" si="2"/>
        <v>0</v>
      </c>
      <c r="F933" s="29" t="str">
        <f t="shared" si="3"/>
        <v>0</v>
      </c>
      <c r="G933" s="32" t="str">
        <f t="shared" si="4"/>
        <v>0</v>
      </c>
      <c r="H933" s="39">
        <v>141461.56</v>
      </c>
      <c r="I933" s="40"/>
      <c r="K933" s="36"/>
      <c r="L933" s="2"/>
      <c r="M933" s="38"/>
      <c r="N933" s="38"/>
      <c r="O933" s="38"/>
    </row>
    <row r="934">
      <c r="A934" s="15" t="s">
        <v>35</v>
      </c>
      <c r="B934" s="36" t="s">
        <v>981</v>
      </c>
      <c r="C934" s="37" t="s">
        <v>520</v>
      </c>
      <c r="D934" s="29" t="str">
        <f t="shared" si="1"/>
        <v>0</v>
      </c>
      <c r="E934" s="29" t="str">
        <f t="shared" si="2"/>
        <v>0</v>
      </c>
      <c r="F934" s="29" t="str">
        <f t="shared" si="3"/>
        <v>0</v>
      </c>
      <c r="G934" s="32" t="str">
        <f t="shared" si="4"/>
        <v>0</v>
      </c>
      <c r="H934" s="39">
        <v>6032.11</v>
      </c>
      <c r="I934" s="40"/>
      <c r="K934" s="36"/>
      <c r="L934" s="2"/>
      <c r="M934" s="38"/>
      <c r="N934" s="38"/>
      <c r="O934" s="38"/>
    </row>
    <row r="935">
      <c r="A935" s="15" t="s">
        <v>35</v>
      </c>
      <c r="B935" s="36" t="s">
        <v>982</v>
      </c>
      <c r="C935" s="37" t="s">
        <v>520</v>
      </c>
      <c r="D935" s="29" t="str">
        <f t="shared" si="1"/>
        <v>0</v>
      </c>
      <c r="E935" s="29" t="str">
        <f t="shared" si="2"/>
        <v>0</v>
      </c>
      <c r="F935" s="29" t="str">
        <f t="shared" si="3"/>
        <v>0</v>
      </c>
      <c r="G935" s="32" t="str">
        <f t="shared" si="4"/>
        <v>0</v>
      </c>
      <c r="H935" s="39">
        <v>4428.67</v>
      </c>
      <c r="I935" s="40"/>
      <c r="K935" s="36"/>
      <c r="L935" s="2"/>
      <c r="M935" s="38"/>
      <c r="N935" s="38"/>
      <c r="O935" s="38"/>
    </row>
    <row r="936">
      <c r="A936" s="15" t="s">
        <v>35</v>
      </c>
      <c r="B936" s="36" t="s">
        <v>983</v>
      </c>
      <c r="C936" s="37" t="s">
        <v>520</v>
      </c>
      <c r="D936" s="29" t="str">
        <f t="shared" si="1"/>
        <v>0</v>
      </c>
      <c r="E936" s="29" t="str">
        <f t="shared" si="2"/>
        <v>0</v>
      </c>
      <c r="F936" s="29" t="str">
        <f t="shared" si="3"/>
        <v>0</v>
      </c>
      <c r="G936" s="32" t="str">
        <f t="shared" si="4"/>
        <v>0</v>
      </c>
      <c r="H936" s="39">
        <v>9157.59</v>
      </c>
      <c r="I936" s="40"/>
      <c r="K936" s="36"/>
      <c r="L936" s="2"/>
      <c r="M936" s="38"/>
      <c r="N936" s="38"/>
      <c r="O936" s="38"/>
    </row>
    <row r="937">
      <c r="A937" s="15" t="s">
        <v>35</v>
      </c>
      <c r="B937" s="36" t="s">
        <v>984</v>
      </c>
      <c r="C937" s="37" t="s">
        <v>520</v>
      </c>
      <c r="D937" s="29" t="str">
        <f t="shared" si="1"/>
        <v>0</v>
      </c>
      <c r="E937" s="29" t="str">
        <f t="shared" si="2"/>
        <v>0</v>
      </c>
      <c r="F937" s="29" t="str">
        <f t="shared" si="3"/>
        <v>0</v>
      </c>
      <c r="G937" s="32" t="str">
        <f t="shared" si="4"/>
        <v>0</v>
      </c>
      <c r="H937" s="39">
        <v>48817.64</v>
      </c>
      <c r="I937" s="40"/>
      <c r="K937" s="36"/>
      <c r="L937" s="2"/>
      <c r="M937" s="38"/>
      <c r="N937" s="38"/>
      <c r="O937" s="38"/>
    </row>
    <row r="938">
      <c r="A938" s="15" t="s">
        <v>35</v>
      </c>
      <c r="B938" s="36" t="s">
        <v>985</v>
      </c>
      <c r="C938" s="37" t="s">
        <v>520</v>
      </c>
      <c r="D938" s="29" t="str">
        <f t="shared" si="1"/>
        <v>0</v>
      </c>
      <c r="E938" s="29" t="str">
        <f t="shared" si="2"/>
        <v>0</v>
      </c>
      <c r="F938" s="29" t="str">
        <f t="shared" si="3"/>
        <v>0</v>
      </c>
      <c r="G938" s="32" t="str">
        <f t="shared" si="4"/>
        <v>0</v>
      </c>
      <c r="H938" s="39">
        <v>6047.08</v>
      </c>
      <c r="I938" s="40"/>
      <c r="K938" s="36"/>
      <c r="L938" s="2"/>
      <c r="M938" s="38"/>
      <c r="N938" s="38"/>
      <c r="O938" s="38"/>
    </row>
    <row r="939">
      <c r="A939" s="15" t="s">
        <v>35</v>
      </c>
      <c r="B939" s="36" t="s">
        <v>986</v>
      </c>
      <c r="C939" s="37" t="s">
        <v>520</v>
      </c>
      <c r="D939" s="29" t="str">
        <f t="shared" si="1"/>
        <v>0</v>
      </c>
      <c r="E939" s="29" t="str">
        <f t="shared" si="2"/>
        <v>0</v>
      </c>
      <c r="F939" s="29" t="str">
        <f t="shared" si="3"/>
        <v>0</v>
      </c>
      <c r="G939" s="32" t="str">
        <f t="shared" si="4"/>
        <v>0</v>
      </c>
      <c r="H939" s="39">
        <v>4774.16</v>
      </c>
      <c r="I939" s="40"/>
      <c r="K939" s="36"/>
      <c r="L939" s="2"/>
      <c r="M939" s="38"/>
      <c r="N939" s="38"/>
      <c r="O939" s="38"/>
    </row>
    <row r="940">
      <c r="A940" s="15" t="s">
        <v>35</v>
      </c>
      <c r="B940" s="36" t="s">
        <v>987</v>
      </c>
      <c r="C940" s="37" t="s">
        <v>520</v>
      </c>
      <c r="D940" s="29" t="str">
        <f t="shared" si="1"/>
        <v>0</v>
      </c>
      <c r="E940" s="29" t="str">
        <f t="shared" si="2"/>
        <v>0</v>
      </c>
      <c r="F940" s="29" t="str">
        <f t="shared" si="3"/>
        <v>0</v>
      </c>
      <c r="G940" s="32" t="str">
        <f t="shared" si="4"/>
        <v>0</v>
      </c>
      <c r="H940" s="39">
        <v>29988.38</v>
      </c>
      <c r="I940" s="40"/>
      <c r="K940" s="36"/>
      <c r="L940" s="2"/>
      <c r="M940" s="38"/>
      <c r="N940" s="38"/>
      <c r="O940" s="38"/>
    </row>
    <row r="941">
      <c r="A941" s="15" t="s">
        <v>35</v>
      </c>
      <c r="B941" s="36" t="s">
        <v>988</v>
      </c>
      <c r="C941" s="37" t="s">
        <v>520</v>
      </c>
      <c r="D941" s="29" t="str">
        <f t="shared" si="1"/>
        <v>0</v>
      </c>
      <c r="E941" s="29" t="str">
        <f t="shared" si="2"/>
        <v>0</v>
      </c>
      <c r="F941" s="29" t="str">
        <f t="shared" si="3"/>
        <v>0</v>
      </c>
      <c r="G941" s="32" t="str">
        <f t="shared" si="4"/>
        <v>0</v>
      </c>
      <c r="H941" s="39">
        <v>17544.3</v>
      </c>
      <c r="I941" s="40"/>
      <c r="K941" s="36"/>
      <c r="L941" s="2"/>
      <c r="M941" s="38"/>
      <c r="N941" s="38"/>
      <c r="O941" s="38"/>
    </row>
    <row r="942">
      <c r="A942" s="15" t="s">
        <v>35</v>
      </c>
      <c r="B942" s="36" t="s">
        <v>989</v>
      </c>
      <c r="C942" s="37" t="s">
        <v>520</v>
      </c>
      <c r="D942" s="29" t="str">
        <f t="shared" si="1"/>
        <v>0</v>
      </c>
      <c r="E942" s="29" t="str">
        <f t="shared" si="2"/>
        <v>0</v>
      </c>
      <c r="F942" s="29" t="str">
        <f t="shared" si="3"/>
        <v>0</v>
      </c>
      <c r="G942" s="32" t="str">
        <f t="shared" si="4"/>
        <v>0</v>
      </c>
      <c r="H942" s="39">
        <v>8727.48</v>
      </c>
      <c r="I942" s="40"/>
      <c r="K942" s="36"/>
      <c r="L942" s="2"/>
      <c r="M942" s="38"/>
      <c r="N942" s="38"/>
      <c r="O942" s="38"/>
    </row>
    <row r="943">
      <c r="A943" s="15" t="s">
        <v>35</v>
      </c>
      <c r="B943" s="36" t="s">
        <v>990</v>
      </c>
      <c r="C943" s="37" t="s">
        <v>520</v>
      </c>
      <c r="D943" s="29" t="str">
        <f t="shared" si="1"/>
        <v>0</v>
      </c>
      <c r="E943" s="29" t="str">
        <f t="shared" si="2"/>
        <v>0</v>
      </c>
      <c r="F943" s="29" t="str">
        <f t="shared" si="3"/>
        <v>0</v>
      </c>
      <c r="G943" s="32" t="str">
        <f t="shared" si="4"/>
        <v>0</v>
      </c>
      <c r="H943" s="39">
        <v>57737.09</v>
      </c>
      <c r="I943" s="40"/>
      <c r="K943" s="36"/>
      <c r="L943" s="2"/>
      <c r="M943" s="38"/>
      <c r="N943" s="38"/>
      <c r="O943" s="38"/>
    </row>
    <row r="944">
      <c r="A944" s="15" t="s">
        <v>35</v>
      </c>
      <c r="B944" s="36" t="s">
        <v>991</v>
      </c>
      <c r="C944" s="37" t="s">
        <v>520</v>
      </c>
      <c r="D944" s="29" t="str">
        <f t="shared" si="1"/>
        <v>0</v>
      </c>
      <c r="E944" s="29" t="str">
        <f t="shared" si="2"/>
        <v>0</v>
      </c>
      <c r="F944" s="29" t="str">
        <f t="shared" si="3"/>
        <v>0</v>
      </c>
      <c r="G944" s="32" t="str">
        <f t="shared" si="4"/>
        <v>0</v>
      </c>
      <c r="H944" s="39">
        <v>10476.05</v>
      </c>
      <c r="I944" s="40"/>
      <c r="K944" s="36"/>
      <c r="L944" s="2"/>
      <c r="M944" s="38"/>
      <c r="N944" s="38"/>
      <c r="O944" s="38"/>
    </row>
    <row r="945">
      <c r="A945" s="15" t="s">
        <v>35</v>
      </c>
      <c r="B945" s="36" t="s">
        <v>992</v>
      </c>
      <c r="C945" s="37" t="s">
        <v>520</v>
      </c>
      <c r="D945" s="29" t="str">
        <f t="shared" si="1"/>
        <v>0</v>
      </c>
      <c r="E945" s="29" t="str">
        <f t="shared" si="2"/>
        <v>0</v>
      </c>
      <c r="F945" s="29" t="str">
        <f t="shared" si="3"/>
        <v>0</v>
      </c>
      <c r="G945" s="32" t="str">
        <f t="shared" si="4"/>
        <v>0</v>
      </c>
      <c r="H945" s="39">
        <v>9753.73</v>
      </c>
      <c r="I945" s="40"/>
      <c r="K945" s="36"/>
      <c r="L945" s="2"/>
      <c r="M945" s="38"/>
      <c r="N945" s="38"/>
      <c r="O945" s="38"/>
    </row>
    <row r="946">
      <c r="A946" s="15" t="s">
        <v>35</v>
      </c>
      <c r="B946" s="36" t="s">
        <v>993</v>
      </c>
      <c r="C946" s="37" t="s">
        <v>520</v>
      </c>
      <c r="D946" s="29" t="str">
        <f t="shared" si="1"/>
        <v>0</v>
      </c>
      <c r="E946" s="29" t="str">
        <f t="shared" si="2"/>
        <v>0</v>
      </c>
      <c r="F946" s="29" t="str">
        <f t="shared" si="3"/>
        <v>0</v>
      </c>
      <c r="G946" s="32" t="str">
        <f t="shared" si="4"/>
        <v>0</v>
      </c>
      <c r="H946" s="39">
        <v>20711.56</v>
      </c>
      <c r="I946" s="40"/>
      <c r="K946" s="36"/>
      <c r="L946" s="2"/>
      <c r="M946" s="38"/>
      <c r="N946" s="38"/>
      <c r="O946" s="38"/>
    </row>
    <row r="947">
      <c r="A947" s="15" t="s">
        <v>35</v>
      </c>
      <c r="B947" s="36" t="s">
        <v>994</v>
      </c>
      <c r="C947" s="37" t="s">
        <v>520</v>
      </c>
      <c r="D947" s="29" t="str">
        <f t="shared" si="1"/>
        <v>0</v>
      </c>
      <c r="E947" s="29" t="str">
        <f t="shared" si="2"/>
        <v>0</v>
      </c>
      <c r="F947" s="29" t="str">
        <f t="shared" si="3"/>
        <v>0</v>
      </c>
      <c r="G947" s="32" t="str">
        <f t="shared" si="4"/>
        <v>0</v>
      </c>
      <c r="H947" s="39">
        <v>24544.94</v>
      </c>
      <c r="I947" s="40"/>
      <c r="K947" s="36"/>
      <c r="L947" s="2"/>
      <c r="M947" s="38"/>
      <c r="N947" s="38"/>
      <c r="O947" s="38"/>
    </row>
    <row r="948">
      <c r="A948" s="15" t="s">
        <v>35</v>
      </c>
      <c r="B948" s="36" t="s">
        <v>995</v>
      </c>
      <c r="C948" s="37" t="s">
        <v>520</v>
      </c>
      <c r="D948" s="29" t="str">
        <f t="shared" si="1"/>
        <v>0</v>
      </c>
      <c r="E948" s="29" t="str">
        <f t="shared" si="2"/>
        <v>0</v>
      </c>
      <c r="F948" s="29" t="str">
        <f t="shared" si="3"/>
        <v>0</v>
      </c>
      <c r="G948" s="32" t="str">
        <f t="shared" si="4"/>
        <v>0</v>
      </c>
      <c r="H948" s="39">
        <v>6001.68</v>
      </c>
      <c r="I948" s="40"/>
      <c r="K948" s="36"/>
      <c r="L948" s="2"/>
      <c r="M948" s="38"/>
      <c r="N948" s="38"/>
      <c r="O948" s="38"/>
    </row>
    <row r="949">
      <c r="A949" s="15" t="s">
        <v>35</v>
      </c>
      <c r="B949" s="36" t="s">
        <v>996</v>
      </c>
      <c r="C949" s="37" t="s">
        <v>520</v>
      </c>
      <c r="D949" s="29" t="str">
        <f t="shared" si="1"/>
        <v>0</v>
      </c>
      <c r="E949" s="29" t="str">
        <f t="shared" si="2"/>
        <v>0</v>
      </c>
      <c r="F949" s="29" t="str">
        <f t="shared" si="3"/>
        <v>0</v>
      </c>
      <c r="G949" s="32" t="str">
        <f t="shared" si="4"/>
        <v>0</v>
      </c>
      <c r="H949" s="39">
        <v>18955.89</v>
      </c>
      <c r="I949" s="40"/>
      <c r="K949" s="36"/>
      <c r="L949" s="2"/>
      <c r="M949" s="38"/>
      <c r="N949" s="38"/>
      <c r="O949" s="38"/>
    </row>
    <row r="950">
      <c r="A950" s="15" t="s">
        <v>35</v>
      </c>
      <c r="B950" s="36" t="s">
        <v>997</v>
      </c>
      <c r="C950" s="37" t="s">
        <v>520</v>
      </c>
      <c r="D950" s="29" t="str">
        <f t="shared" si="1"/>
        <v>0</v>
      </c>
      <c r="E950" s="29" t="str">
        <f t="shared" si="2"/>
        <v>0</v>
      </c>
      <c r="F950" s="29" t="str">
        <f t="shared" si="3"/>
        <v>0</v>
      </c>
      <c r="G950" s="32" t="str">
        <f t="shared" si="4"/>
        <v>0</v>
      </c>
      <c r="H950" s="39">
        <v>5720.78</v>
      </c>
      <c r="I950" s="40"/>
      <c r="K950" s="36"/>
      <c r="L950" s="2"/>
      <c r="M950" s="38"/>
      <c r="N950" s="38"/>
      <c r="O950" s="38"/>
    </row>
    <row r="951">
      <c r="A951" s="15" t="s">
        <v>35</v>
      </c>
      <c r="B951" s="36" t="s">
        <v>998</v>
      </c>
      <c r="C951" s="37" t="s">
        <v>520</v>
      </c>
      <c r="D951" s="29" t="str">
        <f t="shared" si="1"/>
        <v>0</v>
      </c>
      <c r="E951" s="29" t="str">
        <f t="shared" si="2"/>
        <v>0</v>
      </c>
      <c r="F951" s="29" t="str">
        <f t="shared" si="3"/>
        <v>0</v>
      </c>
      <c r="G951" s="32" t="str">
        <f t="shared" si="4"/>
        <v>0</v>
      </c>
      <c r="H951" s="39">
        <v>14195.32</v>
      </c>
      <c r="I951" s="40"/>
      <c r="K951" s="36"/>
      <c r="L951" s="2"/>
      <c r="M951" s="38"/>
      <c r="N951" s="38"/>
      <c r="O951" s="38"/>
    </row>
    <row r="952">
      <c r="A952" s="15" t="s">
        <v>35</v>
      </c>
      <c r="B952" s="36" t="s">
        <v>999</v>
      </c>
      <c r="C952" s="37" t="s">
        <v>520</v>
      </c>
      <c r="D952" s="29" t="str">
        <f t="shared" si="1"/>
        <v>0</v>
      </c>
      <c r="E952" s="29" t="str">
        <f t="shared" si="2"/>
        <v>0</v>
      </c>
      <c r="F952" s="29" t="str">
        <f t="shared" si="3"/>
        <v>0</v>
      </c>
      <c r="G952" s="32" t="str">
        <f t="shared" si="4"/>
        <v>0</v>
      </c>
      <c r="H952" s="39">
        <v>5129.55</v>
      </c>
      <c r="I952" s="40"/>
      <c r="K952" s="36"/>
      <c r="L952" s="2"/>
      <c r="M952" s="38"/>
      <c r="N952" s="38"/>
      <c r="O952" s="38"/>
    </row>
    <row r="953">
      <c r="A953" s="15" t="s">
        <v>35</v>
      </c>
      <c r="B953" s="36" t="s">
        <v>1000</v>
      </c>
      <c r="C953" s="37" t="s">
        <v>520</v>
      </c>
      <c r="D953" s="29" t="str">
        <f t="shared" si="1"/>
        <v>0</v>
      </c>
      <c r="E953" s="29" t="str">
        <f t="shared" si="2"/>
        <v>0</v>
      </c>
      <c r="F953" s="29" t="str">
        <f t="shared" si="3"/>
        <v>0</v>
      </c>
      <c r="G953" s="32" t="str">
        <f t="shared" si="4"/>
        <v>0</v>
      </c>
      <c r="H953" s="39">
        <v>13498.75</v>
      </c>
      <c r="I953" s="40"/>
      <c r="K953" s="36"/>
      <c r="L953" s="2"/>
      <c r="M953" s="38"/>
      <c r="N953" s="38"/>
      <c r="O953" s="38"/>
    </row>
    <row r="954">
      <c r="A954" s="15" t="s">
        <v>35</v>
      </c>
      <c r="B954" s="36" t="s">
        <v>1001</v>
      </c>
      <c r="C954" s="37" t="s">
        <v>520</v>
      </c>
      <c r="D954" s="29" t="str">
        <f t="shared" si="1"/>
        <v>0</v>
      </c>
      <c r="E954" s="29" t="str">
        <f t="shared" si="2"/>
        <v>0</v>
      </c>
      <c r="F954" s="29" t="str">
        <f t="shared" si="3"/>
        <v>0</v>
      </c>
      <c r="G954" s="32" t="str">
        <f t="shared" si="4"/>
        <v>0</v>
      </c>
      <c r="H954" s="39">
        <v>20315.33</v>
      </c>
      <c r="I954" s="40"/>
      <c r="K954" s="36"/>
      <c r="L954" s="2"/>
      <c r="M954" s="38"/>
      <c r="N954" s="38"/>
      <c r="O954" s="38"/>
    </row>
    <row r="955">
      <c r="A955" s="15" t="s">
        <v>35</v>
      </c>
      <c r="B955" s="36" t="s">
        <v>1002</v>
      </c>
      <c r="C955" s="37" t="s">
        <v>520</v>
      </c>
      <c r="D955" s="29" t="str">
        <f t="shared" si="1"/>
        <v>0</v>
      </c>
      <c r="E955" s="29" t="str">
        <f t="shared" si="2"/>
        <v>0</v>
      </c>
      <c r="F955" s="29" t="str">
        <f t="shared" si="3"/>
        <v>0</v>
      </c>
      <c r="G955" s="32" t="str">
        <f t="shared" si="4"/>
        <v>0</v>
      </c>
      <c r="H955" s="39">
        <v>6498.59</v>
      </c>
      <c r="I955" s="40"/>
      <c r="K955" s="36"/>
      <c r="L955" s="2"/>
      <c r="M955" s="38"/>
      <c r="N955" s="38"/>
      <c r="O955" s="38"/>
    </row>
    <row r="956">
      <c r="A956" s="15" t="s">
        <v>35</v>
      </c>
      <c r="B956" s="36" t="s">
        <v>1003</v>
      </c>
      <c r="C956" s="37" t="s">
        <v>520</v>
      </c>
      <c r="D956" s="29" t="str">
        <f t="shared" si="1"/>
        <v>0</v>
      </c>
      <c r="E956" s="29" t="str">
        <f t="shared" si="2"/>
        <v>0</v>
      </c>
      <c r="F956" s="29" t="str">
        <f t="shared" si="3"/>
        <v>0</v>
      </c>
      <c r="G956" s="32" t="str">
        <f t="shared" si="4"/>
        <v>0</v>
      </c>
      <c r="H956" s="39">
        <v>6466.95</v>
      </c>
      <c r="I956" s="40"/>
      <c r="K956" s="36"/>
      <c r="L956" s="2"/>
      <c r="M956" s="38"/>
      <c r="N956" s="38"/>
      <c r="O956" s="38"/>
    </row>
    <row r="957">
      <c r="A957" s="15" t="s">
        <v>35</v>
      </c>
      <c r="B957" s="36" t="s">
        <v>1004</v>
      </c>
      <c r="C957" s="37" t="s">
        <v>520</v>
      </c>
      <c r="D957" s="29" t="str">
        <f t="shared" si="1"/>
        <v>0</v>
      </c>
      <c r="E957" s="29" t="str">
        <f t="shared" si="2"/>
        <v>0</v>
      </c>
      <c r="F957" s="29" t="str">
        <f t="shared" si="3"/>
        <v>0</v>
      </c>
      <c r="G957" s="32" t="str">
        <f t="shared" si="4"/>
        <v>0</v>
      </c>
      <c r="H957" s="39">
        <v>16281.33</v>
      </c>
      <c r="I957" s="40"/>
      <c r="K957" s="36"/>
      <c r="L957" s="2"/>
      <c r="M957" s="38"/>
      <c r="N957" s="38"/>
      <c r="O957" s="38"/>
    </row>
    <row r="958">
      <c r="A958" s="15" t="s">
        <v>35</v>
      </c>
      <c r="B958" s="36" t="s">
        <v>1005</v>
      </c>
      <c r="C958" s="37" t="s">
        <v>520</v>
      </c>
      <c r="D958" s="29" t="str">
        <f t="shared" si="1"/>
        <v>0</v>
      </c>
      <c r="E958" s="29" t="str">
        <f t="shared" si="2"/>
        <v>0</v>
      </c>
      <c r="F958" s="29" t="str">
        <f t="shared" si="3"/>
        <v>0</v>
      </c>
      <c r="G958" s="32" t="str">
        <f t="shared" si="4"/>
        <v>0</v>
      </c>
      <c r="H958" s="39">
        <v>17896.95</v>
      </c>
      <c r="I958" s="40"/>
      <c r="K958" s="36"/>
      <c r="L958" s="2"/>
      <c r="M958" s="38"/>
      <c r="N958" s="38"/>
      <c r="O958" s="38"/>
    </row>
    <row r="959">
      <c r="A959" s="15" t="s">
        <v>35</v>
      </c>
      <c r="B959" s="36" t="s">
        <v>1006</v>
      </c>
      <c r="C959" s="37" t="s">
        <v>520</v>
      </c>
      <c r="D959" s="29" t="str">
        <f t="shared" si="1"/>
        <v>0</v>
      </c>
      <c r="E959" s="29" t="str">
        <f t="shared" si="2"/>
        <v>0</v>
      </c>
      <c r="F959" s="29" t="str">
        <f t="shared" si="3"/>
        <v>0</v>
      </c>
      <c r="G959" s="32" t="str">
        <f t="shared" si="4"/>
        <v>0</v>
      </c>
      <c r="H959" s="39">
        <v>14090.2</v>
      </c>
      <c r="I959" s="40"/>
      <c r="K959" s="36"/>
      <c r="L959" s="2"/>
      <c r="M959" s="38"/>
      <c r="N959" s="38"/>
      <c r="O959" s="38"/>
    </row>
    <row r="960">
      <c r="A960" s="15" t="s">
        <v>35</v>
      </c>
      <c r="B960" s="36" t="s">
        <v>1007</v>
      </c>
      <c r="C960" s="37" t="s">
        <v>520</v>
      </c>
      <c r="D960" s="29" t="str">
        <f t="shared" si="1"/>
        <v>0</v>
      </c>
      <c r="E960" s="29" t="str">
        <f t="shared" si="2"/>
        <v>0</v>
      </c>
      <c r="F960" s="29" t="str">
        <f t="shared" si="3"/>
        <v>0</v>
      </c>
      <c r="G960" s="32" t="str">
        <f t="shared" si="4"/>
        <v>0</v>
      </c>
      <c r="H960" s="39">
        <v>17023.08</v>
      </c>
      <c r="I960" s="40"/>
      <c r="K960" s="36"/>
      <c r="L960" s="2"/>
      <c r="M960" s="38"/>
      <c r="N960" s="38"/>
      <c r="O960" s="38"/>
    </row>
    <row r="961">
      <c r="A961" s="15" t="s">
        <v>35</v>
      </c>
      <c r="B961" s="36" t="s">
        <v>1008</v>
      </c>
      <c r="C961" s="37" t="s">
        <v>520</v>
      </c>
      <c r="D961" s="29" t="str">
        <f t="shared" si="1"/>
        <v>0</v>
      </c>
      <c r="E961" s="29" t="str">
        <f t="shared" si="2"/>
        <v>0</v>
      </c>
      <c r="F961" s="29" t="str">
        <f t="shared" si="3"/>
        <v>0</v>
      </c>
      <c r="G961" s="32" t="str">
        <f t="shared" si="4"/>
        <v>0</v>
      </c>
      <c r="H961" s="39">
        <v>28471.56</v>
      </c>
      <c r="I961" s="40"/>
      <c r="K961" s="36"/>
      <c r="L961" s="2"/>
      <c r="M961" s="38"/>
      <c r="N961" s="38"/>
      <c r="O961" s="38"/>
    </row>
    <row r="962">
      <c r="A962" s="15" t="s">
        <v>35</v>
      </c>
      <c r="B962" s="36" t="s">
        <v>1009</v>
      </c>
      <c r="C962" s="37" t="s">
        <v>520</v>
      </c>
      <c r="D962" s="29" t="str">
        <f t="shared" si="1"/>
        <v>0</v>
      </c>
      <c r="E962" s="29" t="str">
        <f t="shared" si="2"/>
        <v>0</v>
      </c>
      <c r="F962" s="29" t="str">
        <f t="shared" si="3"/>
        <v>0</v>
      </c>
      <c r="G962" s="32" t="str">
        <f t="shared" si="4"/>
        <v>0</v>
      </c>
      <c r="H962" s="39">
        <v>7657.01</v>
      </c>
      <c r="I962" s="40"/>
      <c r="K962" s="36"/>
      <c r="L962" s="2"/>
      <c r="M962" s="38"/>
      <c r="N962" s="38"/>
      <c r="O962" s="38"/>
    </row>
    <row r="963">
      <c r="A963" s="15" t="s">
        <v>35</v>
      </c>
      <c r="B963" s="36" t="s">
        <v>1010</v>
      </c>
      <c r="C963" s="37" t="s">
        <v>520</v>
      </c>
      <c r="D963" s="29" t="str">
        <f t="shared" si="1"/>
        <v>0</v>
      </c>
      <c r="E963" s="29" t="str">
        <f t="shared" si="2"/>
        <v>0</v>
      </c>
      <c r="F963" s="29" t="str">
        <f t="shared" si="3"/>
        <v>0</v>
      </c>
      <c r="G963" s="32" t="str">
        <f t="shared" si="4"/>
        <v>0</v>
      </c>
      <c r="H963" s="39">
        <v>80477.66</v>
      </c>
      <c r="I963" s="40"/>
      <c r="K963" s="36"/>
      <c r="L963" s="2"/>
      <c r="M963" s="38"/>
      <c r="N963" s="38"/>
      <c r="O963" s="38"/>
    </row>
    <row r="964">
      <c r="A964" s="15" t="s">
        <v>35</v>
      </c>
      <c r="B964" s="36" t="s">
        <v>1011</v>
      </c>
      <c r="C964" s="37" t="s">
        <v>520</v>
      </c>
      <c r="D964" s="29" t="str">
        <f t="shared" si="1"/>
        <v>0</v>
      </c>
      <c r="E964" s="29" t="str">
        <f t="shared" si="2"/>
        <v>0</v>
      </c>
      <c r="F964" s="29" t="str">
        <f t="shared" si="3"/>
        <v>0</v>
      </c>
      <c r="G964" s="32" t="str">
        <f t="shared" si="4"/>
        <v>0</v>
      </c>
      <c r="H964" s="39">
        <v>21798.0</v>
      </c>
      <c r="I964" s="40"/>
      <c r="K964" s="36"/>
      <c r="L964" s="2"/>
      <c r="M964" s="38"/>
      <c r="N964" s="38"/>
      <c r="O964" s="38"/>
    </row>
    <row r="965">
      <c r="A965" s="15" t="s">
        <v>35</v>
      </c>
      <c r="B965" s="36" t="s">
        <v>1012</v>
      </c>
      <c r="C965" s="37" t="s">
        <v>520</v>
      </c>
      <c r="D965" s="29" t="str">
        <f t="shared" si="1"/>
        <v>0</v>
      </c>
      <c r="E965" s="29" t="str">
        <f t="shared" si="2"/>
        <v>0</v>
      </c>
      <c r="F965" s="29" t="str">
        <f t="shared" si="3"/>
        <v>0</v>
      </c>
      <c r="G965" s="32" t="str">
        <f t="shared" si="4"/>
        <v>0</v>
      </c>
      <c r="H965" s="39">
        <v>16870.45</v>
      </c>
      <c r="I965" s="40"/>
      <c r="K965" s="36"/>
      <c r="L965" s="2"/>
      <c r="M965" s="38"/>
      <c r="N965" s="38"/>
      <c r="O965" s="38"/>
    </row>
    <row r="966">
      <c r="A966" s="15" t="s">
        <v>35</v>
      </c>
      <c r="B966" s="36" t="s">
        <v>1013</v>
      </c>
      <c r="C966" s="37" t="s">
        <v>520</v>
      </c>
      <c r="D966" s="29" t="str">
        <f t="shared" si="1"/>
        <v>0</v>
      </c>
      <c r="E966" s="29" t="str">
        <f t="shared" si="2"/>
        <v>0</v>
      </c>
      <c r="F966" s="29" t="str">
        <f t="shared" si="3"/>
        <v>0</v>
      </c>
      <c r="G966" s="32" t="str">
        <f t="shared" si="4"/>
        <v>0</v>
      </c>
      <c r="H966" s="39">
        <v>7050.71</v>
      </c>
      <c r="I966" s="40"/>
      <c r="K966" s="36"/>
      <c r="L966" s="2"/>
      <c r="M966" s="38"/>
      <c r="N966" s="38"/>
      <c r="O966" s="38"/>
    </row>
    <row r="967">
      <c r="A967" s="15" t="s">
        <v>35</v>
      </c>
      <c r="B967" s="36" t="s">
        <v>1014</v>
      </c>
      <c r="C967" s="37" t="s">
        <v>520</v>
      </c>
      <c r="D967" s="29" t="str">
        <f t="shared" si="1"/>
        <v>0</v>
      </c>
      <c r="E967" s="29" t="str">
        <f t="shared" si="2"/>
        <v>0</v>
      </c>
      <c r="F967" s="29" t="str">
        <f t="shared" si="3"/>
        <v>0</v>
      </c>
      <c r="G967" s="32" t="str">
        <f t="shared" si="4"/>
        <v>0</v>
      </c>
      <c r="H967" s="39">
        <v>18073.26</v>
      </c>
      <c r="I967" s="40"/>
      <c r="K967" s="36"/>
      <c r="L967" s="2"/>
      <c r="M967" s="38"/>
      <c r="N967" s="38"/>
      <c r="O967" s="38"/>
    </row>
    <row r="968">
      <c r="A968" s="15" t="s">
        <v>35</v>
      </c>
      <c r="B968" s="36" t="s">
        <v>1015</v>
      </c>
      <c r="C968" s="37" t="s">
        <v>520</v>
      </c>
      <c r="D968" s="29" t="str">
        <f t="shared" si="1"/>
        <v>0</v>
      </c>
      <c r="E968" s="29" t="str">
        <f t="shared" si="2"/>
        <v>0</v>
      </c>
      <c r="F968" s="29" t="str">
        <f t="shared" si="3"/>
        <v>0</v>
      </c>
      <c r="G968" s="32" t="str">
        <f t="shared" si="4"/>
        <v>0</v>
      </c>
      <c r="H968" s="39">
        <v>11180.38</v>
      </c>
      <c r="I968" s="40"/>
      <c r="K968" s="36"/>
      <c r="L968" s="2"/>
      <c r="M968" s="38"/>
      <c r="N968" s="38"/>
      <c r="O968" s="38"/>
    </row>
    <row r="969">
      <c r="A969" s="15" t="s">
        <v>35</v>
      </c>
      <c r="B969" s="36" t="s">
        <v>1016</v>
      </c>
      <c r="C969" s="37" t="s">
        <v>520</v>
      </c>
      <c r="D969" s="29" t="str">
        <f t="shared" si="1"/>
        <v>0</v>
      </c>
      <c r="E969" s="29" t="str">
        <f t="shared" si="2"/>
        <v>0</v>
      </c>
      <c r="F969" s="29" t="str">
        <f t="shared" si="3"/>
        <v>0</v>
      </c>
      <c r="G969" s="32" t="str">
        <f t="shared" si="4"/>
        <v>0</v>
      </c>
      <c r="H969" s="39">
        <v>8177.36</v>
      </c>
      <c r="I969" s="40"/>
      <c r="K969" s="36"/>
      <c r="L969" s="2"/>
      <c r="M969" s="38"/>
      <c r="N969" s="38"/>
      <c r="O969" s="38"/>
    </row>
    <row r="970">
      <c r="A970" s="15" t="s">
        <v>35</v>
      </c>
      <c r="B970" s="36" t="s">
        <v>1017</v>
      </c>
      <c r="C970" s="37" t="s">
        <v>520</v>
      </c>
      <c r="D970" s="29" t="str">
        <f t="shared" si="1"/>
        <v>0</v>
      </c>
      <c r="E970" s="29" t="str">
        <f t="shared" si="2"/>
        <v>0</v>
      </c>
      <c r="F970" s="29" t="str">
        <f t="shared" si="3"/>
        <v>0</v>
      </c>
      <c r="G970" s="32" t="str">
        <f t="shared" si="4"/>
        <v>0</v>
      </c>
      <c r="H970" s="39">
        <v>13823.83</v>
      </c>
      <c r="I970" s="40"/>
      <c r="K970" s="36"/>
      <c r="L970" s="2"/>
      <c r="M970" s="38"/>
      <c r="N970" s="38"/>
      <c r="O970" s="38"/>
    </row>
    <row r="971">
      <c r="A971" s="15" t="s">
        <v>35</v>
      </c>
      <c r="B971" s="36" t="s">
        <v>1018</v>
      </c>
      <c r="C971" s="37" t="s">
        <v>520</v>
      </c>
      <c r="D971" s="29" t="str">
        <f t="shared" si="1"/>
        <v>0</v>
      </c>
      <c r="E971" s="29" t="str">
        <f t="shared" si="2"/>
        <v>Fortune</v>
      </c>
      <c r="F971" s="35" t="str">
        <f t="shared" si="3"/>
        <v>FORTUNE BRANDS HOME &amp; SECURI</v>
      </c>
      <c r="G971" s="32">
        <f t="shared" si="4"/>
        <v>10060.94</v>
      </c>
      <c r="H971" s="39">
        <v>10060.94</v>
      </c>
      <c r="I971" s="40"/>
      <c r="K971" s="36"/>
      <c r="L971" s="2"/>
      <c r="M971" s="38"/>
      <c r="N971" s="38"/>
      <c r="O971" s="38"/>
    </row>
    <row r="972">
      <c r="A972" s="15" t="s">
        <v>35</v>
      </c>
      <c r="B972" s="36" t="s">
        <v>1019</v>
      </c>
      <c r="C972" s="37" t="s">
        <v>520</v>
      </c>
      <c r="D972" s="29" t="str">
        <f t="shared" si="1"/>
        <v>0</v>
      </c>
      <c r="E972" s="29" t="str">
        <f t="shared" si="2"/>
        <v>0</v>
      </c>
      <c r="F972" s="29" t="str">
        <f t="shared" si="3"/>
        <v>0</v>
      </c>
      <c r="G972" s="32" t="str">
        <f t="shared" si="4"/>
        <v>0</v>
      </c>
      <c r="H972" s="39">
        <v>9155.94</v>
      </c>
      <c r="I972" s="40"/>
      <c r="K972" s="36"/>
      <c r="L972" s="2"/>
      <c r="M972" s="38"/>
      <c r="N972" s="38"/>
      <c r="O972" s="38"/>
    </row>
    <row r="973">
      <c r="A973" s="15" t="s">
        <v>35</v>
      </c>
      <c r="B973" s="36" t="s">
        <v>1020</v>
      </c>
      <c r="C973" s="37" t="s">
        <v>520</v>
      </c>
      <c r="D973" s="29" t="str">
        <f t="shared" si="1"/>
        <v>0</v>
      </c>
      <c r="E973" s="29" t="str">
        <f t="shared" si="2"/>
        <v>0</v>
      </c>
      <c r="F973" s="29" t="str">
        <f t="shared" si="3"/>
        <v>0</v>
      </c>
      <c r="G973" s="32" t="str">
        <f t="shared" si="4"/>
        <v>0</v>
      </c>
      <c r="H973" s="39">
        <v>4730.9</v>
      </c>
      <c r="I973" s="40"/>
      <c r="K973" s="36"/>
      <c r="L973" s="2"/>
      <c r="M973" s="38"/>
      <c r="N973" s="38"/>
      <c r="O973" s="38"/>
    </row>
    <row r="974">
      <c r="A974" s="15" t="s">
        <v>35</v>
      </c>
      <c r="B974" s="36" t="s">
        <v>1021</v>
      </c>
      <c r="C974" s="37" t="s">
        <v>520</v>
      </c>
      <c r="D974" s="29" t="str">
        <f t="shared" si="1"/>
        <v>0</v>
      </c>
      <c r="E974" s="29" t="str">
        <f t="shared" si="2"/>
        <v>0</v>
      </c>
      <c r="F974" s="29" t="str">
        <f t="shared" si="3"/>
        <v>0</v>
      </c>
      <c r="G974" s="32" t="str">
        <f t="shared" si="4"/>
        <v>0</v>
      </c>
      <c r="H974" s="39">
        <v>7641.07</v>
      </c>
      <c r="I974" s="40"/>
      <c r="K974" s="36"/>
      <c r="L974" s="2"/>
      <c r="M974" s="38"/>
      <c r="N974" s="38"/>
      <c r="O974" s="38"/>
    </row>
    <row r="975">
      <c r="A975" s="15" t="s">
        <v>35</v>
      </c>
      <c r="B975" s="36" t="s">
        <v>1022</v>
      </c>
      <c r="C975" s="37" t="s">
        <v>520</v>
      </c>
      <c r="D975" s="29" t="str">
        <f t="shared" si="1"/>
        <v>0</v>
      </c>
      <c r="E975" s="29" t="str">
        <f t="shared" si="2"/>
        <v>0</v>
      </c>
      <c r="F975" s="29" t="str">
        <f t="shared" si="3"/>
        <v>0</v>
      </c>
      <c r="G975" s="32" t="str">
        <f t="shared" si="4"/>
        <v>0</v>
      </c>
      <c r="H975" s="39">
        <v>32544.0</v>
      </c>
      <c r="I975" s="40"/>
      <c r="K975" s="36"/>
      <c r="L975" s="2"/>
      <c r="M975" s="38"/>
      <c r="N975" s="38"/>
      <c r="O975" s="38"/>
    </row>
    <row r="976">
      <c r="A976" s="15" t="s">
        <v>35</v>
      </c>
      <c r="B976" s="36" t="s">
        <v>1023</v>
      </c>
      <c r="C976" s="37" t="s">
        <v>520</v>
      </c>
      <c r="D976" s="29" t="str">
        <f t="shared" si="1"/>
        <v>0</v>
      </c>
      <c r="E976" s="29" t="str">
        <f t="shared" si="2"/>
        <v>0</v>
      </c>
      <c r="F976" s="29" t="str">
        <f t="shared" si="3"/>
        <v>0</v>
      </c>
      <c r="G976" s="32" t="str">
        <f t="shared" si="4"/>
        <v>0</v>
      </c>
      <c r="H976" s="39">
        <v>53201.59</v>
      </c>
      <c r="I976" s="40"/>
      <c r="K976" s="36"/>
      <c r="L976" s="2"/>
      <c r="M976" s="38"/>
      <c r="N976" s="38"/>
      <c r="O976" s="38"/>
    </row>
    <row r="977">
      <c r="A977" s="15" t="s">
        <v>35</v>
      </c>
      <c r="B977" s="36" t="s">
        <v>1024</v>
      </c>
      <c r="C977" s="37" t="s">
        <v>520</v>
      </c>
      <c r="D977" s="29" t="str">
        <f t="shared" si="1"/>
        <v>0</v>
      </c>
      <c r="E977" s="29" t="str">
        <f t="shared" si="2"/>
        <v>0</v>
      </c>
      <c r="F977" s="29" t="str">
        <f t="shared" si="3"/>
        <v>0</v>
      </c>
      <c r="G977" s="32" t="str">
        <f t="shared" si="4"/>
        <v>0</v>
      </c>
      <c r="H977" s="39">
        <v>20696.55</v>
      </c>
      <c r="I977" s="40"/>
      <c r="K977" s="36"/>
      <c r="L977" s="2"/>
      <c r="M977" s="38"/>
      <c r="N977" s="38"/>
      <c r="O977" s="38"/>
    </row>
    <row r="978">
      <c r="A978" s="15" t="s">
        <v>35</v>
      </c>
      <c r="B978" s="36" t="s">
        <v>1025</v>
      </c>
      <c r="C978" s="37" t="s">
        <v>520</v>
      </c>
      <c r="D978" s="29" t="str">
        <f t="shared" si="1"/>
        <v>0</v>
      </c>
      <c r="E978" s="29" t="str">
        <f t="shared" si="2"/>
        <v>0</v>
      </c>
      <c r="F978" s="29" t="str">
        <f t="shared" si="3"/>
        <v>0</v>
      </c>
      <c r="G978" s="32" t="str">
        <f t="shared" si="4"/>
        <v>0</v>
      </c>
      <c r="H978" s="39">
        <v>27549.93</v>
      </c>
      <c r="I978" s="40"/>
      <c r="K978" s="36"/>
      <c r="L978" s="2"/>
      <c r="M978" s="38"/>
      <c r="N978" s="38"/>
      <c r="O978" s="38"/>
    </row>
    <row r="979">
      <c r="A979" s="15" t="s">
        <v>35</v>
      </c>
      <c r="B979" s="36" t="s">
        <v>1026</v>
      </c>
      <c r="C979" s="37" t="s">
        <v>520</v>
      </c>
      <c r="D979" s="29" t="str">
        <f t="shared" si="1"/>
        <v>0</v>
      </c>
      <c r="E979" s="29" t="str">
        <f t="shared" si="2"/>
        <v>0</v>
      </c>
      <c r="F979" s="29" t="str">
        <f t="shared" si="3"/>
        <v>0</v>
      </c>
      <c r="G979" s="32" t="str">
        <f t="shared" si="4"/>
        <v>0</v>
      </c>
      <c r="H979" s="39">
        <v>5969.14</v>
      </c>
      <c r="I979" s="40"/>
      <c r="K979" s="36"/>
      <c r="L979" s="2"/>
      <c r="M979" s="38"/>
      <c r="N979" s="38"/>
      <c r="O979" s="38"/>
    </row>
    <row r="980">
      <c r="A980" s="15" t="s">
        <v>35</v>
      </c>
      <c r="B980" s="36" t="s">
        <v>1027</v>
      </c>
      <c r="C980" s="37" t="s">
        <v>520</v>
      </c>
      <c r="D980" s="29" t="str">
        <f t="shared" si="1"/>
        <v>0</v>
      </c>
      <c r="E980" s="29" t="str">
        <f t="shared" si="2"/>
        <v>0</v>
      </c>
      <c r="F980" s="29" t="str">
        <f t="shared" si="3"/>
        <v>0</v>
      </c>
      <c r="G980" s="32" t="str">
        <f t="shared" si="4"/>
        <v>0</v>
      </c>
      <c r="H980" s="39">
        <v>14436.13</v>
      </c>
      <c r="I980" s="40"/>
      <c r="K980" s="36"/>
      <c r="L980" s="2"/>
      <c r="M980" s="38"/>
      <c r="N980" s="38"/>
      <c r="O980" s="38"/>
    </row>
    <row r="981">
      <c r="A981" s="15" t="s">
        <v>35</v>
      </c>
      <c r="B981" s="36" t="s">
        <v>1028</v>
      </c>
      <c r="C981" s="37" t="s">
        <v>520</v>
      </c>
      <c r="D981" s="29" t="str">
        <f t="shared" si="1"/>
        <v>0</v>
      </c>
      <c r="E981" s="29" t="str">
        <f t="shared" si="2"/>
        <v>0</v>
      </c>
      <c r="F981" s="29" t="str">
        <f t="shared" si="3"/>
        <v>0</v>
      </c>
      <c r="G981" s="32" t="str">
        <f t="shared" si="4"/>
        <v>0</v>
      </c>
      <c r="H981" s="39">
        <v>5091.19</v>
      </c>
      <c r="I981" s="40"/>
      <c r="K981" s="36"/>
      <c r="L981" s="2"/>
      <c r="M981" s="38"/>
      <c r="N981" s="38"/>
      <c r="O981" s="38"/>
    </row>
    <row r="982">
      <c r="A982" s="15" t="s">
        <v>35</v>
      </c>
      <c r="B982" s="36" t="s">
        <v>1029</v>
      </c>
      <c r="C982" s="37" t="s">
        <v>520</v>
      </c>
      <c r="D982" s="29" t="str">
        <f t="shared" si="1"/>
        <v>0</v>
      </c>
      <c r="E982" s="29" t="str">
        <f t="shared" si="2"/>
        <v>0</v>
      </c>
      <c r="F982" s="29" t="str">
        <f t="shared" si="3"/>
        <v>0</v>
      </c>
      <c r="G982" s="32" t="str">
        <f t="shared" si="4"/>
        <v>0</v>
      </c>
      <c r="H982" s="39">
        <v>6563.83</v>
      </c>
      <c r="I982" s="40"/>
      <c r="K982" s="36"/>
      <c r="L982" s="2"/>
      <c r="M982" s="38"/>
      <c r="N982" s="38"/>
      <c r="O982" s="38"/>
    </row>
    <row r="983">
      <c r="A983" s="15" t="s">
        <v>35</v>
      </c>
      <c r="B983" s="36" t="s">
        <v>1030</v>
      </c>
      <c r="C983" s="37" t="s">
        <v>520</v>
      </c>
      <c r="D983" s="29" t="str">
        <f t="shared" si="1"/>
        <v>0</v>
      </c>
      <c r="E983" s="29" t="str">
        <f t="shared" si="2"/>
        <v>0</v>
      </c>
      <c r="F983" s="29" t="str">
        <f t="shared" si="3"/>
        <v>0</v>
      </c>
      <c r="G983" s="32" t="str">
        <f t="shared" si="4"/>
        <v>0</v>
      </c>
      <c r="H983" s="39">
        <v>17798.19</v>
      </c>
      <c r="I983" s="40"/>
      <c r="K983" s="36"/>
      <c r="L983" s="2"/>
      <c r="M983" s="38"/>
      <c r="N983" s="38"/>
      <c r="O983" s="38"/>
    </row>
    <row r="984">
      <c r="A984" s="15" t="s">
        <v>35</v>
      </c>
      <c r="B984" s="36" t="s">
        <v>1031</v>
      </c>
      <c r="C984" s="37" t="s">
        <v>520</v>
      </c>
      <c r="D984" s="29" t="str">
        <f t="shared" si="1"/>
        <v>0</v>
      </c>
      <c r="E984" s="29" t="str">
        <f t="shared" si="2"/>
        <v>0</v>
      </c>
      <c r="F984" s="29" t="str">
        <f t="shared" si="3"/>
        <v>0</v>
      </c>
      <c r="G984" s="32" t="str">
        <f t="shared" si="4"/>
        <v>0</v>
      </c>
      <c r="H984" s="39">
        <v>24515.5</v>
      </c>
      <c r="I984" s="40"/>
      <c r="K984" s="36"/>
      <c r="L984" s="2"/>
      <c r="M984" s="38"/>
      <c r="N984" s="38"/>
      <c r="O984" s="38"/>
    </row>
    <row r="985">
      <c r="A985" s="15" t="s">
        <v>35</v>
      </c>
      <c r="B985" s="36" t="s">
        <v>1032</v>
      </c>
      <c r="C985" s="37" t="s">
        <v>520</v>
      </c>
      <c r="D985" s="29" t="str">
        <f t="shared" si="1"/>
        <v>0</v>
      </c>
      <c r="E985" s="29" t="str">
        <f t="shared" si="2"/>
        <v>0</v>
      </c>
      <c r="F985" s="29" t="str">
        <f t="shared" si="3"/>
        <v>0</v>
      </c>
      <c r="G985" s="32" t="str">
        <f t="shared" si="4"/>
        <v>0</v>
      </c>
      <c r="H985" s="39">
        <v>12630.8</v>
      </c>
      <c r="I985" s="40"/>
      <c r="K985" s="36"/>
      <c r="L985" s="2"/>
      <c r="M985" s="38"/>
      <c r="N985" s="38"/>
      <c r="O985" s="38"/>
    </row>
    <row r="986">
      <c r="A986" s="15" t="s">
        <v>35</v>
      </c>
      <c r="B986" s="36" t="s">
        <v>1033</v>
      </c>
      <c r="C986" s="37" t="s">
        <v>520</v>
      </c>
      <c r="D986" s="29" t="str">
        <f t="shared" si="1"/>
        <v>0</v>
      </c>
      <c r="E986" s="29" t="str">
        <f t="shared" si="2"/>
        <v>0</v>
      </c>
      <c r="F986" s="29" t="str">
        <f t="shared" si="3"/>
        <v>0</v>
      </c>
      <c r="G986" s="32" t="str">
        <f t="shared" si="4"/>
        <v>0</v>
      </c>
      <c r="H986" s="39">
        <v>5136.2</v>
      </c>
      <c r="I986" s="40"/>
      <c r="K986" s="36"/>
      <c r="L986" s="2"/>
      <c r="M986" s="38"/>
      <c r="N986" s="38"/>
      <c r="O986" s="38"/>
    </row>
    <row r="987">
      <c r="A987" s="15" t="s">
        <v>35</v>
      </c>
      <c r="B987" s="36" t="s">
        <v>1034</v>
      </c>
      <c r="C987" s="37" t="s">
        <v>520</v>
      </c>
      <c r="D987" s="29" t="str">
        <f t="shared" si="1"/>
        <v>0</v>
      </c>
      <c r="E987" s="29" t="str">
        <f t="shared" si="2"/>
        <v>0</v>
      </c>
      <c r="F987" s="29" t="str">
        <f t="shared" si="3"/>
        <v>0</v>
      </c>
      <c r="G987" s="32" t="str">
        <f t="shared" si="4"/>
        <v>0</v>
      </c>
      <c r="H987" s="39">
        <v>25454.03</v>
      </c>
      <c r="I987" s="40"/>
      <c r="K987" s="36"/>
      <c r="L987" s="2"/>
      <c r="M987" s="38"/>
      <c r="N987" s="38"/>
      <c r="O987" s="38"/>
    </row>
    <row r="988">
      <c r="A988" s="15" t="s">
        <v>35</v>
      </c>
      <c r="B988" s="36" t="s">
        <v>1035</v>
      </c>
      <c r="C988" s="37" t="s">
        <v>520</v>
      </c>
      <c r="D988" s="29" t="str">
        <f t="shared" si="1"/>
        <v>0</v>
      </c>
      <c r="E988" s="29" t="str">
        <f t="shared" si="2"/>
        <v>0</v>
      </c>
      <c r="F988" s="29" t="str">
        <f t="shared" si="3"/>
        <v>0</v>
      </c>
      <c r="G988" s="32" t="str">
        <f t="shared" si="4"/>
        <v>0</v>
      </c>
      <c r="H988" s="39">
        <v>6734.2</v>
      </c>
      <c r="I988" s="40"/>
      <c r="K988" s="36"/>
      <c r="L988" s="2"/>
      <c r="M988" s="38"/>
      <c r="N988" s="38"/>
      <c r="O988" s="38"/>
    </row>
    <row r="989">
      <c r="A989" s="15" t="s">
        <v>35</v>
      </c>
      <c r="B989" s="36" t="s">
        <v>1036</v>
      </c>
      <c r="C989" s="37" t="s">
        <v>520</v>
      </c>
      <c r="D989" s="29" t="str">
        <f t="shared" si="1"/>
        <v>0</v>
      </c>
      <c r="E989" s="29" t="str">
        <f t="shared" si="2"/>
        <v>0</v>
      </c>
      <c r="F989" s="29" t="str">
        <f t="shared" si="3"/>
        <v>0</v>
      </c>
      <c r="G989" s="32" t="str">
        <f t="shared" si="4"/>
        <v>0</v>
      </c>
      <c r="H989" s="39">
        <v>9559.95</v>
      </c>
      <c r="I989" s="40"/>
      <c r="K989" s="36"/>
      <c r="L989" s="2"/>
      <c r="M989" s="38"/>
      <c r="N989" s="38"/>
      <c r="O989" s="38"/>
    </row>
    <row r="990">
      <c r="A990" s="15" t="s">
        <v>35</v>
      </c>
      <c r="B990" s="36" t="s">
        <v>1037</v>
      </c>
      <c r="C990" s="37" t="s">
        <v>520</v>
      </c>
      <c r="D990" s="29" t="str">
        <f t="shared" si="1"/>
        <v>0</v>
      </c>
      <c r="E990" s="29" t="str">
        <f t="shared" si="2"/>
        <v>0</v>
      </c>
      <c r="F990" s="29" t="str">
        <f t="shared" si="3"/>
        <v>0</v>
      </c>
      <c r="G990" s="32" t="str">
        <f t="shared" si="4"/>
        <v>0</v>
      </c>
      <c r="H990" s="39">
        <v>10650.8</v>
      </c>
      <c r="I990" s="40"/>
      <c r="K990" s="36"/>
      <c r="L990" s="2"/>
      <c r="M990" s="38"/>
      <c r="N990" s="38"/>
      <c r="O990" s="38"/>
    </row>
    <row r="991">
      <c r="A991" s="15" t="s">
        <v>35</v>
      </c>
      <c r="B991" s="36" t="s">
        <v>1038</v>
      </c>
      <c r="C991" s="37" t="s">
        <v>520</v>
      </c>
      <c r="D991" s="29" t="str">
        <f t="shared" si="1"/>
        <v>0</v>
      </c>
      <c r="E991" s="29" t="str">
        <f t="shared" si="2"/>
        <v>0</v>
      </c>
      <c r="F991" s="29" t="str">
        <f t="shared" si="3"/>
        <v>0</v>
      </c>
      <c r="G991" s="32" t="str">
        <f t="shared" si="4"/>
        <v>0</v>
      </c>
      <c r="H991" s="39">
        <v>14078.24</v>
      </c>
      <c r="I991" s="40"/>
      <c r="K991" s="36"/>
      <c r="L991" s="2"/>
      <c r="M991" s="38"/>
      <c r="N991" s="38"/>
      <c r="O991" s="38"/>
    </row>
    <row r="992">
      <c r="A992" s="15" t="s">
        <v>35</v>
      </c>
      <c r="B992" s="36" t="s">
        <v>1039</v>
      </c>
      <c r="C992" s="37" t="s">
        <v>520</v>
      </c>
      <c r="D992" s="29" t="str">
        <f t="shared" si="1"/>
        <v>0</v>
      </c>
      <c r="E992" s="29" t="str">
        <f t="shared" si="2"/>
        <v>0</v>
      </c>
      <c r="F992" s="29" t="str">
        <f t="shared" si="3"/>
        <v>0</v>
      </c>
      <c r="G992" s="32" t="str">
        <f t="shared" si="4"/>
        <v>0</v>
      </c>
      <c r="H992" s="39">
        <v>7292.94</v>
      </c>
      <c r="I992" s="40"/>
      <c r="K992" s="36"/>
      <c r="L992" s="2"/>
      <c r="M992" s="38"/>
      <c r="N992" s="38"/>
      <c r="O992" s="38"/>
    </row>
    <row r="993">
      <c r="A993" s="15" t="s">
        <v>35</v>
      </c>
      <c r="B993" s="36" t="s">
        <v>1040</v>
      </c>
      <c r="C993" s="37" t="s">
        <v>520</v>
      </c>
      <c r="D993" s="29" t="str">
        <f t="shared" si="1"/>
        <v>0</v>
      </c>
      <c r="E993" s="29" t="str">
        <f t="shared" si="2"/>
        <v>0</v>
      </c>
      <c r="F993" s="29" t="str">
        <f t="shared" si="3"/>
        <v>0</v>
      </c>
      <c r="G993" s="32" t="str">
        <f t="shared" si="4"/>
        <v>0</v>
      </c>
      <c r="H993" s="39">
        <v>10815.05</v>
      </c>
      <c r="I993" s="40"/>
      <c r="K993" s="36"/>
      <c r="L993" s="2"/>
      <c r="M993" s="38"/>
      <c r="N993" s="38"/>
      <c r="O993" s="38"/>
    </row>
    <row r="994">
      <c r="A994" s="15" t="s">
        <v>35</v>
      </c>
      <c r="B994" s="36" t="s">
        <v>1041</v>
      </c>
      <c r="C994" s="37" t="s">
        <v>520</v>
      </c>
      <c r="D994" s="29" t="str">
        <f t="shared" si="1"/>
        <v>GDF SUEZ</v>
      </c>
      <c r="E994" s="29" t="str">
        <f t="shared" si="2"/>
        <v>0</v>
      </c>
      <c r="F994" s="35" t="str">
        <f t="shared" si="3"/>
        <v>GDF SUEZ EUR1 (FP)</v>
      </c>
      <c r="G994" s="32">
        <f t="shared" si="4"/>
        <v>41990.37</v>
      </c>
      <c r="H994" s="39">
        <v>41990.37</v>
      </c>
      <c r="I994" s="40"/>
      <c r="K994" s="36"/>
      <c r="L994" s="2"/>
      <c r="M994" s="38"/>
      <c r="N994" s="38"/>
      <c r="O994" s="38"/>
    </row>
    <row r="995">
      <c r="A995" s="15" t="s">
        <v>35</v>
      </c>
      <c r="B995" s="36" t="s">
        <v>1042</v>
      </c>
      <c r="C995" s="37" t="s">
        <v>520</v>
      </c>
      <c r="D995" s="29" t="str">
        <f t="shared" si="1"/>
        <v>0</v>
      </c>
      <c r="E995" s="29" t="str">
        <f t="shared" si="2"/>
        <v>0</v>
      </c>
      <c r="F995" s="29" t="str">
        <f t="shared" si="3"/>
        <v>0</v>
      </c>
      <c r="G995" s="32" t="str">
        <f t="shared" si="4"/>
        <v>0</v>
      </c>
      <c r="H995" s="39">
        <v>11527.45</v>
      </c>
      <c r="I995" s="40"/>
      <c r="K995" s="36"/>
      <c r="L995" s="2"/>
      <c r="M995" s="38"/>
      <c r="N995" s="38"/>
      <c r="O995" s="38"/>
    </row>
    <row r="996">
      <c r="A996" s="15" t="s">
        <v>35</v>
      </c>
      <c r="B996" s="36" t="s">
        <v>1043</v>
      </c>
      <c r="C996" s="37" t="s">
        <v>520</v>
      </c>
      <c r="D996" s="29" t="str">
        <f t="shared" si="1"/>
        <v>0</v>
      </c>
      <c r="E996" s="29" t="str">
        <f t="shared" si="2"/>
        <v>0</v>
      </c>
      <c r="F996" s="29" t="str">
        <f t="shared" si="3"/>
        <v>0</v>
      </c>
      <c r="G996" s="32" t="str">
        <f t="shared" si="4"/>
        <v>0</v>
      </c>
      <c r="H996" s="39">
        <v>15334.54</v>
      </c>
      <c r="I996" s="40"/>
      <c r="K996" s="36"/>
      <c r="L996" s="2"/>
      <c r="M996" s="38"/>
      <c r="N996" s="38"/>
      <c r="O996" s="38"/>
    </row>
    <row r="997">
      <c r="A997" s="15" t="s">
        <v>35</v>
      </c>
      <c r="B997" s="36" t="s">
        <v>1044</v>
      </c>
      <c r="C997" s="37" t="s">
        <v>520</v>
      </c>
      <c r="D997" s="29" t="str">
        <f t="shared" si="1"/>
        <v>0</v>
      </c>
      <c r="E997" s="29" t="str">
        <f t="shared" si="2"/>
        <v>0</v>
      </c>
      <c r="F997" s="29" t="str">
        <f t="shared" si="3"/>
        <v>0</v>
      </c>
      <c r="G997" s="32" t="str">
        <f t="shared" si="4"/>
        <v>0</v>
      </c>
      <c r="H997" s="39">
        <v>11693.68</v>
      </c>
      <c r="I997" s="40"/>
      <c r="K997" s="36"/>
      <c r="L997" s="2"/>
      <c r="M997" s="38"/>
      <c r="N997" s="38"/>
      <c r="O997" s="38"/>
    </row>
    <row r="998">
      <c r="A998" s="15" t="s">
        <v>35</v>
      </c>
      <c r="B998" s="36" t="s">
        <v>1045</v>
      </c>
      <c r="C998" s="37" t="s">
        <v>520</v>
      </c>
      <c r="D998" s="29" t="str">
        <f t="shared" si="1"/>
        <v>0</v>
      </c>
      <c r="E998" s="29" t="str">
        <f t="shared" si="2"/>
        <v>0</v>
      </c>
      <c r="F998" s="29" t="str">
        <f t="shared" si="3"/>
        <v>0</v>
      </c>
      <c r="G998" s="32" t="str">
        <f t="shared" si="4"/>
        <v>0</v>
      </c>
      <c r="H998" s="39">
        <v>42806.94</v>
      </c>
      <c r="I998" s="40"/>
      <c r="K998" s="36"/>
      <c r="L998" s="2"/>
      <c r="M998" s="38"/>
      <c r="N998" s="38"/>
      <c r="O998" s="38"/>
    </row>
    <row r="999">
      <c r="A999" s="15" t="s">
        <v>35</v>
      </c>
      <c r="B999" s="36" t="s">
        <v>1046</v>
      </c>
      <c r="C999" s="37" t="s">
        <v>520</v>
      </c>
      <c r="D999" s="29" t="str">
        <f t="shared" si="1"/>
        <v>0</v>
      </c>
      <c r="E999" s="29" t="str">
        <f t="shared" si="2"/>
        <v>0</v>
      </c>
      <c r="F999" s="29" t="str">
        <f t="shared" si="3"/>
        <v>0</v>
      </c>
      <c r="G999" s="32" t="str">
        <f t="shared" si="4"/>
        <v>0</v>
      </c>
      <c r="H999" s="39">
        <v>43494.91</v>
      </c>
      <c r="I999" s="40"/>
      <c r="K999" s="36"/>
      <c r="L999" s="2"/>
      <c r="M999" s="38"/>
      <c r="N999" s="38"/>
      <c r="O999" s="38"/>
    </row>
    <row r="1000">
      <c r="A1000" s="15" t="s">
        <v>35</v>
      </c>
      <c r="B1000" s="36" t="s">
        <v>1047</v>
      </c>
      <c r="C1000" s="37" t="s">
        <v>520</v>
      </c>
      <c r="D1000" s="29" t="str">
        <f t="shared" si="1"/>
        <v>0</v>
      </c>
      <c r="E1000" s="29" t="str">
        <f t="shared" si="2"/>
        <v>0</v>
      </c>
      <c r="F1000" s="29" t="str">
        <f t="shared" si="3"/>
        <v>0</v>
      </c>
      <c r="G1000" s="32" t="str">
        <f t="shared" si="4"/>
        <v>0</v>
      </c>
      <c r="H1000" s="39">
        <v>386903.24</v>
      </c>
      <c r="I1000" s="40"/>
      <c r="K1000" s="36"/>
      <c r="L1000" s="2"/>
      <c r="M1000" s="38"/>
      <c r="N1000" s="38"/>
      <c r="O1000" s="38"/>
    </row>
    <row r="1001">
      <c r="A1001" s="15" t="s">
        <v>35</v>
      </c>
      <c r="B1001" s="36" t="s">
        <v>1048</v>
      </c>
      <c r="C1001" s="37" t="s">
        <v>520</v>
      </c>
      <c r="D1001" s="29" t="str">
        <f t="shared" si="1"/>
        <v>0</v>
      </c>
      <c r="E1001" s="29" t="str">
        <f t="shared" si="2"/>
        <v>0</v>
      </c>
      <c r="F1001" s="29" t="str">
        <f t="shared" si="3"/>
        <v>0</v>
      </c>
      <c r="G1001" s="32" t="str">
        <f t="shared" si="4"/>
        <v>0</v>
      </c>
      <c r="H1001" s="39">
        <v>15612.14</v>
      </c>
      <c r="I1001" s="40"/>
      <c r="K1001" s="36"/>
      <c r="L1001" s="2"/>
      <c r="M1001" s="38"/>
      <c r="N1001" s="38"/>
      <c r="O1001" s="38"/>
    </row>
    <row r="1002">
      <c r="A1002" s="15" t="s">
        <v>35</v>
      </c>
      <c r="B1002" s="36" t="s">
        <v>1049</v>
      </c>
      <c r="C1002" s="37" t="s">
        <v>520</v>
      </c>
      <c r="D1002" s="29" t="str">
        <f t="shared" si="1"/>
        <v>0</v>
      </c>
      <c r="E1002" s="29" t="str">
        <f t="shared" si="2"/>
        <v>0</v>
      </c>
      <c r="F1002" s="29" t="str">
        <f t="shared" si="3"/>
        <v>0</v>
      </c>
      <c r="G1002" s="32" t="str">
        <f t="shared" si="4"/>
        <v>0</v>
      </c>
      <c r="H1002" s="39">
        <v>60539.03</v>
      </c>
      <c r="I1002" s="40"/>
      <c r="K1002" s="36"/>
      <c r="L1002" s="2"/>
      <c r="M1002" s="38"/>
      <c r="N1002" s="38"/>
      <c r="O1002" s="38"/>
    </row>
    <row r="1003">
      <c r="A1003" s="15" t="s">
        <v>35</v>
      </c>
      <c r="B1003" s="36" t="s">
        <v>1050</v>
      </c>
      <c r="C1003" s="37" t="s">
        <v>520</v>
      </c>
      <c r="D1003" s="29" t="str">
        <f t="shared" si="1"/>
        <v>0</v>
      </c>
      <c r="E1003" s="29" t="str">
        <f t="shared" si="2"/>
        <v>0</v>
      </c>
      <c r="F1003" s="29" t="str">
        <f t="shared" si="3"/>
        <v>0</v>
      </c>
      <c r="G1003" s="32" t="str">
        <f t="shared" si="4"/>
        <v>0</v>
      </c>
      <c r="H1003" s="39">
        <v>6289.77</v>
      </c>
      <c r="I1003" s="40"/>
      <c r="K1003" s="36"/>
      <c r="L1003" s="2"/>
      <c r="M1003" s="38"/>
      <c r="N1003" s="38"/>
      <c r="O1003" s="38"/>
    </row>
    <row r="1004">
      <c r="A1004" s="15" t="s">
        <v>35</v>
      </c>
      <c r="B1004" s="36" t="s">
        <v>1051</v>
      </c>
      <c r="C1004" s="37" t="s">
        <v>520</v>
      </c>
      <c r="D1004" s="29" t="str">
        <f t="shared" si="1"/>
        <v>0</v>
      </c>
      <c r="E1004" s="29" t="str">
        <f t="shared" si="2"/>
        <v>0</v>
      </c>
      <c r="F1004" s="29" t="str">
        <f t="shared" si="3"/>
        <v>0</v>
      </c>
      <c r="G1004" s="32" t="str">
        <f t="shared" si="4"/>
        <v>0</v>
      </c>
      <c r="H1004" s="39">
        <v>9371.74</v>
      </c>
      <c r="I1004" s="40"/>
      <c r="K1004" s="36"/>
      <c r="L1004" s="2"/>
      <c r="M1004" s="38"/>
      <c r="N1004" s="38"/>
      <c r="O1004" s="38"/>
    </row>
    <row r="1005">
      <c r="A1005" s="15" t="s">
        <v>35</v>
      </c>
      <c r="B1005" s="36" t="s">
        <v>1052</v>
      </c>
      <c r="C1005" s="37" t="s">
        <v>520</v>
      </c>
      <c r="D1005" s="29" t="str">
        <f t="shared" si="1"/>
        <v>0</v>
      </c>
      <c r="E1005" s="29" t="str">
        <f t="shared" si="2"/>
        <v>0</v>
      </c>
      <c r="F1005" s="29" t="str">
        <f t="shared" si="3"/>
        <v>0</v>
      </c>
      <c r="G1005" s="32" t="str">
        <f t="shared" si="4"/>
        <v>0</v>
      </c>
      <c r="H1005" s="39">
        <v>9775.76</v>
      </c>
      <c r="I1005" s="40"/>
      <c r="K1005" s="36"/>
      <c r="L1005" s="2"/>
      <c r="M1005" s="38"/>
      <c r="N1005" s="38"/>
      <c r="O1005" s="38"/>
    </row>
    <row r="1006">
      <c r="A1006" s="15" t="s">
        <v>35</v>
      </c>
      <c r="B1006" s="36" t="s">
        <v>1053</v>
      </c>
      <c r="C1006" s="37" t="s">
        <v>520</v>
      </c>
      <c r="D1006" s="29" t="str">
        <f t="shared" si="1"/>
        <v>0</v>
      </c>
      <c r="E1006" s="29" t="str">
        <f t="shared" si="2"/>
        <v>0</v>
      </c>
      <c r="F1006" s="29" t="str">
        <f t="shared" si="3"/>
        <v>0</v>
      </c>
      <c r="G1006" s="32" t="str">
        <f t="shared" si="4"/>
        <v>0</v>
      </c>
      <c r="H1006" s="39">
        <v>17834.59</v>
      </c>
      <c r="I1006" s="40"/>
      <c r="K1006" s="36"/>
      <c r="L1006" s="2"/>
      <c r="M1006" s="38"/>
      <c r="N1006" s="38"/>
      <c r="O1006" s="38"/>
    </row>
    <row r="1007">
      <c r="A1007" s="15" t="s">
        <v>35</v>
      </c>
      <c r="B1007" s="36" t="s">
        <v>1054</v>
      </c>
      <c r="C1007" s="37" t="s">
        <v>520</v>
      </c>
      <c r="D1007" s="29" t="str">
        <f t="shared" si="1"/>
        <v>0</v>
      </c>
      <c r="E1007" s="29" t="str">
        <f t="shared" si="2"/>
        <v>0</v>
      </c>
      <c r="F1007" s="29" t="str">
        <f t="shared" si="3"/>
        <v>0</v>
      </c>
      <c r="G1007" s="32" t="str">
        <f t="shared" si="4"/>
        <v>0</v>
      </c>
      <c r="H1007" s="39">
        <v>9972.14</v>
      </c>
      <c r="I1007" s="40"/>
      <c r="K1007" s="36"/>
      <c r="L1007" s="2"/>
      <c r="M1007" s="38"/>
      <c r="N1007" s="38"/>
      <c r="O1007" s="38"/>
    </row>
    <row r="1008">
      <c r="A1008" s="15" t="s">
        <v>35</v>
      </c>
      <c r="B1008" s="36" t="s">
        <v>1055</v>
      </c>
      <c r="C1008" s="37" t="s">
        <v>520</v>
      </c>
      <c r="D1008" s="29" t="str">
        <f t="shared" si="1"/>
        <v>0</v>
      </c>
      <c r="E1008" s="29" t="str">
        <f t="shared" si="2"/>
        <v>0</v>
      </c>
      <c r="F1008" s="29" t="str">
        <f t="shared" si="3"/>
        <v>0</v>
      </c>
      <c r="G1008" s="32" t="str">
        <f t="shared" si="4"/>
        <v>0</v>
      </c>
      <c r="H1008" s="39">
        <v>9158.28</v>
      </c>
      <c r="I1008" s="40"/>
      <c r="K1008" s="36"/>
      <c r="L1008" s="2"/>
      <c r="M1008" s="38"/>
      <c r="N1008" s="38"/>
      <c r="O1008" s="38"/>
    </row>
    <row r="1009">
      <c r="A1009" s="15" t="s">
        <v>35</v>
      </c>
      <c r="B1009" s="36" t="s">
        <v>1056</v>
      </c>
      <c r="C1009" s="37" t="s">
        <v>520</v>
      </c>
      <c r="D1009" s="29" t="str">
        <f t="shared" si="1"/>
        <v>0</v>
      </c>
      <c r="E1009" s="29" t="str">
        <f t="shared" si="2"/>
        <v>0</v>
      </c>
      <c r="F1009" s="29" t="str">
        <f t="shared" si="3"/>
        <v>0</v>
      </c>
      <c r="G1009" s="32" t="str">
        <f t="shared" si="4"/>
        <v>0</v>
      </c>
      <c r="H1009" s="39">
        <v>9033.64</v>
      </c>
      <c r="I1009" s="40"/>
      <c r="K1009" s="36"/>
      <c r="L1009" s="2"/>
      <c r="M1009" s="38"/>
      <c r="N1009" s="38"/>
      <c r="O1009" s="38"/>
    </row>
    <row r="1010">
      <c r="A1010" s="15" t="s">
        <v>35</v>
      </c>
      <c r="B1010" s="36" t="s">
        <v>1057</v>
      </c>
      <c r="C1010" s="37" t="s">
        <v>520</v>
      </c>
      <c r="D1010" s="29" t="str">
        <f t="shared" si="1"/>
        <v>0</v>
      </c>
      <c r="E1010" s="29" t="str">
        <f t="shared" si="2"/>
        <v>0</v>
      </c>
      <c r="F1010" s="29" t="str">
        <f t="shared" si="3"/>
        <v>0</v>
      </c>
      <c r="G1010" s="32" t="str">
        <f t="shared" si="4"/>
        <v>0</v>
      </c>
      <c r="H1010" s="39">
        <v>155361.59</v>
      </c>
      <c r="I1010" s="40"/>
      <c r="K1010" s="36"/>
      <c r="L1010" s="2"/>
      <c r="M1010" s="38"/>
      <c r="N1010" s="38"/>
      <c r="O1010" s="38"/>
    </row>
    <row r="1011">
      <c r="A1011" s="15" t="s">
        <v>35</v>
      </c>
      <c r="B1011" s="36" t="s">
        <v>1058</v>
      </c>
      <c r="C1011" s="37" t="s">
        <v>520</v>
      </c>
      <c r="D1011" s="29" t="str">
        <f t="shared" si="1"/>
        <v>0</v>
      </c>
      <c r="E1011" s="29" t="str">
        <f t="shared" si="2"/>
        <v>0</v>
      </c>
      <c r="F1011" s="29" t="str">
        <f t="shared" si="3"/>
        <v>0</v>
      </c>
      <c r="G1011" s="32" t="str">
        <f t="shared" si="4"/>
        <v>0</v>
      </c>
      <c r="H1011" s="39">
        <v>16624.88</v>
      </c>
      <c r="I1011" s="40"/>
      <c r="K1011" s="36"/>
      <c r="L1011" s="2"/>
      <c r="M1011" s="38"/>
      <c r="N1011" s="38"/>
      <c r="O1011" s="38"/>
    </row>
    <row r="1012">
      <c r="A1012" s="15" t="s">
        <v>35</v>
      </c>
      <c r="B1012" s="36" t="s">
        <v>1059</v>
      </c>
      <c r="C1012" s="37" t="s">
        <v>520</v>
      </c>
      <c r="D1012" s="29" t="str">
        <f t="shared" si="1"/>
        <v>0</v>
      </c>
      <c r="E1012" s="29" t="str">
        <f t="shared" si="2"/>
        <v>0</v>
      </c>
      <c r="F1012" s="29" t="str">
        <f t="shared" si="3"/>
        <v>0</v>
      </c>
      <c r="G1012" s="32" t="str">
        <f t="shared" si="4"/>
        <v>0</v>
      </c>
      <c r="H1012" s="39">
        <v>4449.66</v>
      </c>
      <c r="I1012" s="40"/>
      <c r="K1012" s="36"/>
      <c r="L1012" s="2"/>
      <c r="M1012" s="38"/>
      <c r="N1012" s="38"/>
      <c r="O1012" s="38"/>
    </row>
    <row r="1013">
      <c r="A1013" s="15" t="s">
        <v>35</v>
      </c>
      <c r="B1013" s="36" t="s">
        <v>1060</v>
      </c>
      <c r="C1013" s="37" t="s">
        <v>520</v>
      </c>
      <c r="D1013" s="29" t="str">
        <f t="shared" si="1"/>
        <v>0</v>
      </c>
      <c r="E1013" s="29" t="str">
        <f t="shared" si="2"/>
        <v>0</v>
      </c>
      <c r="F1013" s="29" t="str">
        <f t="shared" si="3"/>
        <v>0</v>
      </c>
      <c r="G1013" s="32" t="str">
        <f t="shared" si="4"/>
        <v>0</v>
      </c>
      <c r="H1013" s="39">
        <v>9344.83</v>
      </c>
      <c r="I1013" s="40"/>
      <c r="K1013" s="36"/>
      <c r="L1013" s="2"/>
      <c r="M1013" s="38"/>
      <c r="N1013" s="38"/>
      <c r="O1013" s="38"/>
    </row>
    <row r="1014">
      <c r="A1014" s="15" t="s">
        <v>35</v>
      </c>
      <c r="B1014" s="36" t="s">
        <v>1061</v>
      </c>
      <c r="C1014" s="37" t="s">
        <v>520</v>
      </c>
      <c r="D1014" s="29" t="str">
        <f t="shared" si="1"/>
        <v>0</v>
      </c>
      <c r="E1014" s="29" t="str">
        <f t="shared" si="2"/>
        <v>0</v>
      </c>
      <c r="F1014" s="29" t="str">
        <f t="shared" si="3"/>
        <v>0</v>
      </c>
      <c r="G1014" s="32" t="str">
        <f t="shared" si="4"/>
        <v>0</v>
      </c>
      <c r="H1014" s="39">
        <v>23819.19</v>
      </c>
      <c r="I1014" s="40"/>
      <c r="K1014" s="36"/>
      <c r="L1014" s="2"/>
      <c r="M1014" s="38"/>
      <c r="N1014" s="38"/>
      <c r="O1014" s="38"/>
    </row>
    <row r="1015">
      <c r="A1015" s="15" t="s">
        <v>35</v>
      </c>
      <c r="B1015" s="36" t="s">
        <v>1062</v>
      </c>
      <c r="C1015" s="37" t="s">
        <v>520</v>
      </c>
      <c r="D1015" s="29" t="str">
        <f t="shared" si="1"/>
        <v>0</v>
      </c>
      <c r="E1015" s="29" t="str">
        <f t="shared" si="2"/>
        <v>0</v>
      </c>
      <c r="F1015" s="29" t="str">
        <f t="shared" si="3"/>
        <v>0</v>
      </c>
      <c r="G1015" s="32" t="str">
        <f t="shared" si="4"/>
        <v>0</v>
      </c>
      <c r="H1015" s="39">
        <v>101628.18</v>
      </c>
      <c r="I1015" s="40"/>
      <c r="K1015" s="36"/>
      <c r="L1015" s="2"/>
      <c r="M1015" s="38"/>
      <c r="N1015" s="38"/>
      <c r="O1015" s="38"/>
    </row>
    <row r="1016">
      <c r="A1016" s="15" t="s">
        <v>35</v>
      </c>
      <c r="B1016" s="36" t="s">
        <v>1063</v>
      </c>
      <c r="C1016" s="37" t="s">
        <v>520</v>
      </c>
      <c r="D1016" s="29" t="str">
        <f t="shared" si="1"/>
        <v>0</v>
      </c>
      <c r="E1016" s="29" t="str">
        <f t="shared" si="2"/>
        <v>0</v>
      </c>
      <c r="F1016" s="29" t="str">
        <f t="shared" si="3"/>
        <v>0</v>
      </c>
      <c r="G1016" s="32" t="str">
        <f t="shared" si="4"/>
        <v>0</v>
      </c>
      <c r="H1016" s="39">
        <v>9739.0</v>
      </c>
      <c r="I1016" s="40"/>
      <c r="K1016" s="36"/>
      <c r="L1016" s="2"/>
      <c r="M1016" s="38"/>
      <c r="N1016" s="38"/>
      <c r="O1016" s="38"/>
    </row>
    <row r="1017">
      <c r="A1017" s="15" t="s">
        <v>35</v>
      </c>
      <c r="B1017" s="36" t="s">
        <v>1064</v>
      </c>
      <c r="C1017" s="37" t="s">
        <v>520</v>
      </c>
      <c r="D1017" s="29" t="str">
        <f t="shared" si="1"/>
        <v>0</v>
      </c>
      <c r="E1017" s="29" t="str">
        <f t="shared" si="2"/>
        <v>0</v>
      </c>
      <c r="F1017" s="29" t="str">
        <f t="shared" si="3"/>
        <v>0</v>
      </c>
      <c r="G1017" s="32" t="str">
        <f t="shared" si="4"/>
        <v>0</v>
      </c>
      <c r="H1017" s="39">
        <v>419722.68</v>
      </c>
      <c r="I1017" s="40"/>
      <c r="K1017" s="36"/>
      <c r="L1017" s="2"/>
      <c r="M1017" s="38"/>
      <c r="N1017" s="38"/>
      <c r="O1017" s="38"/>
    </row>
    <row r="1018">
      <c r="A1018" s="15" t="s">
        <v>35</v>
      </c>
      <c r="B1018" s="36" t="s">
        <v>1065</v>
      </c>
      <c r="C1018" s="37" t="s">
        <v>520</v>
      </c>
      <c r="D1018" s="29" t="str">
        <f t="shared" si="1"/>
        <v>0</v>
      </c>
      <c r="E1018" s="29" t="str">
        <f t="shared" si="2"/>
        <v>0</v>
      </c>
      <c r="F1018" s="29" t="str">
        <f t="shared" si="3"/>
        <v>0</v>
      </c>
      <c r="G1018" s="32" t="str">
        <f t="shared" si="4"/>
        <v>0</v>
      </c>
      <c r="H1018" s="39">
        <v>7876.09</v>
      </c>
      <c r="I1018" s="40"/>
      <c r="K1018" s="36"/>
      <c r="L1018" s="2"/>
      <c r="M1018" s="38"/>
      <c r="N1018" s="38"/>
      <c r="O1018" s="38"/>
    </row>
    <row r="1019">
      <c r="A1019" s="15" t="s">
        <v>35</v>
      </c>
      <c r="B1019" s="36" t="s">
        <v>1066</v>
      </c>
      <c r="C1019" s="37" t="s">
        <v>520</v>
      </c>
      <c r="D1019" s="29" t="str">
        <f t="shared" si="1"/>
        <v>0</v>
      </c>
      <c r="E1019" s="29" t="str">
        <f t="shared" si="2"/>
        <v>0</v>
      </c>
      <c r="F1019" s="29" t="str">
        <f t="shared" si="3"/>
        <v>0</v>
      </c>
      <c r="G1019" s="32" t="str">
        <f t="shared" si="4"/>
        <v>0</v>
      </c>
      <c r="H1019" s="39">
        <v>6442.35</v>
      </c>
      <c r="I1019" s="40"/>
      <c r="K1019" s="36"/>
      <c r="L1019" s="2"/>
      <c r="M1019" s="38"/>
      <c r="N1019" s="38"/>
      <c r="O1019" s="38"/>
    </row>
    <row r="1020">
      <c r="A1020" s="15" t="s">
        <v>35</v>
      </c>
      <c r="B1020" s="36" t="s">
        <v>1067</v>
      </c>
      <c r="C1020" s="37" t="s">
        <v>520</v>
      </c>
      <c r="D1020" s="29" t="str">
        <f t="shared" si="1"/>
        <v>0</v>
      </c>
      <c r="E1020" s="29" t="str">
        <f t="shared" si="2"/>
        <v>0</v>
      </c>
      <c r="F1020" s="29" t="str">
        <f t="shared" si="3"/>
        <v>0</v>
      </c>
      <c r="G1020" s="32" t="str">
        <f t="shared" si="4"/>
        <v>0</v>
      </c>
      <c r="H1020" s="39">
        <v>20971.74</v>
      </c>
      <c r="I1020" s="40"/>
      <c r="K1020" s="36"/>
      <c r="L1020" s="2"/>
      <c r="M1020" s="38"/>
      <c r="N1020" s="38"/>
      <c r="O1020" s="38"/>
    </row>
    <row r="1021">
      <c r="A1021" s="15" t="s">
        <v>35</v>
      </c>
      <c r="B1021" s="36" t="s">
        <v>1068</v>
      </c>
      <c r="C1021" s="37" t="s">
        <v>520</v>
      </c>
      <c r="D1021" s="29" t="str">
        <f t="shared" si="1"/>
        <v>0</v>
      </c>
      <c r="E1021" s="29" t="str">
        <f t="shared" si="2"/>
        <v>0</v>
      </c>
      <c r="F1021" s="29" t="str">
        <f t="shared" si="3"/>
        <v>0</v>
      </c>
      <c r="G1021" s="32" t="str">
        <f t="shared" si="4"/>
        <v>0</v>
      </c>
      <c r="H1021" s="39">
        <v>11182.29</v>
      </c>
      <c r="I1021" s="40"/>
      <c r="K1021" s="36"/>
      <c r="L1021" s="2"/>
      <c r="M1021" s="38"/>
      <c r="N1021" s="38"/>
      <c r="O1021" s="38"/>
    </row>
    <row r="1022">
      <c r="A1022" s="15" t="s">
        <v>35</v>
      </c>
      <c r="B1022" s="36" t="s">
        <v>1069</v>
      </c>
      <c r="C1022" s="37" t="s">
        <v>520</v>
      </c>
      <c r="D1022" s="29" t="str">
        <f t="shared" si="1"/>
        <v>0</v>
      </c>
      <c r="E1022" s="29" t="str">
        <f t="shared" si="2"/>
        <v>0</v>
      </c>
      <c r="F1022" s="29" t="str">
        <f t="shared" si="3"/>
        <v>0</v>
      </c>
      <c r="G1022" s="32" t="str">
        <f t="shared" si="4"/>
        <v>0</v>
      </c>
      <c r="H1022" s="39">
        <v>13290.57</v>
      </c>
      <c r="I1022" s="40"/>
      <c r="K1022" s="36"/>
      <c r="L1022" s="2"/>
      <c r="M1022" s="38"/>
      <c r="N1022" s="38"/>
      <c r="O1022" s="38"/>
    </row>
    <row r="1023">
      <c r="A1023" s="15" t="s">
        <v>35</v>
      </c>
      <c r="B1023" s="36" t="s">
        <v>1070</v>
      </c>
      <c r="C1023" s="37" t="s">
        <v>520</v>
      </c>
      <c r="D1023" s="29" t="str">
        <f t="shared" si="1"/>
        <v>0</v>
      </c>
      <c r="E1023" s="29" t="str">
        <f t="shared" si="2"/>
        <v>0</v>
      </c>
      <c r="F1023" s="29" t="str">
        <f t="shared" si="3"/>
        <v>0</v>
      </c>
      <c r="G1023" s="32" t="str">
        <f t="shared" si="4"/>
        <v>0</v>
      </c>
      <c r="H1023" s="39">
        <v>10549.78</v>
      </c>
      <c r="I1023" s="40"/>
      <c r="K1023" s="36"/>
      <c r="L1023" s="2"/>
      <c r="M1023" s="38"/>
      <c r="N1023" s="38"/>
      <c r="O1023" s="38"/>
    </row>
    <row r="1024">
      <c r="A1024" s="15" t="s">
        <v>35</v>
      </c>
      <c r="B1024" s="36" t="s">
        <v>1071</v>
      </c>
      <c r="C1024" s="37" t="s">
        <v>520</v>
      </c>
      <c r="D1024" s="29" t="str">
        <f t="shared" si="1"/>
        <v>0</v>
      </c>
      <c r="E1024" s="29" t="str">
        <f t="shared" si="2"/>
        <v>0</v>
      </c>
      <c r="F1024" s="29" t="str">
        <f t="shared" si="3"/>
        <v>0</v>
      </c>
      <c r="G1024" s="32" t="str">
        <f t="shared" si="4"/>
        <v>0</v>
      </c>
      <c r="H1024" s="39">
        <v>10080.83</v>
      </c>
      <c r="I1024" s="40"/>
      <c r="K1024" s="36"/>
      <c r="L1024" s="2"/>
      <c r="M1024" s="38"/>
      <c r="N1024" s="38"/>
      <c r="O1024" s="38"/>
    </row>
    <row r="1025">
      <c r="A1025" s="15" t="s">
        <v>35</v>
      </c>
      <c r="B1025" s="36" t="s">
        <v>1072</v>
      </c>
      <c r="C1025" s="37" t="s">
        <v>520</v>
      </c>
      <c r="D1025" s="29" t="str">
        <f t="shared" si="1"/>
        <v>0</v>
      </c>
      <c r="E1025" s="29" t="str">
        <f t="shared" si="2"/>
        <v>0</v>
      </c>
      <c r="F1025" s="29" t="str">
        <f t="shared" si="3"/>
        <v>0</v>
      </c>
      <c r="G1025" s="32" t="str">
        <f t="shared" si="4"/>
        <v>0</v>
      </c>
      <c r="H1025" s="39">
        <v>7290.41</v>
      </c>
      <c r="I1025" s="40"/>
      <c r="K1025" s="36"/>
      <c r="L1025" s="2"/>
      <c r="M1025" s="38"/>
      <c r="N1025" s="38"/>
      <c r="O1025" s="38"/>
    </row>
    <row r="1026">
      <c r="A1026" s="15" t="s">
        <v>35</v>
      </c>
      <c r="B1026" s="36" t="s">
        <v>1073</v>
      </c>
      <c r="C1026" s="37" t="s">
        <v>520</v>
      </c>
      <c r="D1026" s="29" t="str">
        <f t="shared" si="1"/>
        <v>0</v>
      </c>
      <c r="E1026" s="29" t="str">
        <f t="shared" si="2"/>
        <v>0</v>
      </c>
      <c r="F1026" s="29" t="str">
        <f t="shared" si="3"/>
        <v>0</v>
      </c>
      <c r="G1026" s="32" t="str">
        <f t="shared" si="4"/>
        <v>0</v>
      </c>
      <c r="H1026" s="39">
        <v>5561.51</v>
      </c>
      <c r="I1026" s="40"/>
      <c r="K1026" s="36"/>
      <c r="L1026" s="2"/>
      <c r="M1026" s="38"/>
      <c r="N1026" s="38"/>
      <c r="O1026" s="38"/>
    </row>
    <row r="1027">
      <c r="A1027" s="15" t="s">
        <v>35</v>
      </c>
      <c r="B1027" s="36" t="s">
        <v>1074</v>
      </c>
      <c r="C1027" s="37" t="s">
        <v>520</v>
      </c>
      <c r="D1027" s="29" t="str">
        <f t="shared" si="1"/>
        <v>0</v>
      </c>
      <c r="E1027" s="29" t="str">
        <f t="shared" si="2"/>
        <v>0</v>
      </c>
      <c r="F1027" s="29" t="str">
        <f t="shared" si="3"/>
        <v>0</v>
      </c>
      <c r="G1027" s="32" t="str">
        <f t="shared" si="4"/>
        <v>0</v>
      </c>
      <c r="H1027" s="39">
        <v>7880.28</v>
      </c>
      <c r="I1027" s="40"/>
      <c r="K1027" s="36"/>
      <c r="L1027" s="2"/>
      <c r="M1027" s="38"/>
      <c r="N1027" s="38"/>
      <c r="O1027" s="38"/>
    </row>
    <row r="1028">
      <c r="A1028" s="15" t="s">
        <v>35</v>
      </c>
      <c r="B1028" s="36" t="s">
        <v>1075</v>
      </c>
      <c r="C1028" s="37" t="s">
        <v>520</v>
      </c>
      <c r="D1028" s="29" t="str">
        <f t="shared" si="1"/>
        <v>0</v>
      </c>
      <c r="E1028" s="29" t="str">
        <f t="shared" si="2"/>
        <v>0</v>
      </c>
      <c r="F1028" s="29" t="str">
        <f t="shared" si="3"/>
        <v>0</v>
      </c>
      <c r="G1028" s="32" t="str">
        <f t="shared" si="4"/>
        <v>0</v>
      </c>
      <c r="H1028" s="39">
        <v>5158.05</v>
      </c>
      <c r="I1028" s="40"/>
      <c r="K1028" s="36"/>
      <c r="L1028" s="2"/>
      <c r="M1028" s="38"/>
      <c r="N1028" s="38"/>
      <c r="O1028" s="38"/>
    </row>
    <row r="1029">
      <c r="A1029" s="15" t="s">
        <v>35</v>
      </c>
      <c r="B1029" s="36" t="s">
        <v>1076</v>
      </c>
      <c r="C1029" s="37" t="s">
        <v>520</v>
      </c>
      <c r="D1029" s="29" t="str">
        <f t="shared" si="1"/>
        <v>0</v>
      </c>
      <c r="E1029" s="29" t="str">
        <f t="shared" si="2"/>
        <v>0</v>
      </c>
      <c r="F1029" s="29" t="str">
        <f t="shared" si="3"/>
        <v>0</v>
      </c>
      <c r="G1029" s="32" t="str">
        <f t="shared" si="4"/>
        <v>0</v>
      </c>
      <c r="H1029" s="39">
        <v>21680.26</v>
      </c>
      <c r="I1029" s="40"/>
      <c r="K1029" s="36"/>
      <c r="L1029" s="2"/>
      <c r="M1029" s="38"/>
      <c r="N1029" s="38"/>
      <c r="O1029" s="38"/>
    </row>
    <row r="1030">
      <c r="A1030" s="15" t="s">
        <v>35</v>
      </c>
      <c r="B1030" s="36" t="s">
        <v>1077</v>
      </c>
      <c r="C1030" s="37" t="s">
        <v>520</v>
      </c>
      <c r="D1030" s="29" t="str">
        <f t="shared" si="1"/>
        <v>0</v>
      </c>
      <c r="E1030" s="29" t="str">
        <f t="shared" si="2"/>
        <v>Grupo Mexico</v>
      </c>
      <c r="F1030" s="35" t="str">
        <f t="shared" si="3"/>
        <v>GRUPO MEXICO SER 'B'COM NPV</v>
      </c>
      <c r="G1030" s="32">
        <f t="shared" si="4"/>
        <v>17412.62</v>
      </c>
      <c r="H1030" s="39">
        <v>17412.62</v>
      </c>
      <c r="I1030" s="40"/>
      <c r="K1030" s="36"/>
      <c r="L1030" s="2"/>
      <c r="M1030" s="38"/>
      <c r="N1030" s="38"/>
      <c r="O1030" s="38"/>
    </row>
    <row r="1031">
      <c r="A1031" s="15" t="s">
        <v>35</v>
      </c>
      <c r="B1031" s="36" t="s">
        <v>1078</v>
      </c>
      <c r="C1031" s="37" t="s">
        <v>520</v>
      </c>
      <c r="D1031" s="29" t="str">
        <f t="shared" si="1"/>
        <v>0</v>
      </c>
      <c r="E1031" s="29" t="str">
        <f t="shared" si="2"/>
        <v>0</v>
      </c>
      <c r="F1031" s="29" t="str">
        <f t="shared" si="3"/>
        <v>0</v>
      </c>
      <c r="G1031" s="32" t="str">
        <f t="shared" si="4"/>
        <v>0</v>
      </c>
      <c r="H1031" s="39">
        <v>21158.34</v>
      </c>
      <c r="I1031" s="40"/>
      <c r="K1031" s="36"/>
      <c r="L1031" s="2"/>
      <c r="M1031" s="38"/>
      <c r="N1031" s="38"/>
      <c r="O1031" s="38"/>
    </row>
    <row r="1032">
      <c r="A1032" s="15" t="s">
        <v>35</v>
      </c>
      <c r="B1032" s="36" t="s">
        <v>1079</v>
      </c>
      <c r="C1032" s="37" t="s">
        <v>520</v>
      </c>
      <c r="D1032" s="29" t="str">
        <f t="shared" si="1"/>
        <v>0</v>
      </c>
      <c r="E1032" s="29" t="str">
        <f t="shared" si="2"/>
        <v>0</v>
      </c>
      <c r="F1032" s="29" t="str">
        <f t="shared" si="3"/>
        <v>0</v>
      </c>
      <c r="G1032" s="32" t="str">
        <f t="shared" si="4"/>
        <v>0</v>
      </c>
      <c r="H1032" s="39">
        <v>58283.96</v>
      </c>
      <c r="I1032" s="40"/>
      <c r="K1032" s="36"/>
      <c r="L1032" s="2"/>
      <c r="M1032" s="38"/>
      <c r="N1032" s="38"/>
      <c r="O1032" s="38"/>
    </row>
    <row r="1033">
      <c r="A1033" s="15" t="s">
        <v>35</v>
      </c>
      <c r="B1033" s="36" t="s">
        <v>1080</v>
      </c>
      <c r="C1033" s="37" t="s">
        <v>520</v>
      </c>
      <c r="D1033" s="29" t="str">
        <f t="shared" si="1"/>
        <v>0</v>
      </c>
      <c r="E1033" s="29" t="str">
        <f t="shared" si="2"/>
        <v>0</v>
      </c>
      <c r="F1033" s="29" t="str">
        <f t="shared" si="3"/>
        <v>0</v>
      </c>
      <c r="G1033" s="32" t="str">
        <f t="shared" si="4"/>
        <v>0</v>
      </c>
      <c r="H1033" s="39">
        <v>16513.33</v>
      </c>
      <c r="I1033" s="40"/>
      <c r="K1033" s="36"/>
      <c r="L1033" s="2"/>
      <c r="M1033" s="38"/>
      <c r="N1033" s="38"/>
      <c r="O1033" s="38"/>
    </row>
    <row r="1034">
      <c r="A1034" s="15" t="s">
        <v>35</v>
      </c>
      <c r="B1034" s="36" t="s">
        <v>1081</v>
      </c>
      <c r="C1034" s="37" t="s">
        <v>520</v>
      </c>
      <c r="D1034" s="29" t="str">
        <f t="shared" si="1"/>
        <v>0</v>
      </c>
      <c r="E1034" s="29" t="str">
        <f t="shared" si="2"/>
        <v>0</v>
      </c>
      <c r="F1034" s="29" t="str">
        <f t="shared" si="3"/>
        <v>0</v>
      </c>
      <c r="G1034" s="32" t="str">
        <f t="shared" si="4"/>
        <v>0</v>
      </c>
      <c r="H1034" s="39">
        <v>5643.63</v>
      </c>
      <c r="I1034" s="40"/>
      <c r="K1034" s="36"/>
      <c r="L1034" s="2"/>
      <c r="M1034" s="38"/>
      <c r="N1034" s="38"/>
      <c r="O1034" s="38"/>
    </row>
    <row r="1035">
      <c r="A1035" s="15" t="s">
        <v>35</v>
      </c>
      <c r="B1035" s="36" t="s">
        <v>1082</v>
      </c>
      <c r="C1035" s="37" t="s">
        <v>520</v>
      </c>
      <c r="D1035" s="29" t="str">
        <f t="shared" si="1"/>
        <v>0</v>
      </c>
      <c r="E1035" s="29" t="str">
        <f t="shared" si="2"/>
        <v>0</v>
      </c>
      <c r="F1035" s="29" t="str">
        <f t="shared" si="3"/>
        <v>0</v>
      </c>
      <c r="G1035" s="32" t="str">
        <f t="shared" si="4"/>
        <v>0</v>
      </c>
      <c r="H1035" s="39">
        <v>9688.1</v>
      </c>
      <c r="I1035" s="40"/>
      <c r="K1035" s="36"/>
      <c r="L1035" s="2"/>
      <c r="M1035" s="38"/>
      <c r="N1035" s="38"/>
      <c r="O1035" s="38"/>
    </row>
    <row r="1036">
      <c r="A1036" s="15" t="s">
        <v>35</v>
      </c>
      <c r="B1036" s="36" t="s">
        <v>1083</v>
      </c>
      <c r="C1036" s="37" t="s">
        <v>520</v>
      </c>
      <c r="D1036" s="29" t="str">
        <f t="shared" si="1"/>
        <v>0</v>
      </c>
      <c r="E1036" s="29" t="str">
        <f t="shared" si="2"/>
        <v>0</v>
      </c>
      <c r="F1036" s="29" t="str">
        <f t="shared" si="3"/>
        <v>0</v>
      </c>
      <c r="G1036" s="32" t="str">
        <f t="shared" si="4"/>
        <v>0</v>
      </c>
      <c r="H1036" s="39">
        <v>16815.61</v>
      </c>
      <c r="I1036" s="40"/>
      <c r="K1036" s="36"/>
      <c r="L1036" s="2"/>
      <c r="M1036" s="38"/>
      <c r="N1036" s="38"/>
      <c r="O1036" s="38"/>
    </row>
    <row r="1037">
      <c r="A1037" s="15" t="s">
        <v>35</v>
      </c>
      <c r="B1037" s="36" t="s">
        <v>1084</v>
      </c>
      <c r="C1037" s="37" t="s">
        <v>520</v>
      </c>
      <c r="D1037" s="29" t="str">
        <f t="shared" si="1"/>
        <v>0</v>
      </c>
      <c r="E1037" s="29" t="str">
        <f t="shared" si="2"/>
        <v>0</v>
      </c>
      <c r="F1037" s="29" t="str">
        <f t="shared" si="3"/>
        <v>0</v>
      </c>
      <c r="G1037" s="32" t="str">
        <f t="shared" si="4"/>
        <v>0</v>
      </c>
      <c r="H1037" s="39">
        <v>5268.62</v>
      </c>
      <c r="I1037" s="40"/>
      <c r="K1037" s="36"/>
      <c r="L1037" s="2"/>
      <c r="M1037" s="38"/>
      <c r="N1037" s="38"/>
      <c r="O1037" s="38"/>
    </row>
    <row r="1038">
      <c r="A1038" s="15" t="s">
        <v>35</v>
      </c>
      <c r="B1038" s="36" t="s">
        <v>1085</v>
      </c>
      <c r="C1038" s="37" t="s">
        <v>520</v>
      </c>
      <c r="D1038" s="29" t="str">
        <f t="shared" si="1"/>
        <v>0</v>
      </c>
      <c r="E1038" s="29" t="str">
        <f t="shared" si="2"/>
        <v>0</v>
      </c>
      <c r="F1038" s="29" t="str">
        <f t="shared" si="3"/>
        <v>0</v>
      </c>
      <c r="G1038" s="32" t="str">
        <f t="shared" si="4"/>
        <v>0</v>
      </c>
      <c r="H1038" s="39">
        <v>9277.78</v>
      </c>
      <c r="I1038" s="40"/>
      <c r="K1038" s="36"/>
      <c r="L1038" s="2"/>
      <c r="M1038" s="38"/>
      <c r="N1038" s="38"/>
      <c r="O1038" s="38"/>
    </row>
    <row r="1039">
      <c r="A1039" s="15" t="s">
        <v>35</v>
      </c>
      <c r="B1039" s="36" t="s">
        <v>1086</v>
      </c>
      <c r="C1039" s="37" t="s">
        <v>520</v>
      </c>
      <c r="D1039" s="29" t="str">
        <f t="shared" si="1"/>
        <v>0</v>
      </c>
      <c r="E1039" s="29" t="str">
        <f t="shared" si="2"/>
        <v>0</v>
      </c>
      <c r="F1039" s="29" t="str">
        <f t="shared" si="3"/>
        <v>0</v>
      </c>
      <c r="G1039" s="32" t="str">
        <f t="shared" si="4"/>
        <v>0</v>
      </c>
      <c r="H1039" s="39">
        <v>7299.36</v>
      </c>
      <c r="I1039" s="40"/>
      <c r="K1039" s="36"/>
      <c r="L1039" s="2"/>
      <c r="M1039" s="38"/>
      <c r="N1039" s="38"/>
      <c r="O1039" s="38"/>
    </row>
    <row r="1040">
      <c r="A1040" s="15" t="s">
        <v>35</v>
      </c>
      <c r="B1040" s="36" t="s">
        <v>1087</v>
      </c>
      <c r="C1040" s="37" t="s">
        <v>520</v>
      </c>
      <c r="D1040" s="29" t="str">
        <f t="shared" si="1"/>
        <v>0</v>
      </c>
      <c r="E1040" s="29" t="str">
        <f t="shared" si="2"/>
        <v>0</v>
      </c>
      <c r="F1040" s="29" t="str">
        <f t="shared" si="3"/>
        <v>0</v>
      </c>
      <c r="G1040" s="32" t="str">
        <f t="shared" si="4"/>
        <v>0</v>
      </c>
      <c r="H1040" s="39">
        <v>20537.09</v>
      </c>
      <c r="I1040" s="40"/>
      <c r="K1040" s="36"/>
      <c r="L1040" s="2"/>
      <c r="M1040" s="38"/>
      <c r="N1040" s="38"/>
      <c r="O1040" s="38"/>
    </row>
    <row r="1041">
      <c r="A1041" s="15" t="s">
        <v>35</v>
      </c>
      <c r="B1041" s="36" t="s">
        <v>1088</v>
      </c>
      <c r="C1041" s="37" t="s">
        <v>520</v>
      </c>
      <c r="D1041" s="29" t="str">
        <f t="shared" si="1"/>
        <v>0</v>
      </c>
      <c r="E1041" s="29" t="str">
        <f t="shared" si="2"/>
        <v>0</v>
      </c>
      <c r="F1041" s="29" t="str">
        <f t="shared" si="3"/>
        <v>0</v>
      </c>
      <c r="G1041" s="32" t="str">
        <f t="shared" si="4"/>
        <v>0</v>
      </c>
      <c r="H1041" s="39">
        <v>7524.63</v>
      </c>
      <c r="I1041" s="40"/>
      <c r="K1041" s="36"/>
      <c r="L1041" s="2"/>
      <c r="M1041" s="38"/>
      <c r="N1041" s="38"/>
      <c r="O1041" s="38"/>
    </row>
    <row r="1042">
      <c r="A1042" s="15" t="s">
        <v>35</v>
      </c>
      <c r="B1042" s="36" t="s">
        <v>1089</v>
      </c>
      <c r="C1042" s="37" t="s">
        <v>520</v>
      </c>
      <c r="D1042" s="29" t="str">
        <f t="shared" si="1"/>
        <v>0</v>
      </c>
      <c r="E1042" s="29" t="str">
        <f t="shared" si="2"/>
        <v>0</v>
      </c>
      <c r="F1042" s="29" t="str">
        <f t="shared" si="3"/>
        <v>0</v>
      </c>
      <c r="G1042" s="32" t="str">
        <f t="shared" si="4"/>
        <v>0</v>
      </c>
      <c r="H1042" s="39">
        <v>12416.85</v>
      </c>
      <c r="I1042" s="40"/>
      <c r="K1042" s="36"/>
      <c r="L1042" s="2"/>
      <c r="M1042" s="38"/>
      <c r="N1042" s="38"/>
      <c r="O1042" s="38"/>
    </row>
    <row r="1043">
      <c r="A1043" s="15" t="s">
        <v>35</v>
      </c>
      <c r="B1043" s="36" t="s">
        <v>1090</v>
      </c>
      <c r="C1043" s="37" t="s">
        <v>520</v>
      </c>
      <c r="D1043" s="29" t="str">
        <f t="shared" si="1"/>
        <v>0</v>
      </c>
      <c r="E1043" s="29" t="str">
        <f t="shared" si="2"/>
        <v>0</v>
      </c>
      <c r="F1043" s="29" t="str">
        <f t="shared" si="3"/>
        <v>0</v>
      </c>
      <c r="G1043" s="32" t="str">
        <f t="shared" si="4"/>
        <v>0</v>
      </c>
      <c r="H1043" s="39">
        <v>22127.63</v>
      </c>
      <c r="I1043" s="40"/>
      <c r="K1043" s="36"/>
      <c r="L1043" s="2"/>
      <c r="M1043" s="38"/>
      <c r="N1043" s="38"/>
      <c r="O1043" s="38"/>
    </row>
    <row r="1044">
      <c r="A1044" s="15" t="s">
        <v>35</v>
      </c>
      <c r="B1044" s="36" t="s">
        <v>1091</v>
      </c>
      <c r="C1044" s="37" t="s">
        <v>520</v>
      </c>
      <c r="D1044" s="29" t="str">
        <f t="shared" si="1"/>
        <v>0</v>
      </c>
      <c r="E1044" s="29" t="str">
        <f t="shared" si="2"/>
        <v>0</v>
      </c>
      <c r="F1044" s="29" t="str">
        <f t="shared" si="3"/>
        <v>0</v>
      </c>
      <c r="G1044" s="32" t="str">
        <f t="shared" si="4"/>
        <v>0</v>
      </c>
      <c r="H1044" s="39">
        <v>9246.44</v>
      </c>
      <c r="I1044" s="40"/>
      <c r="K1044" s="36"/>
      <c r="L1044" s="2"/>
      <c r="M1044" s="38"/>
      <c r="N1044" s="38"/>
      <c r="O1044" s="38"/>
    </row>
    <row r="1045">
      <c r="A1045" s="15" t="s">
        <v>35</v>
      </c>
      <c r="B1045" s="36" t="s">
        <v>1092</v>
      </c>
      <c r="C1045" s="37" t="s">
        <v>520</v>
      </c>
      <c r="D1045" s="29" t="str">
        <f t="shared" si="1"/>
        <v>0</v>
      </c>
      <c r="E1045" s="29" t="str">
        <f t="shared" si="2"/>
        <v>0</v>
      </c>
      <c r="F1045" s="29" t="str">
        <f t="shared" si="3"/>
        <v>0</v>
      </c>
      <c r="G1045" s="32" t="str">
        <f t="shared" si="4"/>
        <v>0</v>
      </c>
      <c r="H1045" s="39">
        <v>18602.78</v>
      </c>
      <c r="I1045" s="40"/>
      <c r="K1045" s="36"/>
      <c r="L1045" s="2"/>
      <c r="M1045" s="38"/>
      <c r="N1045" s="38"/>
      <c r="O1045" s="38"/>
    </row>
    <row r="1046">
      <c r="A1046" s="15" t="s">
        <v>35</v>
      </c>
      <c r="B1046" s="36" t="s">
        <v>1093</v>
      </c>
      <c r="C1046" s="37" t="s">
        <v>520</v>
      </c>
      <c r="D1046" s="29" t="str">
        <f t="shared" si="1"/>
        <v>0</v>
      </c>
      <c r="E1046" s="29" t="str">
        <f t="shared" si="2"/>
        <v>0</v>
      </c>
      <c r="F1046" s="29" t="str">
        <f t="shared" si="3"/>
        <v>0</v>
      </c>
      <c r="G1046" s="32" t="str">
        <f t="shared" si="4"/>
        <v>0</v>
      </c>
      <c r="H1046" s="39">
        <v>22432.64</v>
      </c>
      <c r="I1046" s="40"/>
      <c r="K1046" s="36"/>
      <c r="L1046" s="2"/>
      <c r="M1046" s="38"/>
      <c r="N1046" s="38"/>
      <c r="O1046" s="38"/>
    </row>
    <row r="1047">
      <c r="A1047" s="15" t="s">
        <v>35</v>
      </c>
      <c r="B1047" s="36" t="s">
        <v>1094</v>
      </c>
      <c r="C1047" s="37" t="s">
        <v>520</v>
      </c>
      <c r="D1047" s="29" t="str">
        <f t="shared" si="1"/>
        <v>0</v>
      </c>
      <c r="E1047" s="29" t="str">
        <f t="shared" si="2"/>
        <v>0</v>
      </c>
      <c r="F1047" s="29" t="str">
        <f t="shared" si="3"/>
        <v>0</v>
      </c>
      <c r="G1047" s="32" t="str">
        <f t="shared" si="4"/>
        <v>0</v>
      </c>
      <c r="H1047" s="39">
        <v>20710.5</v>
      </c>
      <c r="I1047" s="40"/>
      <c r="K1047" s="36"/>
      <c r="L1047" s="2"/>
      <c r="M1047" s="38"/>
      <c r="N1047" s="38"/>
      <c r="O1047" s="38"/>
    </row>
    <row r="1048">
      <c r="A1048" s="15" t="s">
        <v>35</v>
      </c>
      <c r="B1048" s="36" t="s">
        <v>1095</v>
      </c>
      <c r="C1048" s="37" t="s">
        <v>520</v>
      </c>
      <c r="D1048" s="29" t="str">
        <f t="shared" si="1"/>
        <v>0</v>
      </c>
      <c r="E1048" s="29" t="str">
        <f t="shared" si="2"/>
        <v>0</v>
      </c>
      <c r="F1048" s="29" t="str">
        <f t="shared" si="3"/>
        <v>0</v>
      </c>
      <c r="G1048" s="32" t="str">
        <f t="shared" si="4"/>
        <v>0</v>
      </c>
      <c r="H1048" s="39">
        <v>13884.35</v>
      </c>
      <c r="I1048" s="40"/>
      <c r="K1048" s="36"/>
      <c r="L1048" s="2"/>
      <c r="M1048" s="38"/>
      <c r="N1048" s="38"/>
      <c r="O1048" s="38"/>
    </row>
    <row r="1049">
      <c r="A1049" s="15" t="s">
        <v>35</v>
      </c>
      <c r="B1049" s="36" t="s">
        <v>1096</v>
      </c>
      <c r="C1049" s="37" t="s">
        <v>520</v>
      </c>
      <c r="D1049" s="29" t="str">
        <f t="shared" si="1"/>
        <v>0</v>
      </c>
      <c r="E1049" s="29" t="str">
        <f t="shared" si="2"/>
        <v>0</v>
      </c>
      <c r="F1049" s="29" t="str">
        <f t="shared" si="3"/>
        <v>0</v>
      </c>
      <c r="G1049" s="32" t="str">
        <f t="shared" si="4"/>
        <v>0</v>
      </c>
      <c r="H1049" s="39">
        <v>10474.76</v>
      </c>
      <c r="I1049" s="40"/>
      <c r="K1049" s="36"/>
      <c r="L1049" s="2"/>
      <c r="M1049" s="38"/>
      <c r="N1049" s="38"/>
      <c r="O1049" s="38"/>
    </row>
    <row r="1050">
      <c r="A1050" s="15" t="s">
        <v>35</v>
      </c>
      <c r="B1050" s="36" t="s">
        <v>1097</v>
      </c>
      <c r="C1050" s="37" t="s">
        <v>520</v>
      </c>
      <c r="D1050" s="29" t="str">
        <f t="shared" si="1"/>
        <v>0</v>
      </c>
      <c r="E1050" s="29" t="str">
        <f t="shared" si="2"/>
        <v>0</v>
      </c>
      <c r="F1050" s="29" t="str">
        <f t="shared" si="3"/>
        <v>0</v>
      </c>
      <c r="G1050" s="32" t="str">
        <f t="shared" si="4"/>
        <v>0</v>
      </c>
      <c r="H1050" s="39">
        <v>24696.36</v>
      </c>
      <c r="I1050" s="40"/>
      <c r="K1050" s="36"/>
      <c r="L1050" s="2"/>
      <c r="M1050" s="38"/>
      <c r="N1050" s="38"/>
      <c r="O1050" s="38"/>
    </row>
    <row r="1051">
      <c r="A1051" s="15" t="s">
        <v>35</v>
      </c>
      <c r="B1051" s="36" t="s">
        <v>1098</v>
      </c>
      <c r="C1051" s="37" t="s">
        <v>520</v>
      </c>
      <c r="D1051" s="29" t="str">
        <f t="shared" si="1"/>
        <v>0</v>
      </c>
      <c r="E1051" s="29" t="str">
        <f t="shared" si="2"/>
        <v>0</v>
      </c>
      <c r="F1051" s="29" t="str">
        <f t="shared" si="3"/>
        <v>0</v>
      </c>
      <c r="G1051" s="32" t="str">
        <f t="shared" si="4"/>
        <v>0</v>
      </c>
      <c r="H1051" s="39">
        <v>7954.28</v>
      </c>
      <c r="I1051" s="40"/>
      <c r="K1051" s="36"/>
      <c r="L1051" s="2"/>
      <c r="M1051" s="38"/>
      <c r="N1051" s="38"/>
      <c r="O1051" s="38"/>
    </row>
    <row r="1052">
      <c r="A1052" s="15" t="s">
        <v>35</v>
      </c>
      <c r="B1052" s="36" t="s">
        <v>1099</v>
      </c>
      <c r="C1052" s="37" t="s">
        <v>520</v>
      </c>
      <c r="D1052" s="29" t="str">
        <f t="shared" si="1"/>
        <v>0</v>
      </c>
      <c r="E1052" s="29" t="str">
        <f t="shared" si="2"/>
        <v>0</v>
      </c>
      <c r="F1052" s="29" t="str">
        <f t="shared" si="3"/>
        <v>0</v>
      </c>
      <c r="G1052" s="32" t="str">
        <f t="shared" si="4"/>
        <v>0</v>
      </c>
      <c r="H1052" s="39">
        <v>27252.74</v>
      </c>
      <c r="I1052" s="40"/>
      <c r="K1052" s="36"/>
      <c r="L1052" s="2"/>
      <c r="M1052" s="38"/>
      <c r="N1052" s="38"/>
      <c r="O1052" s="38"/>
    </row>
    <row r="1053">
      <c r="A1053" s="15" t="s">
        <v>35</v>
      </c>
      <c r="B1053" s="36" t="s">
        <v>1100</v>
      </c>
      <c r="C1053" s="37" t="s">
        <v>520</v>
      </c>
      <c r="D1053" s="29" t="str">
        <f t="shared" si="1"/>
        <v>0</v>
      </c>
      <c r="E1053" s="29" t="str">
        <f t="shared" si="2"/>
        <v>0</v>
      </c>
      <c r="F1053" s="29" t="str">
        <f t="shared" si="3"/>
        <v>0</v>
      </c>
      <c r="G1053" s="32" t="str">
        <f t="shared" si="4"/>
        <v>0</v>
      </c>
      <c r="H1053" s="39">
        <v>16395.06</v>
      </c>
      <c r="I1053" s="40"/>
      <c r="K1053" s="36"/>
      <c r="L1053" s="2"/>
      <c r="M1053" s="38"/>
      <c r="N1053" s="38"/>
      <c r="O1053" s="38"/>
    </row>
    <row r="1054">
      <c r="A1054" s="15" t="s">
        <v>35</v>
      </c>
      <c r="B1054" s="36" t="s">
        <v>1101</v>
      </c>
      <c r="C1054" s="37" t="s">
        <v>520</v>
      </c>
      <c r="D1054" s="29" t="str">
        <f t="shared" si="1"/>
        <v>0</v>
      </c>
      <c r="E1054" s="29" t="str">
        <f t="shared" si="2"/>
        <v>0</v>
      </c>
      <c r="F1054" s="29" t="str">
        <f t="shared" si="3"/>
        <v>0</v>
      </c>
      <c r="G1054" s="32" t="str">
        <f t="shared" si="4"/>
        <v>0</v>
      </c>
      <c r="H1054" s="39">
        <v>59685.45</v>
      </c>
      <c r="I1054" s="40"/>
      <c r="K1054" s="36"/>
      <c r="L1054" s="2"/>
      <c r="M1054" s="38"/>
      <c r="N1054" s="38"/>
      <c r="O1054" s="38"/>
    </row>
    <row r="1055">
      <c r="A1055" s="15" t="s">
        <v>35</v>
      </c>
      <c r="B1055" s="36" t="s">
        <v>1102</v>
      </c>
      <c r="C1055" s="37" t="s">
        <v>520</v>
      </c>
      <c r="D1055" s="29" t="str">
        <f t="shared" si="1"/>
        <v>0</v>
      </c>
      <c r="E1055" s="29" t="str">
        <f t="shared" si="2"/>
        <v>0</v>
      </c>
      <c r="F1055" s="29" t="str">
        <f t="shared" si="3"/>
        <v>0</v>
      </c>
      <c r="G1055" s="32" t="str">
        <f t="shared" si="4"/>
        <v>0</v>
      </c>
      <c r="H1055" s="39">
        <v>13980.95</v>
      </c>
      <c r="I1055" s="40"/>
      <c r="K1055" s="36"/>
      <c r="L1055" s="2"/>
      <c r="M1055" s="38"/>
      <c r="N1055" s="38"/>
      <c r="O1055" s="38"/>
    </row>
    <row r="1056">
      <c r="A1056" s="15" t="s">
        <v>35</v>
      </c>
      <c r="B1056" s="36" t="s">
        <v>1103</v>
      </c>
      <c r="C1056" s="37" t="s">
        <v>520</v>
      </c>
      <c r="D1056" s="29" t="str">
        <f t="shared" si="1"/>
        <v>0</v>
      </c>
      <c r="E1056" s="29" t="str">
        <f t="shared" si="2"/>
        <v>0</v>
      </c>
      <c r="F1056" s="29" t="str">
        <f t="shared" si="3"/>
        <v>0</v>
      </c>
      <c r="G1056" s="32" t="str">
        <f t="shared" si="4"/>
        <v>0</v>
      </c>
      <c r="H1056" s="39">
        <v>10728.46</v>
      </c>
      <c r="I1056" s="40"/>
      <c r="K1056" s="36"/>
      <c r="L1056" s="2"/>
      <c r="M1056" s="38"/>
      <c r="N1056" s="38"/>
      <c r="O1056" s="38"/>
    </row>
    <row r="1057">
      <c r="A1057" s="15" t="s">
        <v>35</v>
      </c>
      <c r="B1057" s="36" t="s">
        <v>1104</v>
      </c>
      <c r="C1057" s="37" t="s">
        <v>520</v>
      </c>
      <c r="D1057" s="29" t="str">
        <f t="shared" si="1"/>
        <v>0</v>
      </c>
      <c r="E1057" s="29" t="str">
        <f t="shared" si="2"/>
        <v>0</v>
      </c>
      <c r="F1057" s="29" t="str">
        <f t="shared" si="3"/>
        <v>0</v>
      </c>
      <c r="G1057" s="32" t="str">
        <f t="shared" si="4"/>
        <v>0</v>
      </c>
      <c r="H1057" s="39">
        <v>4501.01</v>
      </c>
      <c r="I1057" s="40"/>
      <c r="K1057" s="36"/>
      <c r="L1057" s="2"/>
      <c r="M1057" s="38"/>
      <c r="N1057" s="38"/>
      <c r="O1057" s="38"/>
    </row>
    <row r="1058">
      <c r="A1058" s="15" t="s">
        <v>35</v>
      </c>
      <c r="B1058" s="36" t="s">
        <v>1105</v>
      </c>
      <c r="C1058" s="37" t="s">
        <v>520</v>
      </c>
      <c r="D1058" s="29" t="str">
        <f t="shared" si="1"/>
        <v>0</v>
      </c>
      <c r="E1058" s="29" t="str">
        <f t="shared" si="2"/>
        <v>0</v>
      </c>
      <c r="F1058" s="29" t="str">
        <f t="shared" si="3"/>
        <v>0</v>
      </c>
      <c r="G1058" s="32" t="str">
        <f t="shared" si="4"/>
        <v>0</v>
      </c>
      <c r="H1058" s="39">
        <v>20830.02</v>
      </c>
      <c r="I1058" s="40"/>
      <c r="K1058" s="36"/>
      <c r="L1058" s="2"/>
      <c r="M1058" s="38"/>
      <c r="N1058" s="38"/>
      <c r="O1058" s="38"/>
    </row>
    <row r="1059">
      <c r="A1059" s="15" t="s">
        <v>35</v>
      </c>
      <c r="B1059" s="36" t="s">
        <v>1106</v>
      </c>
      <c r="C1059" s="37" t="s">
        <v>520</v>
      </c>
      <c r="D1059" s="29" t="str">
        <f t="shared" si="1"/>
        <v>0</v>
      </c>
      <c r="E1059" s="29" t="str">
        <f t="shared" si="2"/>
        <v>0</v>
      </c>
      <c r="F1059" s="29" t="str">
        <f t="shared" si="3"/>
        <v>0</v>
      </c>
      <c r="G1059" s="32" t="str">
        <f t="shared" si="4"/>
        <v>0</v>
      </c>
      <c r="H1059" s="39">
        <v>14948.59</v>
      </c>
      <c r="I1059" s="40"/>
      <c r="K1059" s="36"/>
      <c r="L1059" s="2"/>
      <c r="M1059" s="38"/>
      <c r="N1059" s="38"/>
      <c r="O1059" s="38"/>
    </row>
    <row r="1060">
      <c r="A1060" s="15" t="s">
        <v>35</v>
      </c>
      <c r="B1060" s="36" t="s">
        <v>1107</v>
      </c>
      <c r="C1060" s="37" t="s">
        <v>520</v>
      </c>
      <c r="D1060" s="29" t="str">
        <f t="shared" si="1"/>
        <v>Hess </v>
      </c>
      <c r="E1060" s="29" t="str">
        <f t="shared" si="2"/>
        <v>0</v>
      </c>
      <c r="F1060" s="35" t="str">
        <f t="shared" si="3"/>
        <v>HESS CORPORATION USD1</v>
      </c>
      <c r="G1060" s="32">
        <f t="shared" si="4"/>
        <v>33874.33</v>
      </c>
      <c r="H1060" s="39">
        <v>33874.33</v>
      </c>
      <c r="I1060" s="40"/>
      <c r="K1060" s="36"/>
      <c r="L1060" s="2"/>
      <c r="M1060" s="38"/>
      <c r="N1060" s="38"/>
      <c r="O1060" s="38"/>
    </row>
    <row r="1061">
      <c r="A1061" s="15" t="s">
        <v>35</v>
      </c>
      <c r="B1061" s="36" t="s">
        <v>1108</v>
      </c>
      <c r="C1061" s="37" t="s">
        <v>520</v>
      </c>
      <c r="D1061" s="29" t="str">
        <f t="shared" si="1"/>
        <v>0</v>
      </c>
      <c r="E1061" s="29" t="str">
        <f t="shared" si="2"/>
        <v>0</v>
      </c>
      <c r="F1061" s="29" t="str">
        <f t="shared" si="3"/>
        <v>0</v>
      </c>
      <c r="G1061" s="32" t="str">
        <f t="shared" si="4"/>
        <v>0</v>
      </c>
      <c r="H1061" s="39">
        <v>73237.97</v>
      </c>
      <c r="I1061" s="40"/>
      <c r="K1061" s="36"/>
      <c r="L1061" s="2"/>
      <c r="M1061" s="38"/>
      <c r="N1061" s="38"/>
      <c r="O1061" s="38"/>
    </row>
    <row r="1062">
      <c r="A1062" s="15" t="s">
        <v>35</v>
      </c>
      <c r="B1062" s="36" t="s">
        <v>1109</v>
      </c>
      <c r="C1062" s="37" t="s">
        <v>520</v>
      </c>
      <c r="D1062" s="29" t="str">
        <f t="shared" si="1"/>
        <v>0</v>
      </c>
      <c r="E1062" s="29" t="str">
        <f t="shared" si="2"/>
        <v>0</v>
      </c>
      <c r="F1062" s="29" t="str">
        <f t="shared" si="3"/>
        <v>0</v>
      </c>
      <c r="G1062" s="32" t="str">
        <f t="shared" si="4"/>
        <v>0</v>
      </c>
      <c r="H1062" s="39">
        <v>11190.3</v>
      </c>
      <c r="I1062" s="40"/>
      <c r="K1062" s="36"/>
      <c r="L1062" s="2"/>
      <c r="M1062" s="38"/>
      <c r="N1062" s="38"/>
      <c r="O1062" s="38"/>
    </row>
    <row r="1063">
      <c r="A1063" s="15" t="s">
        <v>35</v>
      </c>
      <c r="B1063" s="36" t="s">
        <v>1110</v>
      </c>
      <c r="C1063" s="37" t="s">
        <v>520</v>
      </c>
      <c r="D1063" s="29" t="str">
        <f t="shared" si="1"/>
        <v>0</v>
      </c>
      <c r="E1063" s="29" t="str">
        <f t="shared" si="2"/>
        <v>0</v>
      </c>
      <c r="F1063" s="29" t="str">
        <f t="shared" si="3"/>
        <v>0</v>
      </c>
      <c r="G1063" s="32" t="str">
        <f t="shared" si="4"/>
        <v>0</v>
      </c>
      <c r="H1063" s="39">
        <v>5471.69</v>
      </c>
      <c r="I1063" s="40"/>
      <c r="K1063" s="36"/>
      <c r="L1063" s="2"/>
      <c r="M1063" s="38"/>
      <c r="N1063" s="38"/>
      <c r="O1063" s="38"/>
    </row>
    <row r="1064">
      <c r="A1064" s="15" t="s">
        <v>35</v>
      </c>
      <c r="B1064" s="36" t="s">
        <v>1111</v>
      </c>
      <c r="C1064" s="37" t="s">
        <v>520</v>
      </c>
      <c r="D1064" s="29" t="str">
        <f t="shared" si="1"/>
        <v>0</v>
      </c>
      <c r="E1064" s="29" t="str">
        <f t="shared" si="2"/>
        <v>0</v>
      </c>
      <c r="F1064" s="29" t="str">
        <f t="shared" si="3"/>
        <v>0</v>
      </c>
      <c r="G1064" s="32" t="str">
        <f t="shared" si="4"/>
        <v>0</v>
      </c>
      <c r="H1064" s="39">
        <v>5768.09</v>
      </c>
      <c r="I1064" s="40"/>
      <c r="K1064" s="36"/>
      <c r="L1064" s="2"/>
      <c r="M1064" s="38"/>
      <c r="N1064" s="38"/>
      <c r="O1064" s="38"/>
    </row>
    <row r="1065">
      <c r="A1065" s="15" t="s">
        <v>35</v>
      </c>
      <c r="B1065" s="36" t="s">
        <v>1112</v>
      </c>
      <c r="C1065" s="37" t="s">
        <v>520</v>
      </c>
      <c r="D1065" s="29" t="str">
        <f t="shared" si="1"/>
        <v>0</v>
      </c>
      <c r="E1065" s="29" t="str">
        <f t="shared" si="2"/>
        <v>0</v>
      </c>
      <c r="F1065" s="29" t="str">
        <f t="shared" si="3"/>
        <v>0</v>
      </c>
      <c r="G1065" s="32" t="str">
        <f t="shared" si="4"/>
        <v>0</v>
      </c>
      <c r="H1065" s="39">
        <v>6072.89</v>
      </c>
      <c r="I1065" s="40"/>
      <c r="K1065" s="36"/>
      <c r="L1065" s="2"/>
      <c r="M1065" s="38"/>
      <c r="N1065" s="38"/>
      <c r="O1065" s="38"/>
    </row>
    <row r="1066">
      <c r="A1066" s="15" t="s">
        <v>35</v>
      </c>
      <c r="B1066" s="36" t="s">
        <v>1113</v>
      </c>
      <c r="C1066" s="37" t="s">
        <v>520</v>
      </c>
      <c r="D1066" s="29" t="str">
        <f t="shared" si="1"/>
        <v>0</v>
      </c>
      <c r="E1066" s="29" t="str">
        <f t="shared" si="2"/>
        <v>0</v>
      </c>
      <c r="F1066" s="29" t="str">
        <f t="shared" si="3"/>
        <v>0</v>
      </c>
      <c r="G1066" s="32" t="str">
        <f t="shared" si="4"/>
        <v>0</v>
      </c>
      <c r="H1066" s="39">
        <v>5378.35</v>
      </c>
      <c r="I1066" s="40"/>
      <c r="K1066" s="36"/>
      <c r="L1066" s="2"/>
      <c r="M1066" s="38"/>
      <c r="N1066" s="38"/>
      <c r="O1066" s="38"/>
    </row>
    <row r="1067">
      <c r="A1067" s="15" t="s">
        <v>35</v>
      </c>
      <c r="B1067" s="36" t="s">
        <v>1114</v>
      </c>
      <c r="C1067" s="37" t="s">
        <v>520</v>
      </c>
      <c r="D1067" s="29" t="str">
        <f t="shared" si="1"/>
        <v>0</v>
      </c>
      <c r="E1067" s="29" t="str">
        <f t="shared" si="2"/>
        <v>0</v>
      </c>
      <c r="F1067" s="29" t="str">
        <f t="shared" si="3"/>
        <v>0</v>
      </c>
      <c r="G1067" s="32" t="str">
        <f t="shared" si="4"/>
        <v>0</v>
      </c>
      <c r="H1067" s="39">
        <v>48011.93</v>
      </c>
      <c r="I1067" s="40"/>
      <c r="K1067" s="36"/>
      <c r="L1067" s="2"/>
      <c r="M1067" s="38"/>
      <c r="N1067" s="38"/>
      <c r="O1067" s="38"/>
    </row>
    <row r="1068">
      <c r="A1068" s="15" t="s">
        <v>35</v>
      </c>
      <c r="B1068" s="36" t="s">
        <v>1115</v>
      </c>
      <c r="C1068" s="37" t="s">
        <v>520</v>
      </c>
      <c r="D1068" s="29" t="str">
        <f t="shared" si="1"/>
        <v>0</v>
      </c>
      <c r="E1068" s="29" t="str">
        <f t="shared" si="2"/>
        <v>0</v>
      </c>
      <c r="F1068" s="29" t="str">
        <f t="shared" si="3"/>
        <v>0</v>
      </c>
      <c r="G1068" s="32" t="str">
        <f t="shared" si="4"/>
        <v>0</v>
      </c>
      <c r="H1068" s="39">
        <v>22673.91</v>
      </c>
      <c r="I1068" s="40"/>
      <c r="K1068" s="36"/>
      <c r="L1068" s="2"/>
      <c r="M1068" s="38"/>
      <c r="N1068" s="38"/>
      <c r="O1068" s="38"/>
    </row>
    <row r="1069">
      <c r="A1069" s="15" t="s">
        <v>35</v>
      </c>
      <c r="B1069" s="36" t="s">
        <v>1116</v>
      </c>
      <c r="C1069" s="37" t="s">
        <v>520</v>
      </c>
      <c r="D1069" s="29" t="str">
        <f t="shared" si="1"/>
        <v>0</v>
      </c>
      <c r="E1069" s="29" t="str">
        <f t="shared" si="2"/>
        <v>0</v>
      </c>
      <c r="F1069" s="29" t="str">
        <f t="shared" si="3"/>
        <v>0</v>
      </c>
      <c r="G1069" s="32" t="str">
        <f t="shared" si="4"/>
        <v>0</v>
      </c>
      <c r="H1069" s="39">
        <v>13644.01</v>
      </c>
      <c r="I1069" s="40"/>
      <c r="K1069" s="36"/>
      <c r="L1069" s="2"/>
      <c r="M1069" s="38"/>
      <c r="N1069" s="38"/>
      <c r="O1069" s="38"/>
    </row>
    <row r="1070">
      <c r="A1070" s="15" t="s">
        <v>35</v>
      </c>
      <c r="B1070" s="36" t="s">
        <v>1117</v>
      </c>
      <c r="C1070" s="37" t="s">
        <v>520</v>
      </c>
      <c r="D1070" s="29" t="str">
        <f t="shared" si="1"/>
        <v>0</v>
      </c>
      <c r="E1070" s="29" t="str">
        <f t="shared" si="2"/>
        <v>0</v>
      </c>
      <c r="F1070" s="29" t="str">
        <f t="shared" si="3"/>
        <v>0</v>
      </c>
      <c r="G1070" s="32" t="str">
        <f t="shared" si="4"/>
        <v>0</v>
      </c>
      <c r="H1070" s="39">
        <v>157543.02</v>
      </c>
      <c r="I1070" s="40"/>
      <c r="K1070" s="36"/>
      <c r="L1070" s="2"/>
      <c r="M1070" s="38"/>
      <c r="N1070" s="38"/>
      <c r="O1070" s="38"/>
    </row>
    <row r="1071">
      <c r="A1071" s="15" t="s">
        <v>35</v>
      </c>
      <c r="B1071" s="36" t="s">
        <v>1118</v>
      </c>
      <c r="C1071" s="37" t="s">
        <v>520</v>
      </c>
      <c r="D1071" s="29" t="str">
        <f t="shared" si="1"/>
        <v>0</v>
      </c>
      <c r="E1071" s="29" t="str">
        <f t="shared" si="2"/>
        <v>0</v>
      </c>
      <c r="F1071" s="29" t="str">
        <f t="shared" si="3"/>
        <v>0</v>
      </c>
      <c r="G1071" s="32" t="str">
        <f t="shared" si="4"/>
        <v>0</v>
      </c>
      <c r="H1071" s="39">
        <v>41359.29</v>
      </c>
      <c r="I1071" s="40"/>
      <c r="K1071" s="36"/>
      <c r="L1071" s="2"/>
      <c r="M1071" s="38"/>
      <c r="N1071" s="38"/>
      <c r="O1071" s="38"/>
    </row>
    <row r="1072">
      <c r="A1072" s="15" t="s">
        <v>35</v>
      </c>
      <c r="B1072" s="36" t="s">
        <v>1119</v>
      </c>
      <c r="C1072" s="37" t="s">
        <v>520</v>
      </c>
      <c r="D1072" s="29" t="str">
        <f t="shared" si="1"/>
        <v>0</v>
      </c>
      <c r="E1072" s="29" t="str">
        <f t="shared" si="2"/>
        <v>0</v>
      </c>
      <c r="F1072" s="29" t="str">
        <f t="shared" si="3"/>
        <v>0</v>
      </c>
      <c r="G1072" s="32" t="str">
        <f t="shared" si="4"/>
        <v>0</v>
      </c>
      <c r="H1072" s="39">
        <v>100546.34</v>
      </c>
      <c r="I1072" s="40"/>
      <c r="K1072" s="36"/>
      <c r="L1072" s="2"/>
      <c r="M1072" s="38"/>
      <c r="N1072" s="38"/>
      <c r="O1072" s="38"/>
    </row>
    <row r="1073">
      <c r="A1073" s="15" t="s">
        <v>35</v>
      </c>
      <c r="B1073" s="36" t="s">
        <v>1120</v>
      </c>
      <c r="C1073" s="37" t="s">
        <v>520</v>
      </c>
      <c r="D1073" s="29" t="str">
        <f t="shared" si="1"/>
        <v>0</v>
      </c>
      <c r="E1073" s="29" t="str">
        <f t="shared" si="2"/>
        <v>0</v>
      </c>
      <c r="F1073" s="29" t="str">
        <f t="shared" si="3"/>
        <v>0</v>
      </c>
      <c r="G1073" s="32" t="str">
        <f t="shared" si="4"/>
        <v>0</v>
      </c>
      <c r="H1073" s="39">
        <v>96826.61</v>
      </c>
      <c r="I1073" s="40"/>
      <c r="K1073" s="36"/>
      <c r="L1073" s="2"/>
      <c r="M1073" s="38"/>
      <c r="N1073" s="38"/>
      <c r="O1073" s="38"/>
    </row>
    <row r="1074">
      <c r="A1074" s="15" t="s">
        <v>35</v>
      </c>
      <c r="B1074" s="36" t="s">
        <v>1121</v>
      </c>
      <c r="C1074" s="37" t="s">
        <v>520</v>
      </c>
      <c r="D1074" s="29" t="str">
        <f t="shared" si="1"/>
        <v>0</v>
      </c>
      <c r="E1074" s="29" t="str">
        <f t="shared" si="2"/>
        <v>0</v>
      </c>
      <c r="F1074" s="29" t="str">
        <f t="shared" si="3"/>
        <v>0</v>
      </c>
      <c r="G1074" s="32" t="str">
        <f t="shared" si="4"/>
        <v>0</v>
      </c>
      <c r="H1074" s="39">
        <v>17864.31</v>
      </c>
      <c r="I1074" s="40"/>
      <c r="K1074" s="36"/>
      <c r="L1074" s="2"/>
      <c r="M1074" s="38"/>
      <c r="N1074" s="38"/>
      <c r="O1074" s="38"/>
    </row>
    <row r="1075">
      <c r="A1075" s="15" t="s">
        <v>35</v>
      </c>
      <c r="B1075" s="36" t="s">
        <v>1122</v>
      </c>
      <c r="C1075" s="37" t="s">
        <v>520</v>
      </c>
      <c r="D1075" s="29" t="str">
        <f t="shared" si="1"/>
        <v>0</v>
      </c>
      <c r="E1075" s="29" t="str">
        <f t="shared" si="2"/>
        <v>0</v>
      </c>
      <c r="F1075" s="29" t="str">
        <f t="shared" si="3"/>
        <v>0</v>
      </c>
      <c r="G1075" s="32" t="str">
        <f t="shared" si="4"/>
        <v>0</v>
      </c>
      <c r="H1075" s="39">
        <v>26338.5</v>
      </c>
      <c r="I1075" s="40"/>
      <c r="K1075" s="36"/>
      <c r="L1075" s="2"/>
      <c r="M1075" s="38"/>
      <c r="N1075" s="38"/>
      <c r="O1075" s="38"/>
    </row>
    <row r="1076">
      <c r="A1076" s="15" t="s">
        <v>35</v>
      </c>
      <c r="B1076" s="36" t="s">
        <v>1123</v>
      </c>
      <c r="C1076" s="37" t="s">
        <v>520</v>
      </c>
      <c r="D1076" s="29" t="str">
        <f t="shared" si="1"/>
        <v>0</v>
      </c>
      <c r="E1076" s="29" t="str">
        <f t="shared" si="2"/>
        <v>0</v>
      </c>
      <c r="F1076" s="29" t="str">
        <f t="shared" si="3"/>
        <v>0</v>
      </c>
      <c r="G1076" s="32" t="str">
        <f t="shared" si="4"/>
        <v>0</v>
      </c>
      <c r="H1076" s="39">
        <v>9411.22</v>
      </c>
      <c r="I1076" s="40"/>
      <c r="K1076" s="36"/>
      <c r="L1076" s="2"/>
      <c r="M1076" s="38"/>
      <c r="N1076" s="38"/>
      <c r="O1076" s="38"/>
    </row>
    <row r="1077">
      <c r="A1077" s="15" t="s">
        <v>35</v>
      </c>
      <c r="B1077" s="36" t="s">
        <v>1124</v>
      </c>
      <c r="C1077" s="37" t="s">
        <v>520</v>
      </c>
      <c r="D1077" s="29" t="str">
        <f t="shared" si="1"/>
        <v>0</v>
      </c>
      <c r="E1077" s="29" t="str">
        <f t="shared" si="2"/>
        <v>0</v>
      </c>
      <c r="F1077" s="29" t="str">
        <f t="shared" si="3"/>
        <v>0</v>
      </c>
      <c r="G1077" s="32" t="str">
        <f t="shared" si="4"/>
        <v>0</v>
      </c>
      <c r="H1077" s="39">
        <v>9150.6</v>
      </c>
      <c r="I1077" s="40"/>
      <c r="K1077" s="36"/>
      <c r="L1077" s="2"/>
      <c r="M1077" s="38"/>
      <c r="N1077" s="38"/>
      <c r="O1077" s="38"/>
    </row>
    <row r="1078">
      <c r="A1078" s="15" t="s">
        <v>35</v>
      </c>
      <c r="B1078" s="36" t="s">
        <v>1125</v>
      </c>
      <c r="C1078" s="37" t="s">
        <v>520</v>
      </c>
      <c r="D1078" s="29" t="str">
        <f t="shared" si="1"/>
        <v>0</v>
      </c>
      <c r="E1078" s="29" t="str">
        <f t="shared" si="2"/>
        <v>0</v>
      </c>
      <c r="F1078" s="29" t="str">
        <f t="shared" si="3"/>
        <v>0</v>
      </c>
      <c r="G1078" s="32" t="str">
        <f t="shared" si="4"/>
        <v>0</v>
      </c>
      <c r="H1078" s="39">
        <v>9182.89</v>
      </c>
      <c r="I1078" s="40"/>
      <c r="K1078" s="36"/>
      <c r="L1078" s="2"/>
      <c r="M1078" s="38"/>
      <c r="N1078" s="38"/>
      <c r="O1078" s="38"/>
    </row>
    <row r="1079">
      <c r="A1079" s="15" t="s">
        <v>35</v>
      </c>
      <c r="B1079" s="36" t="s">
        <v>1126</v>
      </c>
      <c r="C1079" s="37" t="s">
        <v>520</v>
      </c>
      <c r="D1079" s="29" t="str">
        <f t="shared" si="1"/>
        <v>0</v>
      </c>
      <c r="E1079" s="29" t="str">
        <f t="shared" si="2"/>
        <v>0</v>
      </c>
      <c r="F1079" s="29" t="str">
        <f t="shared" si="3"/>
        <v>0</v>
      </c>
      <c r="G1079" s="32" t="str">
        <f t="shared" si="4"/>
        <v>0</v>
      </c>
      <c r="H1079" s="39">
        <v>5085.7</v>
      </c>
      <c r="I1079" s="40"/>
      <c r="K1079" s="36"/>
      <c r="L1079" s="2"/>
      <c r="M1079" s="38"/>
      <c r="N1079" s="38"/>
      <c r="O1079" s="38"/>
    </row>
    <row r="1080">
      <c r="A1080" s="15" t="s">
        <v>35</v>
      </c>
      <c r="B1080" s="36" t="s">
        <v>1127</v>
      </c>
      <c r="C1080" s="37" t="s">
        <v>520</v>
      </c>
      <c r="D1080" s="29" t="str">
        <f t="shared" si="1"/>
        <v>0</v>
      </c>
      <c r="E1080" s="29" t="str">
        <f t="shared" si="2"/>
        <v>0</v>
      </c>
      <c r="F1080" s="29" t="str">
        <f t="shared" si="3"/>
        <v>0</v>
      </c>
      <c r="G1080" s="32" t="str">
        <f t="shared" si="4"/>
        <v>0</v>
      </c>
      <c r="H1080" s="39">
        <v>19669.63</v>
      </c>
      <c r="I1080" s="40"/>
      <c r="K1080" s="36"/>
      <c r="L1080" s="2"/>
      <c r="M1080" s="38"/>
      <c r="N1080" s="38"/>
      <c r="O1080" s="38"/>
    </row>
    <row r="1081">
      <c r="A1081" s="15" t="s">
        <v>35</v>
      </c>
      <c r="B1081" s="36" t="s">
        <v>1128</v>
      </c>
      <c r="C1081" s="37" t="s">
        <v>520</v>
      </c>
      <c r="D1081" s="29" t="str">
        <f t="shared" si="1"/>
        <v>0</v>
      </c>
      <c r="E1081" s="29" t="str">
        <f t="shared" si="2"/>
        <v>0</v>
      </c>
      <c r="F1081" s="29" t="str">
        <f t="shared" si="3"/>
        <v>0</v>
      </c>
      <c r="G1081" s="32" t="str">
        <f t="shared" si="4"/>
        <v>0</v>
      </c>
      <c r="H1081" s="39">
        <v>6942.13</v>
      </c>
      <c r="I1081" s="40"/>
      <c r="K1081" s="36"/>
      <c r="L1081" s="2"/>
      <c r="M1081" s="38"/>
      <c r="N1081" s="38"/>
      <c r="O1081" s="38"/>
    </row>
    <row r="1082">
      <c r="A1082" s="15" t="s">
        <v>35</v>
      </c>
      <c r="B1082" s="36" t="s">
        <v>1129</v>
      </c>
      <c r="C1082" s="37" t="s">
        <v>520</v>
      </c>
      <c r="D1082" s="29" t="str">
        <f t="shared" si="1"/>
        <v>0</v>
      </c>
      <c r="E1082" s="29" t="str">
        <f t="shared" si="2"/>
        <v>0</v>
      </c>
      <c r="F1082" s="29" t="str">
        <f t="shared" si="3"/>
        <v>0</v>
      </c>
      <c r="G1082" s="32" t="str">
        <f t="shared" si="4"/>
        <v>0</v>
      </c>
      <c r="H1082" s="39">
        <v>16528.58</v>
      </c>
      <c r="I1082" s="40"/>
      <c r="K1082" s="36"/>
      <c r="L1082" s="2"/>
      <c r="M1082" s="38"/>
      <c r="N1082" s="38"/>
      <c r="O1082" s="38"/>
    </row>
    <row r="1083">
      <c r="A1083" s="15" t="s">
        <v>35</v>
      </c>
      <c r="B1083" s="36" t="s">
        <v>1130</v>
      </c>
      <c r="C1083" s="37" t="s">
        <v>520</v>
      </c>
      <c r="D1083" s="29" t="str">
        <f t="shared" si="1"/>
        <v>0</v>
      </c>
      <c r="E1083" s="29" t="str">
        <f t="shared" si="2"/>
        <v>0</v>
      </c>
      <c r="F1083" s="29" t="str">
        <f t="shared" si="3"/>
        <v>0</v>
      </c>
      <c r="G1083" s="32" t="str">
        <f t="shared" si="4"/>
        <v>0</v>
      </c>
      <c r="H1083" s="39">
        <v>4784.39</v>
      </c>
      <c r="I1083" s="40"/>
      <c r="K1083" s="36"/>
      <c r="L1083" s="2"/>
      <c r="M1083" s="38"/>
      <c r="N1083" s="38"/>
      <c r="O1083" s="38"/>
    </row>
    <row r="1084">
      <c r="A1084" s="15" t="s">
        <v>35</v>
      </c>
      <c r="B1084" s="36" t="s">
        <v>1131</v>
      </c>
      <c r="C1084" s="37" t="s">
        <v>520</v>
      </c>
      <c r="D1084" s="29" t="str">
        <f t="shared" si="1"/>
        <v>0</v>
      </c>
      <c r="E1084" s="29" t="str">
        <f t="shared" si="2"/>
        <v>0</v>
      </c>
      <c r="F1084" s="29" t="str">
        <f t="shared" si="3"/>
        <v>0</v>
      </c>
      <c r="G1084" s="32" t="str">
        <f t="shared" si="4"/>
        <v>0</v>
      </c>
      <c r="H1084" s="39">
        <v>5402.94</v>
      </c>
      <c r="I1084" s="40"/>
      <c r="K1084" s="36"/>
      <c r="L1084" s="2"/>
      <c r="M1084" s="38"/>
      <c r="N1084" s="38"/>
      <c r="O1084" s="38"/>
    </row>
    <row r="1085">
      <c r="A1085" s="15" t="s">
        <v>35</v>
      </c>
      <c r="B1085" s="36" t="s">
        <v>1132</v>
      </c>
      <c r="C1085" s="37" t="s">
        <v>520</v>
      </c>
      <c r="D1085" s="29" t="str">
        <f t="shared" si="1"/>
        <v>0</v>
      </c>
      <c r="E1085" s="29" t="str">
        <f t="shared" si="2"/>
        <v>0</v>
      </c>
      <c r="F1085" s="29" t="str">
        <f t="shared" si="3"/>
        <v>0</v>
      </c>
      <c r="G1085" s="32" t="str">
        <f t="shared" si="4"/>
        <v>0</v>
      </c>
      <c r="H1085" s="39">
        <v>6311.7</v>
      </c>
      <c r="I1085" s="40"/>
      <c r="K1085" s="36"/>
      <c r="L1085" s="2"/>
      <c r="M1085" s="38"/>
      <c r="N1085" s="38"/>
      <c r="O1085" s="38"/>
    </row>
    <row r="1086">
      <c r="A1086" s="15" t="s">
        <v>35</v>
      </c>
      <c r="B1086" s="36" t="s">
        <v>1133</v>
      </c>
      <c r="C1086" s="37" t="s">
        <v>520</v>
      </c>
      <c r="D1086" s="29" t="str">
        <f t="shared" si="1"/>
        <v>0</v>
      </c>
      <c r="E1086" s="29" t="str">
        <f t="shared" si="2"/>
        <v>0</v>
      </c>
      <c r="F1086" s="29" t="str">
        <f t="shared" si="3"/>
        <v>0</v>
      </c>
      <c r="G1086" s="32" t="str">
        <f t="shared" si="4"/>
        <v>0</v>
      </c>
      <c r="H1086" s="39">
        <v>6201.18</v>
      </c>
      <c r="I1086" s="40"/>
      <c r="K1086" s="36"/>
      <c r="L1086" s="2"/>
      <c r="M1086" s="38"/>
      <c r="N1086" s="38"/>
      <c r="O1086" s="38"/>
    </row>
    <row r="1087">
      <c r="A1087" s="15" t="s">
        <v>35</v>
      </c>
      <c r="B1087" s="36" t="s">
        <v>1134</v>
      </c>
      <c r="C1087" s="37" t="s">
        <v>520</v>
      </c>
      <c r="D1087" s="29" t="str">
        <f t="shared" si="1"/>
        <v>0</v>
      </c>
      <c r="E1087" s="29" t="str">
        <f t="shared" si="2"/>
        <v>0</v>
      </c>
      <c r="F1087" s="29" t="str">
        <f t="shared" si="3"/>
        <v>0</v>
      </c>
      <c r="G1087" s="32" t="str">
        <f t="shared" si="4"/>
        <v>0</v>
      </c>
      <c r="H1087" s="39">
        <v>21739.92</v>
      </c>
      <c r="I1087" s="40"/>
      <c r="K1087" s="36"/>
      <c r="L1087" s="2"/>
      <c r="M1087" s="38"/>
      <c r="N1087" s="38"/>
      <c r="O1087" s="38"/>
    </row>
    <row r="1088">
      <c r="A1088" s="15" t="s">
        <v>35</v>
      </c>
      <c r="B1088" s="36" t="s">
        <v>1135</v>
      </c>
      <c r="C1088" s="37" t="s">
        <v>520</v>
      </c>
      <c r="D1088" s="29" t="str">
        <f t="shared" si="1"/>
        <v>0</v>
      </c>
      <c r="E1088" s="29" t="str">
        <f t="shared" si="2"/>
        <v>0</v>
      </c>
      <c r="F1088" s="29" t="str">
        <f t="shared" si="3"/>
        <v>0</v>
      </c>
      <c r="G1088" s="32" t="str">
        <f t="shared" si="4"/>
        <v>0</v>
      </c>
      <c r="H1088" s="39">
        <v>9283.81</v>
      </c>
      <c r="I1088" s="40"/>
      <c r="K1088" s="36"/>
      <c r="L1088" s="2"/>
      <c r="M1088" s="38"/>
      <c r="N1088" s="38"/>
      <c r="O1088" s="38"/>
    </row>
    <row r="1089">
      <c r="A1089" s="15" t="s">
        <v>35</v>
      </c>
      <c r="B1089" s="36" t="s">
        <v>1136</v>
      </c>
      <c r="C1089" s="37" t="s">
        <v>520</v>
      </c>
      <c r="D1089" s="29" t="str">
        <f t="shared" si="1"/>
        <v>0</v>
      </c>
      <c r="E1089" s="29" t="str">
        <f t="shared" si="2"/>
        <v>0</v>
      </c>
      <c r="F1089" s="29" t="str">
        <f t="shared" si="3"/>
        <v>0</v>
      </c>
      <c r="G1089" s="32" t="str">
        <f t="shared" si="4"/>
        <v>0</v>
      </c>
      <c r="H1089" s="39">
        <v>12290.1</v>
      </c>
      <c r="I1089" s="40"/>
      <c r="K1089" s="36"/>
      <c r="L1089" s="2"/>
      <c r="M1089" s="38"/>
      <c r="N1089" s="38"/>
      <c r="O1089" s="38"/>
    </row>
    <row r="1090">
      <c r="A1090" s="15" t="s">
        <v>35</v>
      </c>
      <c r="B1090" s="36" t="s">
        <v>1137</v>
      </c>
      <c r="C1090" s="37" t="s">
        <v>520</v>
      </c>
      <c r="D1090" s="29" t="str">
        <f t="shared" si="1"/>
        <v>Husky Energy </v>
      </c>
      <c r="E1090" s="29" t="str">
        <f t="shared" si="2"/>
        <v>0</v>
      </c>
      <c r="F1090" s="35" t="str">
        <f t="shared" si="3"/>
        <v>HUSKY ENERGY INC COM NPV</v>
      </c>
      <c r="G1090" s="32">
        <f t="shared" si="4"/>
        <v>11835.1</v>
      </c>
      <c r="H1090" s="39">
        <v>11835.1</v>
      </c>
      <c r="I1090" s="40"/>
      <c r="K1090" s="36"/>
      <c r="L1090" s="2"/>
      <c r="M1090" s="38"/>
      <c r="N1090" s="38"/>
      <c r="O1090" s="38"/>
    </row>
    <row r="1091">
      <c r="A1091" s="15" t="s">
        <v>35</v>
      </c>
      <c r="B1091" s="36" t="s">
        <v>1138</v>
      </c>
      <c r="C1091" s="37" t="s">
        <v>520</v>
      </c>
      <c r="D1091" s="29" t="str">
        <f t="shared" si="1"/>
        <v>0</v>
      </c>
      <c r="E1091" s="29" t="str">
        <f t="shared" si="2"/>
        <v>0</v>
      </c>
      <c r="F1091" s="29" t="str">
        <f t="shared" si="3"/>
        <v>0</v>
      </c>
      <c r="G1091" s="32" t="str">
        <f t="shared" si="4"/>
        <v>0</v>
      </c>
      <c r="H1091" s="39">
        <v>4625.74</v>
      </c>
      <c r="I1091" s="40"/>
      <c r="K1091" s="36"/>
      <c r="L1091" s="2"/>
      <c r="M1091" s="38"/>
      <c r="N1091" s="38"/>
      <c r="O1091" s="38"/>
    </row>
    <row r="1092">
      <c r="A1092" s="15" t="s">
        <v>35</v>
      </c>
      <c r="B1092" s="36" t="s">
        <v>1139</v>
      </c>
      <c r="C1092" s="37" t="s">
        <v>520</v>
      </c>
      <c r="D1092" s="29" t="str">
        <f t="shared" si="1"/>
        <v>0</v>
      </c>
      <c r="E1092" s="29" t="str">
        <f t="shared" si="2"/>
        <v>0</v>
      </c>
      <c r="F1092" s="29" t="str">
        <f t="shared" si="3"/>
        <v>0</v>
      </c>
      <c r="G1092" s="32" t="str">
        <f t="shared" si="4"/>
        <v>0</v>
      </c>
      <c r="H1092" s="39">
        <v>44275.99</v>
      </c>
      <c r="I1092" s="40"/>
      <c r="K1092" s="36"/>
      <c r="L1092" s="2"/>
      <c r="M1092" s="38"/>
      <c r="N1092" s="38"/>
      <c r="O1092" s="38"/>
    </row>
    <row r="1093">
      <c r="A1093" s="15" t="s">
        <v>35</v>
      </c>
      <c r="B1093" s="36" t="s">
        <v>1140</v>
      </c>
      <c r="C1093" s="37" t="s">
        <v>520</v>
      </c>
      <c r="D1093" s="29" t="str">
        <f t="shared" si="1"/>
        <v>0</v>
      </c>
      <c r="E1093" s="29" t="str">
        <f t="shared" si="2"/>
        <v>0</v>
      </c>
      <c r="F1093" s="29" t="str">
        <f t="shared" si="3"/>
        <v>0</v>
      </c>
      <c r="G1093" s="32" t="str">
        <f t="shared" si="4"/>
        <v>0</v>
      </c>
      <c r="H1093" s="39">
        <v>4720.95</v>
      </c>
      <c r="I1093" s="40"/>
      <c r="K1093" s="36"/>
      <c r="L1093" s="2"/>
      <c r="M1093" s="38"/>
      <c r="N1093" s="38"/>
      <c r="O1093" s="38"/>
    </row>
    <row r="1094">
      <c r="A1094" s="15" t="s">
        <v>35</v>
      </c>
      <c r="B1094" s="36" t="s">
        <v>1141</v>
      </c>
      <c r="C1094" s="37" t="s">
        <v>520</v>
      </c>
      <c r="D1094" s="29" t="str">
        <f t="shared" si="1"/>
        <v>0</v>
      </c>
      <c r="E1094" s="29" t="str">
        <f t="shared" si="2"/>
        <v>0</v>
      </c>
      <c r="F1094" s="29" t="str">
        <f t="shared" si="3"/>
        <v>0</v>
      </c>
      <c r="G1094" s="32" t="str">
        <f t="shared" si="4"/>
        <v>0</v>
      </c>
      <c r="H1094" s="39">
        <v>4372.15</v>
      </c>
      <c r="I1094" s="40"/>
      <c r="K1094" s="36"/>
      <c r="L1094" s="2"/>
      <c r="M1094" s="38"/>
      <c r="N1094" s="38"/>
      <c r="O1094" s="38"/>
    </row>
    <row r="1095">
      <c r="A1095" s="15" t="s">
        <v>35</v>
      </c>
      <c r="B1095" s="36" t="s">
        <v>1142</v>
      </c>
      <c r="C1095" s="37" t="s">
        <v>520</v>
      </c>
      <c r="D1095" s="29" t="str">
        <f t="shared" si="1"/>
        <v>0</v>
      </c>
      <c r="E1095" s="29" t="str">
        <f t="shared" si="2"/>
        <v>0</v>
      </c>
      <c r="F1095" s="29" t="str">
        <f t="shared" si="3"/>
        <v>0</v>
      </c>
      <c r="G1095" s="32" t="str">
        <f t="shared" si="4"/>
        <v>0</v>
      </c>
      <c r="H1095" s="39">
        <v>5553.58</v>
      </c>
      <c r="I1095" s="40"/>
      <c r="K1095" s="36"/>
      <c r="L1095" s="2"/>
      <c r="M1095" s="38"/>
      <c r="N1095" s="38"/>
      <c r="O1095" s="38"/>
    </row>
    <row r="1096">
      <c r="A1096" s="15" t="s">
        <v>35</v>
      </c>
      <c r="B1096" s="36" t="s">
        <v>1143</v>
      </c>
      <c r="C1096" s="37" t="s">
        <v>520</v>
      </c>
      <c r="D1096" s="29" t="str">
        <f t="shared" si="1"/>
        <v>0</v>
      </c>
      <c r="E1096" s="29" t="str">
        <f t="shared" si="2"/>
        <v>0</v>
      </c>
      <c r="F1096" s="29" t="str">
        <f t="shared" si="3"/>
        <v>0</v>
      </c>
      <c r="G1096" s="32" t="str">
        <f t="shared" si="4"/>
        <v>0</v>
      </c>
      <c r="H1096" s="39">
        <v>14460.72</v>
      </c>
      <c r="I1096" s="40"/>
      <c r="K1096" s="36"/>
      <c r="L1096" s="2"/>
      <c r="M1096" s="38"/>
      <c r="N1096" s="38"/>
      <c r="O1096" s="38"/>
    </row>
    <row r="1097">
      <c r="A1097" s="15" t="s">
        <v>35</v>
      </c>
      <c r="B1097" s="36" t="s">
        <v>1144</v>
      </c>
      <c r="C1097" s="37" t="s">
        <v>520</v>
      </c>
      <c r="D1097" s="29" t="str">
        <f t="shared" si="1"/>
        <v>0</v>
      </c>
      <c r="E1097" s="29" t="str">
        <f t="shared" si="2"/>
        <v>0</v>
      </c>
      <c r="F1097" s="29" t="str">
        <f t="shared" si="3"/>
        <v>0</v>
      </c>
      <c r="G1097" s="32" t="str">
        <f t="shared" si="4"/>
        <v>0</v>
      </c>
      <c r="H1097" s="39">
        <v>25267.02</v>
      </c>
      <c r="I1097" s="40"/>
      <c r="K1097" s="36"/>
      <c r="L1097" s="2"/>
      <c r="M1097" s="38"/>
      <c r="N1097" s="38"/>
      <c r="O1097" s="38"/>
    </row>
    <row r="1098">
      <c r="A1098" s="15" t="s">
        <v>35</v>
      </c>
      <c r="B1098" s="36" t="s">
        <v>1145</v>
      </c>
      <c r="C1098" s="37" t="s">
        <v>520</v>
      </c>
      <c r="D1098" s="29" t="str">
        <f t="shared" si="1"/>
        <v>0</v>
      </c>
      <c r="E1098" s="29" t="str">
        <f t="shared" si="2"/>
        <v>0</v>
      </c>
      <c r="F1098" s="29" t="str">
        <f t="shared" si="3"/>
        <v>0</v>
      </c>
      <c r="G1098" s="32" t="str">
        <f t="shared" si="4"/>
        <v>0</v>
      </c>
      <c r="H1098" s="39">
        <v>46693.52</v>
      </c>
      <c r="I1098" s="40"/>
      <c r="K1098" s="36"/>
      <c r="L1098" s="2"/>
      <c r="M1098" s="38"/>
      <c r="N1098" s="38"/>
      <c r="O1098" s="38"/>
    </row>
    <row r="1099">
      <c r="A1099" s="15" t="s">
        <v>35</v>
      </c>
      <c r="B1099" s="36" t="s">
        <v>1146</v>
      </c>
      <c r="C1099" s="37" t="s">
        <v>520</v>
      </c>
      <c r="D1099" s="29" t="str">
        <f t="shared" si="1"/>
        <v>0</v>
      </c>
      <c r="E1099" s="29" t="str">
        <f t="shared" si="2"/>
        <v>0</v>
      </c>
      <c r="F1099" s="29" t="str">
        <f t="shared" si="3"/>
        <v>0</v>
      </c>
      <c r="G1099" s="32" t="str">
        <f t="shared" si="4"/>
        <v>0</v>
      </c>
      <c r="H1099" s="39">
        <v>6006.13</v>
      </c>
      <c r="I1099" s="40"/>
      <c r="K1099" s="36"/>
      <c r="L1099" s="2"/>
      <c r="M1099" s="38"/>
      <c r="N1099" s="38"/>
      <c r="O1099" s="38"/>
    </row>
    <row r="1100">
      <c r="A1100" s="15" t="s">
        <v>35</v>
      </c>
      <c r="B1100" s="36" t="s">
        <v>1147</v>
      </c>
      <c r="C1100" s="37" t="s">
        <v>520</v>
      </c>
      <c r="D1100" s="29" t="str">
        <f t="shared" si="1"/>
        <v>0</v>
      </c>
      <c r="E1100" s="29" t="str">
        <f t="shared" si="2"/>
        <v>0</v>
      </c>
      <c r="F1100" s="29" t="str">
        <f t="shared" si="3"/>
        <v>0</v>
      </c>
      <c r="G1100" s="32" t="str">
        <f t="shared" si="4"/>
        <v>0</v>
      </c>
      <c r="H1100" s="39">
        <v>6777.37</v>
      </c>
      <c r="I1100" s="40"/>
      <c r="K1100" s="36"/>
      <c r="L1100" s="2"/>
      <c r="M1100" s="38"/>
      <c r="N1100" s="38"/>
      <c r="O1100" s="38"/>
    </row>
    <row r="1101">
      <c r="A1101" s="15" t="s">
        <v>35</v>
      </c>
      <c r="B1101" s="36" t="s">
        <v>1148</v>
      </c>
      <c r="C1101" s="37" t="s">
        <v>520</v>
      </c>
      <c r="D1101" s="29" t="str">
        <f t="shared" si="1"/>
        <v>0</v>
      </c>
      <c r="E1101" s="29" t="str">
        <f t="shared" si="2"/>
        <v>0</v>
      </c>
      <c r="F1101" s="29" t="str">
        <f t="shared" si="3"/>
        <v>0</v>
      </c>
      <c r="G1101" s="32" t="str">
        <f t="shared" si="4"/>
        <v>0</v>
      </c>
      <c r="H1101" s="39">
        <v>41950.53</v>
      </c>
      <c r="I1101" s="40"/>
      <c r="K1101" s="36"/>
      <c r="L1101" s="2"/>
      <c r="M1101" s="38"/>
      <c r="N1101" s="38"/>
      <c r="O1101" s="38"/>
    </row>
    <row r="1102">
      <c r="A1102" s="15" t="s">
        <v>35</v>
      </c>
      <c r="B1102" s="36" t="s">
        <v>1149</v>
      </c>
      <c r="C1102" s="37" t="s">
        <v>520</v>
      </c>
      <c r="D1102" s="29" t="str">
        <f t="shared" si="1"/>
        <v>0</v>
      </c>
      <c r="E1102" s="29" t="str">
        <f t="shared" si="2"/>
        <v>0</v>
      </c>
      <c r="F1102" s="29" t="str">
        <f t="shared" si="3"/>
        <v>0</v>
      </c>
      <c r="G1102" s="32" t="str">
        <f t="shared" si="4"/>
        <v>0</v>
      </c>
      <c r="H1102" s="39">
        <v>4998.38</v>
      </c>
      <c r="I1102" s="40"/>
      <c r="K1102" s="36"/>
      <c r="L1102" s="2"/>
      <c r="M1102" s="38"/>
      <c r="N1102" s="38"/>
      <c r="O1102" s="38"/>
    </row>
    <row r="1103">
      <c r="A1103" s="15" t="s">
        <v>35</v>
      </c>
      <c r="B1103" s="36" t="s">
        <v>1150</v>
      </c>
      <c r="C1103" s="37" t="s">
        <v>520</v>
      </c>
      <c r="D1103" s="29" t="str">
        <f t="shared" si="1"/>
        <v>0</v>
      </c>
      <c r="E1103" s="29" t="str">
        <f t="shared" si="2"/>
        <v>0</v>
      </c>
      <c r="F1103" s="29" t="str">
        <f t="shared" si="3"/>
        <v>0</v>
      </c>
      <c r="G1103" s="32" t="str">
        <f t="shared" si="4"/>
        <v>0</v>
      </c>
      <c r="H1103" s="39">
        <v>8832.73</v>
      </c>
      <c r="I1103" s="40"/>
      <c r="K1103" s="36"/>
      <c r="L1103" s="2"/>
      <c r="M1103" s="38"/>
      <c r="N1103" s="38"/>
      <c r="O1103" s="38"/>
    </row>
    <row r="1104">
      <c r="A1104" s="15" t="s">
        <v>35</v>
      </c>
      <c r="B1104" s="36" t="s">
        <v>1151</v>
      </c>
      <c r="C1104" s="37" t="s">
        <v>520</v>
      </c>
      <c r="D1104" s="29" t="str">
        <f t="shared" si="1"/>
        <v>0</v>
      </c>
      <c r="E1104" s="29" t="str">
        <f t="shared" si="2"/>
        <v>0</v>
      </c>
      <c r="F1104" s="29" t="str">
        <f t="shared" si="3"/>
        <v>0</v>
      </c>
      <c r="G1104" s="32" t="str">
        <f t="shared" si="4"/>
        <v>0</v>
      </c>
      <c r="H1104" s="39">
        <v>4420.37</v>
      </c>
      <c r="I1104" s="40"/>
      <c r="K1104" s="36"/>
      <c r="L1104" s="2"/>
      <c r="M1104" s="38"/>
      <c r="N1104" s="38"/>
      <c r="O1104" s="38"/>
    </row>
    <row r="1105">
      <c r="A1105" s="15" t="s">
        <v>35</v>
      </c>
      <c r="B1105" s="36" t="s">
        <v>1152</v>
      </c>
      <c r="C1105" s="37" t="s">
        <v>520</v>
      </c>
      <c r="D1105" s="29" t="str">
        <f t="shared" si="1"/>
        <v>0</v>
      </c>
      <c r="E1105" s="29" t="str">
        <f t="shared" si="2"/>
        <v>0</v>
      </c>
      <c r="F1105" s="29" t="str">
        <f t="shared" si="3"/>
        <v>0</v>
      </c>
      <c r="G1105" s="32" t="str">
        <f t="shared" si="4"/>
        <v>0</v>
      </c>
      <c r="H1105" s="39">
        <v>8592.02</v>
      </c>
      <c r="I1105" s="40"/>
      <c r="K1105" s="36"/>
      <c r="L1105" s="2"/>
      <c r="M1105" s="38"/>
      <c r="N1105" s="38"/>
      <c r="O1105" s="38"/>
    </row>
    <row r="1106">
      <c r="A1106" s="15" t="s">
        <v>35</v>
      </c>
      <c r="B1106" s="36" t="s">
        <v>1153</v>
      </c>
      <c r="C1106" s="37" t="s">
        <v>520</v>
      </c>
      <c r="D1106" s="29" t="str">
        <f t="shared" si="1"/>
        <v>0</v>
      </c>
      <c r="E1106" s="29" t="str">
        <f t="shared" si="2"/>
        <v>0</v>
      </c>
      <c r="F1106" s="29" t="str">
        <f t="shared" si="3"/>
        <v>0</v>
      </c>
      <c r="G1106" s="32" t="str">
        <f t="shared" si="4"/>
        <v>0</v>
      </c>
      <c r="H1106" s="39">
        <v>6258.63</v>
      </c>
      <c r="I1106" s="40"/>
      <c r="K1106" s="36"/>
      <c r="L1106" s="2"/>
      <c r="M1106" s="38"/>
      <c r="N1106" s="38"/>
      <c r="O1106" s="38"/>
    </row>
    <row r="1107">
      <c r="A1107" s="15" t="s">
        <v>35</v>
      </c>
      <c r="B1107" s="36" t="s">
        <v>1154</v>
      </c>
      <c r="C1107" s="37" t="s">
        <v>520</v>
      </c>
      <c r="D1107" s="29" t="str">
        <f t="shared" si="1"/>
        <v>0</v>
      </c>
      <c r="E1107" s="29" t="str">
        <f t="shared" si="2"/>
        <v>0</v>
      </c>
      <c r="F1107" s="29" t="str">
        <f t="shared" si="3"/>
        <v>0</v>
      </c>
      <c r="G1107" s="32" t="str">
        <f t="shared" si="4"/>
        <v>0</v>
      </c>
      <c r="H1107" s="39">
        <v>45153.42</v>
      </c>
      <c r="I1107" s="40"/>
      <c r="K1107" s="36"/>
      <c r="L1107" s="2"/>
      <c r="M1107" s="38"/>
      <c r="N1107" s="38"/>
      <c r="O1107" s="38"/>
    </row>
    <row r="1108">
      <c r="A1108" s="15" t="s">
        <v>35</v>
      </c>
      <c r="B1108" s="36" t="s">
        <v>1155</v>
      </c>
      <c r="C1108" s="37" t="s">
        <v>520</v>
      </c>
      <c r="D1108" s="29" t="str">
        <f t="shared" si="1"/>
        <v>0</v>
      </c>
      <c r="E1108" s="29" t="str">
        <f t="shared" si="2"/>
        <v>0</v>
      </c>
      <c r="F1108" s="29" t="str">
        <f t="shared" si="3"/>
        <v>0</v>
      </c>
      <c r="G1108" s="32" t="str">
        <f t="shared" si="4"/>
        <v>0</v>
      </c>
      <c r="H1108" s="39">
        <v>19094.64</v>
      </c>
      <c r="I1108" s="40"/>
      <c r="K1108" s="36"/>
      <c r="L1108" s="2"/>
      <c r="M1108" s="38"/>
      <c r="N1108" s="38"/>
      <c r="O1108" s="38"/>
    </row>
    <row r="1109">
      <c r="A1109" s="15" t="s">
        <v>35</v>
      </c>
      <c r="B1109" s="36" t="s">
        <v>1156</v>
      </c>
      <c r="C1109" s="37" t="s">
        <v>520</v>
      </c>
      <c r="D1109" s="29" t="str">
        <f t="shared" si="1"/>
        <v>0</v>
      </c>
      <c r="E1109" s="29" t="str">
        <f t="shared" si="2"/>
        <v>0</v>
      </c>
      <c r="F1109" s="29" t="str">
        <f t="shared" si="3"/>
        <v>0</v>
      </c>
      <c r="G1109" s="32" t="str">
        <f t="shared" si="4"/>
        <v>0</v>
      </c>
      <c r="H1109" s="39">
        <v>4307.0</v>
      </c>
      <c r="I1109" s="40"/>
      <c r="K1109" s="36"/>
      <c r="L1109" s="2"/>
      <c r="M1109" s="38"/>
      <c r="N1109" s="38"/>
      <c r="O1109" s="38"/>
    </row>
    <row r="1110">
      <c r="A1110" s="15" t="s">
        <v>35</v>
      </c>
      <c r="B1110" s="36" t="s">
        <v>1157</v>
      </c>
      <c r="C1110" s="37" t="s">
        <v>520</v>
      </c>
      <c r="D1110" s="29" t="str">
        <f t="shared" si="1"/>
        <v>0</v>
      </c>
      <c r="E1110" s="29" t="str">
        <f t="shared" si="2"/>
        <v>0</v>
      </c>
      <c r="F1110" s="29" t="str">
        <f t="shared" si="3"/>
        <v>0</v>
      </c>
      <c r="G1110" s="32" t="str">
        <f t="shared" si="4"/>
        <v>0</v>
      </c>
      <c r="H1110" s="39">
        <v>6218.78</v>
      </c>
      <c r="I1110" s="40"/>
      <c r="K1110" s="36"/>
      <c r="L1110" s="2"/>
      <c r="M1110" s="38"/>
      <c r="N1110" s="38"/>
      <c r="O1110" s="38"/>
    </row>
    <row r="1111">
      <c r="A1111" s="15" t="s">
        <v>35</v>
      </c>
      <c r="B1111" s="36" t="s">
        <v>1158</v>
      </c>
      <c r="C1111" s="37" t="s">
        <v>520</v>
      </c>
      <c r="D1111" s="29" t="str">
        <f t="shared" si="1"/>
        <v>0</v>
      </c>
      <c r="E1111" s="29" t="str">
        <f t="shared" si="2"/>
        <v>0</v>
      </c>
      <c r="F1111" s="29" t="str">
        <f t="shared" si="3"/>
        <v>0</v>
      </c>
      <c r="G1111" s="32" t="str">
        <f t="shared" si="4"/>
        <v>0</v>
      </c>
      <c r="H1111" s="39">
        <v>8103.82</v>
      </c>
      <c r="I1111" s="40"/>
      <c r="K1111" s="36"/>
      <c r="L1111" s="2"/>
      <c r="M1111" s="38"/>
      <c r="N1111" s="38"/>
      <c r="O1111" s="38"/>
    </row>
    <row r="1112">
      <c r="A1112" s="15" t="s">
        <v>35</v>
      </c>
      <c r="B1112" s="36" t="s">
        <v>1159</v>
      </c>
      <c r="C1112" s="37" t="s">
        <v>520</v>
      </c>
      <c r="D1112" s="29" t="str">
        <f t="shared" si="1"/>
        <v>0</v>
      </c>
      <c r="E1112" s="29" t="str">
        <f t="shared" si="2"/>
        <v>0</v>
      </c>
      <c r="F1112" s="29" t="str">
        <f t="shared" si="3"/>
        <v>0</v>
      </c>
      <c r="G1112" s="32" t="str">
        <f t="shared" si="4"/>
        <v>0</v>
      </c>
      <c r="H1112" s="39">
        <v>4509.13</v>
      </c>
      <c r="I1112" s="40"/>
      <c r="K1112" s="36"/>
      <c r="L1112" s="2"/>
      <c r="M1112" s="38"/>
      <c r="N1112" s="38"/>
      <c r="O1112" s="38"/>
    </row>
    <row r="1113">
      <c r="A1113" s="15" t="s">
        <v>35</v>
      </c>
      <c r="B1113" s="36" t="s">
        <v>1160</v>
      </c>
      <c r="C1113" s="37" t="s">
        <v>520</v>
      </c>
      <c r="D1113" s="29" t="str">
        <f t="shared" si="1"/>
        <v>Imperial Oil </v>
      </c>
      <c r="E1113" s="29" t="str">
        <f t="shared" si="2"/>
        <v>0</v>
      </c>
      <c r="F1113" s="35" t="str">
        <f t="shared" si="3"/>
        <v>IMPERIAL OIL LTD (CT)</v>
      </c>
      <c r="G1113" s="32">
        <f t="shared" si="4"/>
        <v>18614.96</v>
      </c>
      <c r="H1113" s="39">
        <v>18614.96</v>
      </c>
      <c r="I1113" s="40"/>
      <c r="K1113" s="36"/>
      <c r="L1113" s="2"/>
      <c r="M1113" s="38"/>
      <c r="N1113" s="38"/>
      <c r="O1113" s="38"/>
    </row>
    <row r="1114">
      <c r="A1114" s="15" t="s">
        <v>35</v>
      </c>
      <c r="B1114" s="36" t="s">
        <v>1161</v>
      </c>
      <c r="C1114" s="37" t="s">
        <v>520</v>
      </c>
      <c r="D1114" s="29" t="str">
        <f t="shared" si="1"/>
        <v>0</v>
      </c>
      <c r="E1114" s="29" t="str">
        <f t="shared" si="2"/>
        <v>0</v>
      </c>
      <c r="F1114" s="29" t="str">
        <f t="shared" si="3"/>
        <v>0</v>
      </c>
      <c r="G1114" s="32" t="str">
        <f t="shared" si="4"/>
        <v>0</v>
      </c>
      <c r="H1114" s="39">
        <v>5284.87</v>
      </c>
      <c r="I1114" s="40"/>
      <c r="K1114" s="36"/>
      <c r="L1114" s="2"/>
      <c r="M1114" s="38"/>
      <c r="N1114" s="38"/>
      <c r="O1114" s="38"/>
    </row>
    <row r="1115">
      <c r="A1115" s="15" t="s">
        <v>35</v>
      </c>
      <c r="B1115" s="36" t="s">
        <v>1162</v>
      </c>
      <c r="C1115" s="37" t="s">
        <v>520</v>
      </c>
      <c r="D1115" s="29" t="str">
        <f t="shared" si="1"/>
        <v>0</v>
      </c>
      <c r="E1115" s="29" t="str">
        <f t="shared" si="2"/>
        <v>0</v>
      </c>
      <c r="F1115" s="29" t="str">
        <f t="shared" si="3"/>
        <v>0</v>
      </c>
      <c r="G1115" s="32" t="str">
        <f t="shared" si="4"/>
        <v>0</v>
      </c>
      <c r="H1115" s="39">
        <v>47558.73</v>
      </c>
      <c r="I1115" s="40"/>
      <c r="K1115" s="36"/>
      <c r="L1115" s="2"/>
      <c r="M1115" s="38"/>
      <c r="N1115" s="38"/>
      <c r="O1115" s="38"/>
    </row>
    <row r="1116">
      <c r="A1116" s="15" t="s">
        <v>35</v>
      </c>
      <c r="B1116" s="36" t="s">
        <v>1163</v>
      </c>
      <c r="C1116" s="37" t="s">
        <v>520</v>
      </c>
      <c r="D1116" s="29" t="str">
        <f t="shared" si="1"/>
        <v>0</v>
      </c>
      <c r="E1116" s="29" t="str">
        <f t="shared" si="2"/>
        <v>0</v>
      </c>
      <c r="F1116" s="29" t="str">
        <f t="shared" si="3"/>
        <v>0</v>
      </c>
      <c r="G1116" s="32" t="str">
        <f t="shared" si="4"/>
        <v>0</v>
      </c>
      <c r="H1116" s="39">
        <v>4331.3</v>
      </c>
      <c r="I1116" s="40"/>
      <c r="K1116" s="36"/>
      <c r="L1116" s="2"/>
      <c r="M1116" s="38"/>
      <c r="N1116" s="38"/>
      <c r="O1116" s="38"/>
    </row>
    <row r="1117">
      <c r="A1117" s="15" t="s">
        <v>35</v>
      </c>
      <c r="B1117" s="36" t="s">
        <v>1164</v>
      </c>
      <c r="C1117" s="37" t="s">
        <v>520</v>
      </c>
      <c r="D1117" s="29" t="str">
        <f t="shared" si="1"/>
        <v>0</v>
      </c>
      <c r="E1117" s="29" t="str">
        <f t="shared" si="2"/>
        <v>0</v>
      </c>
      <c r="F1117" s="29" t="str">
        <f t="shared" si="3"/>
        <v>0</v>
      </c>
      <c r="G1117" s="32" t="str">
        <f t="shared" si="4"/>
        <v>0</v>
      </c>
      <c r="H1117" s="39">
        <v>7682.92</v>
      </c>
      <c r="I1117" s="40"/>
      <c r="K1117" s="36"/>
      <c r="L1117" s="2"/>
      <c r="M1117" s="38"/>
      <c r="N1117" s="38"/>
      <c r="O1117" s="38"/>
    </row>
    <row r="1118">
      <c r="A1118" s="15" t="s">
        <v>35</v>
      </c>
      <c r="B1118" s="36" t="s">
        <v>1165</v>
      </c>
      <c r="C1118" s="37" t="s">
        <v>520</v>
      </c>
      <c r="D1118" s="29" t="str">
        <f t="shared" si="1"/>
        <v>0</v>
      </c>
      <c r="E1118" s="29" t="str">
        <f t="shared" si="2"/>
        <v>0</v>
      </c>
      <c r="F1118" s="29" t="str">
        <f t="shared" si="3"/>
        <v>0</v>
      </c>
      <c r="G1118" s="32" t="str">
        <f t="shared" si="4"/>
        <v>0</v>
      </c>
      <c r="H1118" s="39">
        <v>16017.93</v>
      </c>
      <c r="I1118" s="40"/>
      <c r="K1118" s="36"/>
      <c r="L1118" s="2"/>
      <c r="M1118" s="38"/>
      <c r="N1118" s="38"/>
      <c r="O1118" s="38"/>
    </row>
    <row r="1119">
      <c r="A1119" s="15" t="s">
        <v>35</v>
      </c>
      <c r="B1119" s="36" t="s">
        <v>1166</v>
      </c>
      <c r="C1119" s="37" t="s">
        <v>520</v>
      </c>
      <c r="D1119" s="29" t="str">
        <f t="shared" si="1"/>
        <v>0</v>
      </c>
      <c r="E1119" s="29" t="str">
        <f t="shared" si="2"/>
        <v>0</v>
      </c>
      <c r="F1119" s="29" t="str">
        <f t="shared" si="3"/>
        <v>0</v>
      </c>
      <c r="G1119" s="32" t="str">
        <f t="shared" si="4"/>
        <v>0</v>
      </c>
      <c r="H1119" s="39">
        <v>72689.9</v>
      </c>
      <c r="I1119" s="40"/>
      <c r="K1119" s="36"/>
      <c r="L1119" s="2"/>
      <c r="M1119" s="38"/>
      <c r="N1119" s="38"/>
      <c r="O1119" s="38"/>
    </row>
    <row r="1120">
      <c r="A1120" s="15" t="s">
        <v>35</v>
      </c>
      <c r="B1120" s="36" t="s">
        <v>1167</v>
      </c>
      <c r="C1120" s="37" t="s">
        <v>520</v>
      </c>
      <c r="D1120" s="29" t="str">
        <f t="shared" si="1"/>
        <v>0</v>
      </c>
      <c r="E1120" s="29" t="str">
        <f t="shared" si="2"/>
        <v>0</v>
      </c>
      <c r="F1120" s="29" t="str">
        <f t="shared" si="3"/>
        <v>0</v>
      </c>
      <c r="G1120" s="32" t="str">
        <f t="shared" si="4"/>
        <v>0</v>
      </c>
      <c r="H1120" s="39">
        <v>23918.89</v>
      </c>
      <c r="I1120" s="40"/>
      <c r="K1120" s="36"/>
      <c r="L1120" s="2"/>
      <c r="M1120" s="38"/>
      <c r="N1120" s="38"/>
      <c r="O1120" s="38"/>
    </row>
    <row r="1121">
      <c r="A1121" s="15" t="s">
        <v>35</v>
      </c>
      <c r="B1121" s="36" t="s">
        <v>1168</v>
      </c>
      <c r="C1121" s="37" t="s">
        <v>520</v>
      </c>
      <c r="D1121" s="29" t="str">
        <f t="shared" si="1"/>
        <v>Inpex </v>
      </c>
      <c r="E1121" s="29" t="str">
        <f t="shared" si="2"/>
        <v>0</v>
      </c>
      <c r="F1121" s="35" t="str">
        <f t="shared" si="3"/>
        <v>INPEX CORPORATION INC</v>
      </c>
      <c r="G1121" s="32">
        <f t="shared" si="4"/>
        <v>16241.59</v>
      </c>
      <c r="H1121" s="39">
        <v>16241.59</v>
      </c>
      <c r="I1121" s="40"/>
      <c r="K1121" s="36"/>
      <c r="L1121" s="2"/>
      <c r="M1121" s="38"/>
      <c r="N1121" s="38"/>
      <c r="O1121" s="38"/>
    </row>
    <row r="1122">
      <c r="A1122" s="15" t="s">
        <v>35</v>
      </c>
      <c r="B1122" s="36" t="s">
        <v>1169</v>
      </c>
      <c r="C1122" s="37" t="s">
        <v>520</v>
      </c>
      <c r="D1122" s="29" t="str">
        <f t="shared" si="1"/>
        <v>0</v>
      </c>
      <c r="E1122" s="29" t="str">
        <f t="shared" si="2"/>
        <v>0</v>
      </c>
      <c r="F1122" s="29" t="str">
        <f t="shared" si="3"/>
        <v>0</v>
      </c>
      <c r="G1122" s="32" t="str">
        <f t="shared" si="4"/>
        <v>0</v>
      </c>
      <c r="H1122" s="39">
        <v>15665.52</v>
      </c>
      <c r="I1122" s="40"/>
      <c r="K1122" s="36"/>
      <c r="L1122" s="2"/>
      <c r="M1122" s="38"/>
      <c r="N1122" s="38"/>
      <c r="O1122" s="38"/>
    </row>
    <row r="1123">
      <c r="A1123" s="15" t="s">
        <v>35</v>
      </c>
      <c r="B1123" s="36" t="s">
        <v>1170</v>
      </c>
      <c r="C1123" s="37" t="s">
        <v>520</v>
      </c>
      <c r="D1123" s="29" t="str">
        <f t="shared" si="1"/>
        <v>0</v>
      </c>
      <c r="E1123" s="29" t="str">
        <f t="shared" si="2"/>
        <v>0</v>
      </c>
      <c r="F1123" s="29" t="str">
        <f t="shared" si="3"/>
        <v>0</v>
      </c>
      <c r="G1123" s="32" t="str">
        <f t="shared" si="4"/>
        <v>0</v>
      </c>
      <c r="H1123" s="39">
        <v>12411.22</v>
      </c>
      <c r="I1123" s="40"/>
      <c r="K1123" s="36"/>
      <c r="L1123" s="2"/>
      <c r="M1123" s="38"/>
      <c r="N1123" s="38"/>
      <c r="O1123" s="38"/>
    </row>
    <row r="1124">
      <c r="A1124" s="15" t="s">
        <v>35</v>
      </c>
      <c r="B1124" s="36" t="s">
        <v>1171</v>
      </c>
      <c r="C1124" s="37" t="s">
        <v>520</v>
      </c>
      <c r="D1124" s="29" t="str">
        <f t="shared" si="1"/>
        <v>0</v>
      </c>
      <c r="E1124" s="29" t="str">
        <f t="shared" si="2"/>
        <v>0</v>
      </c>
      <c r="F1124" s="29" t="str">
        <f t="shared" si="3"/>
        <v>0</v>
      </c>
      <c r="G1124" s="32" t="str">
        <f t="shared" si="4"/>
        <v>0</v>
      </c>
      <c r="H1124" s="39">
        <v>176367.58</v>
      </c>
      <c r="I1124" s="40"/>
      <c r="K1124" s="36"/>
      <c r="L1124" s="2"/>
      <c r="M1124" s="38"/>
      <c r="N1124" s="38"/>
      <c r="O1124" s="38"/>
    </row>
    <row r="1125">
      <c r="A1125" s="15" t="s">
        <v>35</v>
      </c>
      <c r="B1125" s="36" t="s">
        <v>1172</v>
      </c>
      <c r="C1125" s="37" t="s">
        <v>520</v>
      </c>
      <c r="D1125" s="29" t="str">
        <f t="shared" si="1"/>
        <v>0</v>
      </c>
      <c r="E1125" s="29" t="str">
        <f t="shared" si="2"/>
        <v>0</v>
      </c>
      <c r="F1125" s="29" t="str">
        <f t="shared" si="3"/>
        <v>0</v>
      </c>
      <c r="G1125" s="32" t="str">
        <f t="shared" si="4"/>
        <v>0</v>
      </c>
      <c r="H1125" s="39">
        <v>34990.2</v>
      </c>
      <c r="I1125" s="40"/>
      <c r="K1125" s="36"/>
      <c r="L1125" s="2"/>
      <c r="M1125" s="38"/>
      <c r="N1125" s="38"/>
      <c r="O1125" s="38"/>
    </row>
    <row r="1126">
      <c r="A1126" s="15" t="s">
        <v>35</v>
      </c>
      <c r="B1126" s="36" t="s">
        <v>1173</v>
      </c>
      <c r="C1126" s="37" t="s">
        <v>520</v>
      </c>
      <c r="D1126" s="29" t="str">
        <f t="shared" si="1"/>
        <v>0</v>
      </c>
      <c r="E1126" s="29" t="str">
        <f t="shared" si="2"/>
        <v>0</v>
      </c>
      <c r="F1126" s="29" t="str">
        <f t="shared" si="3"/>
        <v>0</v>
      </c>
      <c r="G1126" s="32" t="str">
        <f t="shared" si="4"/>
        <v>0</v>
      </c>
      <c r="H1126" s="39">
        <v>29678.74</v>
      </c>
      <c r="I1126" s="40"/>
      <c r="K1126" s="36"/>
      <c r="L1126" s="2"/>
      <c r="M1126" s="38"/>
      <c r="N1126" s="38"/>
      <c r="O1126" s="38"/>
    </row>
    <row r="1127">
      <c r="A1127" s="15" t="s">
        <v>35</v>
      </c>
      <c r="B1127" s="36" t="s">
        <v>1174</v>
      </c>
      <c r="C1127" s="37" t="s">
        <v>520</v>
      </c>
      <c r="D1127" s="29" t="str">
        <f t="shared" si="1"/>
        <v>0</v>
      </c>
      <c r="E1127" s="29" t="str">
        <f t="shared" si="2"/>
        <v>0</v>
      </c>
      <c r="F1127" s="29" t="str">
        <f t="shared" si="3"/>
        <v>0</v>
      </c>
      <c r="G1127" s="32" t="str">
        <f t="shared" si="4"/>
        <v>0</v>
      </c>
      <c r="H1127" s="39">
        <v>10095.95</v>
      </c>
      <c r="I1127" s="40"/>
      <c r="K1127" s="36"/>
      <c r="L1127" s="2"/>
      <c r="M1127" s="38"/>
      <c r="N1127" s="38"/>
      <c r="O1127" s="38"/>
    </row>
    <row r="1128">
      <c r="A1128" s="15" t="s">
        <v>35</v>
      </c>
      <c r="B1128" s="36" t="s">
        <v>1175</v>
      </c>
      <c r="C1128" s="37" t="s">
        <v>520</v>
      </c>
      <c r="D1128" s="29" t="str">
        <f t="shared" si="1"/>
        <v>0</v>
      </c>
      <c r="E1128" s="29" t="str">
        <f t="shared" si="2"/>
        <v>0</v>
      </c>
      <c r="F1128" s="29" t="str">
        <f t="shared" si="3"/>
        <v>0</v>
      </c>
      <c r="G1128" s="32" t="str">
        <f t="shared" si="4"/>
        <v>0</v>
      </c>
      <c r="H1128" s="39">
        <v>39129.75</v>
      </c>
      <c r="I1128" s="40"/>
      <c r="K1128" s="36"/>
      <c r="L1128" s="2"/>
      <c r="M1128" s="38"/>
      <c r="N1128" s="38"/>
      <c r="O1128" s="38"/>
    </row>
    <row r="1129">
      <c r="A1129" s="15" t="s">
        <v>35</v>
      </c>
      <c r="B1129" s="36" t="s">
        <v>1176</v>
      </c>
      <c r="C1129" s="37" t="s">
        <v>520</v>
      </c>
      <c r="D1129" s="29" t="str">
        <f t="shared" si="1"/>
        <v>0</v>
      </c>
      <c r="E1129" s="29" t="str">
        <f t="shared" si="2"/>
        <v>0</v>
      </c>
      <c r="F1129" s="29" t="str">
        <f t="shared" si="3"/>
        <v>0</v>
      </c>
      <c r="G1129" s="32" t="str">
        <f t="shared" si="4"/>
        <v>0</v>
      </c>
      <c r="H1129" s="39">
        <v>279081.5</v>
      </c>
      <c r="I1129" s="40"/>
      <c r="K1129" s="36"/>
      <c r="L1129" s="2"/>
      <c r="M1129" s="38"/>
      <c r="N1129" s="38"/>
      <c r="O1129" s="38"/>
    </row>
    <row r="1130">
      <c r="A1130" s="15" t="s">
        <v>35</v>
      </c>
      <c r="B1130" s="36" t="s">
        <v>1177</v>
      </c>
      <c r="C1130" s="37" t="s">
        <v>520</v>
      </c>
      <c r="D1130" s="29" t="str">
        <f t="shared" si="1"/>
        <v>0</v>
      </c>
      <c r="E1130" s="29" t="str">
        <f t="shared" si="2"/>
        <v>0</v>
      </c>
      <c r="F1130" s="29" t="str">
        <f t="shared" si="3"/>
        <v>0</v>
      </c>
      <c r="G1130" s="32" t="str">
        <f t="shared" si="4"/>
        <v>0</v>
      </c>
      <c r="H1130" s="39">
        <v>7502.0</v>
      </c>
      <c r="I1130" s="40"/>
      <c r="K1130" s="36"/>
      <c r="L1130" s="2"/>
      <c r="M1130" s="38"/>
      <c r="N1130" s="38"/>
      <c r="O1130" s="38"/>
    </row>
    <row r="1131">
      <c r="A1131" s="15" t="s">
        <v>35</v>
      </c>
      <c r="B1131" s="36" t="s">
        <v>1178</v>
      </c>
      <c r="C1131" s="37" t="s">
        <v>520</v>
      </c>
      <c r="D1131" s="29" t="str">
        <f t="shared" si="1"/>
        <v>0</v>
      </c>
      <c r="E1131" s="29" t="str">
        <f t="shared" si="2"/>
        <v>0</v>
      </c>
      <c r="F1131" s="29" t="str">
        <f t="shared" si="3"/>
        <v>0</v>
      </c>
      <c r="G1131" s="32" t="str">
        <f t="shared" si="4"/>
        <v>0</v>
      </c>
      <c r="H1131" s="39">
        <v>6902.91</v>
      </c>
      <c r="I1131" s="40"/>
      <c r="K1131" s="36"/>
      <c r="L1131" s="2"/>
      <c r="M1131" s="38"/>
      <c r="N1131" s="38"/>
      <c r="O1131" s="38"/>
    </row>
    <row r="1132">
      <c r="A1132" s="15" t="s">
        <v>35</v>
      </c>
      <c r="B1132" s="36" t="s">
        <v>1179</v>
      </c>
      <c r="C1132" s="37" t="s">
        <v>520</v>
      </c>
      <c r="D1132" s="29" t="str">
        <f t="shared" si="1"/>
        <v>0</v>
      </c>
      <c r="E1132" s="29" t="str">
        <f t="shared" si="2"/>
        <v>0</v>
      </c>
      <c r="F1132" s="29" t="str">
        <f t="shared" si="3"/>
        <v>0</v>
      </c>
      <c r="G1132" s="32" t="str">
        <f t="shared" si="4"/>
        <v>0</v>
      </c>
      <c r="H1132" s="39">
        <v>26398.5</v>
      </c>
      <c r="I1132" s="40"/>
      <c r="K1132" s="36"/>
      <c r="L1132" s="2"/>
      <c r="M1132" s="38"/>
      <c r="N1132" s="38"/>
      <c r="O1132" s="38"/>
    </row>
    <row r="1133">
      <c r="A1133" s="15" t="s">
        <v>35</v>
      </c>
      <c r="B1133" s="36" t="s">
        <v>1180</v>
      </c>
      <c r="C1133" s="37" t="s">
        <v>520</v>
      </c>
      <c r="D1133" s="29" t="str">
        <f t="shared" si="1"/>
        <v>0</v>
      </c>
      <c r="E1133" s="29" t="str">
        <f t="shared" si="2"/>
        <v>0</v>
      </c>
      <c r="F1133" s="29" t="str">
        <f t="shared" si="3"/>
        <v>0</v>
      </c>
      <c r="G1133" s="32" t="str">
        <f t="shared" si="4"/>
        <v>0</v>
      </c>
      <c r="H1133" s="39">
        <v>20095.64</v>
      </c>
      <c r="I1133" s="40"/>
      <c r="K1133" s="36"/>
      <c r="L1133" s="2"/>
      <c r="M1133" s="38"/>
      <c r="N1133" s="38"/>
      <c r="O1133" s="38"/>
    </row>
    <row r="1134">
      <c r="A1134" s="15" t="s">
        <v>35</v>
      </c>
      <c r="B1134" s="36" t="s">
        <v>1181</v>
      </c>
      <c r="C1134" s="37" t="s">
        <v>520</v>
      </c>
      <c r="D1134" s="29" t="str">
        <f t="shared" si="1"/>
        <v>0</v>
      </c>
      <c r="E1134" s="29" t="str">
        <f t="shared" si="2"/>
        <v>0</v>
      </c>
      <c r="F1134" s="29" t="str">
        <f t="shared" si="3"/>
        <v>0</v>
      </c>
      <c r="G1134" s="32" t="str">
        <f t="shared" si="4"/>
        <v>0</v>
      </c>
      <c r="H1134" s="39">
        <v>22182.03</v>
      </c>
      <c r="I1134" s="40"/>
      <c r="K1134" s="36"/>
      <c r="L1134" s="2"/>
      <c r="M1134" s="38"/>
      <c r="N1134" s="38"/>
      <c r="O1134" s="38"/>
    </row>
    <row r="1135">
      <c r="A1135" s="15" t="s">
        <v>35</v>
      </c>
      <c r="B1135" s="36" t="s">
        <v>1182</v>
      </c>
      <c r="C1135" s="37" t="s">
        <v>520</v>
      </c>
      <c r="D1135" s="29" t="str">
        <f t="shared" si="1"/>
        <v>0</v>
      </c>
      <c r="E1135" s="29" t="str">
        <f t="shared" si="2"/>
        <v>0</v>
      </c>
      <c r="F1135" s="29" t="str">
        <f t="shared" si="3"/>
        <v>0</v>
      </c>
      <c r="G1135" s="32" t="str">
        <f t="shared" si="4"/>
        <v>0</v>
      </c>
      <c r="H1135" s="39">
        <v>20745.82</v>
      </c>
      <c r="I1135" s="40"/>
      <c r="K1135" s="36"/>
      <c r="L1135" s="2"/>
      <c r="M1135" s="38"/>
      <c r="N1135" s="38"/>
      <c r="O1135" s="38"/>
    </row>
    <row r="1136">
      <c r="A1136" s="15" t="s">
        <v>35</v>
      </c>
      <c r="B1136" s="36" t="s">
        <v>1183</v>
      </c>
      <c r="C1136" s="37" t="s">
        <v>520</v>
      </c>
      <c r="D1136" s="29" t="str">
        <f t="shared" si="1"/>
        <v>0</v>
      </c>
      <c r="E1136" s="29" t="str">
        <f t="shared" si="2"/>
        <v>0</v>
      </c>
      <c r="F1136" s="29" t="str">
        <f t="shared" si="3"/>
        <v>0</v>
      </c>
      <c r="G1136" s="32" t="str">
        <f t="shared" si="4"/>
        <v>0</v>
      </c>
      <c r="H1136" s="39">
        <v>7215.27</v>
      </c>
      <c r="I1136" s="40"/>
      <c r="K1136" s="36"/>
      <c r="L1136" s="2"/>
      <c r="M1136" s="38"/>
      <c r="N1136" s="38"/>
      <c r="O1136" s="38"/>
    </row>
    <row r="1137">
      <c r="A1137" s="15" t="s">
        <v>35</v>
      </c>
      <c r="B1137" s="36" t="s">
        <v>1184</v>
      </c>
      <c r="C1137" s="37" t="s">
        <v>520</v>
      </c>
      <c r="D1137" s="29" t="str">
        <f t="shared" si="1"/>
        <v>0</v>
      </c>
      <c r="E1137" s="29" t="str">
        <f t="shared" si="2"/>
        <v>0</v>
      </c>
      <c r="F1137" s="29" t="str">
        <f t="shared" si="3"/>
        <v>0</v>
      </c>
      <c r="G1137" s="32" t="str">
        <f t="shared" si="4"/>
        <v>0</v>
      </c>
      <c r="H1137" s="39">
        <v>7737.08</v>
      </c>
      <c r="I1137" s="40"/>
      <c r="K1137" s="36"/>
      <c r="L1137" s="2"/>
      <c r="M1137" s="38"/>
      <c r="N1137" s="38"/>
      <c r="O1137" s="38"/>
    </row>
    <row r="1138">
      <c r="A1138" s="15" t="s">
        <v>35</v>
      </c>
      <c r="B1138" s="36" t="s">
        <v>1185</v>
      </c>
      <c r="C1138" s="37" t="s">
        <v>520</v>
      </c>
      <c r="D1138" s="29" t="str">
        <f t="shared" si="1"/>
        <v>0</v>
      </c>
      <c r="E1138" s="29" t="str">
        <f t="shared" si="2"/>
        <v>0</v>
      </c>
      <c r="F1138" s="29" t="str">
        <f t="shared" si="3"/>
        <v>0</v>
      </c>
      <c r="G1138" s="32" t="str">
        <f t="shared" si="4"/>
        <v>0</v>
      </c>
      <c r="H1138" s="39">
        <v>7012.59</v>
      </c>
      <c r="I1138" s="40"/>
      <c r="K1138" s="36"/>
      <c r="L1138" s="2"/>
      <c r="M1138" s="38"/>
      <c r="N1138" s="38"/>
      <c r="O1138" s="38"/>
    </row>
    <row r="1139">
      <c r="A1139" s="15" t="s">
        <v>35</v>
      </c>
      <c r="B1139" s="36" t="s">
        <v>1186</v>
      </c>
      <c r="C1139" s="37" t="s">
        <v>520</v>
      </c>
      <c r="D1139" s="29" t="str">
        <f t="shared" si="1"/>
        <v>0</v>
      </c>
      <c r="E1139" s="29" t="str">
        <f t="shared" si="2"/>
        <v>0</v>
      </c>
      <c r="F1139" s="29" t="str">
        <f t="shared" si="3"/>
        <v>0</v>
      </c>
      <c r="G1139" s="32" t="str">
        <f t="shared" si="4"/>
        <v>0</v>
      </c>
      <c r="H1139" s="39">
        <v>8362.44</v>
      </c>
      <c r="I1139" s="40"/>
      <c r="K1139" s="36"/>
      <c r="L1139" s="2"/>
      <c r="M1139" s="38"/>
      <c r="N1139" s="38"/>
      <c r="O1139" s="38"/>
    </row>
    <row r="1140">
      <c r="A1140" s="15" t="s">
        <v>35</v>
      </c>
      <c r="B1140" s="36" t="s">
        <v>1187</v>
      </c>
      <c r="C1140" s="37" t="s">
        <v>520</v>
      </c>
      <c r="D1140" s="29" t="str">
        <f t="shared" si="1"/>
        <v>0</v>
      </c>
      <c r="E1140" s="29" t="str">
        <f t="shared" si="2"/>
        <v>0</v>
      </c>
      <c r="F1140" s="29" t="str">
        <f t="shared" si="3"/>
        <v>0</v>
      </c>
      <c r="G1140" s="32" t="str">
        <f t="shared" si="4"/>
        <v>0</v>
      </c>
      <c r="H1140" s="39">
        <v>10710.15</v>
      </c>
      <c r="I1140" s="40"/>
      <c r="K1140" s="36"/>
      <c r="L1140" s="2"/>
      <c r="M1140" s="38"/>
      <c r="N1140" s="38"/>
      <c r="O1140" s="38"/>
    </row>
    <row r="1141">
      <c r="A1141" s="15" t="s">
        <v>35</v>
      </c>
      <c r="B1141" s="36" t="s">
        <v>1188</v>
      </c>
      <c r="C1141" s="37" t="s">
        <v>520</v>
      </c>
      <c r="D1141" s="29" t="str">
        <f t="shared" si="1"/>
        <v>0</v>
      </c>
      <c r="E1141" s="29" t="str">
        <f t="shared" si="2"/>
        <v>0</v>
      </c>
      <c r="F1141" s="29" t="str">
        <f t="shared" si="3"/>
        <v>0</v>
      </c>
      <c r="G1141" s="32" t="str">
        <f t="shared" si="4"/>
        <v>0</v>
      </c>
      <c r="H1141" s="39">
        <v>45317.48</v>
      </c>
      <c r="I1141" s="40"/>
      <c r="K1141" s="36"/>
      <c r="L1141" s="2"/>
      <c r="M1141" s="38"/>
      <c r="N1141" s="38"/>
      <c r="O1141" s="38"/>
    </row>
    <row r="1142">
      <c r="A1142" s="15" t="s">
        <v>35</v>
      </c>
      <c r="B1142" s="36" t="s">
        <v>1189</v>
      </c>
      <c r="C1142" s="37" t="s">
        <v>520</v>
      </c>
      <c r="D1142" s="29" t="str">
        <f t="shared" si="1"/>
        <v>0</v>
      </c>
      <c r="E1142" s="29" t="str">
        <f t="shared" si="2"/>
        <v>0</v>
      </c>
      <c r="F1142" s="29" t="str">
        <f t="shared" si="3"/>
        <v>0</v>
      </c>
      <c r="G1142" s="32" t="str">
        <f t="shared" si="4"/>
        <v>0</v>
      </c>
      <c r="H1142" s="39">
        <v>14461.28</v>
      </c>
      <c r="I1142" s="40"/>
      <c r="K1142" s="36"/>
      <c r="L1142" s="2"/>
      <c r="M1142" s="38"/>
      <c r="N1142" s="38"/>
      <c r="O1142" s="38"/>
    </row>
    <row r="1143">
      <c r="A1143" s="15" t="s">
        <v>35</v>
      </c>
      <c r="B1143" s="36" t="s">
        <v>1190</v>
      </c>
      <c r="C1143" s="37" t="s">
        <v>520</v>
      </c>
      <c r="D1143" s="29" t="str">
        <f t="shared" si="1"/>
        <v>0</v>
      </c>
      <c r="E1143" s="29" t="str">
        <f t="shared" si="2"/>
        <v>Itochu</v>
      </c>
      <c r="F1143" s="35" t="str">
        <f t="shared" si="3"/>
        <v>ITOCHU CORP Y50</v>
      </c>
      <c r="G1143" s="32">
        <f t="shared" si="4"/>
        <v>26273.35</v>
      </c>
      <c r="H1143" s="39">
        <v>26273.35</v>
      </c>
      <c r="I1143" s="40"/>
      <c r="K1143" s="36"/>
      <c r="L1143" s="2"/>
      <c r="M1143" s="38"/>
      <c r="N1143" s="38"/>
      <c r="O1143" s="38"/>
    </row>
    <row r="1144">
      <c r="A1144" s="15" t="s">
        <v>35</v>
      </c>
      <c r="B1144" s="36" t="s">
        <v>1191</v>
      </c>
      <c r="C1144" s="37" t="s">
        <v>520</v>
      </c>
      <c r="D1144" s="29" t="str">
        <f t="shared" si="1"/>
        <v>0</v>
      </c>
      <c r="E1144" s="29" t="str">
        <f t="shared" si="2"/>
        <v>0</v>
      </c>
      <c r="F1144" s="29" t="str">
        <f t="shared" si="3"/>
        <v>0</v>
      </c>
      <c r="G1144" s="32" t="str">
        <f t="shared" si="4"/>
        <v>0</v>
      </c>
      <c r="H1144" s="39">
        <v>6030.16</v>
      </c>
      <c r="I1144" s="40"/>
      <c r="K1144" s="36"/>
      <c r="L1144" s="2"/>
      <c r="M1144" s="38"/>
      <c r="N1144" s="38"/>
      <c r="O1144" s="38"/>
    </row>
    <row r="1145">
      <c r="A1145" s="15" t="s">
        <v>35</v>
      </c>
      <c r="B1145" s="36" t="s">
        <v>1192</v>
      </c>
      <c r="C1145" s="37" t="s">
        <v>520</v>
      </c>
      <c r="D1145" s="29" t="str">
        <f t="shared" si="1"/>
        <v>0</v>
      </c>
      <c r="E1145" s="29" t="str">
        <f t="shared" si="2"/>
        <v>0</v>
      </c>
      <c r="F1145" s="29" t="str">
        <f t="shared" si="3"/>
        <v>0</v>
      </c>
      <c r="G1145" s="32" t="str">
        <f t="shared" si="4"/>
        <v>0</v>
      </c>
      <c r="H1145" s="39">
        <v>4996.89</v>
      </c>
      <c r="I1145" s="40"/>
      <c r="K1145" s="36"/>
      <c r="L1145" s="2"/>
      <c r="M1145" s="38"/>
      <c r="N1145" s="38"/>
      <c r="O1145" s="38"/>
    </row>
    <row r="1146">
      <c r="A1146" s="15" t="s">
        <v>35</v>
      </c>
      <c r="B1146" s="36" t="s">
        <v>1193</v>
      </c>
      <c r="C1146" s="37" t="s">
        <v>520</v>
      </c>
      <c r="D1146" s="29" t="str">
        <f t="shared" si="1"/>
        <v>0</v>
      </c>
      <c r="E1146" s="29" t="str">
        <f t="shared" si="2"/>
        <v>0</v>
      </c>
      <c r="F1146" s="29" t="str">
        <f t="shared" si="3"/>
        <v>0</v>
      </c>
      <c r="G1146" s="32" t="str">
        <f t="shared" si="4"/>
        <v>0</v>
      </c>
      <c r="H1146" s="39">
        <v>4317.49</v>
      </c>
      <c r="I1146" s="40"/>
      <c r="K1146" s="36"/>
      <c r="L1146" s="2"/>
      <c r="M1146" s="38"/>
      <c r="N1146" s="38"/>
      <c r="O1146" s="38"/>
    </row>
    <row r="1147">
      <c r="A1147" s="15" t="s">
        <v>35</v>
      </c>
      <c r="B1147" s="36" t="s">
        <v>1194</v>
      </c>
      <c r="C1147" s="37" t="s">
        <v>520</v>
      </c>
      <c r="D1147" s="29" t="str">
        <f t="shared" si="1"/>
        <v>0</v>
      </c>
      <c r="E1147" s="29" t="str">
        <f t="shared" si="2"/>
        <v>0</v>
      </c>
      <c r="F1147" s="29" t="str">
        <f t="shared" si="3"/>
        <v>0</v>
      </c>
      <c r="G1147" s="32" t="str">
        <f t="shared" si="4"/>
        <v>0</v>
      </c>
      <c r="H1147" s="39">
        <v>10375.9</v>
      </c>
      <c r="I1147" s="40"/>
      <c r="K1147" s="36"/>
      <c r="L1147" s="2"/>
      <c r="M1147" s="38"/>
      <c r="N1147" s="38"/>
      <c r="O1147" s="38"/>
    </row>
    <row r="1148">
      <c r="A1148" s="15" t="s">
        <v>35</v>
      </c>
      <c r="B1148" s="36" t="s">
        <v>1195</v>
      </c>
      <c r="C1148" s="37" t="s">
        <v>520</v>
      </c>
      <c r="D1148" s="29" t="str">
        <f t="shared" si="1"/>
        <v>0</v>
      </c>
      <c r="E1148" s="29" t="str">
        <f t="shared" si="2"/>
        <v>0</v>
      </c>
      <c r="F1148" s="29" t="str">
        <f t="shared" si="3"/>
        <v>0</v>
      </c>
      <c r="G1148" s="32" t="str">
        <f t="shared" si="4"/>
        <v>0</v>
      </c>
      <c r="H1148" s="39">
        <v>6809.01</v>
      </c>
      <c r="I1148" s="40"/>
      <c r="K1148" s="36"/>
      <c r="L1148" s="2"/>
      <c r="M1148" s="38"/>
      <c r="N1148" s="38"/>
      <c r="O1148" s="38"/>
    </row>
    <row r="1149">
      <c r="A1149" s="15" t="s">
        <v>35</v>
      </c>
      <c r="B1149" s="36" t="s">
        <v>1196</v>
      </c>
      <c r="C1149" s="37" t="s">
        <v>520</v>
      </c>
      <c r="D1149" s="29" t="str">
        <f t="shared" si="1"/>
        <v>0</v>
      </c>
      <c r="E1149" s="29" t="str">
        <f t="shared" si="2"/>
        <v>0</v>
      </c>
      <c r="F1149" s="29" t="str">
        <f t="shared" si="3"/>
        <v>0</v>
      </c>
      <c r="G1149" s="32" t="str">
        <f t="shared" si="4"/>
        <v>0</v>
      </c>
      <c r="H1149" s="39">
        <v>51560.65</v>
      </c>
      <c r="I1149" s="40"/>
      <c r="K1149" s="36"/>
      <c r="L1149" s="2"/>
      <c r="M1149" s="38"/>
      <c r="N1149" s="38"/>
      <c r="O1149" s="38"/>
    </row>
    <row r="1150">
      <c r="A1150" s="15" t="s">
        <v>35</v>
      </c>
      <c r="B1150" s="36" t="s">
        <v>1197</v>
      </c>
      <c r="C1150" s="37" t="s">
        <v>520</v>
      </c>
      <c r="D1150" s="29" t="str">
        <f t="shared" si="1"/>
        <v>0</v>
      </c>
      <c r="E1150" s="29" t="str">
        <f t="shared" si="2"/>
        <v>0</v>
      </c>
      <c r="F1150" s="29" t="str">
        <f t="shared" si="3"/>
        <v>0</v>
      </c>
      <c r="G1150" s="32" t="str">
        <f t="shared" si="4"/>
        <v>0</v>
      </c>
      <c r="H1150" s="39">
        <v>16845.33</v>
      </c>
      <c r="I1150" s="40"/>
      <c r="K1150" s="36"/>
      <c r="L1150" s="2"/>
      <c r="M1150" s="38"/>
      <c r="N1150" s="38"/>
      <c r="O1150" s="38"/>
    </row>
    <row r="1151">
      <c r="A1151" s="15" t="s">
        <v>35</v>
      </c>
      <c r="B1151" s="36" t="s">
        <v>1198</v>
      </c>
      <c r="C1151" s="37" t="s">
        <v>520</v>
      </c>
      <c r="D1151" s="29" t="str">
        <f t="shared" si="1"/>
        <v>0</v>
      </c>
      <c r="E1151" s="29" t="str">
        <f t="shared" si="2"/>
        <v>0</v>
      </c>
      <c r="F1151" s="29" t="str">
        <f t="shared" si="3"/>
        <v>0</v>
      </c>
      <c r="G1151" s="32" t="str">
        <f t="shared" si="4"/>
        <v>0</v>
      </c>
      <c r="H1151" s="39">
        <v>9895.05</v>
      </c>
      <c r="I1151" s="40"/>
      <c r="K1151" s="36"/>
      <c r="L1151" s="2"/>
      <c r="M1151" s="38"/>
      <c r="N1151" s="38"/>
      <c r="O1151" s="38"/>
    </row>
    <row r="1152">
      <c r="A1152" s="15" t="s">
        <v>35</v>
      </c>
      <c r="B1152" s="36" t="s">
        <v>1199</v>
      </c>
      <c r="C1152" s="37" t="s">
        <v>520</v>
      </c>
      <c r="D1152" s="29" t="str">
        <f t="shared" si="1"/>
        <v>0</v>
      </c>
      <c r="E1152" s="29" t="str">
        <f t="shared" si="2"/>
        <v>0</v>
      </c>
      <c r="F1152" s="29" t="str">
        <f t="shared" si="3"/>
        <v>0</v>
      </c>
      <c r="G1152" s="32" t="str">
        <f t="shared" si="4"/>
        <v>0</v>
      </c>
      <c r="H1152" s="39">
        <v>6443.88</v>
      </c>
      <c r="I1152" s="40"/>
      <c r="K1152" s="36"/>
      <c r="L1152" s="2"/>
      <c r="M1152" s="38"/>
      <c r="N1152" s="38"/>
      <c r="O1152" s="38"/>
    </row>
    <row r="1153">
      <c r="A1153" s="15" t="s">
        <v>35</v>
      </c>
      <c r="B1153" s="36" t="s">
        <v>1200</v>
      </c>
      <c r="C1153" s="37" t="s">
        <v>520</v>
      </c>
      <c r="D1153" s="29" t="str">
        <f t="shared" si="1"/>
        <v>0</v>
      </c>
      <c r="E1153" s="29" t="str">
        <f t="shared" si="2"/>
        <v>0</v>
      </c>
      <c r="F1153" s="29" t="str">
        <f t="shared" si="3"/>
        <v>0</v>
      </c>
      <c r="G1153" s="32" t="str">
        <f t="shared" si="4"/>
        <v>0</v>
      </c>
      <c r="H1153" s="39">
        <v>15053.84</v>
      </c>
      <c r="I1153" s="40"/>
      <c r="K1153" s="36"/>
      <c r="L1153" s="2"/>
      <c r="M1153" s="38"/>
      <c r="N1153" s="38"/>
      <c r="O1153" s="38"/>
    </row>
    <row r="1154">
      <c r="A1154" s="15" t="s">
        <v>35</v>
      </c>
      <c r="B1154" s="36" t="s">
        <v>1201</v>
      </c>
      <c r="C1154" s="37" t="s">
        <v>520</v>
      </c>
      <c r="D1154" s="29" t="str">
        <f t="shared" si="1"/>
        <v>0</v>
      </c>
      <c r="E1154" s="29" t="str">
        <f t="shared" si="2"/>
        <v>0</v>
      </c>
      <c r="F1154" s="29" t="str">
        <f t="shared" si="3"/>
        <v>0</v>
      </c>
      <c r="G1154" s="32" t="str">
        <f t="shared" si="4"/>
        <v>0</v>
      </c>
      <c r="H1154" s="39">
        <v>11815.87</v>
      </c>
      <c r="I1154" s="40"/>
      <c r="K1154" s="36"/>
      <c r="L1154" s="2"/>
      <c r="M1154" s="38"/>
      <c r="N1154" s="38"/>
      <c r="O1154" s="38"/>
    </row>
    <row r="1155">
      <c r="A1155" s="15" t="s">
        <v>35</v>
      </c>
      <c r="B1155" s="36" t="s">
        <v>1202</v>
      </c>
      <c r="C1155" s="37" t="s">
        <v>520</v>
      </c>
      <c r="D1155" s="29" t="str">
        <f t="shared" si="1"/>
        <v>0</v>
      </c>
      <c r="E1155" s="29" t="str">
        <f t="shared" si="2"/>
        <v>0</v>
      </c>
      <c r="F1155" s="29" t="str">
        <f t="shared" si="3"/>
        <v>0</v>
      </c>
      <c r="G1155" s="32" t="str">
        <f t="shared" si="4"/>
        <v>0</v>
      </c>
      <c r="H1155" s="39">
        <v>341141.93</v>
      </c>
      <c r="I1155" s="40"/>
      <c r="K1155" s="36"/>
      <c r="L1155" s="2"/>
      <c r="M1155" s="38"/>
      <c r="N1155" s="38"/>
      <c r="O1155" s="38"/>
    </row>
    <row r="1156">
      <c r="A1156" s="15" t="s">
        <v>35</v>
      </c>
      <c r="B1156" s="36" t="s">
        <v>1203</v>
      </c>
      <c r="C1156" s="37" t="s">
        <v>520</v>
      </c>
      <c r="D1156" s="29" t="str">
        <f t="shared" si="1"/>
        <v>0</v>
      </c>
      <c r="E1156" s="29" t="str">
        <f t="shared" si="2"/>
        <v>0</v>
      </c>
      <c r="F1156" s="29" t="str">
        <f t="shared" si="3"/>
        <v>0</v>
      </c>
      <c r="G1156" s="32" t="str">
        <f t="shared" si="4"/>
        <v>0</v>
      </c>
      <c r="H1156" s="39">
        <v>46477.19</v>
      </c>
      <c r="I1156" s="40"/>
      <c r="K1156" s="36"/>
      <c r="L1156" s="2"/>
      <c r="M1156" s="38"/>
      <c r="N1156" s="38"/>
      <c r="O1156" s="38"/>
    </row>
    <row r="1157">
      <c r="A1157" s="15" t="s">
        <v>35</v>
      </c>
      <c r="B1157" s="36" t="s">
        <v>1204</v>
      </c>
      <c r="C1157" s="37" t="s">
        <v>520</v>
      </c>
      <c r="D1157" s="29" t="str">
        <f t="shared" si="1"/>
        <v>0</v>
      </c>
      <c r="E1157" s="29" t="str">
        <f t="shared" si="2"/>
        <v>0</v>
      </c>
      <c r="F1157" s="29" t="str">
        <f t="shared" si="3"/>
        <v>0</v>
      </c>
      <c r="G1157" s="32" t="str">
        <f t="shared" si="4"/>
        <v>0</v>
      </c>
      <c r="H1157" s="39">
        <v>8438.55</v>
      </c>
      <c r="I1157" s="40"/>
      <c r="K1157" s="36"/>
      <c r="L1157" s="2"/>
      <c r="M1157" s="38"/>
      <c r="N1157" s="38"/>
      <c r="O1157" s="38"/>
    </row>
    <row r="1158">
      <c r="A1158" s="15" t="s">
        <v>35</v>
      </c>
      <c r="B1158" s="36" t="s">
        <v>1205</v>
      </c>
      <c r="C1158" s="37" t="s">
        <v>520</v>
      </c>
      <c r="D1158" s="29" t="str">
        <f t="shared" si="1"/>
        <v>0</v>
      </c>
      <c r="E1158" s="29" t="str">
        <f t="shared" si="2"/>
        <v>0</v>
      </c>
      <c r="F1158" s="29" t="str">
        <f t="shared" si="3"/>
        <v>0</v>
      </c>
      <c r="G1158" s="32" t="str">
        <f t="shared" si="4"/>
        <v>0</v>
      </c>
      <c r="H1158" s="39">
        <v>4922.38</v>
      </c>
      <c r="I1158" s="40"/>
      <c r="K1158" s="36"/>
      <c r="L1158" s="2"/>
      <c r="M1158" s="38"/>
      <c r="N1158" s="38"/>
      <c r="O1158" s="38"/>
    </row>
    <row r="1159">
      <c r="A1159" s="15" t="s">
        <v>35</v>
      </c>
      <c r="B1159" s="36" t="s">
        <v>1206</v>
      </c>
      <c r="C1159" s="37" t="s">
        <v>520</v>
      </c>
      <c r="D1159" s="29" t="str">
        <f t="shared" si="1"/>
        <v>0</v>
      </c>
      <c r="E1159" s="29" t="str">
        <f t="shared" si="2"/>
        <v>0</v>
      </c>
      <c r="F1159" s="29" t="str">
        <f t="shared" si="3"/>
        <v>0</v>
      </c>
      <c r="G1159" s="32" t="str">
        <f t="shared" si="4"/>
        <v>0</v>
      </c>
      <c r="H1159" s="39">
        <v>302051.16</v>
      </c>
      <c r="I1159" s="40"/>
      <c r="K1159" s="36"/>
      <c r="L1159" s="2"/>
      <c r="M1159" s="38"/>
      <c r="N1159" s="38"/>
      <c r="O1159" s="38"/>
    </row>
    <row r="1160">
      <c r="A1160" s="15" t="s">
        <v>35</v>
      </c>
      <c r="B1160" s="36" t="s">
        <v>1207</v>
      </c>
      <c r="C1160" s="37" t="s">
        <v>520</v>
      </c>
      <c r="D1160" s="29" t="str">
        <f t="shared" si="1"/>
        <v>0</v>
      </c>
      <c r="E1160" s="29" t="str">
        <f t="shared" si="2"/>
        <v>0</v>
      </c>
      <c r="F1160" s="29" t="str">
        <f t="shared" si="3"/>
        <v>0</v>
      </c>
      <c r="G1160" s="32" t="str">
        <f t="shared" si="4"/>
        <v>0</v>
      </c>
      <c r="H1160" s="39">
        <v>10666.64</v>
      </c>
      <c r="I1160" s="40"/>
      <c r="K1160" s="36"/>
      <c r="L1160" s="2"/>
      <c r="M1160" s="38"/>
      <c r="N1160" s="38"/>
      <c r="O1160" s="38"/>
    </row>
    <row r="1161">
      <c r="A1161" s="15" t="s">
        <v>35</v>
      </c>
      <c r="B1161" s="36" t="s">
        <v>1208</v>
      </c>
      <c r="C1161" s="37" t="s">
        <v>520</v>
      </c>
      <c r="D1161" s="29" t="str">
        <f t="shared" si="1"/>
        <v>0</v>
      </c>
      <c r="E1161" s="29" t="str">
        <f t="shared" si="2"/>
        <v>0</v>
      </c>
      <c r="F1161" s="29" t="str">
        <f t="shared" si="3"/>
        <v>0</v>
      </c>
      <c r="G1161" s="32" t="str">
        <f t="shared" si="4"/>
        <v>0</v>
      </c>
      <c r="H1161" s="39">
        <v>5308.82</v>
      </c>
      <c r="I1161" s="40"/>
      <c r="K1161" s="36"/>
      <c r="L1161" s="2"/>
      <c r="M1161" s="38"/>
      <c r="N1161" s="38"/>
      <c r="O1161" s="38"/>
    </row>
    <row r="1162">
      <c r="A1162" s="15" t="s">
        <v>35</v>
      </c>
      <c r="B1162" s="36" t="s">
        <v>1209</v>
      </c>
      <c r="C1162" s="37" t="s">
        <v>520</v>
      </c>
      <c r="D1162" s="29" t="str">
        <f t="shared" si="1"/>
        <v>0</v>
      </c>
      <c r="E1162" s="29" t="str">
        <f t="shared" si="2"/>
        <v>0</v>
      </c>
      <c r="F1162" s="29" t="str">
        <f t="shared" si="3"/>
        <v>0</v>
      </c>
      <c r="G1162" s="32" t="str">
        <f t="shared" si="4"/>
        <v>0</v>
      </c>
      <c r="H1162" s="39">
        <v>5203.63</v>
      </c>
      <c r="I1162" s="40"/>
      <c r="K1162" s="36"/>
      <c r="L1162" s="2"/>
      <c r="M1162" s="38"/>
      <c r="N1162" s="38"/>
      <c r="O1162" s="38"/>
    </row>
    <row r="1163">
      <c r="A1163" s="15" t="s">
        <v>35</v>
      </c>
      <c r="B1163" s="36" t="s">
        <v>1210</v>
      </c>
      <c r="C1163" s="37" t="s">
        <v>520</v>
      </c>
      <c r="D1163" s="29" t="str">
        <f t="shared" si="1"/>
        <v>0</v>
      </c>
      <c r="E1163" s="29" t="str">
        <f t="shared" si="2"/>
        <v>0</v>
      </c>
      <c r="F1163" s="29" t="str">
        <f t="shared" si="3"/>
        <v>0</v>
      </c>
      <c r="G1163" s="32" t="str">
        <f t="shared" si="4"/>
        <v>0</v>
      </c>
      <c r="H1163" s="39">
        <v>14491.58</v>
      </c>
      <c r="I1163" s="40"/>
      <c r="K1163" s="36"/>
      <c r="L1163" s="2"/>
      <c r="M1163" s="38"/>
      <c r="N1163" s="38"/>
      <c r="O1163" s="38"/>
    </row>
    <row r="1164">
      <c r="A1164" s="15" t="s">
        <v>35</v>
      </c>
      <c r="B1164" s="36" t="s">
        <v>1211</v>
      </c>
      <c r="C1164" s="37" t="s">
        <v>520</v>
      </c>
      <c r="D1164" s="29" t="str">
        <f t="shared" si="1"/>
        <v>0</v>
      </c>
      <c r="E1164" s="29" t="str">
        <f t="shared" si="2"/>
        <v>0</v>
      </c>
      <c r="F1164" s="29" t="str">
        <f t="shared" si="3"/>
        <v>0</v>
      </c>
      <c r="G1164" s="32" t="str">
        <f t="shared" si="4"/>
        <v>0</v>
      </c>
      <c r="H1164" s="39">
        <v>15675.08</v>
      </c>
      <c r="I1164" s="40"/>
      <c r="K1164" s="36"/>
      <c r="L1164" s="2"/>
      <c r="M1164" s="38"/>
      <c r="N1164" s="38"/>
      <c r="O1164" s="38"/>
    </row>
    <row r="1165">
      <c r="A1165" s="15" t="s">
        <v>35</v>
      </c>
      <c r="B1165" s="36" t="s">
        <v>1212</v>
      </c>
      <c r="C1165" s="37" t="s">
        <v>520</v>
      </c>
      <c r="D1165" s="29" t="str">
        <f t="shared" si="1"/>
        <v>JX Holdings </v>
      </c>
      <c r="E1165" s="29" t="str">
        <f t="shared" si="2"/>
        <v>0</v>
      </c>
      <c r="F1165" s="35" t="str">
        <f t="shared" si="3"/>
        <v>JX HOLDINGS INC</v>
      </c>
      <c r="G1165" s="32">
        <f t="shared" si="4"/>
        <v>16965.04</v>
      </c>
      <c r="H1165" s="39">
        <v>16965.04</v>
      </c>
      <c r="I1165" s="40"/>
      <c r="K1165" s="36"/>
      <c r="L1165" s="2"/>
      <c r="M1165" s="38"/>
      <c r="N1165" s="38"/>
      <c r="O1165" s="38"/>
    </row>
    <row r="1166">
      <c r="A1166" s="15" t="s">
        <v>35</v>
      </c>
      <c r="B1166" s="36" t="s">
        <v>1213</v>
      </c>
      <c r="C1166" s="37" t="s">
        <v>520</v>
      </c>
      <c r="D1166" s="29" t="str">
        <f t="shared" si="1"/>
        <v>0</v>
      </c>
      <c r="E1166" s="29" t="str">
        <f t="shared" si="2"/>
        <v>0</v>
      </c>
      <c r="F1166" s="29" t="str">
        <f t="shared" si="3"/>
        <v>0</v>
      </c>
      <c r="G1166" s="32" t="str">
        <f t="shared" si="4"/>
        <v>0</v>
      </c>
      <c r="H1166" s="39">
        <v>8230.5</v>
      </c>
      <c r="I1166" s="40"/>
      <c r="K1166" s="36"/>
      <c r="L1166" s="2"/>
      <c r="M1166" s="38"/>
      <c r="N1166" s="38"/>
      <c r="O1166" s="38"/>
    </row>
    <row r="1167">
      <c r="A1167" s="15" t="s">
        <v>35</v>
      </c>
      <c r="B1167" s="36" t="s">
        <v>1214</v>
      </c>
      <c r="C1167" s="37" t="s">
        <v>520</v>
      </c>
      <c r="D1167" s="29" t="str">
        <f t="shared" si="1"/>
        <v>0</v>
      </c>
      <c r="E1167" s="29" t="str">
        <f t="shared" si="2"/>
        <v>0</v>
      </c>
      <c r="F1167" s="29" t="str">
        <f t="shared" si="3"/>
        <v>0</v>
      </c>
      <c r="G1167" s="32" t="str">
        <f t="shared" si="4"/>
        <v>0</v>
      </c>
      <c r="H1167" s="39">
        <v>4635.32</v>
      </c>
      <c r="I1167" s="40"/>
      <c r="K1167" s="36"/>
      <c r="L1167" s="2"/>
      <c r="M1167" s="38"/>
      <c r="N1167" s="38"/>
      <c r="O1167" s="38"/>
    </row>
    <row r="1168">
      <c r="A1168" s="15" t="s">
        <v>35</v>
      </c>
      <c r="B1168" s="36" t="s">
        <v>1215</v>
      </c>
      <c r="C1168" s="37" t="s">
        <v>520</v>
      </c>
      <c r="D1168" s="29" t="str">
        <f t="shared" si="1"/>
        <v>0</v>
      </c>
      <c r="E1168" s="29" t="str">
        <f t="shared" si="2"/>
        <v>0</v>
      </c>
      <c r="F1168" s="29" t="str">
        <f t="shared" si="3"/>
        <v>0</v>
      </c>
      <c r="G1168" s="32" t="str">
        <f t="shared" si="4"/>
        <v>0</v>
      </c>
      <c r="H1168" s="39">
        <v>4592.6</v>
      </c>
      <c r="I1168" s="40"/>
      <c r="K1168" s="36"/>
      <c r="L1168" s="2"/>
      <c r="M1168" s="38"/>
      <c r="N1168" s="38"/>
      <c r="O1168" s="38"/>
    </row>
    <row r="1169">
      <c r="A1169" s="15" t="s">
        <v>35</v>
      </c>
      <c r="B1169" s="36" t="s">
        <v>1216</v>
      </c>
      <c r="C1169" s="37" t="s">
        <v>520</v>
      </c>
      <c r="D1169" s="29" t="str">
        <f t="shared" si="1"/>
        <v>0</v>
      </c>
      <c r="E1169" s="29" t="str">
        <f t="shared" si="2"/>
        <v>0</v>
      </c>
      <c r="F1169" s="29" t="str">
        <f t="shared" si="3"/>
        <v>0</v>
      </c>
      <c r="G1169" s="32" t="str">
        <f t="shared" si="4"/>
        <v>0</v>
      </c>
      <c r="H1169" s="39">
        <v>12231.85</v>
      </c>
      <c r="I1169" s="40"/>
      <c r="K1169" s="36"/>
      <c r="L1169" s="2"/>
      <c r="M1169" s="38"/>
      <c r="N1169" s="38"/>
      <c r="O1169" s="38"/>
    </row>
    <row r="1170">
      <c r="A1170" s="15" t="s">
        <v>35</v>
      </c>
      <c r="B1170" s="36" t="s">
        <v>1217</v>
      </c>
      <c r="C1170" s="37" t="s">
        <v>520</v>
      </c>
      <c r="D1170" s="29" t="str">
        <f t="shared" si="1"/>
        <v>0</v>
      </c>
      <c r="E1170" s="29" t="str">
        <f t="shared" si="2"/>
        <v>0</v>
      </c>
      <c r="F1170" s="29" t="str">
        <f t="shared" si="3"/>
        <v>0</v>
      </c>
      <c r="G1170" s="32" t="str">
        <f t="shared" si="4"/>
        <v>0</v>
      </c>
      <c r="H1170" s="39">
        <v>5142.79</v>
      </c>
      <c r="I1170" s="40"/>
      <c r="K1170" s="36"/>
      <c r="L1170" s="2"/>
      <c r="M1170" s="38"/>
      <c r="N1170" s="38"/>
      <c r="O1170" s="38"/>
    </row>
    <row r="1171">
      <c r="A1171" s="15" t="s">
        <v>35</v>
      </c>
      <c r="B1171" s="36" t="s">
        <v>1218</v>
      </c>
      <c r="C1171" s="37" t="s">
        <v>520</v>
      </c>
      <c r="D1171" s="29" t="str">
        <f t="shared" si="1"/>
        <v>0</v>
      </c>
      <c r="E1171" s="29" t="str">
        <f t="shared" si="2"/>
        <v>0</v>
      </c>
      <c r="F1171" s="29" t="str">
        <f t="shared" si="3"/>
        <v>0</v>
      </c>
      <c r="G1171" s="32" t="str">
        <f t="shared" si="4"/>
        <v>0</v>
      </c>
      <c r="H1171" s="39">
        <v>18475.31</v>
      </c>
      <c r="I1171" s="40"/>
      <c r="K1171" s="36"/>
      <c r="L1171" s="2"/>
      <c r="M1171" s="38"/>
      <c r="N1171" s="38"/>
      <c r="O1171" s="38"/>
    </row>
    <row r="1172">
      <c r="A1172" s="15" t="s">
        <v>35</v>
      </c>
      <c r="B1172" s="36" t="s">
        <v>1219</v>
      </c>
      <c r="C1172" s="37" t="s">
        <v>520</v>
      </c>
      <c r="D1172" s="29" t="str">
        <f t="shared" si="1"/>
        <v>0</v>
      </c>
      <c r="E1172" s="29" t="str">
        <f t="shared" si="2"/>
        <v>0</v>
      </c>
      <c r="F1172" s="29" t="str">
        <f t="shared" si="3"/>
        <v>0</v>
      </c>
      <c r="G1172" s="32" t="str">
        <f t="shared" si="4"/>
        <v>0</v>
      </c>
      <c r="H1172" s="39">
        <v>22655.29</v>
      </c>
      <c r="I1172" s="40"/>
      <c r="K1172" s="36"/>
      <c r="L1172" s="2"/>
      <c r="M1172" s="38"/>
      <c r="N1172" s="38"/>
      <c r="O1172" s="38"/>
    </row>
    <row r="1173">
      <c r="A1173" s="15" t="s">
        <v>35</v>
      </c>
      <c r="B1173" s="36" t="s">
        <v>1220</v>
      </c>
      <c r="C1173" s="37" t="s">
        <v>520</v>
      </c>
      <c r="D1173" s="29" t="str">
        <f t="shared" si="1"/>
        <v>0</v>
      </c>
      <c r="E1173" s="29" t="str">
        <f t="shared" si="2"/>
        <v>0</v>
      </c>
      <c r="F1173" s="29" t="str">
        <f t="shared" si="3"/>
        <v>0</v>
      </c>
      <c r="G1173" s="32" t="str">
        <f t="shared" si="4"/>
        <v>0</v>
      </c>
      <c r="H1173" s="39">
        <v>5638.83</v>
      </c>
      <c r="I1173" s="40"/>
      <c r="K1173" s="36"/>
      <c r="L1173" s="2"/>
      <c r="M1173" s="38"/>
      <c r="N1173" s="38"/>
      <c r="O1173" s="38"/>
    </row>
    <row r="1174">
      <c r="A1174" s="15" t="s">
        <v>35</v>
      </c>
      <c r="B1174" s="36" t="s">
        <v>1221</v>
      </c>
      <c r="C1174" s="37" t="s">
        <v>520</v>
      </c>
      <c r="D1174" s="29" t="str">
        <f t="shared" si="1"/>
        <v>0</v>
      </c>
      <c r="E1174" s="29" t="str">
        <f t="shared" si="2"/>
        <v>0</v>
      </c>
      <c r="F1174" s="29" t="str">
        <f t="shared" si="3"/>
        <v>0</v>
      </c>
      <c r="G1174" s="32" t="str">
        <f t="shared" si="4"/>
        <v>0</v>
      </c>
      <c r="H1174" s="39">
        <v>8717.24</v>
      </c>
      <c r="I1174" s="40"/>
      <c r="K1174" s="36"/>
      <c r="L1174" s="2"/>
      <c r="M1174" s="38"/>
      <c r="N1174" s="38"/>
      <c r="O1174" s="38"/>
    </row>
    <row r="1175">
      <c r="A1175" s="15" t="s">
        <v>35</v>
      </c>
      <c r="B1175" s="36" t="s">
        <v>1222</v>
      </c>
      <c r="C1175" s="37" t="s">
        <v>520</v>
      </c>
      <c r="D1175" s="29" t="str">
        <f t="shared" si="1"/>
        <v>0</v>
      </c>
      <c r="E1175" s="29" t="str">
        <f t="shared" si="2"/>
        <v>0</v>
      </c>
      <c r="F1175" s="29" t="str">
        <f t="shared" si="3"/>
        <v>0</v>
      </c>
      <c r="G1175" s="32" t="str">
        <f t="shared" si="4"/>
        <v>0</v>
      </c>
      <c r="H1175" s="39">
        <v>20950.6</v>
      </c>
      <c r="I1175" s="40"/>
      <c r="K1175" s="36"/>
      <c r="L1175" s="2"/>
      <c r="M1175" s="38"/>
      <c r="N1175" s="38"/>
      <c r="O1175" s="38"/>
    </row>
    <row r="1176">
      <c r="A1176" s="15" t="s">
        <v>35</v>
      </c>
      <c r="B1176" s="36" t="s">
        <v>1223</v>
      </c>
      <c r="C1176" s="37" t="s">
        <v>520</v>
      </c>
      <c r="D1176" s="29" t="str">
        <f t="shared" si="1"/>
        <v>0</v>
      </c>
      <c r="E1176" s="29" t="str">
        <f t="shared" si="2"/>
        <v>0</v>
      </c>
      <c r="F1176" s="29" t="str">
        <f t="shared" si="3"/>
        <v>0</v>
      </c>
      <c r="G1176" s="32" t="str">
        <f t="shared" si="4"/>
        <v>0</v>
      </c>
      <c r="H1176" s="39">
        <v>21353.28</v>
      </c>
      <c r="I1176" s="40"/>
      <c r="K1176" s="36"/>
      <c r="L1176" s="2"/>
      <c r="M1176" s="38"/>
      <c r="N1176" s="38"/>
      <c r="O1176" s="38"/>
    </row>
    <row r="1177">
      <c r="A1177" s="15" t="s">
        <v>35</v>
      </c>
      <c r="B1177" s="36" t="s">
        <v>1224</v>
      </c>
      <c r="C1177" s="37" t="s">
        <v>520</v>
      </c>
      <c r="D1177" s="29" t="str">
        <f t="shared" si="1"/>
        <v>0</v>
      </c>
      <c r="E1177" s="29" t="str">
        <f t="shared" si="2"/>
        <v>0</v>
      </c>
      <c r="F1177" s="29" t="str">
        <f t="shared" si="3"/>
        <v>0</v>
      </c>
      <c r="G1177" s="32" t="str">
        <f t="shared" si="4"/>
        <v>0</v>
      </c>
      <c r="H1177" s="39">
        <v>46085.34</v>
      </c>
      <c r="I1177" s="40"/>
      <c r="K1177" s="36"/>
      <c r="L1177" s="2"/>
      <c r="M1177" s="38"/>
      <c r="N1177" s="38"/>
      <c r="O1177" s="38"/>
    </row>
    <row r="1178">
      <c r="A1178" s="15" t="s">
        <v>35</v>
      </c>
      <c r="B1178" s="36" t="s">
        <v>1225</v>
      </c>
      <c r="C1178" s="37" t="s">
        <v>520</v>
      </c>
      <c r="D1178" s="29" t="str">
        <f t="shared" si="1"/>
        <v>0</v>
      </c>
      <c r="E1178" s="29" t="str">
        <f t="shared" si="2"/>
        <v>0</v>
      </c>
      <c r="F1178" s="29" t="str">
        <f t="shared" si="3"/>
        <v>0</v>
      </c>
      <c r="G1178" s="32" t="str">
        <f t="shared" si="4"/>
        <v>0</v>
      </c>
      <c r="H1178" s="39">
        <v>5879.18</v>
      </c>
      <c r="I1178" s="40"/>
      <c r="K1178" s="36"/>
      <c r="L1178" s="2"/>
      <c r="M1178" s="38"/>
      <c r="N1178" s="38"/>
      <c r="O1178" s="38"/>
    </row>
    <row r="1179">
      <c r="A1179" s="15" t="s">
        <v>35</v>
      </c>
      <c r="B1179" s="36" t="s">
        <v>1226</v>
      </c>
      <c r="C1179" s="37" t="s">
        <v>520</v>
      </c>
      <c r="D1179" s="29" t="str">
        <f t="shared" si="1"/>
        <v>0</v>
      </c>
      <c r="E1179" s="29" t="str">
        <f t="shared" si="2"/>
        <v>0</v>
      </c>
      <c r="F1179" s="29" t="str">
        <f t="shared" si="3"/>
        <v>0</v>
      </c>
      <c r="G1179" s="32" t="str">
        <f t="shared" si="4"/>
        <v>0</v>
      </c>
      <c r="H1179" s="39">
        <v>5502.61</v>
      </c>
      <c r="I1179" s="40"/>
      <c r="K1179" s="36"/>
      <c r="L1179" s="2"/>
      <c r="M1179" s="38"/>
      <c r="N1179" s="38"/>
      <c r="O1179" s="38"/>
    </row>
    <row r="1180">
      <c r="A1180" s="15" t="s">
        <v>35</v>
      </c>
      <c r="B1180" s="36" t="s">
        <v>1227</v>
      </c>
      <c r="C1180" s="37" t="s">
        <v>520</v>
      </c>
      <c r="D1180" s="29" t="str">
        <f t="shared" si="1"/>
        <v>0</v>
      </c>
      <c r="E1180" s="29" t="str">
        <f t="shared" si="2"/>
        <v>0</v>
      </c>
      <c r="F1180" s="29" t="str">
        <f t="shared" si="3"/>
        <v>0</v>
      </c>
      <c r="G1180" s="32" t="str">
        <f t="shared" si="4"/>
        <v>0</v>
      </c>
      <c r="H1180" s="39">
        <v>19764.88</v>
      </c>
      <c r="I1180" s="40"/>
      <c r="K1180" s="36"/>
      <c r="L1180" s="2"/>
      <c r="M1180" s="38"/>
      <c r="N1180" s="38"/>
      <c r="O1180" s="38"/>
    </row>
    <row r="1181">
      <c r="A1181" s="15" t="s">
        <v>35</v>
      </c>
      <c r="B1181" s="36" t="s">
        <v>1228</v>
      </c>
      <c r="C1181" s="37" t="s">
        <v>520</v>
      </c>
      <c r="D1181" s="29" t="str">
        <f t="shared" si="1"/>
        <v>0</v>
      </c>
      <c r="E1181" s="29" t="str">
        <f t="shared" si="2"/>
        <v>0</v>
      </c>
      <c r="F1181" s="29" t="str">
        <f t="shared" si="3"/>
        <v>0</v>
      </c>
      <c r="G1181" s="32" t="str">
        <f t="shared" si="4"/>
        <v>0</v>
      </c>
      <c r="H1181" s="39">
        <v>10243.5</v>
      </c>
      <c r="I1181" s="40"/>
      <c r="K1181" s="36"/>
      <c r="L1181" s="2"/>
      <c r="M1181" s="38"/>
      <c r="N1181" s="38"/>
      <c r="O1181" s="38"/>
    </row>
    <row r="1182">
      <c r="A1182" s="15" t="s">
        <v>35</v>
      </c>
      <c r="B1182" s="36" t="s">
        <v>1229</v>
      </c>
      <c r="C1182" s="37" t="s">
        <v>520</v>
      </c>
      <c r="D1182" s="29" t="str">
        <f t="shared" si="1"/>
        <v>0</v>
      </c>
      <c r="E1182" s="29" t="str">
        <f t="shared" si="2"/>
        <v>0</v>
      </c>
      <c r="F1182" s="29" t="str">
        <f t="shared" si="3"/>
        <v>0</v>
      </c>
      <c r="G1182" s="32" t="str">
        <f t="shared" si="4"/>
        <v>0</v>
      </c>
      <c r="H1182" s="39">
        <v>17263.19</v>
      </c>
      <c r="I1182" s="40"/>
      <c r="K1182" s="36"/>
      <c r="L1182" s="2"/>
      <c r="M1182" s="38"/>
      <c r="N1182" s="38"/>
      <c r="O1182" s="38"/>
    </row>
    <row r="1183">
      <c r="A1183" s="15" t="s">
        <v>35</v>
      </c>
      <c r="B1183" s="36" t="s">
        <v>1230</v>
      </c>
      <c r="C1183" s="37" t="s">
        <v>520</v>
      </c>
      <c r="D1183" s="29" t="str">
        <f t="shared" si="1"/>
        <v>0</v>
      </c>
      <c r="E1183" s="29" t="str">
        <f t="shared" si="2"/>
        <v>0</v>
      </c>
      <c r="F1183" s="29" t="str">
        <f t="shared" si="3"/>
        <v>0</v>
      </c>
      <c r="G1183" s="32" t="str">
        <f t="shared" si="4"/>
        <v>0</v>
      </c>
      <c r="H1183" s="39">
        <v>21302.42</v>
      </c>
      <c r="I1183" s="40"/>
      <c r="K1183" s="36"/>
      <c r="L1183" s="2"/>
      <c r="M1183" s="38"/>
      <c r="N1183" s="38"/>
      <c r="O1183" s="38"/>
    </row>
    <row r="1184">
      <c r="A1184" s="15" t="s">
        <v>35</v>
      </c>
      <c r="B1184" s="36" t="s">
        <v>1231</v>
      </c>
      <c r="C1184" s="37" t="s">
        <v>520</v>
      </c>
      <c r="D1184" s="29" t="str">
        <f t="shared" si="1"/>
        <v>0</v>
      </c>
      <c r="E1184" s="29" t="str">
        <f t="shared" si="2"/>
        <v>0</v>
      </c>
      <c r="F1184" s="29" t="str">
        <f t="shared" si="3"/>
        <v>0</v>
      </c>
      <c r="G1184" s="32" t="str">
        <f t="shared" si="4"/>
        <v>0</v>
      </c>
      <c r="H1184" s="39">
        <v>13824.79</v>
      </c>
      <c r="I1184" s="40"/>
      <c r="K1184" s="36"/>
      <c r="L1184" s="2"/>
      <c r="M1184" s="38"/>
      <c r="N1184" s="38"/>
      <c r="O1184" s="38"/>
    </row>
    <row r="1185">
      <c r="A1185" s="15" t="s">
        <v>35</v>
      </c>
      <c r="B1185" s="36" t="s">
        <v>1232</v>
      </c>
      <c r="C1185" s="37" t="s">
        <v>520</v>
      </c>
      <c r="D1185" s="29" t="str">
        <f t="shared" si="1"/>
        <v>0</v>
      </c>
      <c r="E1185" s="29" t="str">
        <f t="shared" si="2"/>
        <v>0</v>
      </c>
      <c r="F1185" s="29" t="str">
        <f t="shared" si="3"/>
        <v>0</v>
      </c>
      <c r="G1185" s="32" t="str">
        <f t="shared" si="4"/>
        <v>0</v>
      </c>
      <c r="H1185" s="39">
        <v>17347.35</v>
      </c>
      <c r="I1185" s="40"/>
      <c r="K1185" s="36"/>
      <c r="L1185" s="2"/>
      <c r="M1185" s="38"/>
      <c r="N1185" s="38"/>
      <c r="O1185" s="38"/>
    </row>
    <row r="1186">
      <c r="A1186" s="15" t="s">
        <v>35</v>
      </c>
      <c r="B1186" s="36" t="s">
        <v>1233</v>
      </c>
      <c r="C1186" s="37" t="s">
        <v>520</v>
      </c>
      <c r="D1186" s="29" t="str">
        <f t="shared" si="1"/>
        <v>0</v>
      </c>
      <c r="E1186" s="29" t="str">
        <f t="shared" si="2"/>
        <v>0</v>
      </c>
      <c r="F1186" s="29" t="str">
        <f t="shared" si="3"/>
        <v>0</v>
      </c>
      <c r="G1186" s="32" t="str">
        <f t="shared" si="4"/>
        <v>0</v>
      </c>
      <c r="H1186" s="39">
        <v>26679.25</v>
      </c>
      <c r="I1186" s="40"/>
      <c r="K1186" s="36"/>
      <c r="L1186" s="2"/>
      <c r="M1186" s="38"/>
      <c r="N1186" s="38"/>
      <c r="O1186" s="38"/>
    </row>
    <row r="1187">
      <c r="A1187" s="15" t="s">
        <v>35</v>
      </c>
      <c r="B1187" s="36" t="s">
        <v>1234</v>
      </c>
      <c r="C1187" s="37" t="s">
        <v>520</v>
      </c>
      <c r="D1187" s="29" t="str">
        <f t="shared" si="1"/>
        <v>0</v>
      </c>
      <c r="E1187" s="29" t="str">
        <f t="shared" si="2"/>
        <v>0</v>
      </c>
      <c r="F1187" s="29" t="str">
        <f t="shared" si="3"/>
        <v>0</v>
      </c>
      <c r="G1187" s="32" t="str">
        <f t="shared" si="4"/>
        <v>0</v>
      </c>
      <c r="H1187" s="39">
        <v>7470.73</v>
      </c>
      <c r="I1187" s="40"/>
      <c r="K1187" s="36"/>
      <c r="L1187" s="2"/>
      <c r="M1187" s="38"/>
      <c r="N1187" s="38"/>
      <c r="O1187" s="38"/>
    </row>
    <row r="1188">
      <c r="A1188" s="15" t="s">
        <v>35</v>
      </c>
      <c r="B1188" s="36" t="s">
        <v>1235</v>
      </c>
      <c r="C1188" s="37" t="s">
        <v>520</v>
      </c>
      <c r="D1188" s="29" t="str">
        <f t="shared" si="1"/>
        <v>0</v>
      </c>
      <c r="E1188" s="29" t="str">
        <f t="shared" si="2"/>
        <v>0</v>
      </c>
      <c r="F1188" s="29" t="str">
        <f t="shared" si="3"/>
        <v>0</v>
      </c>
      <c r="G1188" s="32" t="str">
        <f t="shared" si="4"/>
        <v>0</v>
      </c>
      <c r="H1188" s="39">
        <v>18647.16</v>
      </c>
      <c r="I1188" s="40"/>
      <c r="K1188" s="36"/>
      <c r="L1188" s="2"/>
      <c r="M1188" s="38"/>
      <c r="N1188" s="38"/>
      <c r="O1188" s="38"/>
    </row>
    <row r="1189">
      <c r="A1189" s="15" t="s">
        <v>35</v>
      </c>
      <c r="B1189" s="36" t="s">
        <v>1236</v>
      </c>
      <c r="C1189" s="37" t="s">
        <v>520</v>
      </c>
      <c r="D1189" s="29" t="str">
        <f t="shared" si="1"/>
        <v>0</v>
      </c>
      <c r="E1189" s="29" t="str">
        <f t="shared" si="2"/>
        <v>0</v>
      </c>
      <c r="F1189" s="29" t="str">
        <f t="shared" si="3"/>
        <v>0</v>
      </c>
      <c r="G1189" s="32" t="str">
        <f t="shared" si="4"/>
        <v>0</v>
      </c>
      <c r="H1189" s="39">
        <v>4557.66</v>
      </c>
      <c r="I1189" s="40"/>
      <c r="K1189" s="36"/>
      <c r="L1189" s="2"/>
      <c r="M1189" s="38"/>
      <c r="N1189" s="38"/>
      <c r="O1189" s="38"/>
    </row>
    <row r="1190">
      <c r="A1190" s="15" t="s">
        <v>35</v>
      </c>
      <c r="B1190" s="36" t="s">
        <v>1237</v>
      </c>
      <c r="C1190" s="37" t="s">
        <v>520</v>
      </c>
      <c r="D1190" s="29" t="str">
        <f t="shared" si="1"/>
        <v>0</v>
      </c>
      <c r="E1190" s="29" t="str">
        <f t="shared" si="2"/>
        <v>0</v>
      </c>
      <c r="F1190" s="29" t="str">
        <f t="shared" si="3"/>
        <v>0</v>
      </c>
      <c r="G1190" s="32" t="str">
        <f t="shared" si="4"/>
        <v>0</v>
      </c>
      <c r="H1190" s="39">
        <v>52796.16</v>
      </c>
      <c r="I1190" s="40"/>
      <c r="K1190" s="36"/>
      <c r="L1190" s="2"/>
      <c r="M1190" s="38"/>
      <c r="N1190" s="38"/>
      <c r="O1190" s="38"/>
    </row>
    <row r="1191">
      <c r="A1191" s="15" t="s">
        <v>35</v>
      </c>
      <c r="B1191" s="36" t="s">
        <v>1238</v>
      </c>
      <c r="C1191" s="37" t="s">
        <v>520</v>
      </c>
      <c r="D1191" s="29" t="str">
        <f t="shared" si="1"/>
        <v>0</v>
      </c>
      <c r="E1191" s="29" t="str">
        <f t="shared" si="2"/>
        <v>0</v>
      </c>
      <c r="F1191" s="29" t="str">
        <f t="shared" si="3"/>
        <v>0</v>
      </c>
      <c r="G1191" s="32" t="str">
        <f t="shared" si="4"/>
        <v>0</v>
      </c>
      <c r="H1191" s="39">
        <v>10887.25</v>
      </c>
      <c r="I1191" s="40"/>
      <c r="K1191" s="36"/>
      <c r="L1191" s="2"/>
      <c r="M1191" s="38"/>
      <c r="N1191" s="38"/>
      <c r="O1191" s="38"/>
    </row>
    <row r="1192">
      <c r="A1192" s="15" t="s">
        <v>35</v>
      </c>
      <c r="B1192" s="36" t="s">
        <v>1239</v>
      </c>
      <c r="C1192" s="37" t="s">
        <v>520</v>
      </c>
      <c r="D1192" s="29" t="str">
        <f t="shared" si="1"/>
        <v>0</v>
      </c>
      <c r="E1192" s="29" t="str">
        <f t="shared" si="2"/>
        <v>0</v>
      </c>
      <c r="F1192" s="29" t="str">
        <f t="shared" si="3"/>
        <v>0</v>
      </c>
      <c r="G1192" s="32" t="str">
        <f t="shared" si="4"/>
        <v>0</v>
      </c>
      <c r="H1192" s="39">
        <v>32392.04</v>
      </c>
      <c r="I1192" s="40"/>
      <c r="K1192" s="36"/>
      <c r="L1192" s="2"/>
      <c r="M1192" s="38"/>
      <c r="N1192" s="38"/>
      <c r="O1192" s="38"/>
    </row>
    <row r="1193">
      <c r="A1193" s="15" t="s">
        <v>35</v>
      </c>
      <c r="B1193" s="36" t="s">
        <v>1240</v>
      </c>
      <c r="C1193" s="37" t="s">
        <v>520</v>
      </c>
      <c r="D1193" s="29" t="str">
        <f t="shared" si="1"/>
        <v>0</v>
      </c>
      <c r="E1193" s="29" t="str">
        <f t="shared" si="2"/>
        <v>0</v>
      </c>
      <c r="F1193" s="29" t="str">
        <f t="shared" si="3"/>
        <v>0</v>
      </c>
      <c r="G1193" s="32" t="str">
        <f t="shared" si="4"/>
        <v>0</v>
      </c>
      <c r="H1193" s="39">
        <v>12904.67</v>
      </c>
      <c r="I1193" s="40"/>
      <c r="K1193" s="36"/>
      <c r="L1193" s="2"/>
      <c r="M1193" s="38"/>
      <c r="N1193" s="38"/>
      <c r="O1193" s="38"/>
    </row>
    <row r="1194">
      <c r="A1194" s="15" t="s">
        <v>35</v>
      </c>
      <c r="B1194" s="36" t="s">
        <v>1241</v>
      </c>
      <c r="C1194" s="37" t="s">
        <v>520</v>
      </c>
      <c r="D1194" s="29" t="str">
        <f t="shared" si="1"/>
        <v>0</v>
      </c>
      <c r="E1194" s="29" t="str">
        <f t="shared" si="2"/>
        <v>0</v>
      </c>
      <c r="F1194" s="29" t="str">
        <f t="shared" si="3"/>
        <v>0</v>
      </c>
      <c r="G1194" s="32" t="str">
        <f t="shared" si="4"/>
        <v>0</v>
      </c>
      <c r="H1194" s="39">
        <v>6587.6</v>
      </c>
      <c r="I1194" s="40"/>
      <c r="K1194" s="36"/>
      <c r="L1194" s="2"/>
      <c r="M1194" s="38"/>
      <c r="N1194" s="38"/>
      <c r="O1194" s="38"/>
    </row>
    <row r="1195">
      <c r="A1195" s="15" t="s">
        <v>35</v>
      </c>
      <c r="B1195" s="36" t="s">
        <v>1242</v>
      </c>
      <c r="C1195" s="37" t="s">
        <v>520</v>
      </c>
      <c r="D1195" s="29" t="str">
        <f t="shared" si="1"/>
        <v>0</v>
      </c>
      <c r="E1195" s="29" t="str">
        <f t="shared" si="2"/>
        <v>0</v>
      </c>
      <c r="F1195" s="29" t="str">
        <f t="shared" si="3"/>
        <v>0</v>
      </c>
      <c r="G1195" s="32" t="str">
        <f t="shared" si="4"/>
        <v>0</v>
      </c>
      <c r="H1195" s="39">
        <v>8330.99</v>
      </c>
      <c r="I1195" s="40"/>
      <c r="K1195" s="36"/>
      <c r="L1195" s="2"/>
      <c r="M1195" s="38"/>
      <c r="N1195" s="38"/>
      <c r="O1195" s="38"/>
    </row>
    <row r="1196">
      <c r="A1196" s="15" t="s">
        <v>35</v>
      </c>
      <c r="B1196" s="36" t="s">
        <v>1243</v>
      </c>
      <c r="C1196" s="37" t="s">
        <v>520</v>
      </c>
      <c r="D1196" s="29" t="str">
        <f t="shared" si="1"/>
        <v>0</v>
      </c>
      <c r="E1196" s="29" t="str">
        <f t="shared" si="2"/>
        <v>0</v>
      </c>
      <c r="F1196" s="29" t="str">
        <f t="shared" si="3"/>
        <v>0</v>
      </c>
      <c r="G1196" s="32" t="str">
        <f t="shared" si="4"/>
        <v>0</v>
      </c>
      <c r="H1196" s="39">
        <v>17436.87</v>
      </c>
      <c r="I1196" s="40"/>
      <c r="K1196" s="36"/>
      <c r="L1196" s="2"/>
      <c r="M1196" s="38"/>
      <c r="N1196" s="38"/>
      <c r="O1196" s="38"/>
    </row>
    <row r="1197">
      <c r="A1197" s="15" t="s">
        <v>35</v>
      </c>
      <c r="B1197" s="36" t="s">
        <v>1244</v>
      </c>
      <c r="C1197" s="37" t="s">
        <v>520</v>
      </c>
      <c r="D1197" s="29" t="str">
        <f t="shared" si="1"/>
        <v>0</v>
      </c>
      <c r="E1197" s="29" t="str">
        <f t="shared" si="2"/>
        <v>0</v>
      </c>
      <c r="F1197" s="29" t="str">
        <f t="shared" si="3"/>
        <v>0</v>
      </c>
      <c r="G1197" s="32" t="str">
        <f t="shared" si="4"/>
        <v>0</v>
      </c>
      <c r="H1197" s="39">
        <v>15125.86</v>
      </c>
      <c r="I1197" s="40"/>
      <c r="K1197" s="36"/>
      <c r="L1197" s="2"/>
      <c r="M1197" s="38"/>
      <c r="N1197" s="38"/>
      <c r="O1197" s="38"/>
    </row>
    <row r="1198">
      <c r="A1198" s="15" t="s">
        <v>35</v>
      </c>
      <c r="B1198" s="36" t="s">
        <v>1245</v>
      </c>
      <c r="C1198" s="37" t="s">
        <v>520</v>
      </c>
      <c r="D1198" s="29" t="str">
        <f t="shared" si="1"/>
        <v>0</v>
      </c>
      <c r="E1198" s="29" t="str">
        <f t="shared" si="2"/>
        <v>0</v>
      </c>
      <c r="F1198" s="29" t="str">
        <f t="shared" si="3"/>
        <v>0</v>
      </c>
      <c r="G1198" s="32" t="str">
        <f t="shared" si="4"/>
        <v>0</v>
      </c>
      <c r="H1198" s="39">
        <v>6767.47</v>
      </c>
      <c r="I1198" s="40"/>
      <c r="K1198" s="36"/>
      <c r="L1198" s="2"/>
      <c r="M1198" s="38"/>
      <c r="N1198" s="38"/>
      <c r="O1198" s="38"/>
    </row>
    <row r="1199">
      <c r="A1199" s="15" t="s">
        <v>35</v>
      </c>
      <c r="B1199" s="36" t="s">
        <v>1246</v>
      </c>
      <c r="C1199" s="37" t="s">
        <v>520</v>
      </c>
      <c r="D1199" s="29" t="str">
        <f t="shared" si="1"/>
        <v>0</v>
      </c>
      <c r="E1199" s="29" t="str">
        <f t="shared" si="2"/>
        <v>0</v>
      </c>
      <c r="F1199" s="29" t="str">
        <f t="shared" si="3"/>
        <v>0</v>
      </c>
      <c r="G1199" s="32" t="str">
        <f t="shared" si="4"/>
        <v>0</v>
      </c>
      <c r="H1199" s="39">
        <v>5994.64</v>
      </c>
      <c r="I1199" s="40"/>
      <c r="K1199" s="36"/>
      <c r="L1199" s="2"/>
      <c r="M1199" s="38"/>
      <c r="N1199" s="38"/>
      <c r="O1199" s="38"/>
    </row>
    <row r="1200">
      <c r="A1200" s="15" t="s">
        <v>35</v>
      </c>
      <c r="B1200" s="36" t="s">
        <v>1247</v>
      </c>
      <c r="C1200" s="37" t="s">
        <v>520</v>
      </c>
      <c r="D1200" s="29" t="str">
        <f t="shared" si="1"/>
        <v>0</v>
      </c>
      <c r="E1200" s="29" t="str">
        <f t="shared" si="2"/>
        <v>0</v>
      </c>
      <c r="F1200" s="29" t="str">
        <f t="shared" si="3"/>
        <v>0</v>
      </c>
      <c r="G1200" s="32" t="str">
        <f t="shared" si="4"/>
        <v>0</v>
      </c>
      <c r="H1200" s="39">
        <v>15708.32</v>
      </c>
      <c r="I1200" s="40"/>
      <c r="K1200" s="36"/>
      <c r="L1200" s="2"/>
      <c r="M1200" s="38"/>
      <c r="N1200" s="38"/>
      <c r="O1200" s="38"/>
    </row>
    <row r="1201">
      <c r="A1201" s="15" t="s">
        <v>35</v>
      </c>
      <c r="B1201" s="36" t="s">
        <v>1248</v>
      </c>
      <c r="C1201" s="37" t="s">
        <v>520</v>
      </c>
      <c r="D1201" s="29" t="str">
        <f t="shared" si="1"/>
        <v>0</v>
      </c>
      <c r="E1201" s="29" t="str">
        <f t="shared" si="2"/>
        <v>0</v>
      </c>
      <c r="F1201" s="29" t="str">
        <f t="shared" si="3"/>
        <v>0</v>
      </c>
      <c r="G1201" s="32" t="str">
        <f t="shared" si="4"/>
        <v>0</v>
      </c>
      <c r="H1201" s="39">
        <v>26484.25</v>
      </c>
      <c r="I1201" s="40"/>
      <c r="K1201" s="36"/>
      <c r="L1201" s="2"/>
      <c r="M1201" s="38"/>
      <c r="N1201" s="38"/>
      <c r="O1201" s="38"/>
    </row>
    <row r="1202">
      <c r="A1202" s="15" t="s">
        <v>35</v>
      </c>
      <c r="B1202" s="36" t="s">
        <v>1249</v>
      </c>
      <c r="C1202" s="37" t="s">
        <v>520</v>
      </c>
      <c r="D1202" s="29" t="str">
        <f t="shared" si="1"/>
        <v>0</v>
      </c>
      <c r="E1202" s="29" t="str">
        <f t="shared" si="2"/>
        <v>0</v>
      </c>
      <c r="F1202" s="29" t="str">
        <f t="shared" si="3"/>
        <v>0</v>
      </c>
      <c r="G1202" s="32" t="str">
        <f t="shared" si="4"/>
        <v>0</v>
      </c>
      <c r="H1202" s="39">
        <v>4679.59</v>
      </c>
      <c r="I1202" s="40"/>
      <c r="K1202" s="36"/>
      <c r="L1202" s="2"/>
      <c r="M1202" s="38"/>
      <c r="N1202" s="38"/>
      <c r="O1202" s="38"/>
    </row>
    <row r="1203">
      <c r="A1203" s="15" t="s">
        <v>35</v>
      </c>
      <c r="B1203" s="36" t="s">
        <v>1250</v>
      </c>
      <c r="C1203" s="37" t="s">
        <v>520</v>
      </c>
      <c r="D1203" s="29" t="str">
        <f t="shared" si="1"/>
        <v>0</v>
      </c>
      <c r="E1203" s="29" t="str">
        <f t="shared" si="2"/>
        <v>0</v>
      </c>
      <c r="F1203" s="29" t="str">
        <f t="shared" si="3"/>
        <v>0</v>
      </c>
      <c r="G1203" s="32" t="str">
        <f t="shared" si="4"/>
        <v>0</v>
      </c>
      <c r="H1203" s="39">
        <v>22763.66</v>
      </c>
      <c r="I1203" s="40"/>
      <c r="K1203" s="36"/>
      <c r="L1203" s="2"/>
      <c r="M1203" s="38"/>
      <c r="N1203" s="38"/>
      <c r="O1203" s="38"/>
    </row>
    <row r="1204">
      <c r="A1204" s="15" t="s">
        <v>35</v>
      </c>
      <c r="B1204" s="36" t="s">
        <v>1251</v>
      </c>
      <c r="C1204" s="37" t="s">
        <v>520</v>
      </c>
      <c r="D1204" s="29" t="str">
        <f t="shared" si="1"/>
        <v>0</v>
      </c>
      <c r="E1204" s="29" t="str">
        <f t="shared" si="2"/>
        <v>0</v>
      </c>
      <c r="F1204" s="29" t="str">
        <f t="shared" si="3"/>
        <v>0</v>
      </c>
      <c r="G1204" s="32" t="str">
        <f t="shared" si="4"/>
        <v>0</v>
      </c>
      <c r="H1204" s="39">
        <v>7052.33</v>
      </c>
      <c r="I1204" s="40"/>
      <c r="K1204" s="36"/>
      <c r="L1204" s="2"/>
      <c r="M1204" s="38"/>
      <c r="N1204" s="38"/>
      <c r="O1204" s="38"/>
    </row>
    <row r="1205">
      <c r="A1205" s="15" t="s">
        <v>35</v>
      </c>
      <c r="B1205" s="36" t="s">
        <v>1252</v>
      </c>
      <c r="C1205" s="37" t="s">
        <v>520</v>
      </c>
      <c r="D1205" s="29" t="str">
        <f t="shared" si="1"/>
        <v>0</v>
      </c>
      <c r="E1205" s="29" t="str">
        <f t="shared" si="2"/>
        <v>0</v>
      </c>
      <c r="F1205" s="29" t="str">
        <f t="shared" si="3"/>
        <v>0</v>
      </c>
      <c r="G1205" s="32" t="str">
        <f t="shared" si="4"/>
        <v>0</v>
      </c>
      <c r="H1205" s="39">
        <v>17735.24</v>
      </c>
      <c r="I1205" s="40"/>
      <c r="K1205" s="36"/>
      <c r="L1205" s="2"/>
      <c r="M1205" s="38"/>
      <c r="N1205" s="38"/>
      <c r="O1205" s="38"/>
    </row>
    <row r="1206">
      <c r="A1206" s="15" t="s">
        <v>35</v>
      </c>
      <c r="B1206" s="36" t="s">
        <v>1253</v>
      </c>
      <c r="C1206" s="37" t="s">
        <v>520</v>
      </c>
      <c r="D1206" s="29" t="str">
        <f t="shared" si="1"/>
        <v>0</v>
      </c>
      <c r="E1206" s="29" t="str">
        <f t="shared" si="2"/>
        <v>0</v>
      </c>
      <c r="F1206" s="29" t="str">
        <f t="shared" si="3"/>
        <v>0</v>
      </c>
      <c r="G1206" s="32" t="str">
        <f t="shared" si="4"/>
        <v>0</v>
      </c>
      <c r="H1206" s="39">
        <v>19584.65</v>
      </c>
      <c r="I1206" s="40"/>
      <c r="K1206" s="36"/>
      <c r="L1206" s="2"/>
      <c r="M1206" s="38"/>
      <c r="N1206" s="38"/>
      <c r="O1206" s="38"/>
    </row>
    <row r="1207">
      <c r="A1207" s="15" t="s">
        <v>35</v>
      </c>
      <c r="B1207" s="36" t="s">
        <v>1254</v>
      </c>
      <c r="C1207" s="37" t="s">
        <v>520</v>
      </c>
      <c r="D1207" s="29" t="str">
        <f t="shared" si="1"/>
        <v>0</v>
      </c>
      <c r="E1207" s="29" t="str">
        <f t="shared" si="2"/>
        <v>0</v>
      </c>
      <c r="F1207" s="29" t="str">
        <f t="shared" si="3"/>
        <v>0</v>
      </c>
      <c r="G1207" s="32" t="str">
        <f t="shared" si="4"/>
        <v>0</v>
      </c>
      <c r="H1207" s="39">
        <v>13544.08</v>
      </c>
      <c r="I1207" s="40"/>
      <c r="K1207" s="36"/>
      <c r="L1207" s="2"/>
      <c r="M1207" s="38"/>
      <c r="N1207" s="38"/>
      <c r="O1207" s="38"/>
    </row>
    <row r="1208">
      <c r="A1208" s="15" t="s">
        <v>35</v>
      </c>
      <c r="B1208" s="36" t="s">
        <v>1255</v>
      </c>
      <c r="C1208" s="37" t="s">
        <v>520</v>
      </c>
      <c r="D1208" s="29" t="str">
        <f t="shared" si="1"/>
        <v>0</v>
      </c>
      <c r="E1208" s="29" t="str">
        <f t="shared" si="2"/>
        <v>0</v>
      </c>
      <c r="F1208" s="29" t="str">
        <f t="shared" si="3"/>
        <v>0</v>
      </c>
      <c r="G1208" s="32" t="str">
        <f t="shared" si="4"/>
        <v>0</v>
      </c>
      <c r="H1208" s="39">
        <v>46729.92</v>
      </c>
      <c r="I1208" s="40"/>
      <c r="K1208" s="36"/>
      <c r="L1208" s="2"/>
      <c r="M1208" s="38"/>
      <c r="N1208" s="38"/>
      <c r="O1208" s="38"/>
    </row>
    <row r="1209">
      <c r="A1209" s="15" t="s">
        <v>35</v>
      </c>
      <c r="B1209" s="36" t="s">
        <v>1256</v>
      </c>
      <c r="C1209" s="37" t="s">
        <v>520</v>
      </c>
      <c r="D1209" s="29" t="str">
        <f t="shared" si="1"/>
        <v>0</v>
      </c>
      <c r="E1209" s="29" t="str">
        <f t="shared" si="2"/>
        <v>0</v>
      </c>
      <c r="F1209" s="29" t="str">
        <f t="shared" si="3"/>
        <v>0</v>
      </c>
      <c r="G1209" s="32" t="str">
        <f t="shared" si="4"/>
        <v>0</v>
      </c>
      <c r="H1209" s="39">
        <v>4472.27</v>
      </c>
      <c r="I1209" s="40"/>
      <c r="K1209" s="36"/>
      <c r="L1209" s="2"/>
      <c r="M1209" s="38"/>
      <c r="N1209" s="38"/>
      <c r="O1209" s="38"/>
    </row>
    <row r="1210">
      <c r="A1210" s="15" t="s">
        <v>35</v>
      </c>
      <c r="B1210" s="36" t="s">
        <v>1257</v>
      </c>
      <c r="C1210" s="37" t="s">
        <v>520</v>
      </c>
      <c r="D1210" s="29" t="str">
        <f t="shared" si="1"/>
        <v>0</v>
      </c>
      <c r="E1210" s="29" t="str">
        <f t="shared" si="2"/>
        <v>0</v>
      </c>
      <c r="F1210" s="29" t="str">
        <f t="shared" si="3"/>
        <v>0</v>
      </c>
      <c r="G1210" s="32" t="str">
        <f t="shared" si="4"/>
        <v>0</v>
      </c>
      <c r="H1210" s="39">
        <v>42538.92</v>
      </c>
      <c r="I1210" s="40"/>
      <c r="K1210" s="36"/>
      <c r="L1210" s="2"/>
      <c r="M1210" s="38"/>
      <c r="N1210" s="38"/>
      <c r="O1210" s="38"/>
    </row>
    <row r="1211">
      <c r="A1211" s="15" t="s">
        <v>35</v>
      </c>
      <c r="B1211" s="36" t="s">
        <v>1258</v>
      </c>
      <c r="C1211" s="37" t="s">
        <v>520</v>
      </c>
      <c r="D1211" s="29" t="str">
        <f t="shared" si="1"/>
        <v>0</v>
      </c>
      <c r="E1211" s="29" t="str">
        <f t="shared" si="2"/>
        <v>0</v>
      </c>
      <c r="F1211" s="29" t="str">
        <f t="shared" si="3"/>
        <v>0</v>
      </c>
      <c r="G1211" s="32" t="str">
        <f t="shared" si="4"/>
        <v>0</v>
      </c>
      <c r="H1211" s="39">
        <v>27653.46</v>
      </c>
      <c r="I1211" s="40"/>
      <c r="K1211" s="36"/>
      <c r="L1211" s="2"/>
      <c r="M1211" s="38"/>
      <c r="N1211" s="38"/>
      <c r="O1211" s="38"/>
    </row>
    <row r="1212">
      <c r="A1212" s="15" t="s">
        <v>35</v>
      </c>
      <c r="B1212" s="36" t="s">
        <v>1259</v>
      </c>
      <c r="C1212" s="37" t="s">
        <v>520</v>
      </c>
      <c r="D1212" s="29" t="str">
        <f t="shared" si="1"/>
        <v>0</v>
      </c>
      <c r="E1212" s="29" t="str">
        <f t="shared" si="2"/>
        <v>0</v>
      </c>
      <c r="F1212" s="29" t="str">
        <f t="shared" si="3"/>
        <v>0</v>
      </c>
      <c r="G1212" s="32" t="str">
        <f t="shared" si="4"/>
        <v>0</v>
      </c>
      <c r="H1212" s="39">
        <v>5198.37</v>
      </c>
      <c r="I1212" s="40"/>
      <c r="K1212" s="36"/>
      <c r="L1212" s="2"/>
      <c r="M1212" s="38"/>
      <c r="N1212" s="38"/>
      <c r="O1212" s="38"/>
    </row>
    <row r="1213">
      <c r="A1213" s="15" t="s">
        <v>35</v>
      </c>
      <c r="B1213" s="36" t="s">
        <v>1260</v>
      </c>
      <c r="C1213" s="37" t="s">
        <v>520</v>
      </c>
      <c r="D1213" s="29" t="str">
        <f t="shared" si="1"/>
        <v>0</v>
      </c>
      <c r="E1213" s="29" t="str">
        <f t="shared" si="2"/>
        <v>0</v>
      </c>
      <c r="F1213" s="29" t="str">
        <f t="shared" si="3"/>
        <v>0</v>
      </c>
      <c r="G1213" s="32" t="str">
        <f t="shared" si="4"/>
        <v>0</v>
      </c>
      <c r="H1213" s="39">
        <v>11632.39</v>
      </c>
      <c r="I1213" s="40"/>
      <c r="K1213" s="36"/>
      <c r="L1213" s="2"/>
      <c r="M1213" s="38"/>
      <c r="N1213" s="38"/>
      <c r="O1213" s="38"/>
    </row>
    <row r="1214">
      <c r="A1214" s="15" t="s">
        <v>35</v>
      </c>
      <c r="B1214" s="36" t="s">
        <v>1261</v>
      </c>
      <c r="C1214" s="37" t="s">
        <v>520</v>
      </c>
      <c r="D1214" s="29" t="str">
        <f t="shared" si="1"/>
        <v>0</v>
      </c>
      <c r="E1214" s="29" t="str">
        <f t="shared" si="2"/>
        <v>0</v>
      </c>
      <c r="F1214" s="29" t="str">
        <f t="shared" si="3"/>
        <v>0</v>
      </c>
      <c r="G1214" s="32" t="str">
        <f t="shared" si="4"/>
        <v>0</v>
      </c>
      <c r="H1214" s="39">
        <v>5579.97</v>
      </c>
      <c r="I1214" s="40"/>
      <c r="K1214" s="36"/>
      <c r="L1214" s="2"/>
      <c r="M1214" s="38"/>
      <c r="N1214" s="38"/>
      <c r="O1214" s="38"/>
    </row>
    <row r="1215">
      <c r="A1215" s="15" t="s">
        <v>35</v>
      </c>
      <c r="B1215" s="36" t="s">
        <v>1262</v>
      </c>
      <c r="C1215" s="37" t="s">
        <v>520</v>
      </c>
      <c r="D1215" s="29" t="str">
        <f t="shared" si="1"/>
        <v>0</v>
      </c>
      <c r="E1215" s="29" t="str">
        <f t="shared" si="2"/>
        <v>0</v>
      </c>
      <c r="F1215" s="29" t="str">
        <f t="shared" si="3"/>
        <v>0</v>
      </c>
      <c r="G1215" s="32" t="str">
        <f t="shared" si="4"/>
        <v>0</v>
      </c>
      <c r="H1215" s="39">
        <v>28507.56</v>
      </c>
      <c r="I1215" s="40"/>
      <c r="K1215" s="36"/>
      <c r="L1215" s="2"/>
      <c r="M1215" s="38"/>
      <c r="N1215" s="38"/>
      <c r="O1215" s="38"/>
    </row>
    <row r="1216">
      <c r="A1216" s="15" t="s">
        <v>35</v>
      </c>
      <c r="B1216" s="36" t="s">
        <v>1263</v>
      </c>
      <c r="C1216" s="37" t="s">
        <v>520</v>
      </c>
      <c r="D1216" s="29" t="str">
        <f t="shared" si="1"/>
        <v>0</v>
      </c>
      <c r="E1216" s="29" t="str">
        <f t="shared" si="2"/>
        <v>0</v>
      </c>
      <c r="F1216" s="29" t="str">
        <f t="shared" si="3"/>
        <v>0</v>
      </c>
      <c r="G1216" s="32" t="str">
        <f t="shared" si="4"/>
        <v>0</v>
      </c>
      <c r="H1216" s="39">
        <v>9318.69</v>
      </c>
      <c r="I1216" s="40"/>
      <c r="K1216" s="36"/>
      <c r="L1216" s="2"/>
      <c r="M1216" s="38"/>
      <c r="N1216" s="38"/>
      <c r="O1216" s="38"/>
    </row>
    <row r="1217">
      <c r="A1217" s="15" t="s">
        <v>35</v>
      </c>
      <c r="B1217" s="36" t="s">
        <v>1264</v>
      </c>
      <c r="C1217" s="37" t="s">
        <v>520</v>
      </c>
      <c r="D1217" s="29" t="str">
        <f t="shared" si="1"/>
        <v>0</v>
      </c>
      <c r="E1217" s="29" t="str">
        <f t="shared" si="2"/>
        <v>0</v>
      </c>
      <c r="F1217" s="29" t="str">
        <f t="shared" si="3"/>
        <v>0</v>
      </c>
      <c r="G1217" s="32" t="str">
        <f t="shared" si="4"/>
        <v>0</v>
      </c>
      <c r="H1217" s="39">
        <v>5615.8</v>
      </c>
      <c r="I1217" s="40"/>
      <c r="K1217" s="36"/>
      <c r="L1217" s="2"/>
      <c r="M1217" s="38"/>
      <c r="N1217" s="38"/>
      <c r="O1217" s="38"/>
    </row>
    <row r="1218">
      <c r="A1218" s="15" t="s">
        <v>35</v>
      </c>
      <c r="B1218" s="36" t="s">
        <v>1265</v>
      </c>
      <c r="C1218" s="37" t="s">
        <v>520</v>
      </c>
      <c r="D1218" s="29" t="str">
        <f t="shared" si="1"/>
        <v>0</v>
      </c>
      <c r="E1218" s="29" t="str">
        <f t="shared" si="2"/>
        <v>0</v>
      </c>
      <c r="F1218" s="29" t="str">
        <f t="shared" si="3"/>
        <v>0</v>
      </c>
      <c r="G1218" s="32" t="str">
        <f t="shared" si="4"/>
        <v>0</v>
      </c>
      <c r="H1218" s="39">
        <v>22083.67</v>
      </c>
      <c r="I1218" s="40"/>
      <c r="K1218" s="36"/>
      <c r="L1218" s="2"/>
      <c r="M1218" s="38"/>
      <c r="N1218" s="38"/>
      <c r="O1218" s="38"/>
    </row>
    <row r="1219">
      <c r="A1219" s="15" t="s">
        <v>35</v>
      </c>
      <c r="B1219" s="36" t="s">
        <v>1266</v>
      </c>
      <c r="C1219" s="37" t="s">
        <v>520</v>
      </c>
      <c r="D1219" s="29" t="str">
        <f t="shared" si="1"/>
        <v>0</v>
      </c>
      <c r="E1219" s="29" t="str">
        <f t="shared" si="2"/>
        <v>0</v>
      </c>
      <c r="F1219" s="29" t="str">
        <f t="shared" si="3"/>
        <v>0</v>
      </c>
      <c r="G1219" s="32" t="str">
        <f t="shared" si="4"/>
        <v>0</v>
      </c>
      <c r="H1219" s="39">
        <v>8142.57</v>
      </c>
      <c r="I1219" s="40"/>
      <c r="K1219" s="36"/>
      <c r="L1219" s="2"/>
      <c r="M1219" s="38"/>
      <c r="N1219" s="38"/>
      <c r="O1219" s="38"/>
    </row>
    <row r="1220">
      <c r="A1220" s="15" t="s">
        <v>35</v>
      </c>
      <c r="B1220" s="36" t="s">
        <v>1267</v>
      </c>
      <c r="C1220" s="37" t="s">
        <v>520</v>
      </c>
      <c r="D1220" s="29" t="str">
        <f t="shared" si="1"/>
        <v>0</v>
      </c>
      <c r="E1220" s="29" t="str">
        <f t="shared" si="2"/>
        <v>0</v>
      </c>
      <c r="F1220" s="29" t="str">
        <f t="shared" si="3"/>
        <v>0</v>
      </c>
      <c r="G1220" s="32" t="str">
        <f t="shared" si="4"/>
        <v>0</v>
      </c>
      <c r="H1220" s="39">
        <v>18259.31</v>
      </c>
      <c r="I1220" s="40"/>
      <c r="K1220" s="36"/>
      <c r="L1220" s="2"/>
      <c r="M1220" s="38"/>
      <c r="N1220" s="38"/>
      <c r="O1220" s="38"/>
    </row>
    <row r="1221">
      <c r="A1221" s="15" t="s">
        <v>35</v>
      </c>
      <c r="B1221" s="36" t="s">
        <v>1268</v>
      </c>
      <c r="C1221" s="37" t="s">
        <v>520</v>
      </c>
      <c r="D1221" s="29" t="str">
        <f t="shared" si="1"/>
        <v>0</v>
      </c>
      <c r="E1221" s="29" t="str">
        <f t="shared" si="2"/>
        <v>0</v>
      </c>
      <c r="F1221" s="29" t="str">
        <f t="shared" si="3"/>
        <v>0</v>
      </c>
      <c r="G1221" s="32" t="str">
        <f t="shared" si="4"/>
        <v>0</v>
      </c>
      <c r="H1221" s="39">
        <v>12890.6</v>
      </c>
      <c r="I1221" s="40"/>
      <c r="K1221" s="36"/>
      <c r="L1221" s="2"/>
      <c r="M1221" s="38"/>
      <c r="N1221" s="38"/>
      <c r="O1221" s="38"/>
    </row>
    <row r="1222">
      <c r="A1222" s="15" t="s">
        <v>35</v>
      </c>
      <c r="B1222" s="36" t="s">
        <v>1269</v>
      </c>
      <c r="C1222" s="37" t="s">
        <v>520</v>
      </c>
      <c r="D1222" s="29" t="str">
        <f t="shared" si="1"/>
        <v>0</v>
      </c>
      <c r="E1222" s="29" t="str">
        <f t="shared" si="2"/>
        <v>0</v>
      </c>
      <c r="F1222" s="29" t="str">
        <f t="shared" si="3"/>
        <v>0</v>
      </c>
      <c r="G1222" s="32" t="str">
        <f t="shared" si="4"/>
        <v>0</v>
      </c>
      <c r="H1222" s="39">
        <v>11543.76</v>
      </c>
      <c r="I1222" s="40"/>
      <c r="K1222" s="36"/>
      <c r="L1222" s="2"/>
      <c r="M1222" s="38"/>
      <c r="N1222" s="38"/>
      <c r="O1222" s="38"/>
    </row>
    <row r="1223">
      <c r="A1223" s="15" t="s">
        <v>35</v>
      </c>
      <c r="B1223" s="36" t="s">
        <v>1270</v>
      </c>
      <c r="C1223" s="37" t="s">
        <v>520</v>
      </c>
      <c r="D1223" s="29" t="str">
        <f t="shared" si="1"/>
        <v>0</v>
      </c>
      <c r="E1223" s="29" t="str">
        <f t="shared" si="2"/>
        <v>0</v>
      </c>
      <c r="F1223" s="29" t="str">
        <f t="shared" si="3"/>
        <v>0</v>
      </c>
      <c r="G1223" s="32" t="str">
        <f t="shared" si="4"/>
        <v>0</v>
      </c>
      <c r="H1223" s="39">
        <v>18643.16</v>
      </c>
      <c r="I1223" s="40"/>
      <c r="K1223" s="36"/>
      <c r="L1223" s="2"/>
      <c r="M1223" s="38"/>
      <c r="N1223" s="38"/>
      <c r="O1223" s="38"/>
    </row>
    <row r="1224">
      <c r="A1224" s="15" t="s">
        <v>35</v>
      </c>
      <c r="B1224" s="36" t="s">
        <v>1271</v>
      </c>
      <c r="C1224" s="37" t="s">
        <v>520</v>
      </c>
      <c r="D1224" s="29" t="str">
        <f t="shared" si="1"/>
        <v>0</v>
      </c>
      <c r="E1224" s="29" t="str">
        <f t="shared" si="2"/>
        <v>0</v>
      </c>
      <c r="F1224" s="29" t="str">
        <f t="shared" si="3"/>
        <v>0</v>
      </c>
      <c r="G1224" s="32" t="str">
        <f t="shared" si="4"/>
        <v>0</v>
      </c>
      <c r="H1224" s="39">
        <v>6154.76</v>
      </c>
      <c r="I1224" s="40"/>
      <c r="K1224" s="36"/>
      <c r="L1224" s="2"/>
      <c r="M1224" s="38"/>
      <c r="N1224" s="38"/>
      <c r="O1224" s="38"/>
    </row>
    <row r="1225">
      <c r="A1225" s="15" t="s">
        <v>35</v>
      </c>
      <c r="B1225" s="36" t="s">
        <v>1272</v>
      </c>
      <c r="C1225" s="37" t="s">
        <v>520</v>
      </c>
      <c r="D1225" s="29" t="str">
        <f t="shared" si="1"/>
        <v>0</v>
      </c>
      <c r="E1225" s="29" t="str">
        <f t="shared" si="2"/>
        <v>0</v>
      </c>
      <c r="F1225" s="29" t="str">
        <f t="shared" si="3"/>
        <v>0</v>
      </c>
      <c r="G1225" s="32" t="str">
        <f t="shared" si="4"/>
        <v>0</v>
      </c>
      <c r="H1225" s="39">
        <v>13691.87</v>
      </c>
      <c r="I1225" s="40"/>
      <c r="K1225" s="36"/>
      <c r="L1225" s="2"/>
      <c r="M1225" s="38"/>
      <c r="N1225" s="38"/>
      <c r="O1225" s="38"/>
    </row>
    <row r="1226">
      <c r="A1226" s="15" t="s">
        <v>35</v>
      </c>
      <c r="B1226" s="36" t="s">
        <v>1273</v>
      </c>
      <c r="C1226" s="37" t="s">
        <v>520</v>
      </c>
      <c r="D1226" s="29" t="str">
        <f t="shared" si="1"/>
        <v>0</v>
      </c>
      <c r="E1226" s="29" t="str">
        <f t="shared" si="2"/>
        <v>0</v>
      </c>
      <c r="F1226" s="29" t="str">
        <f t="shared" si="3"/>
        <v>0</v>
      </c>
      <c r="G1226" s="32" t="str">
        <f t="shared" si="4"/>
        <v>0</v>
      </c>
      <c r="H1226" s="39">
        <v>7907.7</v>
      </c>
      <c r="I1226" s="40"/>
      <c r="K1226" s="36"/>
      <c r="L1226" s="2"/>
      <c r="M1226" s="38"/>
      <c r="N1226" s="38"/>
      <c r="O1226" s="38"/>
    </row>
    <row r="1227">
      <c r="A1227" s="15" t="s">
        <v>35</v>
      </c>
      <c r="B1227" s="36" t="s">
        <v>1274</v>
      </c>
      <c r="C1227" s="37" t="s">
        <v>520</v>
      </c>
      <c r="D1227" s="29" t="str">
        <f t="shared" si="1"/>
        <v>0</v>
      </c>
      <c r="E1227" s="29" t="str">
        <f t="shared" si="2"/>
        <v>0</v>
      </c>
      <c r="F1227" s="29" t="str">
        <f t="shared" si="3"/>
        <v>0</v>
      </c>
      <c r="G1227" s="32" t="str">
        <f t="shared" si="4"/>
        <v>0</v>
      </c>
      <c r="H1227" s="39">
        <v>5518.84</v>
      </c>
      <c r="I1227" s="40"/>
      <c r="K1227" s="36"/>
      <c r="L1227" s="2"/>
      <c r="M1227" s="38"/>
      <c r="N1227" s="38"/>
      <c r="O1227" s="38"/>
    </row>
    <row r="1228">
      <c r="A1228" s="15" t="s">
        <v>35</v>
      </c>
      <c r="B1228" s="36" t="s">
        <v>1275</v>
      </c>
      <c r="C1228" s="37" t="s">
        <v>520</v>
      </c>
      <c r="D1228" s="29" t="str">
        <f t="shared" si="1"/>
        <v>0</v>
      </c>
      <c r="E1228" s="29" t="str">
        <f t="shared" si="2"/>
        <v>0</v>
      </c>
      <c r="F1228" s="29" t="str">
        <f t="shared" si="3"/>
        <v>0</v>
      </c>
      <c r="G1228" s="32" t="str">
        <f t="shared" si="4"/>
        <v>0</v>
      </c>
      <c r="H1228" s="39">
        <v>43306.1</v>
      </c>
      <c r="I1228" s="40"/>
      <c r="K1228" s="36"/>
      <c r="L1228" s="2"/>
      <c r="M1228" s="38"/>
      <c r="N1228" s="38"/>
      <c r="O1228" s="38"/>
    </row>
    <row r="1229">
      <c r="A1229" s="15" t="s">
        <v>35</v>
      </c>
      <c r="B1229" s="36" t="s">
        <v>1276</v>
      </c>
      <c r="C1229" s="37" t="s">
        <v>520</v>
      </c>
      <c r="D1229" s="29" t="str">
        <f t="shared" si="1"/>
        <v>0</v>
      </c>
      <c r="E1229" s="29" t="str">
        <f t="shared" si="2"/>
        <v>0</v>
      </c>
      <c r="F1229" s="29" t="str">
        <f t="shared" si="3"/>
        <v>0</v>
      </c>
      <c r="G1229" s="32" t="str">
        <f t="shared" si="4"/>
        <v>0</v>
      </c>
      <c r="H1229" s="39">
        <v>6954.94</v>
      </c>
      <c r="I1229" s="40"/>
      <c r="K1229" s="36"/>
      <c r="L1229" s="2"/>
      <c r="M1229" s="38"/>
      <c r="N1229" s="38"/>
      <c r="O1229" s="38"/>
    </row>
    <row r="1230">
      <c r="A1230" s="15" t="s">
        <v>35</v>
      </c>
      <c r="B1230" s="36" t="s">
        <v>1277</v>
      </c>
      <c r="C1230" s="37" t="s">
        <v>520</v>
      </c>
      <c r="D1230" s="29" t="str">
        <f t="shared" si="1"/>
        <v>0</v>
      </c>
      <c r="E1230" s="29" t="str">
        <f t="shared" si="2"/>
        <v>0</v>
      </c>
      <c r="F1230" s="29" t="str">
        <f t="shared" si="3"/>
        <v>0</v>
      </c>
      <c r="G1230" s="32" t="str">
        <f t="shared" si="4"/>
        <v>0</v>
      </c>
      <c r="H1230" s="39">
        <v>7300.23</v>
      </c>
      <c r="I1230" s="40"/>
      <c r="K1230" s="36"/>
      <c r="L1230" s="2"/>
      <c r="M1230" s="38"/>
      <c r="N1230" s="38"/>
      <c r="O1230" s="38"/>
    </row>
    <row r="1231">
      <c r="A1231" s="15" t="s">
        <v>35</v>
      </c>
      <c r="B1231" s="36" t="s">
        <v>1278</v>
      </c>
      <c r="C1231" s="37" t="s">
        <v>520</v>
      </c>
      <c r="D1231" s="29" t="str">
        <f t="shared" si="1"/>
        <v>0</v>
      </c>
      <c r="E1231" s="29" t="str">
        <f t="shared" si="2"/>
        <v>0</v>
      </c>
      <c r="F1231" s="29" t="str">
        <f t="shared" si="3"/>
        <v>0</v>
      </c>
      <c r="G1231" s="32" t="str">
        <f t="shared" si="4"/>
        <v>0</v>
      </c>
      <c r="H1231" s="39">
        <v>5665.64</v>
      </c>
      <c r="I1231" s="40"/>
      <c r="K1231" s="36"/>
      <c r="L1231" s="2"/>
      <c r="M1231" s="38"/>
      <c r="N1231" s="38"/>
      <c r="O1231" s="38"/>
    </row>
    <row r="1232">
      <c r="A1232" s="15" t="s">
        <v>35</v>
      </c>
      <c r="B1232" s="36" t="s">
        <v>1279</v>
      </c>
      <c r="C1232" s="37" t="s">
        <v>520</v>
      </c>
      <c r="D1232" s="29" t="str">
        <f t="shared" si="1"/>
        <v>0</v>
      </c>
      <c r="E1232" s="29" t="str">
        <f t="shared" si="2"/>
        <v>0</v>
      </c>
      <c r="F1232" s="29" t="str">
        <f t="shared" si="3"/>
        <v>0</v>
      </c>
      <c r="G1232" s="32" t="str">
        <f t="shared" si="4"/>
        <v>0</v>
      </c>
      <c r="H1232" s="39">
        <v>19914.97</v>
      </c>
      <c r="I1232" s="40"/>
      <c r="K1232" s="36"/>
      <c r="L1232" s="2"/>
      <c r="M1232" s="38"/>
      <c r="N1232" s="38"/>
      <c r="O1232" s="38"/>
    </row>
    <row r="1233">
      <c r="A1233" s="15" t="s">
        <v>35</v>
      </c>
      <c r="B1233" s="36" t="s">
        <v>1280</v>
      </c>
      <c r="C1233" s="37" t="s">
        <v>520</v>
      </c>
      <c r="D1233" s="29" t="str">
        <f t="shared" si="1"/>
        <v>0</v>
      </c>
      <c r="E1233" s="29" t="str">
        <f t="shared" si="2"/>
        <v>0</v>
      </c>
      <c r="F1233" s="29" t="str">
        <f t="shared" si="3"/>
        <v>0</v>
      </c>
      <c r="G1233" s="32" t="str">
        <f t="shared" si="4"/>
        <v>0</v>
      </c>
      <c r="H1233" s="39">
        <v>4837.48</v>
      </c>
      <c r="I1233" s="40"/>
      <c r="K1233" s="36"/>
      <c r="L1233" s="2"/>
      <c r="M1233" s="38"/>
      <c r="N1233" s="38"/>
      <c r="O1233" s="38"/>
    </row>
    <row r="1234">
      <c r="A1234" s="15" t="s">
        <v>35</v>
      </c>
      <c r="B1234" s="36" t="s">
        <v>1281</v>
      </c>
      <c r="C1234" s="37" t="s">
        <v>520</v>
      </c>
      <c r="D1234" s="29" t="str">
        <f t="shared" si="1"/>
        <v>0</v>
      </c>
      <c r="E1234" s="29" t="str">
        <f t="shared" si="2"/>
        <v>0</v>
      </c>
      <c r="F1234" s="29" t="str">
        <f t="shared" si="3"/>
        <v>0</v>
      </c>
      <c r="G1234" s="32" t="str">
        <f t="shared" si="4"/>
        <v>0</v>
      </c>
      <c r="H1234" s="39">
        <v>7155.65</v>
      </c>
      <c r="I1234" s="40"/>
      <c r="K1234" s="36"/>
      <c r="L1234" s="2"/>
      <c r="M1234" s="38"/>
      <c r="N1234" s="38"/>
      <c r="O1234" s="38"/>
    </row>
    <row r="1235">
      <c r="A1235" s="15" t="s">
        <v>35</v>
      </c>
      <c r="B1235" s="36" t="s">
        <v>1282</v>
      </c>
      <c r="C1235" s="37" t="s">
        <v>520</v>
      </c>
      <c r="D1235" s="29" t="str">
        <f t="shared" si="1"/>
        <v>0</v>
      </c>
      <c r="E1235" s="29" t="str">
        <f t="shared" si="2"/>
        <v>0</v>
      </c>
      <c r="F1235" s="29" t="str">
        <f t="shared" si="3"/>
        <v>0</v>
      </c>
      <c r="G1235" s="32" t="str">
        <f t="shared" si="4"/>
        <v>0</v>
      </c>
      <c r="H1235" s="39">
        <v>8830.07</v>
      </c>
      <c r="I1235" s="40"/>
      <c r="K1235" s="36"/>
      <c r="L1235" s="2"/>
      <c r="M1235" s="38"/>
      <c r="N1235" s="38"/>
      <c r="O1235" s="38"/>
    </row>
    <row r="1236">
      <c r="A1236" s="15" t="s">
        <v>35</v>
      </c>
      <c r="B1236" s="36" t="s">
        <v>1283</v>
      </c>
      <c r="C1236" s="37" t="s">
        <v>520</v>
      </c>
      <c r="D1236" s="29" t="str">
        <f t="shared" si="1"/>
        <v>0</v>
      </c>
      <c r="E1236" s="29" t="str">
        <f t="shared" si="2"/>
        <v>0</v>
      </c>
      <c r="F1236" s="29" t="str">
        <f t="shared" si="3"/>
        <v>0</v>
      </c>
      <c r="G1236" s="32" t="str">
        <f t="shared" si="4"/>
        <v>0</v>
      </c>
      <c r="H1236" s="39">
        <v>11087.33</v>
      </c>
      <c r="I1236" s="40"/>
      <c r="K1236" s="36"/>
      <c r="L1236" s="2"/>
      <c r="M1236" s="38"/>
      <c r="N1236" s="38"/>
      <c r="O1236" s="38"/>
    </row>
    <row r="1237">
      <c r="A1237" s="15" t="s">
        <v>35</v>
      </c>
      <c r="B1237" s="36" t="s">
        <v>1284</v>
      </c>
      <c r="C1237" s="37" t="s">
        <v>520</v>
      </c>
      <c r="D1237" s="29" t="str">
        <f t="shared" si="1"/>
        <v>0</v>
      </c>
      <c r="E1237" s="29" t="str">
        <f t="shared" si="2"/>
        <v>0</v>
      </c>
      <c r="F1237" s="29" t="str">
        <f t="shared" si="3"/>
        <v>0</v>
      </c>
      <c r="G1237" s="32" t="str">
        <f t="shared" si="4"/>
        <v>0</v>
      </c>
      <c r="H1237" s="39">
        <v>16886.27</v>
      </c>
      <c r="I1237" s="40"/>
      <c r="K1237" s="36"/>
      <c r="L1237" s="2"/>
      <c r="M1237" s="38"/>
      <c r="N1237" s="38"/>
      <c r="O1237" s="38"/>
    </row>
    <row r="1238">
      <c r="A1238" s="15" t="s">
        <v>35</v>
      </c>
      <c r="B1238" s="36" t="s">
        <v>1285</v>
      </c>
      <c r="C1238" s="37" t="s">
        <v>520</v>
      </c>
      <c r="D1238" s="29" t="str">
        <f t="shared" si="1"/>
        <v>0</v>
      </c>
      <c r="E1238" s="29" t="str">
        <f t="shared" si="2"/>
        <v>0</v>
      </c>
      <c r="F1238" s="29" t="str">
        <f t="shared" si="3"/>
        <v>0</v>
      </c>
      <c r="G1238" s="32" t="str">
        <f t="shared" si="4"/>
        <v>0</v>
      </c>
      <c r="H1238" s="39">
        <v>6982.34</v>
      </c>
      <c r="I1238" s="40"/>
      <c r="K1238" s="36"/>
      <c r="L1238" s="2"/>
      <c r="M1238" s="38"/>
      <c r="N1238" s="38"/>
      <c r="O1238" s="38"/>
    </row>
    <row r="1239">
      <c r="A1239" s="15" t="s">
        <v>35</v>
      </c>
      <c r="B1239" s="36" t="s">
        <v>1286</v>
      </c>
      <c r="C1239" s="37" t="s">
        <v>520</v>
      </c>
      <c r="D1239" s="29" t="str">
        <f t="shared" si="1"/>
        <v>0</v>
      </c>
      <c r="E1239" s="29" t="str">
        <f t="shared" si="2"/>
        <v>0</v>
      </c>
      <c r="F1239" s="29" t="str">
        <f t="shared" si="3"/>
        <v>0</v>
      </c>
      <c r="G1239" s="32" t="str">
        <f t="shared" si="4"/>
        <v>0</v>
      </c>
      <c r="H1239" s="39">
        <v>7377.51</v>
      </c>
      <c r="I1239" s="40"/>
      <c r="K1239" s="36"/>
      <c r="L1239" s="2"/>
      <c r="M1239" s="38"/>
      <c r="N1239" s="38"/>
      <c r="O1239" s="38"/>
    </row>
    <row r="1240">
      <c r="A1240" s="15" t="s">
        <v>35</v>
      </c>
      <c r="B1240" s="36" t="s">
        <v>1287</v>
      </c>
      <c r="C1240" s="37" t="s">
        <v>520</v>
      </c>
      <c r="D1240" s="29" t="str">
        <f t="shared" si="1"/>
        <v>0</v>
      </c>
      <c r="E1240" s="29" t="str">
        <f t="shared" si="2"/>
        <v>0</v>
      </c>
      <c r="F1240" s="29" t="str">
        <f t="shared" si="3"/>
        <v>0</v>
      </c>
      <c r="G1240" s="32" t="str">
        <f t="shared" si="4"/>
        <v>0</v>
      </c>
      <c r="H1240" s="39">
        <v>9443.15</v>
      </c>
      <c r="I1240" s="40"/>
      <c r="K1240" s="36"/>
      <c r="L1240" s="2"/>
      <c r="M1240" s="38"/>
      <c r="N1240" s="38"/>
      <c r="O1240" s="38"/>
    </row>
    <row r="1241">
      <c r="A1241" s="15" t="s">
        <v>35</v>
      </c>
      <c r="B1241" s="36" t="s">
        <v>1288</v>
      </c>
      <c r="C1241" s="37" t="s">
        <v>520</v>
      </c>
      <c r="D1241" s="29" t="str">
        <f t="shared" si="1"/>
        <v>0</v>
      </c>
      <c r="E1241" s="29" t="str">
        <f t="shared" si="2"/>
        <v>0</v>
      </c>
      <c r="F1241" s="29" t="str">
        <f t="shared" si="3"/>
        <v>0</v>
      </c>
      <c r="G1241" s="32" t="str">
        <f t="shared" si="4"/>
        <v>0</v>
      </c>
      <c r="H1241" s="39">
        <v>6532.37</v>
      </c>
      <c r="I1241" s="40"/>
      <c r="K1241" s="36"/>
      <c r="L1241" s="2"/>
      <c r="M1241" s="38"/>
      <c r="N1241" s="38"/>
      <c r="O1241" s="38"/>
    </row>
    <row r="1242">
      <c r="A1242" s="15" t="s">
        <v>35</v>
      </c>
      <c r="B1242" s="36" t="s">
        <v>1289</v>
      </c>
      <c r="C1242" s="37" t="s">
        <v>520</v>
      </c>
      <c r="D1242" s="29" t="str">
        <f t="shared" si="1"/>
        <v>0</v>
      </c>
      <c r="E1242" s="29" t="str">
        <f t="shared" si="2"/>
        <v>0</v>
      </c>
      <c r="F1242" s="29" t="str">
        <f t="shared" si="3"/>
        <v>0</v>
      </c>
      <c r="G1242" s="32" t="str">
        <f t="shared" si="4"/>
        <v>0</v>
      </c>
      <c r="H1242" s="39">
        <v>8158.23</v>
      </c>
      <c r="I1242" s="40"/>
      <c r="K1242" s="36"/>
      <c r="L1242" s="2"/>
      <c r="M1242" s="38"/>
      <c r="N1242" s="38"/>
      <c r="O1242" s="38"/>
    </row>
    <row r="1243">
      <c r="A1243" s="15" t="s">
        <v>35</v>
      </c>
      <c r="B1243" s="36" t="s">
        <v>1290</v>
      </c>
      <c r="C1243" s="37" t="s">
        <v>520</v>
      </c>
      <c r="D1243" s="29" t="str">
        <f t="shared" si="1"/>
        <v>0</v>
      </c>
      <c r="E1243" s="29" t="str">
        <f t="shared" si="2"/>
        <v>0</v>
      </c>
      <c r="F1243" s="29" t="str">
        <f t="shared" si="3"/>
        <v>0</v>
      </c>
      <c r="G1243" s="32" t="str">
        <f t="shared" si="4"/>
        <v>0</v>
      </c>
      <c r="H1243" s="39">
        <v>10094.97</v>
      </c>
      <c r="I1243" s="40"/>
      <c r="K1243" s="36"/>
      <c r="L1243" s="2"/>
      <c r="M1243" s="38"/>
      <c r="N1243" s="38"/>
      <c r="O1243" s="38"/>
    </row>
    <row r="1244">
      <c r="A1244" s="15" t="s">
        <v>35</v>
      </c>
      <c r="B1244" s="36" t="s">
        <v>1291</v>
      </c>
      <c r="C1244" s="37" t="s">
        <v>520</v>
      </c>
      <c r="D1244" s="29" t="str">
        <f t="shared" si="1"/>
        <v>0</v>
      </c>
      <c r="E1244" s="29" t="str">
        <f t="shared" si="2"/>
        <v>0</v>
      </c>
      <c r="F1244" s="29" t="str">
        <f t="shared" si="3"/>
        <v>0</v>
      </c>
      <c r="G1244" s="32" t="str">
        <f t="shared" si="4"/>
        <v>0</v>
      </c>
      <c r="H1244" s="39">
        <v>26045.92</v>
      </c>
      <c r="I1244" s="40"/>
      <c r="K1244" s="36"/>
      <c r="L1244" s="2"/>
      <c r="M1244" s="38"/>
      <c r="N1244" s="38"/>
      <c r="O1244" s="38"/>
    </row>
    <row r="1245">
      <c r="A1245" s="15" t="s">
        <v>35</v>
      </c>
      <c r="B1245" s="36" t="s">
        <v>1292</v>
      </c>
      <c r="C1245" s="37" t="s">
        <v>520</v>
      </c>
      <c r="D1245" s="29" t="str">
        <f t="shared" si="1"/>
        <v>0</v>
      </c>
      <c r="E1245" s="29" t="str">
        <f t="shared" si="2"/>
        <v>0</v>
      </c>
      <c r="F1245" s="29" t="str">
        <f t="shared" si="3"/>
        <v>0</v>
      </c>
      <c r="G1245" s="32" t="str">
        <f t="shared" si="4"/>
        <v>0</v>
      </c>
      <c r="H1245" s="39">
        <v>20335.09</v>
      </c>
      <c r="I1245" s="40"/>
      <c r="K1245" s="36"/>
      <c r="L1245" s="2"/>
      <c r="M1245" s="38"/>
      <c r="N1245" s="38"/>
      <c r="O1245" s="38"/>
    </row>
    <row r="1246">
      <c r="A1246" s="15" t="s">
        <v>35</v>
      </c>
      <c r="B1246" s="36" t="s">
        <v>1293</v>
      </c>
      <c r="C1246" s="37" t="s">
        <v>520</v>
      </c>
      <c r="D1246" s="29" t="str">
        <f t="shared" si="1"/>
        <v>0</v>
      </c>
      <c r="E1246" s="29" t="str">
        <f t="shared" si="2"/>
        <v>0</v>
      </c>
      <c r="F1246" s="29" t="str">
        <f t="shared" si="3"/>
        <v>0</v>
      </c>
      <c r="G1246" s="32" t="str">
        <f t="shared" si="4"/>
        <v>0</v>
      </c>
      <c r="H1246" s="39">
        <v>20768.78</v>
      </c>
      <c r="I1246" s="40"/>
      <c r="K1246" s="36"/>
      <c r="L1246" s="2"/>
      <c r="M1246" s="38"/>
      <c r="N1246" s="38"/>
      <c r="O1246" s="38"/>
    </row>
    <row r="1247">
      <c r="A1247" s="15" t="s">
        <v>35</v>
      </c>
      <c r="B1247" s="36" t="s">
        <v>1294</v>
      </c>
      <c r="C1247" s="37" t="s">
        <v>520</v>
      </c>
      <c r="D1247" s="29" t="str">
        <f t="shared" si="1"/>
        <v>0</v>
      </c>
      <c r="E1247" s="29" t="str">
        <f t="shared" si="2"/>
        <v>0</v>
      </c>
      <c r="F1247" s="29" t="str">
        <f t="shared" si="3"/>
        <v>0</v>
      </c>
      <c r="G1247" s="32" t="str">
        <f t="shared" si="4"/>
        <v>0</v>
      </c>
      <c r="H1247" s="39">
        <v>19572.83</v>
      </c>
      <c r="I1247" s="40"/>
      <c r="K1247" s="36"/>
      <c r="L1247" s="2"/>
      <c r="M1247" s="38"/>
      <c r="N1247" s="38"/>
      <c r="O1247" s="38"/>
    </row>
    <row r="1248">
      <c r="A1248" s="15" t="s">
        <v>35</v>
      </c>
      <c r="B1248" s="36" t="s">
        <v>1295</v>
      </c>
      <c r="C1248" s="37" t="s">
        <v>520</v>
      </c>
      <c r="D1248" s="29" t="str">
        <f t="shared" si="1"/>
        <v>0</v>
      </c>
      <c r="E1248" s="29" t="str">
        <f t="shared" si="2"/>
        <v>0</v>
      </c>
      <c r="F1248" s="29" t="str">
        <f t="shared" si="3"/>
        <v>0</v>
      </c>
      <c r="G1248" s="32" t="str">
        <f t="shared" si="4"/>
        <v>0</v>
      </c>
      <c r="H1248" s="39">
        <v>5966.29</v>
      </c>
      <c r="I1248" s="40"/>
      <c r="K1248" s="36"/>
      <c r="L1248" s="2"/>
      <c r="M1248" s="38"/>
      <c r="N1248" s="38"/>
      <c r="O1248" s="38"/>
    </row>
    <row r="1249">
      <c r="A1249" s="15" t="s">
        <v>35</v>
      </c>
      <c r="B1249" s="36" t="s">
        <v>1296</v>
      </c>
      <c r="C1249" s="37" t="s">
        <v>520</v>
      </c>
      <c r="D1249" s="29" t="str">
        <f t="shared" si="1"/>
        <v>0</v>
      </c>
      <c r="E1249" s="29" t="str">
        <f t="shared" si="2"/>
        <v>0</v>
      </c>
      <c r="F1249" s="29" t="str">
        <f t="shared" si="3"/>
        <v>0</v>
      </c>
      <c r="G1249" s="32" t="str">
        <f t="shared" si="4"/>
        <v>0</v>
      </c>
      <c r="H1249" s="39">
        <v>5966.96</v>
      </c>
      <c r="I1249" s="40"/>
      <c r="K1249" s="36"/>
      <c r="L1249" s="2"/>
      <c r="M1249" s="38"/>
      <c r="N1249" s="38"/>
      <c r="O1249" s="38"/>
    </row>
    <row r="1250">
      <c r="A1250" s="15" t="s">
        <v>35</v>
      </c>
      <c r="B1250" s="36" t="s">
        <v>1297</v>
      </c>
      <c r="C1250" s="37" t="s">
        <v>520</v>
      </c>
      <c r="D1250" s="29" t="str">
        <f t="shared" si="1"/>
        <v>0</v>
      </c>
      <c r="E1250" s="29" t="str">
        <f t="shared" si="2"/>
        <v>0</v>
      </c>
      <c r="F1250" s="29" t="str">
        <f t="shared" si="3"/>
        <v>0</v>
      </c>
      <c r="G1250" s="32" t="str">
        <f t="shared" si="4"/>
        <v>0</v>
      </c>
      <c r="H1250" s="39">
        <v>5072.82</v>
      </c>
      <c r="I1250" s="40"/>
      <c r="K1250" s="36"/>
      <c r="L1250" s="2"/>
      <c r="M1250" s="38"/>
      <c r="N1250" s="38"/>
      <c r="O1250" s="38"/>
    </row>
    <row r="1251">
      <c r="A1251" s="15" t="s">
        <v>35</v>
      </c>
      <c r="B1251" s="36" t="s">
        <v>1298</v>
      </c>
      <c r="C1251" s="37" t="s">
        <v>520</v>
      </c>
      <c r="D1251" s="29" t="str">
        <f t="shared" si="1"/>
        <v>0</v>
      </c>
      <c r="E1251" s="29" t="str">
        <f t="shared" si="2"/>
        <v>0</v>
      </c>
      <c r="F1251" s="29" t="str">
        <f t="shared" si="3"/>
        <v>0</v>
      </c>
      <c r="G1251" s="32" t="str">
        <f t="shared" si="4"/>
        <v>0</v>
      </c>
      <c r="H1251" s="39">
        <v>17688.48</v>
      </c>
      <c r="I1251" s="40"/>
      <c r="K1251" s="36"/>
      <c r="L1251" s="2"/>
      <c r="M1251" s="38"/>
      <c r="N1251" s="38"/>
      <c r="O1251" s="38"/>
    </row>
    <row r="1252">
      <c r="A1252" s="15" t="s">
        <v>35</v>
      </c>
      <c r="B1252" s="36" t="s">
        <v>1299</v>
      </c>
      <c r="C1252" s="37" t="s">
        <v>520</v>
      </c>
      <c r="D1252" s="29" t="str">
        <f t="shared" si="1"/>
        <v>0</v>
      </c>
      <c r="E1252" s="29" t="str">
        <f t="shared" si="2"/>
        <v>0</v>
      </c>
      <c r="F1252" s="29" t="str">
        <f t="shared" si="3"/>
        <v>0</v>
      </c>
      <c r="G1252" s="32" t="str">
        <f t="shared" si="4"/>
        <v>0</v>
      </c>
      <c r="H1252" s="39">
        <v>69952.55</v>
      </c>
      <c r="I1252" s="40"/>
      <c r="K1252" s="36"/>
      <c r="L1252" s="2"/>
      <c r="M1252" s="38"/>
      <c r="N1252" s="38"/>
      <c r="O1252" s="38"/>
    </row>
    <row r="1253">
      <c r="A1253" s="15" t="s">
        <v>35</v>
      </c>
      <c r="B1253" s="36" t="s">
        <v>1300</v>
      </c>
      <c r="C1253" s="37" t="s">
        <v>520</v>
      </c>
      <c r="D1253" s="29" t="str">
        <f t="shared" si="1"/>
        <v>0</v>
      </c>
      <c r="E1253" s="29" t="str">
        <f t="shared" si="2"/>
        <v>0</v>
      </c>
      <c r="F1253" s="29" t="str">
        <f t="shared" si="3"/>
        <v>0</v>
      </c>
      <c r="G1253" s="32" t="str">
        <f t="shared" si="4"/>
        <v>0</v>
      </c>
      <c r="H1253" s="39">
        <v>19429.26</v>
      </c>
      <c r="I1253" s="40"/>
      <c r="K1253" s="36"/>
      <c r="L1253" s="2"/>
      <c r="M1253" s="38"/>
      <c r="N1253" s="38"/>
      <c r="O1253" s="38"/>
    </row>
    <row r="1254">
      <c r="A1254" s="15" t="s">
        <v>35</v>
      </c>
      <c r="B1254" s="36" t="s">
        <v>1301</v>
      </c>
      <c r="C1254" s="37" t="s">
        <v>520</v>
      </c>
      <c r="D1254" s="29" t="str">
        <f t="shared" si="1"/>
        <v>0</v>
      </c>
      <c r="E1254" s="29" t="str">
        <f t="shared" si="2"/>
        <v>0</v>
      </c>
      <c r="F1254" s="29" t="str">
        <f t="shared" si="3"/>
        <v>0</v>
      </c>
      <c r="G1254" s="32" t="str">
        <f t="shared" si="4"/>
        <v>0</v>
      </c>
      <c r="H1254" s="39">
        <v>52893.11</v>
      </c>
      <c r="I1254" s="40"/>
      <c r="K1254" s="36"/>
      <c r="L1254" s="2"/>
      <c r="M1254" s="38"/>
      <c r="N1254" s="38"/>
      <c r="O1254" s="38"/>
    </row>
    <row r="1255">
      <c r="A1255" s="15" t="s">
        <v>35</v>
      </c>
      <c r="B1255" s="36" t="s">
        <v>1302</v>
      </c>
      <c r="C1255" s="37" t="s">
        <v>520</v>
      </c>
      <c r="D1255" s="29" t="str">
        <f t="shared" si="1"/>
        <v>0</v>
      </c>
      <c r="E1255" s="29" t="str">
        <f t="shared" si="2"/>
        <v>0</v>
      </c>
      <c r="F1255" s="29" t="str">
        <f t="shared" si="3"/>
        <v>0</v>
      </c>
      <c r="G1255" s="32" t="str">
        <f t="shared" si="4"/>
        <v>0</v>
      </c>
      <c r="H1255" s="39">
        <v>7891.55</v>
      </c>
      <c r="I1255" s="40"/>
      <c r="K1255" s="36"/>
      <c r="L1255" s="2"/>
      <c r="M1255" s="2"/>
      <c r="N1255" s="38"/>
      <c r="O1255" s="38"/>
    </row>
    <row r="1256">
      <c r="A1256" s="15" t="s">
        <v>35</v>
      </c>
      <c r="B1256" s="36" t="s">
        <v>1303</v>
      </c>
      <c r="C1256" s="37" t="s">
        <v>520</v>
      </c>
      <c r="D1256" s="29" t="str">
        <f t="shared" si="1"/>
        <v>0</v>
      </c>
      <c r="E1256" s="29" t="str">
        <f t="shared" si="2"/>
        <v>0</v>
      </c>
      <c r="F1256" s="29" t="str">
        <f t="shared" si="3"/>
        <v>0</v>
      </c>
      <c r="G1256" s="32" t="str">
        <f t="shared" si="4"/>
        <v>0</v>
      </c>
      <c r="H1256" s="39">
        <v>5688.68</v>
      </c>
      <c r="I1256" s="40"/>
      <c r="K1256" s="36"/>
      <c r="L1256" s="2"/>
      <c r="M1256" s="2"/>
      <c r="N1256" s="38"/>
      <c r="O1256" s="38"/>
    </row>
    <row r="1257">
      <c r="A1257" s="15" t="s">
        <v>35</v>
      </c>
      <c r="B1257" s="36" t="s">
        <v>1304</v>
      </c>
      <c r="C1257" s="37" t="s">
        <v>520</v>
      </c>
      <c r="D1257" s="29" t="str">
        <f t="shared" si="1"/>
        <v>0</v>
      </c>
      <c r="E1257" s="29" t="str">
        <f t="shared" si="2"/>
        <v>0</v>
      </c>
      <c r="F1257" s="29" t="str">
        <f t="shared" si="3"/>
        <v>0</v>
      </c>
      <c r="G1257" s="32" t="str">
        <f t="shared" si="4"/>
        <v>0</v>
      </c>
      <c r="H1257" s="39">
        <v>13925.72</v>
      </c>
      <c r="I1257" s="40"/>
      <c r="K1257" s="36"/>
      <c r="L1257" s="2"/>
      <c r="M1257" s="38"/>
      <c r="N1257" s="38"/>
      <c r="O1257" s="38"/>
    </row>
    <row r="1258">
      <c r="A1258" s="15" t="s">
        <v>35</v>
      </c>
      <c r="B1258" s="36" t="s">
        <v>1305</v>
      </c>
      <c r="C1258" s="37" t="s">
        <v>520</v>
      </c>
      <c r="D1258" s="29" t="str">
        <f t="shared" si="1"/>
        <v>0</v>
      </c>
      <c r="E1258" s="29" t="str">
        <f t="shared" si="2"/>
        <v>0</v>
      </c>
      <c r="F1258" s="29" t="str">
        <f t="shared" si="3"/>
        <v>0</v>
      </c>
      <c r="G1258" s="32" t="str">
        <f t="shared" si="4"/>
        <v>0</v>
      </c>
      <c r="H1258" s="39">
        <v>15046.43</v>
      </c>
      <c r="I1258" s="40"/>
      <c r="K1258" s="36"/>
      <c r="L1258" s="2"/>
      <c r="M1258" s="38"/>
      <c r="N1258" s="38"/>
      <c r="O1258" s="38"/>
    </row>
    <row r="1259">
      <c r="A1259" s="15" t="s">
        <v>35</v>
      </c>
      <c r="B1259" s="36" t="s">
        <v>1306</v>
      </c>
      <c r="C1259" s="37" t="s">
        <v>520</v>
      </c>
      <c r="D1259" s="29" t="str">
        <f t="shared" si="1"/>
        <v>0</v>
      </c>
      <c r="E1259" s="29" t="str">
        <f t="shared" si="2"/>
        <v>0</v>
      </c>
      <c r="F1259" s="29" t="str">
        <f t="shared" si="3"/>
        <v>0</v>
      </c>
      <c r="G1259" s="32" t="str">
        <f t="shared" si="4"/>
        <v>0</v>
      </c>
      <c r="H1259" s="39">
        <v>29373.88</v>
      </c>
      <c r="I1259" s="40"/>
      <c r="K1259" s="36"/>
      <c r="L1259" s="2"/>
      <c r="M1259" s="38"/>
      <c r="N1259" s="38"/>
      <c r="O1259" s="38"/>
    </row>
    <row r="1260">
      <c r="A1260" s="15" t="s">
        <v>35</v>
      </c>
      <c r="B1260" s="36" t="s">
        <v>1307</v>
      </c>
      <c r="C1260" s="37" t="s">
        <v>520</v>
      </c>
      <c r="D1260" s="29" t="str">
        <f t="shared" si="1"/>
        <v>0</v>
      </c>
      <c r="E1260" s="29" t="str">
        <f t="shared" si="2"/>
        <v>0</v>
      </c>
      <c r="F1260" s="29" t="str">
        <f t="shared" si="3"/>
        <v>0</v>
      </c>
      <c r="G1260" s="32" t="str">
        <f t="shared" si="4"/>
        <v>0</v>
      </c>
      <c r="H1260" s="39">
        <v>4575.11</v>
      </c>
      <c r="I1260" s="40"/>
      <c r="K1260" s="36"/>
      <c r="L1260" s="2"/>
      <c r="M1260" s="38"/>
      <c r="N1260" s="38"/>
      <c r="O1260" s="38"/>
    </row>
    <row r="1261">
      <c r="A1261" s="15" t="s">
        <v>35</v>
      </c>
      <c r="B1261" s="36" t="s">
        <v>1308</v>
      </c>
      <c r="C1261" s="37" t="s">
        <v>520</v>
      </c>
      <c r="D1261" s="29" t="str">
        <f t="shared" si="1"/>
        <v>0</v>
      </c>
      <c r="E1261" s="29" t="str">
        <f t="shared" si="2"/>
        <v>0</v>
      </c>
      <c r="F1261" s="29" t="str">
        <f t="shared" si="3"/>
        <v>0</v>
      </c>
      <c r="G1261" s="32" t="str">
        <f t="shared" si="4"/>
        <v>0</v>
      </c>
      <c r="H1261" s="39">
        <v>12445.66</v>
      </c>
      <c r="I1261" s="40"/>
      <c r="K1261" s="36"/>
      <c r="L1261" s="2"/>
      <c r="M1261" s="38"/>
      <c r="N1261" s="38"/>
      <c r="O1261" s="38"/>
    </row>
    <row r="1262">
      <c r="A1262" s="15" t="s">
        <v>35</v>
      </c>
      <c r="B1262" s="36" t="s">
        <v>1309</v>
      </c>
      <c r="C1262" s="37" t="s">
        <v>520</v>
      </c>
      <c r="D1262" s="29" t="str">
        <f t="shared" si="1"/>
        <v>0</v>
      </c>
      <c r="E1262" s="29" t="str">
        <f t="shared" si="2"/>
        <v>0</v>
      </c>
      <c r="F1262" s="29" t="str">
        <f t="shared" si="3"/>
        <v>0</v>
      </c>
      <c r="G1262" s="32" t="str">
        <f t="shared" si="4"/>
        <v>0</v>
      </c>
      <c r="H1262" s="39">
        <v>5691.32</v>
      </c>
      <c r="I1262" s="40"/>
      <c r="K1262" s="36"/>
      <c r="L1262" s="2"/>
      <c r="M1262" s="38"/>
      <c r="N1262" s="38"/>
      <c r="O1262" s="38"/>
    </row>
    <row r="1263">
      <c r="A1263" s="15" t="s">
        <v>35</v>
      </c>
      <c r="B1263" s="36" t="s">
        <v>1310</v>
      </c>
      <c r="C1263" s="37" t="s">
        <v>520</v>
      </c>
      <c r="D1263" s="29" t="str">
        <f t="shared" si="1"/>
        <v>0</v>
      </c>
      <c r="E1263" s="29" t="str">
        <f t="shared" si="2"/>
        <v>0</v>
      </c>
      <c r="F1263" s="29" t="str">
        <f t="shared" si="3"/>
        <v>0</v>
      </c>
      <c r="G1263" s="32" t="str">
        <f t="shared" si="4"/>
        <v>0</v>
      </c>
      <c r="H1263" s="39">
        <v>65334.91</v>
      </c>
      <c r="I1263" s="40"/>
      <c r="K1263" s="36"/>
      <c r="L1263" s="2"/>
      <c r="M1263" s="38"/>
      <c r="N1263" s="38"/>
      <c r="O1263" s="38"/>
    </row>
    <row r="1264">
      <c r="A1264" s="15" t="s">
        <v>35</v>
      </c>
      <c r="B1264" s="36" t="s">
        <v>1311</v>
      </c>
      <c r="C1264" s="37" t="s">
        <v>520</v>
      </c>
      <c r="D1264" s="29" t="str">
        <f t="shared" si="1"/>
        <v>0</v>
      </c>
      <c r="E1264" s="29" t="str">
        <f t="shared" si="2"/>
        <v>0</v>
      </c>
      <c r="F1264" s="29" t="str">
        <f t="shared" si="3"/>
        <v>0</v>
      </c>
      <c r="G1264" s="32" t="str">
        <f t="shared" si="4"/>
        <v>0</v>
      </c>
      <c r="H1264" s="39">
        <v>19980.13</v>
      </c>
      <c r="I1264" s="40"/>
      <c r="K1264" s="36"/>
      <c r="L1264" s="2"/>
      <c r="M1264" s="38"/>
      <c r="N1264" s="38"/>
      <c r="O1264" s="38"/>
    </row>
    <row r="1265">
      <c r="A1265" s="15" t="s">
        <v>35</v>
      </c>
      <c r="B1265" s="36" t="s">
        <v>1312</v>
      </c>
      <c r="C1265" s="37" t="s">
        <v>520</v>
      </c>
      <c r="D1265" s="29" t="str">
        <f t="shared" si="1"/>
        <v>0</v>
      </c>
      <c r="E1265" s="29" t="str">
        <f t="shared" si="2"/>
        <v>0</v>
      </c>
      <c r="F1265" s="29" t="str">
        <f t="shared" si="3"/>
        <v>0</v>
      </c>
      <c r="G1265" s="32" t="str">
        <f t="shared" si="4"/>
        <v>0</v>
      </c>
      <c r="H1265" s="39">
        <v>4408.73</v>
      </c>
      <c r="I1265" s="40"/>
      <c r="K1265" s="36"/>
      <c r="L1265" s="2"/>
      <c r="M1265" s="38"/>
      <c r="N1265" s="38"/>
      <c r="O1265" s="38"/>
    </row>
    <row r="1266">
      <c r="A1266" s="15" t="s">
        <v>35</v>
      </c>
      <c r="B1266" s="36" t="s">
        <v>1313</v>
      </c>
      <c r="C1266" s="37" t="s">
        <v>520</v>
      </c>
      <c r="D1266" s="29" t="str">
        <f t="shared" si="1"/>
        <v>0</v>
      </c>
      <c r="E1266" s="29" t="str">
        <f t="shared" si="2"/>
        <v>0</v>
      </c>
      <c r="F1266" s="29" t="str">
        <f t="shared" si="3"/>
        <v>0</v>
      </c>
      <c r="G1266" s="32" t="str">
        <f t="shared" si="4"/>
        <v>0</v>
      </c>
      <c r="H1266" s="39">
        <v>6785.3</v>
      </c>
      <c r="I1266" s="40"/>
      <c r="K1266" s="36"/>
      <c r="L1266" s="2"/>
      <c r="M1266" s="38"/>
      <c r="N1266" s="38"/>
      <c r="O1266" s="38"/>
    </row>
    <row r="1267">
      <c r="A1267" s="15" t="s">
        <v>35</v>
      </c>
      <c r="B1267" s="36" t="s">
        <v>1314</v>
      </c>
      <c r="C1267" s="37" t="s">
        <v>520</v>
      </c>
      <c r="D1267" s="29" t="str">
        <f t="shared" si="1"/>
        <v>0</v>
      </c>
      <c r="E1267" s="29" t="str">
        <f t="shared" si="2"/>
        <v>0</v>
      </c>
      <c r="F1267" s="29" t="str">
        <f t="shared" si="3"/>
        <v>0</v>
      </c>
      <c r="G1267" s="32" t="str">
        <f t="shared" si="4"/>
        <v>0</v>
      </c>
      <c r="H1267" s="39">
        <v>55873.0</v>
      </c>
      <c r="I1267" s="40"/>
      <c r="K1267" s="36"/>
      <c r="L1267" s="2"/>
      <c r="M1267" s="38"/>
      <c r="N1267" s="38"/>
      <c r="O1267" s="38"/>
    </row>
    <row r="1268">
      <c r="A1268" s="15" t="s">
        <v>35</v>
      </c>
      <c r="B1268" s="36" t="s">
        <v>1315</v>
      </c>
      <c r="C1268" s="37" t="s">
        <v>520</v>
      </c>
      <c r="D1268" s="29" t="str">
        <f t="shared" si="1"/>
        <v>0</v>
      </c>
      <c r="E1268" s="29" t="str">
        <f t="shared" si="2"/>
        <v>0</v>
      </c>
      <c r="F1268" s="29" t="str">
        <f t="shared" si="3"/>
        <v>0</v>
      </c>
      <c r="G1268" s="32" t="str">
        <f t="shared" si="4"/>
        <v>0</v>
      </c>
      <c r="H1268" s="39">
        <v>25369.51</v>
      </c>
      <c r="I1268" s="40"/>
      <c r="K1268" s="36"/>
      <c r="L1268" s="2"/>
      <c r="M1268" s="38"/>
      <c r="N1268" s="38"/>
      <c r="O1268" s="38"/>
    </row>
    <row r="1269">
      <c r="A1269" s="15" t="s">
        <v>35</v>
      </c>
      <c r="B1269" s="36" t="s">
        <v>1316</v>
      </c>
      <c r="C1269" s="37" t="s">
        <v>520</v>
      </c>
      <c r="D1269" s="29" t="str">
        <f t="shared" si="1"/>
        <v>0</v>
      </c>
      <c r="E1269" s="29" t="str">
        <f t="shared" si="2"/>
        <v>0</v>
      </c>
      <c r="F1269" s="29" t="str">
        <f t="shared" si="3"/>
        <v>0</v>
      </c>
      <c r="G1269" s="32" t="str">
        <f t="shared" si="4"/>
        <v>0</v>
      </c>
      <c r="H1269" s="39">
        <v>5382.44</v>
      </c>
      <c r="I1269" s="40"/>
      <c r="K1269" s="36"/>
      <c r="L1269" s="2"/>
      <c r="M1269" s="38"/>
      <c r="N1269" s="38"/>
      <c r="O1269" s="38"/>
    </row>
    <row r="1270">
      <c r="A1270" s="15" t="s">
        <v>35</v>
      </c>
      <c r="B1270" s="36" t="s">
        <v>1317</v>
      </c>
      <c r="C1270" s="37" t="s">
        <v>520</v>
      </c>
      <c r="D1270" s="29" t="str">
        <f t="shared" si="1"/>
        <v>0</v>
      </c>
      <c r="E1270" s="29" t="str">
        <f t="shared" si="2"/>
        <v>0</v>
      </c>
      <c r="F1270" s="29" t="str">
        <f t="shared" si="3"/>
        <v>0</v>
      </c>
      <c r="G1270" s="32" t="str">
        <f t="shared" si="4"/>
        <v>0</v>
      </c>
      <c r="H1270" s="39">
        <v>70733.52</v>
      </c>
      <c r="I1270" s="40"/>
      <c r="K1270" s="36"/>
      <c r="L1270" s="2"/>
      <c r="M1270" s="38"/>
      <c r="N1270" s="38"/>
      <c r="O1270" s="38"/>
    </row>
    <row r="1271">
      <c r="A1271" s="15" t="s">
        <v>35</v>
      </c>
      <c r="B1271" s="36" t="s">
        <v>1318</v>
      </c>
      <c r="C1271" s="37" t="s">
        <v>520</v>
      </c>
      <c r="D1271" s="29" t="str">
        <f t="shared" si="1"/>
        <v>0</v>
      </c>
      <c r="E1271" s="29" t="str">
        <f t="shared" si="2"/>
        <v>0</v>
      </c>
      <c r="F1271" s="29" t="str">
        <f t="shared" si="3"/>
        <v>0</v>
      </c>
      <c r="G1271" s="32" t="str">
        <f t="shared" si="4"/>
        <v>0</v>
      </c>
      <c r="H1271" s="39">
        <v>9604.11</v>
      </c>
      <c r="I1271" s="40"/>
      <c r="K1271" s="36"/>
      <c r="L1271" s="2"/>
      <c r="M1271" s="38"/>
      <c r="N1271" s="38"/>
      <c r="O1271" s="38"/>
    </row>
    <row r="1272">
      <c r="A1272" s="15" t="s">
        <v>35</v>
      </c>
      <c r="B1272" s="36" t="s">
        <v>1319</v>
      </c>
      <c r="C1272" s="37" t="s">
        <v>520</v>
      </c>
      <c r="D1272" s="29" t="str">
        <f t="shared" si="1"/>
        <v>0</v>
      </c>
      <c r="E1272" s="29" t="str">
        <f t="shared" si="2"/>
        <v>0</v>
      </c>
      <c r="F1272" s="29" t="str">
        <f t="shared" si="3"/>
        <v>0</v>
      </c>
      <c r="G1272" s="32" t="str">
        <f t="shared" si="4"/>
        <v>0</v>
      </c>
      <c r="H1272" s="39">
        <v>6835.49</v>
      </c>
      <c r="I1272" s="40"/>
      <c r="K1272" s="36"/>
      <c r="L1272" s="2"/>
      <c r="M1272" s="38"/>
      <c r="N1272" s="38"/>
      <c r="O1272" s="38"/>
    </row>
    <row r="1273">
      <c r="A1273" s="15" t="s">
        <v>35</v>
      </c>
      <c r="B1273" s="36" t="s">
        <v>1320</v>
      </c>
      <c r="C1273" s="37" t="s">
        <v>520</v>
      </c>
      <c r="D1273" s="29" t="str">
        <f t="shared" si="1"/>
        <v>0</v>
      </c>
      <c r="E1273" s="29" t="str">
        <f t="shared" si="2"/>
        <v>0</v>
      </c>
      <c r="F1273" s="29" t="str">
        <f t="shared" si="3"/>
        <v>0</v>
      </c>
      <c r="G1273" s="32" t="str">
        <f t="shared" si="4"/>
        <v>0</v>
      </c>
      <c r="H1273" s="39">
        <v>8851.58</v>
      </c>
      <c r="I1273" s="40"/>
      <c r="K1273" s="36"/>
      <c r="L1273" s="2"/>
      <c r="M1273" s="38"/>
      <c r="N1273" s="38"/>
      <c r="O1273" s="38"/>
    </row>
    <row r="1274">
      <c r="A1274" s="15" t="s">
        <v>35</v>
      </c>
      <c r="B1274" s="36" t="s">
        <v>1321</v>
      </c>
      <c r="C1274" s="37" t="s">
        <v>520</v>
      </c>
      <c r="D1274" s="29" t="str">
        <f t="shared" si="1"/>
        <v>0</v>
      </c>
      <c r="E1274" s="29" t="str">
        <f t="shared" si="2"/>
        <v>0</v>
      </c>
      <c r="F1274" s="29" t="str">
        <f t="shared" si="3"/>
        <v>0</v>
      </c>
      <c r="G1274" s="32" t="str">
        <f t="shared" si="4"/>
        <v>0</v>
      </c>
      <c r="H1274" s="39">
        <v>5244.18</v>
      </c>
      <c r="I1274" s="40"/>
      <c r="K1274" s="36"/>
      <c r="L1274" s="2"/>
      <c r="M1274" s="38"/>
      <c r="N1274" s="38"/>
      <c r="O1274" s="38"/>
    </row>
    <row r="1275">
      <c r="A1275" s="15" t="s">
        <v>35</v>
      </c>
      <c r="B1275" s="36" t="s">
        <v>1322</v>
      </c>
      <c r="C1275" s="37" t="s">
        <v>520</v>
      </c>
      <c r="D1275" s="29" t="str">
        <f t="shared" si="1"/>
        <v>0</v>
      </c>
      <c r="E1275" s="29" t="str">
        <f t="shared" si="2"/>
        <v>0</v>
      </c>
      <c r="F1275" s="29" t="str">
        <f t="shared" si="3"/>
        <v>0</v>
      </c>
      <c r="G1275" s="32" t="str">
        <f t="shared" si="4"/>
        <v>0</v>
      </c>
      <c r="H1275" s="39">
        <v>12727.31</v>
      </c>
      <c r="I1275" s="40"/>
      <c r="K1275" s="36"/>
      <c r="L1275" s="2"/>
      <c r="M1275" s="38"/>
      <c r="N1275" s="38"/>
      <c r="O1275" s="38"/>
    </row>
    <row r="1276">
      <c r="A1276" s="15" t="s">
        <v>35</v>
      </c>
      <c r="B1276" s="36" t="s">
        <v>1323</v>
      </c>
      <c r="C1276" s="37" t="s">
        <v>520</v>
      </c>
      <c r="D1276" s="29" t="str">
        <f t="shared" si="1"/>
        <v>0</v>
      </c>
      <c r="E1276" s="29" t="str">
        <f t="shared" si="2"/>
        <v>0</v>
      </c>
      <c r="F1276" s="29" t="str">
        <f t="shared" si="3"/>
        <v>0</v>
      </c>
      <c r="G1276" s="32" t="str">
        <f t="shared" si="4"/>
        <v>0</v>
      </c>
      <c r="H1276" s="39">
        <v>61483.17</v>
      </c>
      <c r="I1276" s="40"/>
      <c r="K1276" s="36"/>
      <c r="L1276" s="2"/>
      <c r="M1276" s="38"/>
      <c r="N1276" s="38"/>
      <c r="O1276" s="38"/>
    </row>
    <row r="1277">
      <c r="A1277" s="15" t="s">
        <v>35</v>
      </c>
      <c r="B1277" s="36" t="s">
        <v>1324</v>
      </c>
      <c r="C1277" s="37" t="s">
        <v>520</v>
      </c>
      <c r="D1277" s="29" t="str">
        <f t="shared" si="1"/>
        <v>0</v>
      </c>
      <c r="E1277" s="29" t="str">
        <f t="shared" si="2"/>
        <v>0</v>
      </c>
      <c r="F1277" s="29" t="str">
        <f t="shared" si="3"/>
        <v>0</v>
      </c>
      <c r="G1277" s="32" t="str">
        <f t="shared" si="4"/>
        <v>0</v>
      </c>
      <c r="H1277" s="39">
        <v>46634.63</v>
      </c>
      <c r="I1277" s="40"/>
      <c r="K1277" s="36"/>
      <c r="L1277" s="2"/>
      <c r="M1277" s="38"/>
      <c r="N1277" s="38"/>
      <c r="O1277" s="38"/>
    </row>
    <row r="1278">
      <c r="A1278" s="15" t="s">
        <v>35</v>
      </c>
      <c r="B1278" s="36" t="s">
        <v>1325</v>
      </c>
      <c r="C1278" s="37" t="s">
        <v>520</v>
      </c>
      <c r="D1278" s="29" t="str">
        <f t="shared" si="1"/>
        <v>0</v>
      </c>
      <c r="E1278" s="29" t="str">
        <f t="shared" si="2"/>
        <v>0</v>
      </c>
      <c r="F1278" s="29" t="str">
        <f t="shared" si="3"/>
        <v>0</v>
      </c>
      <c r="G1278" s="32" t="str">
        <f t="shared" si="4"/>
        <v>0</v>
      </c>
      <c r="H1278" s="39">
        <v>16778.12</v>
      </c>
      <c r="I1278" s="40"/>
      <c r="K1278" s="36"/>
      <c r="L1278" s="2"/>
      <c r="M1278" s="38"/>
      <c r="N1278" s="38"/>
      <c r="O1278" s="38"/>
    </row>
    <row r="1279">
      <c r="A1279" s="15" t="s">
        <v>35</v>
      </c>
      <c r="B1279" s="36" t="s">
        <v>1326</v>
      </c>
      <c r="C1279" s="37" t="s">
        <v>520</v>
      </c>
      <c r="D1279" s="29" t="str">
        <f t="shared" si="1"/>
        <v>0</v>
      </c>
      <c r="E1279" s="29" t="str">
        <f t="shared" si="2"/>
        <v>0</v>
      </c>
      <c r="F1279" s="29" t="str">
        <f t="shared" si="3"/>
        <v>0</v>
      </c>
      <c r="G1279" s="32" t="str">
        <f t="shared" si="4"/>
        <v>0</v>
      </c>
      <c r="H1279" s="39">
        <v>11419.46</v>
      </c>
      <c r="I1279" s="40"/>
      <c r="K1279" s="36"/>
      <c r="L1279" s="2"/>
      <c r="M1279" s="38"/>
      <c r="N1279" s="38"/>
      <c r="O1279" s="38"/>
    </row>
    <row r="1280">
      <c r="A1280" s="15" t="s">
        <v>35</v>
      </c>
      <c r="B1280" s="36" t="s">
        <v>1327</v>
      </c>
      <c r="C1280" s="37" t="s">
        <v>520</v>
      </c>
      <c r="D1280" s="29" t="str">
        <f t="shared" si="1"/>
        <v>0</v>
      </c>
      <c r="E1280" s="29" t="str">
        <f t="shared" si="2"/>
        <v>0</v>
      </c>
      <c r="F1280" s="29" t="str">
        <f t="shared" si="3"/>
        <v>0</v>
      </c>
      <c r="G1280" s="32" t="str">
        <f t="shared" si="4"/>
        <v>0</v>
      </c>
      <c r="H1280" s="39">
        <v>21309.5</v>
      </c>
      <c r="I1280" s="40"/>
      <c r="K1280" s="36"/>
      <c r="L1280" s="2"/>
      <c r="M1280" s="38"/>
      <c r="N1280" s="38"/>
      <c r="O1280" s="38"/>
    </row>
    <row r="1281">
      <c r="A1281" s="15" t="s">
        <v>35</v>
      </c>
      <c r="B1281" s="36" t="s">
        <v>1328</v>
      </c>
      <c r="C1281" s="37" t="s">
        <v>520</v>
      </c>
      <c r="D1281" s="29" t="str">
        <f t="shared" si="1"/>
        <v>0</v>
      </c>
      <c r="E1281" s="29" t="str">
        <f t="shared" si="2"/>
        <v>0</v>
      </c>
      <c r="F1281" s="29" t="str">
        <f t="shared" si="3"/>
        <v>0</v>
      </c>
      <c r="G1281" s="32" t="str">
        <f t="shared" si="4"/>
        <v>0</v>
      </c>
      <c r="H1281" s="39">
        <v>27662.07</v>
      </c>
      <c r="I1281" s="40"/>
      <c r="K1281" s="36"/>
      <c r="L1281" s="2"/>
      <c r="M1281" s="38"/>
      <c r="N1281" s="38"/>
      <c r="O1281" s="38"/>
    </row>
    <row r="1282">
      <c r="A1282" s="15" t="s">
        <v>35</v>
      </c>
      <c r="B1282" s="36" t="s">
        <v>1329</v>
      </c>
      <c r="C1282" s="37" t="s">
        <v>520</v>
      </c>
      <c r="D1282" s="29" t="str">
        <f t="shared" si="1"/>
        <v>0</v>
      </c>
      <c r="E1282" s="29" t="str">
        <f t="shared" si="2"/>
        <v>0</v>
      </c>
      <c r="F1282" s="29" t="str">
        <f t="shared" si="3"/>
        <v>0</v>
      </c>
      <c r="G1282" s="32" t="str">
        <f t="shared" si="4"/>
        <v>0</v>
      </c>
      <c r="H1282" s="39">
        <v>24990.69</v>
      </c>
      <c r="I1282" s="40"/>
      <c r="K1282" s="36"/>
      <c r="L1282" s="2"/>
      <c r="M1282" s="38"/>
      <c r="N1282" s="38"/>
      <c r="O1282" s="38"/>
    </row>
    <row r="1283">
      <c r="A1283" s="15" t="s">
        <v>35</v>
      </c>
      <c r="B1283" s="36" t="s">
        <v>1330</v>
      </c>
      <c r="C1283" s="37" t="s">
        <v>520</v>
      </c>
      <c r="D1283" s="29" t="str">
        <f t="shared" si="1"/>
        <v>0</v>
      </c>
      <c r="E1283" s="29" t="str">
        <f t="shared" si="2"/>
        <v>0</v>
      </c>
      <c r="F1283" s="29" t="str">
        <f t="shared" si="3"/>
        <v>0</v>
      </c>
      <c r="G1283" s="32" t="str">
        <f t="shared" si="4"/>
        <v>0</v>
      </c>
      <c r="H1283" s="39">
        <v>9243.42</v>
      </c>
      <c r="I1283" s="40"/>
      <c r="K1283" s="36"/>
      <c r="L1283" s="2"/>
      <c r="M1283" s="38"/>
      <c r="N1283" s="38"/>
      <c r="O1283" s="38"/>
    </row>
    <row r="1284">
      <c r="A1284" s="15" t="s">
        <v>35</v>
      </c>
      <c r="B1284" s="36" t="s">
        <v>1331</v>
      </c>
      <c r="C1284" s="37" t="s">
        <v>520</v>
      </c>
      <c r="D1284" s="29" t="str">
        <f t="shared" si="1"/>
        <v>0</v>
      </c>
      <c r="E1284" s="29" t="str">
        <f t="shared" si="2"/>
        <v>0</v>
      </c>
      <c r="F1284" s="29" t="str">
        <f t="shared" si="3"/>
        <v>0</v>
      </c>
      <c r="G1284" s="32" t="str">
        <f t="shared" si="4"/>
        <v>0</v>
      </c>
      <c r="H1284" s="39">
        <v>17817.17</v>
      </c>
      <c r="I1284" s="40"/>
      <c r="K1284" s="36"/>
      <c r="L1284" s="2"/>
      <c r="M1284" s="38"/>
      <c r="N1284" s="38"/>
      <c r="O1284" s="38"/>
    </row>
    <row r="1285">
      <c r="A1285" s="15" t="s">
        <v>35</v>
      </c>
      <c r="B1285" s="36" t="s">
        <v>1332</v>
      </c>
      <c r="C1285" s="37" t="s">
        <v>520</v>
      </c>
      <c r="D1285" s="29" t="str">
        <f t="shared" si="1"/>
        <v>0</v>
      </c>
      <c r="E1285" s="29" t="str">
        <f t="shared" si="2"/>
        <v>0</v>
      </c>
      <c r="F1285" s="29" t="str">
        <f t="shared" si="3"/>
        <v>0</v>
      </c>
      <c r="G1285" s="32" t="str">
        <f t="shared" si="4"/>
        <v>0</v>
      </c>
      <c r="H1285" s="39">
        <v>6087.27</v>
      </c>
      <c r="I1285" s="40"/>
      <c r="K1285" s="36"/>
      <c r="L1285" s="2"/>
      <c r="M1285" s="38"/>
      <c r="N1285" s="38"/>
      <c r="O1285" s="38"/>
    </row>
    <row r="1286">
      <c r="A1286" s="15" t="s">
        <v>35</v>
      </c>
      <c r="B1286" s="36" t="s">
        <v>1333</v>
      </c>
      <c r="C1286" s="37" t="s">
        <v>520</v>
      </c>
      <c r="D1286" s="29" t="str">
        <f t="shared" si="1"/>
        <v>0</v>
      </c>
      <c r="E1286" s="29" t="str">
        <f t="shared" si="2"/>
        <v>0</v>
      </c>
      <c r="F1286" s="29" t="str">
        <f t="shared" si="3"/>
        <v>0</v>
      </c>
      <c r="G1286" s="32" t="str">
        <f t="shared" si="4"/>
        <v>0</v>
      </c>
      <c r="H1286" s="39">
        <v>8727.35</v>
      </c>
      <c r="I1286" s="40"/>
      <c r="K1286" s="36"/>
      <c r="L1286" s="2"/>
      <c r="M1286" s="38"/>
      <c r="N1286" s="38"/>
      <c r="O1286" s="38"/>
    </row>
    <row r="1287">
      <c r="A1287" s="15" t="s">
        <v>35</v>
      </c>
      <c r="B1287" s="36" t="s">
        <v>1334</v>
      </c>
      <c r="C1287" s="37" t="s">
        <v>520</v>
      </c>
      <c r="D1287" s="29" t="str">
        <f t="shared" si="1"/>
        <v>0</v>
      </c>
      <c r="E1287" s="29" t="str">
        <f t="shared" si="2"/>
        <v>0</v>
      </c>
      <c r="F1287" s="29" t="str">
        <f t="shared" si="3"/>
        <v>0</v>
      </c>
      <c r="G1287" s="32" t="str">
        <f t="shared" si="4"/>
        <v>0</v>
      </c>
      <c r="H1287" s="39">
        <v>48591.65</v>
      </c>
      <c r="I1287" s="40"/>
      <c r="K1287" s="36"/>
      <c r="L1287" s="2"/>
      <c r="M1287" s="38"/>
      <c r="N1287" s="38"/>
      <c r="O1287" s="38"/>
    </row>
    <row r="1288">
      <c r="A1288" s="15" t="s">
        <v>35</v>
      </c>
      <c r="B1288" s="36" t="s">
        <v>1335</v>
      </c>
      <c r="C1288" s="37" t="s">
        <v>520</v>
      </c>
      <c r="D1288" s="29" t="str">
        <f t="shared" si="1"/>
        <v>0</v>
      </c>
      <c r="E1288" s="29" t="str">
        <f t="shared" si="2"/>
        <v>0</v>
      </c>
      <c r="F1288" s="29" t="str">
        <f t="shared" si="3"/>
        <v>0</v>
      </c>
      <c r="G1288" s="32" t="str">
        <f t="shared" si="4"/>
        <v>0</v>
      </c>
      <c r="H1288" s="39">
        <v>6004.61</v>
      </c>
      <c r="I1288" s="40"/>
      <c r="K1288" s="36"/>
      <c r="L1288" s="2"/>
      <c r="M1288" s="38"/>
      <c r="N1288" s="38"/>
      <c r="O1288" s="38"/>
    </row>
    <row r="1289">
      <c r="A1289" s="15" t="s">
        <v>35</v>
      </c>
      <c r="B1289" s="36" t="s">
        <v>1336</v>
      </c>
      <c r="C1289" s="37" t="s">
        <v>520</v>
      </c>
      <c r="D1289" s="29" t="str">
        <f t="shared" si="1"/>
        <v>Marathon Oil </v>
      </c>
      <c r="E1289" s="29" t="str">
        <f t="shared" si="2"/>
        <v>0</v>
      </c>
      <c r="F1289" s="35" t="str">
        <f t="shared" si="3"/>
        <v>MARATHON OIL CORP USD1</v>
      </c>
      <c r="G1289" s="32">
        <f t="shared" si="4"/>
        <v>33868.24</v>
      </c>
      <c r="H1289" s="39">
        <v>33868.24</v>
      </c>
      <c r="I1289" s="40"/>
      <c r="K1289" s="36"/>
      <c r="L1289" s="2"/>
      <c r="M1289" s="38"/>
      <c r="N1289" s="38"/>
      <c r="O1289" s="38"/>
    </row>
    <row r="1290">
      <c r="A1290" s="15" t="s">
        <v>35</v>
      </c>
      <c r="B1290" s="36" t="s">
        <v>1337</v>
      </c>
      <c r="C1290" s="37" t="s">
        <v>520</v>
      </c>
      <c r="D1290" s="29" t="str">
        <f t="shared" si="1"/>
        <v>0</v>
      </c>
      <c r="E1290" s="29" t="str">
        <f t="shared" si="2"/>
        <v>0</v>
      </c>
      <c r="F1290" s="29" t="str">
        <f t="shared" si="3"/>
        <v>0</v>
      </c>
      <c r="G1290" s="32" t="str">
        <f t="shared" si="4"/>
        <v>0</v>
      </c>
      <c r="H1290" s="39">
        <v>37510.49</v>
      </c>
      <c r="I1290" s="40"/>
      <c r="K1290" s="36"/>
      <c r="L1290" s="2"/>
      <c r="M1290" s="38"/>
      <c r="N1290" s="38"/>
      <c r="O1290" s="38"/>
    </row>
    <row r="1291">
      <c r="A1291" s="15" t="s">
        <v>35</v>
      </c>
      <c r="B1291" s="36" t="s">
        <v>1338</v>
      </c>
      <c r="C1291" s="37" t="s">
        <v>520</v>
      </c>
      <c r="D1291" s="29" t="str">
        <f t="shared" si="1"/>
        <v>0</v>
      </c>
      <c r="E1291" s="29" t="str">
        <f t="shared" si="2"/>
        <v>0</v>
      </c>
      <c r="F1291" s="29" t="str">
        <f t="shared" si="3"/>
        <v>0</v>
      </c>
      <c r="G1291" s="32" t="str">
        <f t="shared" si="4"/>
        <v>0</v>
      </c>
      <c r="H1291" s="39">
        <v>7444.58</v>
      </c>
      <c r="I1291" s="40"/>
      <c r="K1291" s="36"/>
      <c r="L1291" s="2"/>
      <c r="M1291" s="38"/>
      <c r="N1291" s="38"/>
      <c r="O1291" s="38"/>
    </row>
    <row r="1292">
      <c r="A1292" s="15" t="s">
        <v>35</v>
      </c>
      <c r="B1292" s="36" t="s">
        <v>1339</v>
      </c>
      <c r="C1292" s="37" t="s">
        <v>520</v>
      </c>
      <c r="D1292" s="29" t="str">
        <f t="shared" si="1"/>
        <v>0</v>
      </c>
      <c r="E1292" s="29" t="str">
        <f t="shared" si="2"/>
        <v>0</v>
      </c>
      <c r="F1292" s="29" t="str">
        <f t="shared" si="3"/>
        <v>0</v>
      </c>
      <c r="G1292" s="32" t="str">
        <f t="shared" si="4"/>
        <v>0</v>
      </c>
      <c r="H1292" s="39">
        <v>16524.89</v>
      </c>
      <c r="I1292" s="40"/>
      <c r="K1292" s="36"/>
      <c r="L1292" s="2"/>
      <c r="M1292" s="38"/>
      <c r="N1292" s="38"/>
      <c r="O1292" s="38"/>
    </row>
    <row r="1293">
      <c r="A1293" s="15" t="s">
        <v>35</v>
      </c>
      <c r="B1293" s="36" t="s">
        <v>1340</v>
      </c>
      <c r="C1293" s="37" t="s">
        <v>520</v>
      </c>
      <c r="D1293" s="29" t="str">
        <f t="shared" si="1"/>
        <v>0</v>
      </c>
      <c r="E1293" s="29" t="str">
        <f t="shared" si="2"/>
        <v>0</v>
      </c>
      <c r="F1293" s="29" t="str">
        <f t="shared" si="3"/>
        <v>0</v>
      </c>
      <c r="G1293" s="32" t="str">
        <f t="shared" si="4"/>
        <v>0</v>
      </c>
      <c r="H1293" s="39">
        <v>35294.52</v>
      </c>
      <c r="I1293" s="40"/>
      <c r="K1293" s="36"/>
      <c r="L1293" s="2"/>
      <c r="M1293" s="38"/>
      <c r="N1293" s="38"/>
      <c r="O1293" s="38"/>
    </row>
    <row r="1294">
      <c r="A1294" s="15" t="s">
        <v>35</v>
      </c>
      <c r="B1294" s="36" t="s">
        <v>1341</v>
      </c>
      <c r="C1294" s="37" t="s">
        <v>520</v>
      </c>
      <c r="D1294" s="29" t="str">
        <f t="shared" si="1"/>
        <v>0</v>
      </c>
      <c r="E1294" s="29" t="str">
        <f t="shared" si="2"/>
        <v>Marubeni</v>
      </c>
      <c r="F1294" s="35" t="str">
        <f t="shared" si="3"/>
        <v>MARUBENI CORP,Y50</v>
      </c>
      <c r="G1294" s="32">
        <f t="shared" si="4"/>
        <v>16318.09</v>
      </c>
      <c r="H1294" s="39">
        <v>16318.09</v>
      </c>
      <c r="I1294" s="40"/>
      <c r="K1294" s="36"/>
      <c r="L1294" s="2"/>
      <c r="M1294" s="38"/>
      <c r="N1294" s="38"/>
      <c r="O1294" s="38"/>
    </row>
    <row r="1295">
      <c r="A1295" s="15" t="s">
        <v>35</v>
      </c>
      <c r="B1295" s="36" t="s">
        <v>1342</v>
      </c>
      <c r="C1295" s="37" t="s">
        <v>520</v>
      </c>
      <c r="D1295" s="29" t="str">
        <f t="shared" si="1"/>
        <v>0</v>
      </c>
      <c r="E1295" s="29" t="str">
        <f t="shared" si="2"/>
        <v>0</v>
      </c>
      <c r="F1295" s="29" t="str">
        <f t="shared" si="3"/>
        <v>0</v>
      </c>
      <c r="G1295" s="32" t="str">
        <f t="shared" si="4"/>
        <v>0</v>
      </c>
      <c r="H1295" s="39">
        <v>9748.25</v>
      </c>
      <c r="I1295" s="40"/>
      <c r="K1295" s="36"/>
      <c r="L1295" s="2"/>
      <c r="M1295" s="38"/>
      <c r="N1295" s="38"/>
      <c r="O1295" s="38"/>
    </row>
    <row r="1296">
      <c r="A1296" s="15" t="s">
        <v>35</v>
      </c>
      <c r="B1296" s="36" t="s">
        <v>1343</v>
      </c>
      <c r="C1296" s="37" t="s">
        <v>520</v>
      </c>
      <c r="D1296" s="29" t="str">
        <f t="shared" si="1"/>
        <v>0</v>
      </c>
      <c r="E1296" s="29" t="str">
        <f t="shared" si="2"/>
        <v>0</v>
      </c>
      <c r="F1296" s="29" t="str">
        <f t="shared" si="3"/>
        <v>0</v>
      </c>
      <c r="G1296" s="32" t="str">
        <f t="shared" si="4"/>
        <v>0</v>
      </c>
      <c r="H1296" s="39">
        <v>11385.77</v>
      </c>
      <c r="I1296" s="40"/>
      <c r="K1296" s="36"/>
      <c r="L1296" s="2"/>
      <c r="M1296" s="38"/>
      <c r="N1296" s="38"/>
      <c r="O1296" s="38"/>
    </row>
    <row r="1297">
      <c r="A1297" s="15" t="s">
        <v>35</v>
      </c>
      <c r="B1297" s="36" t="s">
        <v>1344</v>
      </c>
      <c r="C1297" s="37" t="s">
        <v>520</v>
      </c>
      <c r="D1297" s="29" t="str">
        <f t="shared" si="1"/>
        <v>0</v>
      </c>
      <c r="E1297" s="29" t="str">
        <f t="shared" si="2"/>
        <v>0</v>
      </c>
      <c r="F1297" s="29" t="str">
        <f t="shared" si="3"/>
        <v>0</v>
      </c>
      <c r="G1297" s="32" t="str">
        <f t="shared" si="4"/>
        <v>0</v>
      </c>
      <c r="H1297" s="39">
        <v>117652.38</v>
      </c>
      <c r="I1297" s="40"/>
      <c r="K1297" s="36"/>
      <c r="L1297" s="2"/>
      <c r="M1297" s="38"/>
      <c r="N1297" s="38"/>
      <c r="O1297" s="38"/>
    </row>
    <row r="1298">
      <c r="A1298" s="15" t="s">
        <v>35</v>
      </c>
      <c r="B1298" s="36" t="s">
        <v>1345</v>
      </c>
      <c r="C1298" s="37" t="s">
        <v>520</v>
      </c>
      <c r="D1298" s="29" t="str">
        <f t="shared" si="1"/>
        <v>0</v>
      </c>
      <c r="E1298" s="29" t="str">
        <f t="shared" si="2"/>
        <v>0</v>
      </c>
      <c r="F1298" s="29" t="str">
        <f t="shared" si="3"/>
        <v>0</v>
      </c>
      <c r="G1298" s="32" t="str">
        <f t="shared" si="4"/>
        <v>0</v>
      </c>
      <c r="H1298" s="39">
        <v>21145.38</v>
      </c>
      <c r="I1298" s="40"/>
      <c r="K1298" s="36"/>
      <c r="L1298" s="2"/>
      <c r="M1298" s="38"/>
      <c r="N1298" s="38"/>
      <c r="O1298" s="38"/>
    </row>
    <row r="1299">
      <c r="A1299" s="15" t="s">
        <v>35</v>
      </c>
      <c r="B1299" s="36" t="s">
        <v>1346</v>
      </c>
      <c r="C1299" s="37" t="s">
        <v>520</v>
      </c>
      <c r="D1299" s="29" t="str">
        <f t="shared" si="1"/>
        <v>0</v>
      </c>
      <c r="E1299" s="29" t="str">
        <f t="shared" si="2"/>
        <v>0</v>
      </c>
      <c r="F1299" s="29" t="str">
        <f t="shared" si="3"/>
        <v>0</v>
      </c>
      <c r="G1299" s="32" t="str">
        <f t="shared" si="4"/>
        <v>0</v>
      </c>
      <c r="H1299" s="39">
        <v>10183.33</v>
      </c>
      <c r="I1299" s="40"/>
      <c r="K1299" s="36"/>
      <c r="L1299" s="2"/>
      <c r="M1299" s="38"/>
      <c r="N1299" s="38"/>
      <c r="O1299" s="38"/>
    </row>
    <row r="1300">
      <c r="A1300" s="15" t="s">
        <v>35</v>
      </c>
      <c r="B1300" s="36" t="s">
        <v>1347</v>
      </c>
      <c r="C1300" s="37" t="s">
        <v>520</v>
      </c>
      <c r="D1300" s="29" t="str">
        <f t="shared" si="1"/>
        <v>0</v>
      </c>
      <c r="E1300" s="29" t="str">
        <f t="shared" si="2"/>
        <v>0</v>
      </c>
      <c r="F1300" s="29" t="str">
        <f t="shared" si="3"/>
        <v>0</v>
      </c>
      <c r="G1300" s="32" t="str">
        <f t="shared" si="4"/>
        <v>0</v>
      </c>
      <c r="H1300" s="39">
        <v>7952.93</v>
      </c>
      <c r="I1300" s="40"/>
      <c r="K1300" s="36"/>
      <c r="L1300" s="2"/>
      <c r="M1300" s="38"/>
      <c r="N1300" s="38"/>
      <c r="O1300" s="38"/>
    </row>
    <row r="1301">
      <c r="A1301" s="15" t="s">
        <v>35</v>
      </c>
      <c r="B1301" s="36" t="s">
        <v>1348</v>
      </c>
      <c r="C1301" s="37" t="s">
        <v>520</v>
      </c>
      <c r="D1301" s="29" t="str">
        <f t="shared" si="1"/>
        <v>0</v>
      </c>
      <c r="E1301" s="29" t="str">
        <f t="shared" si="2"/>
        <v>0</v>
      </c>
      <c r="F1301" s="29" t="str">
        <f t="shared" si="3"/>
        <v>0</v>
      </c>
      <c r="G1301" s="32" t="str">
        <f t="shared" si="4"/>
        <v>0</v>
      </c>
      <c r="H1301" s="39">
        <v>18841.22</v>
      </c>
      <c r="I1301" s="40"/>
      <c r="K1301" s="36"/>
      <c r="L1301" s="2"/>
      <c r="M1301" s="38"/>
      <c r="N1301" s="38"/>
      <c r="O1301" s="38"/>
    </row>
    <row r="1302">
      <c r="A1302" s="15" t="s">
        <v>35</v>
      </c>
      <c r="B1302" s="36" t="s">
        <v>1349</v>
      </c>
      <c r="C1302" s="37" t="s">
        <v>520</v>
      </c>
      <c r="D1302" s="29" t="str">
        <f t="shared" si="1"/>
        <v>0</v>
      </c>
      <c r="E1302" s="29" t="str">
        <f t="shared" si="2"/>
        <v>0</v>
      </c>
      <c r="F1302" s="29" t="str">
        <f t="shared" si="3"/>
        <v>0</v>
      </c>
      <c r="G1302" s="32" t="str">
        <f t="shared" si="4"/>
        <v>0</v>
      </c>
      <c r="H1302" s="39">
        <v>11909.61</v>
      </c>
      <c r="I1302" s="40"/>
      <c r="K1302" s="36"/>
      <c r="L1302" s="2"/>
      <c r="M1302" s="38"/>
      <c r="N1302" s="38"/>
      <c r="O1302" s="38"/>
    </row>
    <row r="1303">
      <c r="A1303" s="15" t="s">
        <v>35</v>
      </c>
      <c r="B1303" s="36" t="s">
        <v>1350</v>
      </c>
      <c r="C1303" s="37" t="s">
        <v>520</v>
      </c>
      <c r="D1303" s="29" t="str">
        <f t="shared" si="1"/>
        <v>0</v>
      </c>
      <c r="E1303" s="29" t="str">
        <f t="shared" si="2"/>
        <v>0</v>
      </c>
      <c r="F1303" s="29" t="str">
        <f t="shared" si="3"/>
        <v>0</v>
      </c>
      <c r="G1303" s="32" t="str">
        <f t="shared" si="4"/>
        <v>0</v>
      </c>
      <c r="H1303" s="39">
        <v>132520.09</v>
      </c>
      <c r="I1303" s="40"/>
      <c r="K1303" s="36"/>
      <c r="L1303" s="2"/>
      <c r="M1303" s="38"/>
      <c r="N1303" s="38"/>
      <c r="O1303" s="38"/>
    </row>
    <row r="1304">
      <c r="A1304" s="15" t="s">
        <v>35</v>
      </c>
      <c r="B1304" s="36" t="s">
        <v>1351</v>
      </c>
      <c r="C1304" s="37" t="s">
        <v>520</v>
      </c>
      <c r="D1304" s="29" t="str">
        <f t="shared" si="1"/>
        <v>0</v>
      </c>
      <c r="E1304" s="29" t="str">
        <f t="shared" si="2"/>
        <v>0</v>
      </c>
      <c r="F1304" s="29" t="str">
        <f t="shared" si="3"/>
        <v>0</v>
      </c>
      <c r="G1304" s="32" t="str">
        <f t="shared" si="4"/>
        <v>0</v>
      </c>
      <c r="H1304" s="39">
        <v>27980.44</v>
      </c>
      <c r="I1304" s="40"/>
      <c r="K1304" s="36"/>
      <c r="L1304" s="2"/>
      <c r="M1304" s="38"/>
      <c r="N1304" s="38"/>
      <c r="O1304" s="38"/>
    </row>
    <row r="1305">
      <c r="A1305" s="15" t="s">
        <v>35</v>
      </c>
      <c r="B1305" s="36" t="s">
        <v>1352</v>
      </c>
      <c r="C1305" s="37" t="s">
        <v>520</v>
      </c>
      <c r="D1305" s="29" t="str">
        <f t="shared" si="1"/>
        <v>0</v>
      </c>
      <c r="E1305" s="29" t="str">
        <f t="shared" si="2"/>
        <v>0</v>
      </c>
      <c r="F1305" s="29" t="str">
        <f t="shared" si="3"/>
        <v>0</v>
      </c>
      <c r="G1305" s="32" t="str">
        <f t="shared" si="4"/>
        <v>0</v>
      </c>
      <c r="H1305" s="39">
        <v>49676.93</v>
      </c>
      <c r="I1305" s="40"/>
      <c r="K1305" s="36"/>
      <c r="L1305" s="2"/>
      <c r="M1305" s="38"/>
      <c r="N1305" s="38"/>
      <c r="O1305" s="38"/>
    </row>
    <row r="1306">
      <c r="A1306" s="15" t="s">
        <v>35</v>
      </c>
      <c r="B1306" s="36" t="s">
        <v>1353</v>
      </c>
      <c r="C1306" s="37" t="s">
        <v>520</v>
      </c>
      <c r="D1306" s="29" t="str">
        <f t="shared" si="1"/>
        <v>0</v>
      </c>
      <c r="E1306" s="29" t="str">
        <f t="shared" si="2"/>
        <v>0</v>
      </c>
      <c r="F1306" s="29" t="str">
        <f t="shared" si="3"/>
        <v>0</v>
      </c>
      <c r="G1306" s="32" t="str">
        <f t="shared" si="4"/>
        <v>0</v>
      </c>
      <c r="H1306" s="39">
        <v>7570.94</v>
      </c>
      <c r="I1306" s="40"/>
      <c r="K1306" s="36"/>
      <c r="L1306" s="2"/>
      <c r="M1306" s="38"/>
      <c r="N1306" s="38"/>
      <c r="O1306" s="38"/>
    </row>
    <row r="1307">
      <c r="A1307" s="15" t="s">
        <v>35</v>
      </c>
      <c r="B1307" s="36" t="s">
        <v>1354</v>
      </c>
      <c r="C1307" s="37" t="s">
        <v>520</v>
      </c>
      <c r="D1307" s="29" t="str">
        <f t="shared" si="1"/>
        <v>0</v>
      </c>
      <c r="E1307" s="29" t="str">
        <f t="shared" si="2"/>
        <v>0</v>
      </c>
      <c r="F1307" s="29" t="str">
        <f t="shared" si="3"/>
        <v>0</v>
      </c>
      <c r="G1307" s="32" t="str">
        <f t="shared" si="4"/>
        <v>0</v>
      </c>
      <c r="H1307" s="39">
        <v>23386.39</v>
      </c>
      <c r="I1307" s="40"/>
      <c r="K1307" s="36"/>
      <c r="L1307" s="2"/>
      <c r="M1307" s="38"/>
      <c r="N1307" s="38"/>
      <c r="O1307" s="38"/>
    </row>
    <row r="1308">
      <c r="A1308" s="15" t="s">
        <v>35</v>
      </c>
      <c r="B1308" s="36" t="s">
        <v>1355</v>
      </c>
      <c r="C1308" s="37" t="s">
        <v>520</v>
      </c>
      <c r="D1308" s="29" t="str">
        <f t="shared" si="1"/>
        <v>0</v>
      </c>
      <c r="E1308" s="29" t="str">
        <f t="shared" si="2"/>
        <v>0</v>
      </c>
      <c r="F1308" s="29" t="str">
        <f t="shared" si="3"/>
        <v>0</v>
      </c>
      <c r="G1308" s="32" t="str">
        <f t="shared" si="4"/>
        <v>0</v>
      </c>
      <c r="H1308" s="39">
        <v>9081.71</v>
      </c>
      <c r="I1308" s="40"/>
      <c r="K1308" s="36"/>
      <c r="L1308" s="2"/>
      <c r="M1308" s="38"/>
      <c r="N1308" s="38"/>
      <c r="O1308" s="38"/>
    </row>
    <row r="1309">
      <c r="A1309" s="15" t="s">
        <v>35</v>
      </c>
      <c r="B1309" s="36" t="s">
        <v>1356</v>
      </c>
      <c r="C1309" s="37" t="s">
        <v>520</v>
      </c>
      <c r="D1309" s="29" t="str">
        <f t="shared" si="1"/>
        <v>0</v>
      </c>
      <c r="E1309" s="29" t="str">
        <f t="shared" si="2"/>
        <v>0</v>
      </c>
      <c r="F1309" s="29" t="str">
        <f t="shared" si="3"/>
        <v>0</v>
      </c>
      <c r="G1309" s="32" t="str">
        <f t="shared" si="4"/>
        <v>0</v>
      </c>
      <c r="H1309" s="39">
        <v>4422.94</v>
      </c>
      <c r="I1309" s="40"/>
      <c r="K1309" s="36"/>
      <c r="L1309" s="2"/>
      <c r="M1309" s="38"/>
      <c r="N1309" s="38"/>
      <c r="O1309" s="38"/>
    </row>
    <row r="1310">
      <c r="A1310" s="15" t="s">
        <v>35</v>
      </c>
      <c r="B1310" s="36" t="s">
        <v>1357</v>
      </c>
      <c r="C1310" s="37" t="s">
        <v>520</v>
      </c>
      <c r="D1310" s="29" t="str">
        <f t="shared" si="1"/>
        <v>0</v>
      </c>
      <c r="E1310" s="29" t="str">
        <f t="shared" si="2"/>
        <v>0</v>
      </c>
      <c r="F1310" s="29" t="str">
        <f t="shared" si="3"/>
        <v>0</v>
      </c>
      <c r="G1310" s="32" t="str">
        <f t="shared" si="4"/>
        <v>0</v>
      </c>
      <c r="H1310" s="39">
        <v>25367.08</v>
      </c>
      <c r="I1310" s="40"/>
      <c r="K1310" s="36"/>
      <c r="L1310" s="2"/>
      <c r="M1310" s="38"/>
      <c r="N1310" s="38"/>
      <c r="O1310" s="38"/>
    </row>
    <row r="1311">
      <c r="A1311" s="15" t="s">
        <v>35</v>
      </c>
      <c r="B1311" s="36" t="s">
        <v>1358</v>
      </c>
      <c r="C1311" s="37" t="s">
        <v>520</v>
      </c>
      <c r="D1311" s="29" t="str">
        <f t="shared" si="1"/>
        <v>0</v>
      </c>
      <c r="E1311" s="29" t="str">
        <f t="shared" si="2"/>
        <v>0</v>
      </c>
      <c r="F1311" s="29" t="str">
        <f t="shared" si="3"/>
        <v>0</v>
      </c>
      <c r="G1311" s="32" t="str">
        <f t="shared" si="4"/>
        <v>0</v>
      </c>
      <c r="H1311" s="39">
        <v>5297.75</v>
      </c>
      <c r="I1311" s="40"/>
      <c r="K1311" s="36"/>
      <c r="L1311" s="2"/>
      <c r="M1311" s="38"/>
      <c r="N1311" s="38"/>
      <c r="O1311" s="38"/>
    </row>
    <row r="1312">
      <c r="A1312" s="15" t="s">
        <v>35</v>
      </c>
      <c r="B1312" s="36" t="s">
        <v>1359</v>
      </c>
      <c r="C1312" s="37" t="s">
        <v>520</v>
      </c>
      <c r="D1312" s="29" t="str">
        <f t="shared" si="1"/>
        <v>0</v>
      </c>
      <c r="E1312" s="29" t="str">
        <f t="shared" si="2"/>
        <v>0</v>
      </c>
      <c r="F1312" s="29" t="str">
        <f t="shared" si="3"/>
        <v>0</v>
      </c>
      <c r="G1312" s="32" t="str">
        <f t="shared" si="4"/>
        <v>0</v>
      </c>
      <c r="H1312" s="39">
        <v>77983.52</v>
      </c>
      <c r="I1312" s="40"/>
      <c r="K1312" s="36"/>
      <c r="L1312" s="2"/>
      <c r="M1312" s="38"/>
      <c r="N1312" s="38"/>
      <c r="O1312" s="38"/>
    </row>
    <row r="1313">
      <c r="A1313" s="15" t="s">
        <v>35</v>
      </c>
      <c r="B1313" s="36" t="s">
        <v>1360</v>
      </c>
      <c r="C1313" s="37" t="s">
        <v>520</v>
      </c>
      <c r="D1313" s="29" t="str">
        <f t="shared" si="1"/>
        <v>MEG Energy </v>
      </c>
      <c r="E1313" s="29" t="str">
        <f t="shared" si="2"/>
        <v>0</v>
      </c>
      <c r="F1313" s="35" t="str">
        <f t="shared" si="3"/>
        <v>MEG ENERGY CORP</v>
      </c>
      <c r="G1313" s="32">
        <f t="shared" si="4"/>
        <v>6604.81</v>
      </c>
      <c r="H1313" s="39">
        <v>6604.81</v>
      </c>
      <c r="I1313" s="40"/>
      <c r="K1313" s="36"/>
      <c r="L1313" s="2"/>
      <c r="M1313" s="38"/>
      <c r="N1313" s="38"/>
      <c r="O1313" s="38"/>
    </row>
    <row r="1314">
      <c r="A1314" s="15" t="s">
        <v>35</v>
      </c>
      <c r="B1314" s="36" t="s">
        <v>1361</v>
      </c>
      <c r="C1314" s="37" t="s">
        <v>520</v>
      </c>
      <c r="D1314" s="29" t="str">
        <f t="shared" si="1"/>
        <v>0</v>
      </c>
      <c r="E1314" s="29" t="str">
        <f t="shared" si="2"/>
        <v>0</v>
      </c>
      <c r="F1314" s="29" t="str">
        <f t="shared" si="3"/>
        <v>0</v>
      </c>
      <c r="G1314" s="32" t="str">
        <f t="shared" si="4"/>
        <v>0</v>
      </c>
      <c r="H1314" s="39">
        <v>9657.29</v>
      </c>
      <c r="I1314" s="40"/>
      <c r="K1314" s="36"/>
      <c r="L1314" s="2"/>
      <c r="M1314" s="38"/>
      <c r="N1314" s="38"/>
      <c r="O1314" s="38"/>
    </row>
    <row r="1315">
      <c r="A1315" s="15" t="s">
        <v>35</v>
      </c>
      <c r="B1315" s="36" t="s">
        <v>1362</v>
      </c>
      <c r="C1315" s="37" t="s">
        <v>520</v>
      </c>
      <c r="D1315" s="29" t="str">
        <f t="shared" si="1"/>
        <v>0</v>
      </c>
      <c r="E1315" s="29" t="str">
        <f t="shared" si="2"/>
        <v>0</v>
      </c>
      <c r="F1315" s="29" t="str">
        <f t="shared" si="3"/>
        <v>0</v>
      </c>
      <c r="G1315" s="32" t="str">
        <f t="shared" si="4"/>
        <v>0</v>
      </c>
      <c r="H1315" s="39">
        <v>6213.73</v>
      </c>
      <c r="I1315" s="40"/>
      <c r="K1315" s="36"/>
      <c r="L1315" s="2"/>
      <c r="M1315" s="38"/>
      <c r="N1315" s="38"/>
      <c r="O1315" s="38"/>
    </row>
    <row r="1316">
      <c r="A1316" s="15" t="s">
        <v>35</v>
      </c>
      <c r="B1316" s="36" t="s">
        <v>1363</v>
      </c>
      <c r="C1316" s="37" t="s">
        <v>520</v>
      </c>
      <c r="D1316" s="29" t="str">
        <f t="shared" si="1"/>
        <v>0</v>
      </c>
      <c r="E1316" s="29" t="str">
        <f t="shared" si="2"/>
        <v>0</v>
      </c>
      <c r="F1316" s="29" t="str">
        <f t="shared" si="3"/>
        <v>0</v>
      </c>
      <c r="G1316" s="32" t="str">
        <f t="shared" si="4"/>
        <v>0</v>
      </c>
      <c r="H1316" s="39">
        <v>198680.62</v>
      </c>
      <c r="I1316" s="40"/>
      <c r="K1316" s="36"/>
      <c r="L1316" s="2"/>
      <c r="M1316" s="38"/>
      <c r="N1316" s="38"/>
      <c r="O1316" s="38"/>
    </row>
    <row r="1317">
      <c r="A1317" s="15" t="s">
        <v>35</v>
      </c>
      <c r="B1317" s="36" t="s">
        <v>1364</v>
      </c>
      <c r="C1317" s="37" t="s">
        <v>520</v>
      </c>
      <c r="D1317" s="29" t="str">
        <f t="shared" si="1"/>
        <v>0</v>
      </c>
      <c r="E1317" s="29" t="str">
        <f t="shared" si="2"/>
        <v>0</v>
      </c>
      <c r="F1317" s="29" t="str">
        <f t="shared" si="3"/>
        <v>0</v>
      </c>
      <c r="G1317" s="32" t="str">
        <f t="shared" si="4"/>
        <v>0</v>
      </c>
      <c r="H1317" s="39">
        <v>15809.58</v>
      </c>
      <c r="I1317" s="40"/>
      <c r="K1317" s="36"/>
      <c r="L1317" s="2"/>
      <c r="M1317" s="38"/>
      <c r="N1317" s="38"/>
      <c r="O1317" s="38"/>
    </row>
    <row r="1318">
      <c r="A1318" s="15" t="s">
        <v>35</v>
      </c>
      <c r="B1318" s="36" t="s">
        <v>1365</v>
      </c>
      <c r="C1318" s="37" t="s">
        <v>520</v>
      </c>
      <c r="D1318" s="29" t="str">
        <f t="shared" si="1"/>
        <v>0</v>
      </c>
      <c r="E1318" s="29" t="str">
        <f t="shared" si="2"/>
        <v>0</v>
      </c>
      <c r="F1318" s="29" t="str">
        <f t="shared" si="3"/>
        <v>0</v>
      </c>
      <c r="G1318" s="32" t="str">
        <f t="shared" si="4"/>
        <v>0</v>
      </c>
      <c r="H1318" s="39">
        <v>64120.22</v>
      </c>
      <c r="I1318" s="40"/>
      <c r="K1318" s="36"/>
      <c r="L1318" s="2"/>
      <c r="M1318" s="38"/>
      <c r="N1318" s="38"/>
      <c r="O1318" s="38"/>
    </row>
    <row r="1319">
      <c r="A1319" s="15" t="s">
        <v>35</v>
      </c>
      <c r="B1319" s="36" t="s">
        <v>1366</v>
      </c>
      <c r="C1319" s="37" t="s">
        <v>520</v>
      </c>
      <c r="D1319" s="29" t="str">
        <f t="shared" si="1"/>
        <v>0</v>
      </c>
      <c r="E1319" s="29" t="str">
        <f t="shared" si="2"/>
        <v>0</v>
      </c>
      <c r="F1319" s="29" t="str">
        <f t="shared" si="3"/>
        <v>0</v>
      </c>
      <c r="G1319" s="32" t="str">
        <f t="shared" si="4"/>
        <v>0</v>
      </c>
      <c r="H1319" s="39">
        <v>8660.59</v>
      </c>
      <c r="I1319" s="40"/>
      <c r="K1319" s="36"/>
      <c r="L1319" s="2"/>
      <c r="M1319" s="38"/>
      <c r="N1319" s="38"/>
      <c r="O1319" s="38"/>
    </row>
    <row r="1320">
      <c r="A1320" s="15" t="s">
        <v>35</v>
      </c>
      <c r="B1320" s="36" t="s">
        <v>1367</v>
      </c>
      <c r="C1320" s="37" t="s">
        <v>520</v>
      </c>
      <c r="D1320" s="29" t="str">
        <f t="shared" si="1"/>
        <v>0</v>
      </c>
      <c r="E1320" s="29" t="str">
        <f t="shared" si="2"/>
        <v>0</v>
      </c>
      <c r="F1320" s="29" t="str">
        <f t="shared" si="3"/>
        <v>0</v>
      </c>
      <c r="G1320" s="32" t="str">
        <f t="shared" si="4"/>
        <v>0</v>
      </c>
      <c r="H1320" s="39">
        <v>6138.35</v>
      </c>
      <c r="I1320" s="40"/>
      <c r="K1320" s="36"/>
      <c r="L1320" s="2"/>
      <c r="M1320" s="38"/>
      <c r="N1320" s="38"/>
      <c r="O1320" s="38"/>
    </row>
    <row r="1321">
      <c r="A1321" s="15" t="s">
        <v>35</v>
      </c>
      <c r="B1321" s="36" t="s">
        <v>1368</v>
      </c>
      <c r="C1321" s="37" t="s">
        <v>520</v>
      </c>
      <c r="D1321" s="29" t="str">
        <f t="shared" si="1"/>
        <v>0</v>
      </c>
      <c r="E1321" s="29" t="str">
        <f t="shared" si="2"/>
        <v>0</v>
      </c>
      <c r="F1321" s="29" t="str">
        <f t="shared" si="3"/>
        <v>0</v>
      </c>
      <c r="G1321" s="32" t="str">
        <f t="shared" si="4"/>
        <v>0</v>
      </c>
      <c r="H1321" s="39">
        <v>7939.4</v>
      </c>
      <c r="I1321" s="40"/>
      <c r="K1321" s="36"/>
      <c r="L1321" s="2"/>
      <c r="M1321" s="38"/>
      <c r="N1321" s="38"/>
      <c r="O1321" s="38"/>
    </row>
    <row r="1322">
      <c r="A1322" s="15" t="s">
        <v>35</v>
      </c>
      <c r="B1322" s="36" t="s">
        <v>1369</v>
      </c>
      <c r="C1322" s="37" t="s">
        <v>520</v>
      </c>
      <c r="D1322" s="29" t="str">
        <f t="shared" si="1"/>
        <v>0</v>
      </c>
      <c r="E1322" s="29" t="str">
        <f t="shared" si="2"/>
        <v>0</v>
      </c>
      <c r="F1322" s="29" t="str">
        <f t="shared" si="3"/>
        <v>0</v>
      </c>
      <c r="G1322" s="32" t="str">
        <f t="shared" si="4"/>
        <v>0</v>
      </c>
      <c r="H1322" s="39">
        <v>6313.18</v>
      </c>
      <c r="I1322" s="40"/>
      <c r="K1322" s="36"/>
      <c r="L1322" s="2"/>
      <c r="M1322" s="38"/>
      <c r="N1322" s="38"/>
      <c r="O1322" s="38"/>
    </row>
    <row r="1323">
      <c r="A1323" s="15" t="s">
        <v>35</v>
      </c>
      <c r="B1323" s="36" t="s">
        <v>1370</v>
      </c>
      <c r="C1323" s="37" t="s">
        <v>520</v>
      </c>
      <c r="D1323" s="29" t="str">
        <f t="shared" si="1"/>
        <v>0</v>
      </c>
      <c r="E1323" s="29" t="str">
        <f t="shared" si="2"/>
        <v>0</v>
      </c>
      <c r="F1323" s="29" t="str">
        <f t="shared" si="3"/>
        <v>0</v>
      </c>
      <c r="G1323" s="32" t="str">
        <f t="shared" si="4"/>
        <v>0</v>
      </c>
      <c r="H1323" s="39">
        <v>4417.33</v>
      </c>
      <c r="I1323" s="40"/>
      <c r="K1323" s="36"/>
      <c r="L1323" s="2"/>
      <c r="M1323" s="38"/>
      <c r="N1323" s="38"/>
      <c r="O1323" s="38"/>
    </row>
    <row r="1324">
      <c r="A1324" s="15" t="s">
        <v>35</v>
      </c>
      <c r="B1324" s="36" t="s">
        <v>1371</v>
      </c>
      <c r="C1324" s="37" t="s">
        <v>520</v>
      </c>
      <c r="D1324" s="29" t="str">
        <f t="shared" si="1"/>
        <v>0</v>
      </c>
      <c r="E1324" s="29" t="str">
        <f t="shared" si="2"/>
        <v>0</v>
      </c>
      <c r="F1324" s="29" t="str">
        <f t="shared" si="3"/>
        <v>0</v>
      </c>
      <c r="G1324" s="32" t="str">
        <f t="shared" si="4"/>
        <v>0</v>
      </c>
      <c r="H1324" s="39">
        <v>11303.35</v>
      </c>
      <c r="I1324" s="40"/>
      <c r="K1324" s="36"/>
      <c r="L1324" s="2"/>
      <c r="M1324" s="38"/>
      <c r="N1324" s="38"/>
      <c r="O1324" s="38"/>
    </row>
    <row r="1325">
      <c r="A1325" s="15" t="s">
        <v>35</v>
      </c>
      <c r="B1325" s="36" t="s">
        <v>1372</v>
      </c>
      <c r="C1325" s="37" t="s">
        <v>520</v>
      </c>
      <c r="D1325" s="29" t="str">
        <f t="shared" si="1"/>
        <v>0</v>
      </c>
      <c r="E1325" s="29" t="str">
        <f t="shared" si="2"/>
        <v>0</v>
      </c>
      <c r="F1325" s="29" t="str">
        <f t="shared" si="3"/>
        <v>0</v>
      </c>
      <c r="G1325" s="32" t="str">
        <f t="shared" si="4"/>
        <v>0</v>
      </c>
      <c r="H1325" s="39">
        <v>19090.43</v>
      </c>
      <c r="I1325" s="40"/>
      <c r="K1325" s="36"/>
      <c r="L1325" s="2"/>
      <c r="M1325" s="38"/>
      <c r="N1325" s="38"/>
      <c r="O1325" s="38"/>
    </row>
    <row r="1326">
      <c r="A1326" s="15" t="s">
        <v>35</v>
      </c>
      <c r="B1326" s="36" t="s">
        <v>1373</v>
      </c>
      <c r="C1326" s="37" t="s">
        <v>520</v>
      </c>
      <c r="D1326" s="29" t="str">
        <f t="shared" si="1"/>
        <v>0</v>
      </c>
      <c r="E1326" s="29" t="str">
        <f t="shared" si="2"/>
        <v>0</v>
      </c>
      <c r="F1326" s="29" t="str">
        <f t="shared" si="3"/>
        <v>0</v>
      </c>
      <c r="G1326" s="32" t="str">
        <f t="shared" si="4"/>
        <v>0</v>
      </c>
      <c r="H1326" s="39">
        <v>27089.18</v>
      </c>
      <c r="I1326" s="40"/>
      <c r="K1326" s="36"/>
      <c r="L1326" s="2"/>
      <c r="M1326" s="38"/>
      <c r="N1326" s="38"/>
      <c r="O1326" s="38"/>
    </row>
    <row r="1327">
      <c r="A1327" s="15" t="s">
        <v>35</v>
      </c>
      <c r="B1327" s="36" t="s">
        <v>1374</v>
      </c>
      <c r="C1327" s="37" t="s">
        <v>520</v>
      </c>
      <c r="D1327" s="29" t="str">
        <f t="shared" si="1"/>
        <v>0</v>
      </c>
      <c r="E1327" s="29" t="str">
        <f t="shared" si="2"/>
        <v>0</v>
      </c>
      <c r="F1327" s="29" t="str">
        <f t="shared" si="3"/>
        <v>0</v>
      </c>
      <c r="G1327" s="32" t="str">
        <f t="shared" si="4"/>
        <v>0</v>
      </c>
      <c r="H1327" s="39">
        <v>11555.09</v>
      </c>
      <c r="I1327" s="40"/>
      <c r="K1327" s="36"/>
      <c r="L1327" s="2"/>
      <c r="M1327" s="38"/>
      <c r="N1327" s="38"/>
      <c r="O1327" s="38"/>
    </row>
    <row r="1328">
      <c r="A1328" s="15" t="s">
        <v>35</v>
      </c>
      <c r="B1328" s="36" t="s">
        <v>1375</v>
      </c>
      <c r="C1328" s="37" t="s">
        <v>520</v>
      </c>
      <c r="D1328" s="29" t="str">
        <f t="shared" si="1"/>
        <v>0</v>
      </c>
      <c r="E1328" s="29" t="str">
        <f t="shared" si="2"/>
        <v>0</v>
      </c>
      <c r="F1328" s="29" t="str">
        <f t="shared" si="3"/>
        <v>0</v>
      </c>
      <c r="G1328" s="32" t="str">
        <f t="shared" si="4"/>
        <v>0</v>
      </c>
      <c r="H1328" s="39">
        <v>30363.09</v>
      </c>
      <c r="I1328" s="40"/>
      <c r="K1328" s="36"/>
      <c r="L1328" s="2"/>
      <c r="M1328" s="38"/>
      <c r="N1328" s="38"/>
      <c r="O1328" s="38"/>
    </row>
    <row r="1329">
      <c r="A1329" s="15" t="s">
        <v>35</v>
      </c>
      <c r="B1329" s="36" t="s">
        <v>1376</v>
      </c>
      <c r="C1329" s="37" t="s">
        <v>520</v>
      </c>
      <c r="D1329" s="29" t="str">
        <f t="shared" si="1"/>
        <v>0</v>
      </c>
      <c r="E1329" s="29" t="str">
        <f t="shared" si="2"/>
        <v>0</v>
      </c>
      <c r="F1329" s="29" t="str">
        <f t="shared" si="3"/>
        <v>0</v>
      </c>
      <c r="G1329" s="32" t="str">
        <f t="shared" si="4"/>
        <v>0</v>
      </c>
      <c r="H1329" s="39">
        <v>381357.86</v>
      </c>
      <c r="I1329" s="40"/>
      <c r="K1329" s="36"/>
      <c r="L1329" s="2"/>
      <c r="M1329" s="38"/>
      <c r="N1329" s="38"/>
      <c r="O1329" s="38"/>
    </row>
    <row r="1330">
      <c r="A1330" s="15" t="s">
        <v>35</v>
      </c>
      <c r="B1330" s="36" t="s">
        <v>1377</v>
      </c>
      <c r="C1330" s="37" t="s">
        <v>520</v>
      </c>
      <c r="D1330" s="29" t="str">
        <f t="shared" si="1"/>
        <v>0</v>
      </c>
      <c r="E1330" s="29" t="str">
        <f t="shared" si="2"/>
        <v>0</v>
      </c>
      <c r="F1330" s="29" t="str">
        <f t="shared" si="3"/>
        <v>0</v>
      </c>
      <c r="G1330" s="32" t="str">
        <f t="shared" si="4"/>
        <v>0</v>
      </c>
      <c r="H1330" s="39">
        <v>7405.47</v>
      </c>
      <c r="I1330" s="40"/>
      <c r="K1330" s="36"/>
      <c r="L1330" s="2"/>
      <c r="M1330" s="38"/>
      <c r="N1330" s="38"/>
      <c r="O1330" s="38"/>
    </row>
    <row r="1331">
      <c r="A1331" s="15" t="s">
        <v>35</v>
      </c>
      <c r="B1331" s="36" t="s">
        <v>1378</v>
      </c>
      <c r="C1331" s="37" t="s">
        <v>520</v>
      </c>
      <c r="D1331" s="29" t="str">
        <f t="shared" si="1"/>
        <v>0</v>
      </c>
      <c r="E1331" s="29" t="str">
        <f t="shared" si="2"/>
        <v>Mitsubishi</v>
      </c>
      <c r="F1331" s="35" t="str">
        <f t="shared" si="3"/>
        <v>MITSUBISHI CHEMICAL HOLDINGS (JT)</v>
      </c>
      <c r="G1331" s="32">
        <f t="shared" si="4"/>
        <v>8497.19</v>
      </c>
      <c r="H1331" s="39">
        <v>8497.19</v>
      </c>
      <c r="I1331" s="40"/>
      <c r="K1331" s="36"/>
      <c r="L1331" s="2"/>
      <c r="M1331" s="38"/>
      <c r="N1331" s="38"/>
      <c r="O1331" s="38"/>
    </row>
    <row r="1332">
      <c r="A1332" s="15" t="s">
        <v>35</v>
      </c>
      <c r="B1332" s="36" t="s">
        <v>1379</v>
      </c>
      <c r="C1332" s="37" t="s">
        <v>520</v>
      </c>
      <c r="D1332" s="29" t="str">
        <f t="shared" si="1"/>
        <v>0</v>
      </c>
      <c r="E1332" s="29" t="str">
        <f t="shared" si="2"/>
        <v>Mitsubishi</v>
      </c>
      <c r="F1332" s="35" t="str">
        <f t="shared" si="3"/>
        <v>MITSUBISHI CORP,Y50</v>
      </c>
      <c r="G1332" s="32">
        <f t="shared" si="4"/>
        <v>37586.64</v>
      </c>
      <c r="H1332" s="39">
        <v>37586.64</v>
      </c>
      <c r="I1332" s="40"/>
      <c r="K1332" s="36"/>
      <c r="L1332" s="2"/>
      <c r="M1332" s="38"/>
      <c r="N1332" s="38"/>
      <c r="O1332" s="38"/>
    </row>
    <row r="1333">
      <c r="A1333" s="15" t="s">
        <v>35</v>
      </c>
      <c r="B1333" s="36" t="s">
        <v>1380</v>
      </c>
      <c r="C1333" s="37" t="s">
        <v>520</v>
      </c>
      <c r="D1333" s="29" t="str">
        <f t="shared" si="1"/>
        <v>0</v>
      </c>
      <c r="E1333" s="29" t="str">
        <f t="shared" si="2"/>
        <v>Mitsubishi</v>
      </c>
      <c r="F1333" s="35" t="str">
        <f t="shared" si="3"/>
        <v>MITSUBISHI ELECTRIC, Y50</v>
      </c>
      <c r="G1333" s="32">
        <f t="shared" si="4"/>
        <v>33922.89</v>
      </c>
      <c r="H1333" s="39">
        <v>33922.89</v>
      </c>
      <c r="I1333" s="40"/>
      <c r="K1333" s="36"/>
      <c r="L1333" s="2"/>
      <c r="M1333" s="38"/>
      <c r="N1333" s="38"/>
      <c r="O1333" s="38"/>
    </row>
    <row r="1334">
      <c r="A1334" s="15" t="s">
        <v>35</v>
      </c>
      <c r="B1334" s="36" t="s">
        <v>1381</v>
      </c>
      <c r="C1334" s="37" t="s">
        <v>520</v>
      </c>
      <c r="D1334" s="29" t="str">
        <f t="shared" si="1"/>
        <v>0</v>
      </c>
      <c r="E1334" s="29" t="str">
        <f t="shared" si="2"/>
        <v>Mitsubishi</v>
      </c>
      <c r="F1334" s="35" t="str">
        <f t="shared" si="3"/>
        <v>MITSUBISHI ESTATES, Y50</v>
      </c>
      <c r="G1334" s="32">
        <f t="shared" si="4"/>
        <v>51437.98</v>
      </c>
      <c r="H1334" s="39">
        <v>51437.98</v>
      </c>
      <c r="I1334" s="40"/>
      <c r="K1334" s="36"/>
      <c r="L1334" s="2"/>
      <c r="M1334" s="38"/>
      <c r="N1334" s="38"/>
      <c r="O1334" s="38"/>
    </row>
    <row r="1335">
      <c r="A1335" s="15" t="s">
        <v>35</v>
      </c>
      <c r="B1335" s="36" t="s">
        <v>1382</v>
      </c>
      <c r="C1335" s="37" t="s">
        <v>520</v>
      </c>
      <c r="D1335" s="29" t="str">
        <f t="shared" si="1"/>
        <v>0</v>
      </c>
      <c r="E1335" s="29" t="str">
        <f t="shared" si="2"/>
        <v>Mitsubishi</v>
      </c>
      <c r="F1335" s="35" t="str">
        <f t="shared" si="3"/>
        <v>MITSUBISHI HEAVY INDS,Y50</v>
      </c>
      <c r="G1335" s="32">
        <f t="shared" si="4"/>
        <v>27040.42</v>
      </c>
      <c r="H1335" s="39">
        <v>27040.42</v>
      </c>
      <c r="I1335" s="40"/>
      <c r="K1335" s="36"/>
      <c r="L1335" s="2"/>
      <c r="M1335" s="38"/>
      <c r="N1335" s="38"/>
      <c r="O1335" s="38"/>
    </row>
    <row r="1336">
      <c r="A1336" s="15" t="s">
        <v>35</v>
      </c>
      <c r="B1336" s="36" t="s">
        <v>1383</v>
      </c>
      <c r="C1336" s="37" t="s">
        <v>520</v>
      </c>
      <c r="D1336" s="29" t="str">
        <f t="shared" si="1"/>
        <v>0</v>
      </c>
      <c r="E1336" s="29" t="str">
        <f t="shared" si="2"/>
        <v>Mitsubishi</v>
      </c>
      <c r="F1336" s="35" t="str">
        <f t="shared" si="3"/>
        <v>MITSUBISHI MATERIALS, Y50</v>
      </c>
      <c r="G1336" s="32">
        <f t="shared" si="4"/>
        <v>6394.5</v>
      </c>
      <c r="H1336" s="39">
        <v>6394.5</v>
      </c>
      <c r="I1336" s="40"/>
      <c r="K1336" s="36"/>
      <c r="L1336" s="2"/>
      <c r="M1336" s="38"/>
      <c r="N1336" s="38"/>
      <c r="O1336" s="38"/>
    </row>
    <row r="1337">
      <c r="A1337" s="15" t="s">
        <v>35</v>
      </c>
      <c r="B1337" s="36" t="s">
        <v>1384</v>
      </c>
      <c r="C1337" s="37" t="s">
        <v>520</v>
      </c>
      <c r="D1337" s="29" t="str">
        <f t="shared" si="1"/>
        <v>0</v>
      </c>
      <c r="E1337" s="29" t="str">
        <f t="shared" si="2"/>
        <v>Mitsubishi</v>
      </c>
      <c r="F1337" s="35" t="str">
        <f t="shared" si="3"/>
        <v>MITSUBISHI MOTORS Y50</v>
      </c>
      <c r="G1337" s="32">
        <f t="shared" si="4"/>
        <v>5523.49</v>
      </c>
      <c r="H1337" s="39">
        <v>5523.49</v>
      </c>
      <c r="I1337" s="40"/>
      <c r="K1337" s="36"/>
      <c r="L1337" s="2"/>
      <c r="M1337" s="38"/>
      <c r="N1337" s="38"/>
      <c r="O1337" s="38"/>
    </row>
    <row r="1338">
      <c r="A1338" s="15" t="s">
        <v>35</v>
      </c>
      <c r="B1338" s="36" t="s">
        <v>1385</v>
      </c>
      <c r="C1338" s="37" t="s">
        <v>520</v>
      </c>
      <c r="D1338" s="29" t="str">
        <f t="shared" si="1"/>
        <v>0</v>
      </c>
      <c r="E1338" s="41">
        <v>0.0</v>
      </c>
      <c r="F1338" s="42">
        <v>0.0</v>
      </c>
      <c r="G1338" s="43">
        <v>0.0</v>
      </c>
      <c r="H1338" s="39">
        <v>127423.9</v>
      </c>
      <c r="I1338" s="40"/>
      <c r="K1338" s="36"/>
      <c r="L1338" s="2"/>
      <c r="M1338" s="38"/>
      <c r="N1338" s="38"/>
      <c r="O1338" s="38"/>
    </row>
    <row r="1339">
      <c r="A1339" s="15" t="s">
        <v>35</v>
      </c>
      <c r="B1339" s="36" t="s">
        <v>1386</v>
      </c>
      <c r="C1339" s="37" t="s">
        <v>520</v>
      </c>
      <c r="D1339" s="29" t="str">
        <f t="shared" si="1"/>
        <v>Mitsui &amp; Co </v>
      </c>
      <c r="E1339" s="29" t="str">
        <f t="shared" ref="E1339:E2539" si="5">IF(ISNUMBER(SEARCH("Coal India",B1339)),"Coal India",IF(ISNUMBER(SEARCH("China Shenhua",B1339)),"China Shenhua",IF(ISNUMBER(SEARCH("Adani",B1339)),"Adani",IF(ISNUMBER(SEARCH("Shanxi Coking",B1339)),"Shanxi Coking",IF(ISNUMBER(SEARCH("Anglo American",B1339)),"Anglo American",IF(ISNUMBER(SEARCH("BHP Billiton",B1339)),"BHP Billiton",IF(ISNUMBER(SEARCH("Yitai Coal",B1339)),"Yitai Coal",IF(ISNUMBER(SEARCH("Datang Intl",B1339)),"Datang Intl",IF(ISNUMBER(SEARCH("China Coal",B1339)),"China Coal",IF(ISNUMBER(SEARCH("Peabody Energy",B1339)),"Peabody Energy",IF(ISNUMBER(SEARCH("Glencore Xstrata",B1339)),"Glencore Xstrata",IF(ISNUMBER(SEARCH("Datong Coal",B1339)),"Datong Coal",IF(ISNUMBER(SEARCH("Yanzhou Coal",B1339)),"Yanzhou Coal",IF(ISNUMBER(SEARCH("DEH",B1339)),"DEH",IF(ISNUMBER(SEARCH("Exxaro",B1339)),"Exxaro",IF(ISNUMBER(SEARCH("Yangquan Coal",B1339)),"Yangquan Coal",IF(ISNUMBER(SEARCH("Mechel",B1339)),"Mechel",IF(ISNUMBER(SEARCH("Arch Coal",B1339)),"Arch Coal",IF(ISNUMBER(SEARCH("Alpha Natural Resources",B1339)),"Alpha Natural Resources",IF(ISNUMBER(SEARCH("EVRAZ",B1339)),"EVRAZ", IF(ISNUMBER(SEARCH("Mitsubishi",B1339)),"Mitsubishi",
if(and(or(B1339="Vale", ISNUMBER(SEARCH("Vale ",B1339))),NOT(ISNUMBER(SEARCH("?Vale",B1339)))), "Vale",IF(ISNUMBER(SEARCH("Raspadskaya",B1339)),"Raspadskaya",IF(ISNUMBER(SEARCH("Rio Tinto",B1339)),"Rio Tinto",IF(ISNUMBER(SEARCH("Asia Resource",B1339)),"Asia Resource",IF(ISNUMBER(SEARCH("Rusal",B1339)),"Rusal",IF(ISNUMBER(SEARCH("Neyveli Lignite",B1339)),"Neyveli Lignite",IF(ISNUMBER(SEARCH("Pingdingshan",B1339)),"Pingdingshan",IF(ISNUMBER(SEARCH("Cloud Peak",B1339)),"Cloud Peak",IF(ISNUMBER(SEARCH("Sasol",B1339)),"Sasol",IF(ISNUMBER(SEARCH("Tata Steel",B1339)),"Tata Steel",IF(AND(ISNUMBER(SEARCH("AGL",B1339)),NOT(ISNUMBER(SEARCH("?AGL",B1339)))),"AGL", IF(ISNUMBER(SEARCH("Teck",B1339)),"Teck",IF(ISNUMBER(SEARCH("Severstal",B1339)),"Severstal",IF(ISNUMBER(SEARCH("Coalspur",B1339)),"Coalspur",IF(ISNUMBER(SEARCH("Kuzbass Fuel ",B1339)),"Kuzbass Fuel ",IF(ISNUMBER(SEARCH("Polyus Gold",B1339)),"Polyus Gold",IF(ISNUMBER(SEARCH("Energy Ventures",B1339)),"Energy Ventures",IF(ISNUMBER(SEARCH("Whitehaven Coal",B1339)),"Whitehaven Coal",IF(ISNUMBER(SEARCH("Banpu",B1339)),"Banpu",IF(ISNUMBER(SEARCH("Bayan",B1339)),"Bayan",IF(AND(ISNUMBER(SEARCH("RWE",B1339)),NOT(ISNUMBER(SEARCH("ERWE",B1339)))),"RWE",IF(ISNUMBER(SEARCH("Consol Energy",B1339)),"Consol Energy",IF(ISNUMBER(SEARCH("WHSP",B1339)),"WHSP",IF(ISNUMBER(SEARCH("Westmoreland",B1339)),"Westmoreland",IF(ISNUMBER(SEARCH("Resource Generation",B1339)),"Resource Generation",IF(ISNUMBER(SEARCH("Churchill Mining",B1339)),"Churchill Mining",IF(ISNUMBER(SEARCH("NTPC",B1339)),"NTPC",IF(ISNUMBER(SEARCH("Adaro",B1339)),"Adaro",IF(ISNUMBER(SEARCH("Nacco",B1339)),"Nacco",  IF(ISNUMBER(SEARCH("Idemitsu Kosan",B1339)),"Idemitsu Kosan",IF(ISNUMBER(SEARCH("ARLP",B1339)),"ARLP",IF(ISNUMBER(SEARCH("Huolinhe Opencut",B1339)),"Huolinhe Opencut",IF(ISNUMBER(SEARCH("Golden Energy",B1339)),"Golden Energy",IF(ISNUMBER(SEARCH("Mitsui &amp; Co",B1339)),"Mitsui &amp; Co",
IF(AND(ISNUMBER(SEARCH("CoAL",B1339)),NOT(ISNUMBER(SEARCH("?CoAL",B1339)))),"CoAL",IF(ISNUMBER(SEARCH("NLMK",B1339)),"NLMK",IF(ISNUMBER(SEARCH("Tata Power",B1339)),"Tata Power",IF(ISNUMBER(SEARCH("MMK OJSC",B1339)),"MMK OJSC",IF(ISNUMBER(SEARCH("Wesfarmers",B1339)),"Wesfarmers",IF(ISNUMBER(SEARCH("Kazakhmys",B1339)),"Kazakhmys",IF(ISNUMBER(SEARCH("New World Resources",B1339)),"New World Resources",IF(ISNUMBER(SEARCH("MMC",B1339)),"MMC",IF(ISNUMBER(SEARCH("Itochu",B1339)),"Itochu",IF(ISNUMBER(SEARCH("Cockatoo",B1339)),"Cockatoo",IF(ISNUMBER(SEARCH("Shanxi Meijin Energy",B1339)),"Shanxi Meijin Energy",IF(ISNUMBER(SEARCH("Jizhong Energy",B1339)),"Jizhong Energy",IF(ISNUMBER(SEARCH("Bandanna",B1339)),"Bandanna",IF(ISNUMBER(SEARCH("Polo Resources",B1339)),"Polo Resources",IF(ISNUMBER(SEARCH("Allete",B1339)),"Allete",IF(ISNUMBER(SEARCH("CLP Holdings",B1339)),"CLP Holdings", IF(AND(ISNUMBER(SEARCH("Aspire",B1339)),NOT(ISNUMBER(SEARCH("Aspire D",B1339)))),"Aspire", IF(ISNUMBER(SEARCH("Marubeni",B1339)),"Marubeni",IF(ISNUMBER(SEARCH("China Resources",B1339)),"China Resources",IF(ISNUMBER(SEARCH("Walter Energy",B1339)),"Walter Energy",IF(ISNUMBER(SEARCH("Coal Energy",B1339)),"Coal Energy",IF(ISNUMBER(SEARCH("Indika",B1339)),"Indika",IF(ISNUMBER(SEARCH("Arcelor Mittal",B1339)),"Arcelor Mittal",IF(ISNUMBER(SEARCH("FirstEnergy",B1339)),"FirstEnergy",IF(ISNUMBER(SEARCH("Black Hills",B1339)),"Black Hills",IF(ISNUMBER(SEARCH("Wescoal",B1339)),"Wescoal",IF(ISNUMBER(SEARCH("Grupo Mexico",B1339)),"Grupo Mexico",IF(and(or(B1339="ARM", ISNUMBER(SEARCH("ARM ",B1339))),NOT(ISNUMBER(SEARCH("?ARM",B1339)))), "ARM",IF(ISNUMBER(SEARCH("Shanxi Coal",B1339)),"Shanxi Coal",IF(ISNUMBER(SEARCH("Capital Power",B1339)),"Capital Power",IF(ISNUMBER(SEARCH("PTT",B1339)),"PTT",IF(ISNUMBER(SEARCH("Shanxi Lanhua Sci-Tech",B1339)),"Shanxi Lanhua Sci-Tech",IF(ISNUMBER(SEARCH("Fortune",B1339)),"Fortune",IF(ISNUMBER(SEARCH("Cardero",B1339)),"Cardero",IF(ISNUMBER(SEARCH("Zhengzhou  Coal",B1339)),"Zhengzhou Coal",IF(ISNUMBER(SEARCH("SAIL",B1339)),"SAIL",IF(ISNUMBER(SEARCH("JSPL",B1339)),"JSPL",IF(ISNUMBER(SEARCH("Shougang Fushan",B1339)),"Shougang Fushan",IF(ISNUMBER(SEARCH("Jingyuan",B1339)),"Jingyuan",IF(ISNUMBER(SEARCH("Stanmore",B1339)),"Stanmore",IF(ISNUMBER(SEARCH("Prophecy Coal",B1339)),"Prophecy Coal",IF(ISNUMBER(SEARCH("Cliffs Natural Resources",B1339)),"Cliffs Natural Resources",IF(ISNUMBER(SEARCH("James River",B1339)),"James River",IF(ISNUMBER(SEARCH("CESC",B1339)),"CESC",IF(ISNUMBER(SEARCH("Alcoa",B1339)),"Alcoa","0"))))))))))))))))))))))))))))))))))))))))))))))))))))))))))))))))))))))))))))))))))))))))))))))))))))
</f>
        <v>Mitsui &amp; Co</v>
      </c>
      <c r="F1339" s="35" t="str">
        <f t="shared" ref="F1339:F2539" si="6">IF(OR(NOT(D1339="0"),NOT(E1339="0")),B1339,D1339)</f>
        <v>MITSUI &amp; CO LTD,ORD Y50</v>
      </c>
      <c r="G1339" s="32">
        <f t="shared" ref="G1339:G2539" si="7">IF(F1339="0",F1339,H1339)</f>
        <v>33005.19</v>
      </c>
      <c r="H1339" s="39">
        <v>33005.19</v>
      </c>
      <c r="I1339" s="40"/>
      <c r="K1339" s="36"/>
      <c r="L1339" s="2"/>
      <c r="M1339" s="38"/>
      <c r="N1339" s="38"/>
      <c r="O1339" s="38"/>
    </row>
    <row r="1340">
      <c r="A1340" s="15" t="s">
        <v>35</v>
      </c>
      <c r="B1340" s="36" t="s">
        <v>1387</v>
      </c>
      <c r="C1340" s="37" t="s">
        <v>520</v>
      </c>
      <c r="D1340" s="29" t="str">
        <f t="shared" si="1"/>
        <v>0</v>
      </c>
      <c r="E1340" s="29" t="str">
        <f t="shared" si="5"/>
        <v>0</v>
      </c>
      <c r="F1340" s="29" t="str">
        <f t="shared" si="6"/>
        <v>0</v>
      </c>
      <c r="G1340" s="32" t="str">
        <f t="shared" si="7"/>
        <v>0</v>
      </c>
      <c r="H1340" s="39">
        <v>41660.64</v>
      </c>
      <c r="I1340" s="40"/>
      <c r="K1340" s="36"/>
      <c r="L1340" s="2"/>
      <c r="M1340" s="38"/>
      <c r="N1340" s="38"/>
      <c r="O1340" s="38"/>
    </row>
    <row r="1341">
      <c r="A1341" s="15" t="s">
        <v>35</v>
      </c>
      <c r="B1341" s="36" t="s">
        <v>1388</v>
      </c>
      <c r="C1341" s="37" t="s">
        <v>520</v>
      </c>
      <c r="D1341" s="29" t="str">
        <f t="shared" si="1"/>
        <v>0</v>
      </c>
      <c r="E1341" s="29" t="str">
        <f t="shared" si="5"/>
        <v>0</v>
      </c>
      <c r="F1341" s="29" t="str">
        <f t="shared" si="6"/>
        <v>0</v>
      </c>
      <c r="G1341" s="32" t="str">
        <f t="shared" si="7"/>
        <v>0</v>
      </c>
      <c r="H1341" s="39">
        <v>6889.26</v>
      </c>
      <c r="I1341" s="40"/>
      <c r="K1341" s="36"/>
      <c r="L1341" s="2"/>
      <c r="M1341" s="38"/>
      <c r="N1341" s="38"/>
      <c r="O1341" s="38"/>
    </row>
    <row r="1342">
      <c r="A1342" s="15" t="s">
        <v>35</v>
      </c>
      <c r="B1342" s="36" t="s">
        <v>1389</v>
      </c>
      <c r="C1342" s="37" t="s">
        <v>520</v>
      </c>
      <c r="D1342" s="29" t="str">
        <f t="shared" si="1"/>
        <v>0</v>
      </c>
      <c r="E1342" s="29" t="str">
        <f t="shared" si="5"/>
        <v>0</v>
      </c>
      <c r="F1342" s="29" t="str">
        <f t="shared" si="6"/>
        <v>0</v>
      </c>
      <c r="G1342" s="32" t="str">
        <f t="shared" si="7"/>
        <v>0</v>
      </c>
      <c r="H1342" s="39">
        <v>70750.76</v>
      </c>
      <c r="I1342" s="40"/>
      <c r="K1342" s="36"/>
      <c r="L1342" s="2"/>
      <c r="M1342" s="38"/>
      <c r="N1342" s="38"/>
      <c r="O1342" s="38"/>
    </row>
    <row r="1343">
      <c r="A1343" s="15" t="s">
        <v>35</v>
      </c>
      <c r="B1343" s="36" t="s">
        <v>1390</v>
      </c>
      <c r="C1343" s="37" t="s">
        <v>520</v>
      </c>
      <c r="D1343" s="29" t="str">
        <f t="shared" si="1"/>
        <v>0</v>
      </c>
      <c r="E1343" s="29" t="str">
        <f t="shared" si="5"/>
        <v>0</v>
      </c>
      <c r="F1343" s="29" t="str">
        <f t="shared" si="6"/>
        <v>0</v>
      </c>
      <c r="G1343" s="32" t="str">
        <f t="shared" si="7"/>
        <v>0</v>
      </c>
      <c r="H1343" s="39">
        <v>12711.67</v>
      </c>
      <c r="I1343" s="40"/>
      <c r="K1343" s="36"/>
      <c r="L1343" s="2"/>
      <c r="M1343" s="38"/>
      <c r="N1343" s="38"/>
      <c r="O1343" s="38"/>
    </row>
    <row r="1344">
      <c r="A1344" s="15" t="s">
        <v>35</v>
      </c>
      <c r="B1344" s="36" t="s">
        <v>1391</v>
      </c>
      <c r="C1344" s="37" t="s">
        <v>520</v>
      </c>
      <c r="D1344" s="29" t="str">
        <f t="shared" si="1"/>
        <v>0</v>
      </c>
      <c r="E1344" s="29" t="str">
        <f t="shared" si="5"/>
        <v>0</v>
      </c>
      <c r="F1344" s="29" t="str">
        <f t="shared" si="6"/>
        <v>0</v>
      </c>
      <c r="G1344" s="32" t="str">
        <f t="shared" si="7"/>
        <v>0</v>
      </c>
      <c r="H1344" s="39">
        <v>9036.38</v>
      </c>
      <c r="I1344" s="40"/>
      <c r="K1344" s="36"/>
      <c r="L1344" s="2"/>
      <c r="M1344" s="38"/>
      <c r="N1344" s="38"/>
      <c r="O1344" s="38"/>
    </row>
    <row r="1345">
      <c r="A1345" s="15" t="s">
        <v>35</v>
      </c>
      <c r="B1345" s="36" t="s">
        <v>1392</v>
      </c>
      <c r="C1345" s="37" t="s">
        <v>520</v>
      </c>
      <c r="D1345" s="29" t="str">
        <f t="shared" si="1"/>
        <v>0</v>
      </c>
      <c r="E1345" s="29" t="str">
        <f t="shared" si="5"/>
        <v>0</v>
      </c>
      <c r="F1345" s="29" t="str">
        <f t="shared" si="6"/>
        <v>0</v>
      </c>
      <c r="G1345" s="32" t="str">
        <f t="shared" si="7"/>
        <v>0</v>
      </c>
      <c r="H1345" s="39">
        <v>84213.58</v>
      </c>
      <c r="I1345" s="40"/>
      <c r="K1345" s="36"/>
      <c r="L1345" s="2"/>
      <c r="M1345" s="38"/>
      <c r="N1345" s="38"/>
      <c r="O1345" s="38"/>
    </row>
    <row r="1346">
      <c r="A1346" s="15" t="s">
        <v>35</v>
      </c>
      <c r="B1346" s="36" t="s">
        <v>1393</v>
      </c>
      <c r="C1346" s="37" t="s">
        <v>520</v>
      </c>
      <c r="D1346" s="29" t="str">
        <f t="shared" si="1"/>
        <v>0</v>
      </c>
      <c r="E1346" s="29" t="str">
        <f t="shared" si="5"/>
        <v>0</v>
      </c>
      <c r="F1346" s="29" t="str">
        <f t="shared" si="6"/>
        <v>0</v>
      </c>
      <c r="G1346" s="32" t="str">
        <f t="shared" si="7"/>
        <v>0</v>
      </c>
      <c r="H1346" s="39">
        <v>83269.83</v>
      </c>
      <c r="I1346" s="40"/>
      <c r="K1346" s="36"/>
      <c r="L1346" s="2"/>
      <c r="M1346" s="38"/>
      <c r="N1346" s="38"/>
      <c r="O1346" s="38"/>
    </row>
    <row r="1347">
      <c r="A1347" s="15" t="s">
        <v>35</v>
      </c>
      <c r="B1347" s="36" t="s">
        <v>1394</v>
      </c>
      <c r="C1347" s="37" t="s">
        <v>520</v>
      </c>
      <c r="D1347" s="29" t="str">
        <f t="shared" si="1"/>
        <v>0</v>
      </c>
      <c r="E1347" s="29" t="str">
        <f t="shared" si="5"/>
        <v>0</v>
      </c>
      <c r="F1347" s="29" t="str">
        <f t="shared" si="6"/>
        <v>0</v>
      </c>
      <c r="G1347" s="32" t="str">
        <f t="shared" si="7"/>
        <v>0</v>
      </c>
      <c r="H1347" s="39">
        <v>12232.77</v>
      </c>
      <c r="I1347" s="40"/>
      <c r="K1347" s="36"/>
      <c r="L1347" s="2"/>
      <c r="M1347" s="38"/>
      <c r="N1347" s="38"/>
      <c r="O1347" s="38"/>
    </row>
    <row r="1348">
      <c r="A1348" s="15" t="s">
        <v>35</v>
      </c>
      <c r="B1348" s="36" t="s">
        <v>1395</v>
      </c>
      <c r="C1348" s="37" t="s">
        <v>520</v>
      </c>
      <c r="D1348" s="29" t="str">
        <f t="shared" si="1"/>
        <v>0</v>
      </c>
      <c r="E1348" s="29" t="str">
        <f t="shared" si="5"/>
        <v>0</v>
      </c>
      <c r="F1348" s="29" t="str">
        <f t="shared" si="6"/>
        <v>0</v>
      </c>
      <c r="G1348" s="32" t="str">
        <f t="shared" si="7"/>
        <v>0</v>
      </c>
      <c r="H1348" s="39">
        <v>21700.23</v>
      </c>
      <c r="I1348" s="40"/>
      <c r="K1348" s="36"/>
      <c r="L1348" s="2"/>
      <c r="M1348" s="38"/>
      <c r="N1348" s="38"/>
      <c r="O1348" s="38"/>
    </row>
    <row r="1349">
      <c r="A1349" s="15" t="s">
        <v>35</v>
      </c>
      <c r="B1349" s="36" t="s">
        <v>1396</v>
      </c>
      <c r="C1349" s="37" t="s">
        <v>520</v>
      </c>
      <c r="D1349" s="29" t="str">
        <f t="shared" si="1"/>
        <v>0</v>
      </c>
      <c r="E1349" s="29" t="str">
        <f t="shared" si="5"/>
        <v>0</v>
      </c>
      <c r="F1349" s="29" t="str">
        <f t="shared" si="6"/>
        <v>0</v>
      </c>
      <c r="G1349" s="32" t="str">
        <f t="shared" si="7"/>
        <v>0</v>
      </c>
      <c r="H1349" s="39">
        <v>59799.08</v>
      </c>
      <c r="I1349" s="40"/>
      <c r="K1349" s="36"/>
      <c r="L1349" s="2"/>
      <c r="M1349" s="38"/>
      <c r="N1349" s="38"/>
      <c r="O1349" s="38"/>
    </row>
    <row r="1350">
      <c r="A1350" s="15" t="s">
        <v>35</v>
      </c>
      <c r="B1350" s="36" t="s">
        <v>1397</v>
      </c>
      <c r="C1350" s="37" t="s">
        <v>520</v>
      </c>
      <c r="D1350" s="29" t="str">
        <f t="shared" si="1"/>
        <v>0</v>
      </c>
      <c r="E1350" s="29" t="str">
        <f t="shared" si="5"/>
        <v>0</v>
      </c>
      <c r="F1350" s="29" t="str">
        <f t="shared" si="6"/>
        <v>0</v>
      </c>
      <c r="G1350" s="32" t="str">
        <f t="shared" si="7"/>
        <v>0</v>
      </c>
      <c r="H1350" s="39">
        <v>18534.19</v>
      </c>
      <c r="I1350" s="40"/>
      <c r="K1350" s="36"/>
      <c r="L1350" s="2"/>
      <c r="M1350" s="38"/>
      <c r="N1350" s="38"/>
      <c r="O1350" s="38"/>
    </row>
    <row r="1351">
      <c r="A1351" s="15" t="s">
        <v>35</v>
      </c>
      <c r="B1351" s="36" t="s">
        <v>1398</v>
      </c>
      <c r="C1351" s="37" t="s">
        <v>520</v>
      </c>
      <c r="D1351" s="29" t="str">
        <f t="shared" si="1"/>
        <v>0</v>
      </c>
      <c r="E1351" s="29" t="str">
        <f t="shared" si="5"/>
        <v>0</v>
      </c>
      <c r="F1351" s="29" t="str">
        <f t="shared" si="6"/>
        <v>0</v>
      </c>
      <c r="G1351" s="32" t="str">
        <f t="shared" si="7"/>
        <v>0</v>
      </c>
      <c r="H1351" s="39">
        <v>22566.01</v>
      </c>
      <c r="I1351" s="40"/>
      <c r="K1351" s="36"/>
      <c r="L1351" s="2"/>
      <c r="M1351" s="38"/>
      <c r="N1351" s="38"/>
      <c r="O1351" s="38"/>
    </row>
    <row r="1352">
      <c r="A1352" s="15" t="s">
        <v>35</v>
      </c>
      <c r="B1352" s="36" t="s">
        <v>1399</v>
      </c>
      <c r="C1352" s="37" t="s">
        <v>520</v>
      </c>
      <c r="D1352" s="29" t="str">
        <f t="shared" si="1"/>
        <v>0</v>
      </c>
      <c r="E1352" s="29" t="str">
        <f t="shared" si="5"/>
        <v>0</v>
      </c>
      <c r="F1352" s="29" t="str">
        <f t="shared" si="6"/>
        <v>0</v>
      </c>
      <c r="G1352" s="32" t="str">
        <f t="shared" si="7"/>
        <v>0</v>
      </c>
      <c r="H1352" s="39">
        <v>4866.28</v>
      </c>
      <c r="I1352" s="40"/>
      <c r="K1352" s="36"/>
      <c r="L1352" s="2"/>
      <c r="M1352" s="38"/>
      <c r="N1352" s="38"/>
      <c r="O1352" s="38"/>
    </row>
    <row r="1353">
      <c r="A1353" s="15" t="s">
        <v>35</v>
      </c>
      <c r="B1353" s="36" t="s">
        <v>1400</v>
      </c>
      <c r="C1353" s="37" t="s">
        <v>520</v>
      </c>
      <c r="D1353" s="29" t="str">
        <f t="shared" si="1"/>
        <v>0</v>
      </c>
      <c r="E1353" s="29" t="str">
        <f t="shared" si="5"/>
        <v>0</v>
      </c>
      <c r="F1353" s="29" t="str">
        <f t="shared" si="6"/>
        <v>0</v>
      </c>
      <c r="G1353" s="32" t="str">
        <f t="shared" si="7"/>
        <v>0</v>
      </c>
      <c r="H1353" s="39">
        <v>19936.36</v>
      </c>
      <c r="I1353" s="40"/>
      <c r="K1353" s="36"/>
      <c r="L1353" s="2"/>
      <c r="M1353" s="38"/>
      <c r="N1353" s="38"/>
      <c r="O1353" s="38"/>
    </row>
    <row r="1354">
      <c r="A1354" s="15" t="s">
        <v>35</v>
      </c>
      <c r="B1354" s="36" t="s">
        <v>1401</v>
      </c>
      <c r="C1354" s="37" t="s">
        <v>520</v>
      </c>
      <c r="D1354" s="29" t="str">
        <f t="shared" si="1"/>
        <v>0</v>
      </c>
      <c r="E1354" s="29" t="str">
        <f t="shared" si="5"/>
        <v>0</v>
      </c>
      <c r="F1354" s="29" t="str">
        <f t="shared" si="6"/>
        <v>0</v>
      </c>
      <c r="G1354" s="32" t="str">
        <f t="shared" si="7"/>
        <v>0</v>
      </c>
      <c r="H1354" s="39">
        <v>4365.92</v>
      </c>
      <c r="I1354" s="40"/>
      <c r="K1354" s="36"/>
      <c r="L1354" s="2"/>
      <c r="M1354" s="38"/>
      <c r="N1354" s="38"/>
      <c r="O1354" s="38"/>
    </row>
    <row r="1355">
      <c r="A1355" s="15" t="s">
        <v>35</v>
      </c>
      <c r="B1355" s="36" t="s">
        <v>1402</v>
      </c>
      <c r="C1355" s="37" t="s">
        <v>520</v>
      </c>
      <c r="D1355" s="29" t="str">
        <f t="shared" si="1"/>
        <v>0</v>
      </c>
      <c r="E1355" s="29" t="str">
        <f t="shared" si="5"/>
        <v>0</v>
      </c>
      <c r="F1355" s="29" t="str">
        <f t="shared" si="6"/>
        <v>0</v>
      </c>
      <c r="G1355" s="32" t="str">
        <f t="shared" si="7"/>
        <v>0</v>
      </c>
      <c r="H1355" s="39">
        <v>50152.35</v>
      </c>
      <c r="I1355" s="40"/>
      <c r="K1355" s="36"/>
      <c r="L1355" s="2"/>
      <c r="M1355" s="38"/>
      <c r="N1355" s="38"/>
      <c r="O1355" s="38"/>
    </row>
    <row r="1356">
      <c r="A1356" s="15" t="s">
        <v>35</v>
      </c>
      <c r="B1356" s="36" t="s">
        <v>1403</v>
      </c>
      <c r="C1356" s="37" t="s">
        <v>520</v>
      </c>
      <c r="D1356" s="29" t="str">
        <f t="shared" si="1"/>
        <v>0</v>
      </c>
      <c r="E1356" s="29" t="str">
        <f t="shared" si="5"/>
        <v>0</v>
      </c>
      <c r="F1356" s="29" t="str">
        <f t="shared" si="6"/>
        <v>0</v>
      </c>
      <c r="G1356" s="32" t="str">
        <f t="shared" si="7"/>
        <v>0</v>
      </c>
      <c r="H1356" s="39">
        <v>7150.39</v>
      </c>
      <c r="I1356" s="40"/>
      <c r="K1356" s="36"/>
      <c r="L1356" s="2"/>
      <c r="M1356" s="38"/>
      <c r="N1356" s="38"/>
      <c r="O1356" s="38"/>
    </row>
    <row r="1357">
      <c r="A1357" s="15" t="s">
        <v>35</v>
      </c>
      <c r="B1357" s="36" t="s">
        <v>1404</v>
      </c>
      <c r="C1357" s="37" t="s">
        <v>520</v>
      </c>
      <c r="D1357" s="29" t="str">
        <f t="shared" si="1"/>
        <v>0</v>
      </c>
      <c r="E1357" s="29" t="str">
        <f t="shared" si="5"/>
        <v>0</v>
      </c>
      <c r="F1357" s="29" t="str">
        <f t="shared" si="6"/>
        <v>0</v>
      </c>
      <c r="G1357" s="32" t="str">
        <f t="shared" si="7"/>
        <v>0</v>
      </c>
      <c r="H1357" s="39">
        <v>4629.21</v>
      </c>
      <c r="I1357" s="40"/>
      <c r="K1357" s="36"/>
      <c r="L1357" s="2"/>
      <c r="M1357" s="38"/>
      <c r="N1357" s="38"/>
      <c r="O1357" s="38"/>
    </row>
    <row r="1358">
      <c r="A1358" s="15" t="s">
        <v>35</v>
      </c>
      <c r="B1358" s="36" t="s">
        <v>1405</v>
      </c>
      <c r="C1358" s="37" t="s">
        <v>520</v>
      </c>
      <c r="D1358" s="29" t="str">
        <f t="shared" si="1"/>
        <v>0</v>
      </c>
      <c r="E1358" s="29" t="str">
        <f t="shared" si="5"/>
        <v>0</v>
      </c>
      <c r="F1358" s="29" t="str">
        <f t="shared" si="6"/>
        <v>0</v>
      </c>
      <c r="G1358" s="32" t="str">
        <f t="shared" si="7"/>
        <v>0</v>
      </c>
      <c r="H1358" s="39">
        <v>47929.18</v>
      </c>
      <c r="I1358" s="40"/>
      <c r="K1358" s="36"/>
      <c r="L1358" s="2"/>
      <c r="M1358" s="38"/>
      <c r="N1358" s="38"/>
      <c r="O1358" s="38"/>
    </row>
    <row r="1359">
      <c r="A1359" s="15" t="s">
        <v>35</v>
      </c>
      <c r="B1359" s="36" t="s">
        <v>1406</v>
      </c>
      <c r="C1359" s="37" t="s">
        <v>520</v>
      </c>
      <c r="D1359" s="29" t="str">
        <f t="shared" si="1"/>
        <v>0</v>
      </c>
      <c r="E1359" s="29" t="str">
        <f t="shared" si="5"/>
        <v>0</v>
      </c>
      <c r="F1359" s="29" t="str">
        <f t="shared" si="6"/>
        <v>0</v>
      </c>
      <c r="G1359" s="32" t="str">
        <f t="shared" si="7"/>
        <v>0</v>
      </c>
      <c r="H1359" s="39">
        <v>24346.37</v>
      </c>
      <c r="I1359" s="40"/>
      <c r="K1359" s="36"/>
      <c r="L1359" s="2"/>
      <c r="M1359" s="38"/>
      <c r="N1359" s="38"/>
      <c r="O1359" s="38"/>
    </row>
    <row r="1360">
      <c r="A1360" s="15" t="s">
        <v>35</v>
      </c>
      <c r="B1360" s="36" t="s">
        <v>1407</v>
      </c>
      <c r="C1360" s="37" t="s">
        <v>520</v>
      </c>
      <c r="D1360" s="29" t="str">
        <f t="shared" si="1"/>
        <v>Murphy Oil </v>
      </c>
      <c r="E1360" s="29" t="str">
        <f t="shared" si="5"/>
        <v>0</v>
      </c>
      <c r="F1360" s="35" t="str">
        <f t="shared" si="6"/>
        <v>MURPHY OIL CORP COM US$1</v>
      </c>
      <c r="G1360" s="32">
        <f t="shared" si="7"/>
        <v>15893.91</v>
      </c>
      <c r="H1360" s="39">
        <v>15893.91</v>
      </c>
      <c r="I1360" s="40"/>
      <c r="K1360" s="36"/>
      <c r="L1360" s="2"/>
      <c r="M1360" s="38"/>
      <c r="N1360" s="38"/>
      <c r="O1360" s="38"/>
    </row>
    <row r="1361">
      <c r="A1361" s="15" t="s">
        <v>35</v>
      </c>
      <c r="B1361" s="36" t="s">
        <v>1408</v>
      </c>
      <c r="C1361" s="37" t="s">
        <v>520</v>
      </c>
      <c r="D1361" s="29" t="str">
        <f t="shared" si="1"/>
        <v>0</v>
      </c>
      <c r="E1361" s="29" t="str">
        <f t="shared" si="5"/>
        <v>0</v>
      </c>
      <c r="F1361" s="29" t="str">
        <f t="shared" si="6"/>
        <v>0</v>
      </c>
      <c r="G1361" s="32" t="str">
        <f t="shared" si="7"/>
        <v>0</v>
      </c>
      <c r="H1361" s="39">
        <v>22477.07</v>
      </c>
      <c r="I1361" s="40"/>
      <c r="K1361" s="36"/>
      <c r="L1361" s="2"/>
      <c r="M1361" s="38"/>
      <c r="N1361" s="38"/>
      <c r="O1361" s="38"/>
    </row>
    <row r="1362">
      <c r="A1362" s="15" t="s">
        <v>35</v>
      </c>
      <c r="B1362" s="36" t="s">
        <v>1409</v>
      </c>
      <c r="C1362" s="37" t="s">
        <v>520</v>
      </c>
      <c r="D1362" s="29" t="str">
        <f t="shared" si="1"/>
        <v>0</v>
      </c>
      <c r="E1362" s="29" t="str">
        <f t="shared" si="5"/>
        <v>0</v>
      </c>
      <c r="F1362" s="29" t="str">
        <f t="shared" si="6"/>
        <v>0</v>
      </c>
      <c r="G1362" s="32" t="str">
        <f t="shared" si="7"/>
        <v>0</v>
      </c>
      <c r="H1362" s="39">
        <v>7048.57</v>
      </c>
      <c r="I1362" s="40"/>
      <c r="K1362" s="36"/>
      <c r="L1362" s="2"/>
      <c r="M1362" s="38"/>
      <c r="N1362" s="38"/>
      <c r="O1362" s="38"/>
    </row>
    <row r="1363">
      <c r="A1363" s="15" t="s">
        <v>35</v>
      </c>
      <c r="B1363" s="36" t="s">
        <v>1410</v>
      </c>
      <c r="C1363" s="37" t="s">
        <v>520</v>
      </c>
      <c r="D1363" s="29" t="str">
        <f t="shared" si="1"/>
        <v>0</v>
      </c>
      <c r="E1363" s="29" t="str">
        <f t="shared" si="5"/>
        <v>0</v>
      </c>
      <c r="F1363" s="29" t="str">
        <f t="shared" si="6"/>
        <v>0</v>
      </c>
      <c r="G1363" s="32" t="str">
        <f t="shared" si="7"/>
        <v>0</v>
      </c>
      <c r="H1363" s="39">
        <v>5955.85</v>
      </c>
      <c r="I1363" s="40"/>
      <c r="K1363" s="36"/>
      <c r="L1363" s="2"/>
      <c r="M1363" s="38"/>
      <c r="N1363" s="38"/>
      <c r="O1363" s="38"/>
    </row>
    <row r="1364">
      <c r="A1364" s="15" t="s">
        <v>35</v>
      </c>
      <c r="B1364" s="36" t="s">
        <v>1411</v>
      </c>
      <c r="C1364" s="37" t="s">
        <v>520</v>
      </c>
      <c r="D1364" s="29" t="str">
        <f t="shared" si="1"/>
        <v>0</v>
      </c>
      <c r="E1364" s="29" t="str">
        <f t="shared" si="5"/>
        <v>0</v>
      </c>
      <c r="F1364" s="29" t="str">
        <f t="shared" si="6"/>
        <v>0</v>
      </c>
      <c r="G1364" s="32" t="str">
        <f t="shared" si="7"/>
        <v>0</v>
      </c>
      <c r="H1364" s="39">
        <v>17989.95</v>
      </c>
      <c r="I1364" s="40"/>
      <c r="K1364" s="36"/>
      <c r="L1364" s="2"/>
      <c r="M1364" s="38"/>
      <c r="N1364" s="38"/>
      <c r="O1364" s="38"/>
    </row>
    <row r="1365">
      <c r="A1365" s="15" t="s">
        <v>35</v>
      </c>
      <c r="B1365" s="36" t="s">
        <v>1412</v>
      </c>
      <c r="C1365" s="37" t="s">
        <v>520</v>
      </c>
      <c r="D1365" s="29" t="str">
        <f t="shared" si="1"/>
        <v>0</v>
      </c>
      <c r="E1365" s="29" t="str">
        <f t="shared" si="5"/>
        <v>0</v>
      </c>
      <c r="F1365" s="29" t="str">
        <f t="shared" si="6"/>
        <v>0</v>
      </c>
      <c r="G1365" s="32" t="str">
        <f t="shared" si="7"/>
        <v>0</v>
      </c>
      <c r="H1365" s="39">
        <v>55395.13</v>
      </c>
      <c r="I1365" s="40"/>
      <c r="K1365" s="36"/>
      <c r="L1365" s="2"/>
      <c r="M1365" s="38"/>
      <c r="N1365" s="38"/>
      <c r="O1365" s="38"/>
    </row>
    <row r="1366">
      <c r="A1366" s="15" t="s">
        <v>35</v>
      </c>
      <c r="B1366" s="36" t="s">
        <v>1413</v>
      </c>
      <c r="C1366" s="37" t="s">
        <v>520</v>
      </c>
      <c r="D1366" s="29" t="str">
        <f t="shared" si="1"/>
        <v>0</v>
      </c>
      <c r="E1366" s="29" t="str">
        <f t="shared" si="5"/>
        <v>0</v>
      </c>
      <c r="F1366" s="29" t="str">
        <f t="shared" si="6"/>
        <v>0</v>
      </c>
      <c r="G1366" s="32" t="str">
        <f t="shared" si="7"/>
        <v>0</v>
      </c>
      <c r="H1366" s="39">
        <v>7482.96</v>
      </c>
      <c r="I1366" s="40"/>
      <c r="K1366" s="36"/>
      <c r="L1366" s="2"/>
      <c r="M1366" s="38"/>
      <c r="N1366" s="38"/>
      <c r="O1366" s="38"/>
    </row>
    <row r="1367">
      <c r="A1367" s="15" t="s">
        <v>35</v>
      </c>
      <c r="B1367" s="36" t="s">
        <v>1414</v>
      </c>
      <c r="C1367" s="37" t="s">
        <v>520</v>
      </c>
      <c r="D1367" s="29" t="str">
        <f t="shared" si="1"/>
        <v>0</v>
      </c>
      <c r="E1367" s="29" t="str">
        <f t="shared" si="5"/>
        <v>0</v>
      </c>
      <c r="F1367" s="29" t="str">
        <f t="shared" si="6"/>
        <v>0</v>
      </c>
      <c r="G1367" s="32" t="str">
        <f t="shared" si="7"/>
        <v>0</v>
      </c>
      <c r="H1367" s="39">
        <v>96306.82</v>
      </c>
      <c r="I1367" s="40"/>
      <c r="K1367" s="36"/>
      <c r="L1367" s="2"/>
      <c r="M1367" s="38"/>
      <c r="N1367" s="38"/>
      <c r="O1367" s="38"/>
    </row>
    <row r="1368">
      <c r="A1368" s="15" t="s">
        <v>35</v>
      </c>
      <c r="B1368" s="36" t="s">
        <v>1415</v>
      </c>
      <c r="C1368" s="37" t="s">
        <v>520</v>
      </c>
      <c r="D1368" s="29" t="str">
        <f t="shared" si="1"/>
        <v>0</v>
      </c>
      <c r="E1368" s="29" t="str">
        <f t="shared" si="5"/>
        <v>0</v>
      </c>
      <c r="F1368" s="29" t="str">
        <f t="shared" si="6"/>
        <v>0</v>
      </c>
      <c r="G1368" s="32" t="str">
        <f t="shared" si="7"/>
        <v>0</v>
      </c>
      <c r="H1368" s="39">
        <v>45589.17</v>
      </c>
      <c r="I1368" s="40"/>
      <c r="K1368" s="36"/>
      <c r="L1368" s="2"/>
      <c r="M1368" s="38"/>
      <c r="N1368" s="38"/>
      <c r="O1368" s="38"/>
    </row>
    <row r="1369">
      <c r="A1369" s="15" t="s">
        <v>35</v>
      </c>
      <c r="B1369" s="36" t="s">
        <v>1416</v>
      </c>
      <c r="C1369" s="37" t="s">
        <v>520</v>
      </c>
      <c r="D1369" s="29" t="str">
        <f t="shared" si="1"/>
        <v>0</v>
      </c>
      <c r="E1369" s="29" t="str">
        <f t="shared" si="5"/>
        <v>0</v>
      </c>
      <c r="F1369" s="29" t="str">
        <f t="shared" si="6"/>
        <v>0</v>
      </c>
      <c r="G1369" s="32" t="str">
        <f t="shared" si="7"/>
        <v>0</v>
      </c>
      <c r="H1369" s="39">
        <v>18307.55</v>
      </c>
      <c r="I1369" s="40"/>
      <c r="K1369" s="36"/>
      <c r="L1369" s="2"/>
      <c r="M1369" s="38"/>
      <c r="N1369" s="38"/>
      <c r="O1369" s="38"/>
    </row>
    <row r="1370">
      <c r="A1370" s="15" t="s">
        <v>35</v>
      </c>
      <c r="B1370" s="36" t="s">
        <v>1417</v>
      </c>
      <c r="C1370" s="37" t="s">
        <v>520</v>
      </c>
      <c r="D1370" s="29" t="str">
        <f t="shared" si="1"/>
        <v>0</v>
      </c>
      <c r="E1370" s="29" t="str">
        <f t="shared" si="5"/>
        <v>0</v>
      </c>
      <c r="F1370" s="29" t="str">
        <f t="shared" si="6"/>
        <v>0</v>
      </c>
      <c r="G1370" s="32" t="str">
        <f t="shared" si="7"/>
        <v>0</v>
      </c>
      <c r="H1370" s="39">
        <v>7736.92</v>
      </c>
      <c r="I1370" s="40"/>
      <c r="K1370" s="36"/>
      <c r="L1370" s="2"/>
      <c r="M1370" s="38"/>
      <c r="N1370" s="38"/>
      <c r="O1370" s="38"/>
    </row>
    <row r="1371">
      <c r="A1371" s="15" t="s">
        <v>35</v>
      </c>
      <c r="B1371" s="36" t="s">
        <v>1418</v>
      </c>
      <c r="C1371" s="37" t="s">
        <v>520</v>
      </c>
      <c r="D1371" s="29" t="str">
        <f t="shared" si="1"/>
        <v>0</v>
      </c>
      <c r="E1371" s="29" t="str">
        <f t="shared" si="5"/>
        <v>0</v>
      </c>
      <c r="F1371" s="29" t="str">
        <f t="shared" si="6"/>
        <v>0</v>
      </c>
      <c r="G1371" s="32" t="str">
        <f t="shared" si="7"/>
        <v>0</v>
      </c>
      <c r="H1371" s="39">
        <v>4689.31</v>
      </c>
      <c r="I1371" s="40"/>
      <c r="K1371" s="36"/>
      <c r="L1371" s="2"/>
      <c r="M1371" s="38"/>
      <c r="N1371" s="38"/>
      <c r="O1371" s="38"/>
    </row>
    <row r="1372">
      <c r="A1372" s="15" t="s">
        <v>35</v>
      </c>
      <c r="B1372" s="36" t="s">
        <v>1419</v>
      </c>
      <c r="C1372" s="37" t="s">
        <v>520</v>
      </c>
      <c r="D1372" s="29" t="str">
        <f t="shared" si="1"/>
        <v>0</v>
      </c>
      <c r="E1372" s="29" t="str">
        <f t="shared" si="5"/>
        <v>0</v>
      </c>
      <c r="F1372" s="29" t="str">
        <f t="shared" si="6"/>
        <v>0</v>
      </c>
      <c r="G1372" s="32" t="str">
        <f t="shared" si="7"/>
        <v>0</v>
      </c>
      <c r="H1372" s="39">
        <v>7958.41</v>
      </c>
      <c r="I1372" s="40"/>
      <c r="K1372" s="36"/>
      <c r="L1372" s="2"/>
      <c r="M1372" s="38"/>
      <c r="N1372" s="38"/>
      <c r="O1372" s="38"/>
    </row>
    <row r="1373">
      <c r="A1373" s="15" t="s">
        <v>35</v>
      </c>
      <c r="B1373" s="36" t="s">
        <v>1420</v>
      </c>
      <c r="C1373" s="37" t="s">
        <v>520</v>
      </c>
      <c r="D1373" s="29" t="str">
        <f t="shared" si="1"/>
        <v>0</v>
      </c>
      <c r="E1373" s="29" t="str">
        <f t="shared" si="5"/>
        <v>0</v>
      </c>
      <c r="F1373" s="29" t="str">
        <f t="shared" si="6"/>
        <v>0</v>
      </c>
      <c r="G1373" s="32" t="str">
        <f t="shared" si="7"/>
        <v>0</v>
      </c>
      <c r="H1373" s="39">
        <v>5489.14</v>
      </c>
      <c r="I1373" s="40"/>
      <c r="K1373" s="36"/>
      <c r="L1373" s="2"/>
      <c r="M1373" s="38"/>
      <c r="N1373" s="38"/>
      <c r="O1373" s="38"/>
    </row>
    <row r="1374">
      <c r="A1374" s="15" t="s">
        <v>35</v>
      </c>
      <c r="B1374" s="36" t="s">
        <v>1421</v>
      </c>
      <c r="C1374" s="37" t="s">
        <v>520</v>
      </c>
      <c r="D1374" s="29" t="str">
        <f t="shared" si="1"/>
        <v>0</v>
      </c>
      <c r="E1374" s="29" t="str">
        <f t="shared" si="5"/>
        <v>0</v>
      </c>
      <c r="F1374" s="29" t="str">
        <f t="shared" si="6"/>
        <v>0</v>
      </c>
      <c r="G1374" s="32" t="str">
        <f t="shared" si="7"/>
        <v>0</v>
      </c>
      <c r="H1374" s="39">
        <v>319527.38</v>
      </c>
      <c r="I1374" s="40"/>
      <c r="K1374" s="36"/>
      <c r="L1374" s="2"/>
      <c r="M1374" s="38"/>
      <c r="N1374" s="38"/>
      <c r="O1374" s="38"/>
    </row>
    <row r="1375">
      <c r="A1375" s="15" t="s">
        <v>35</v>
      </c>
      <c r="B1375" s="36" t="s">
        <v>1422</v>
      </c>
      <c r="C1375" s="37" t="s">
        <v>520</v>
      </c>
      <c r="D1375" s="29" t="str">
        <f t="shared" si="1"/>
        <v>0</v>
      </c>
      <c r="E1375" s="29" t="str">
        <f t="shared" si="5"/>
        <v>0</v>
      </c>
      <c r="F1375" s="29" t="str">
        <f t="shared" si="6"/>
        <v>0</v>
      </c>
      <c r="G1375" s="32" t="str">
        <f t="shared" si="7"/>
        <v>0</v>
      </c>
      <c r="H1375" s="39">
        <v>4829.87</v>
      </c>
      <c r="I1375" s="40"/>
      <c r="K1375" s="36"/>
      <c r="L1375" s="2"/>
      <c r="M1375" s="38"/>
      <c r="N1375" s="38"/>
      <c r="O1375" s="38"/>
    </row>
    <row r="1376">
      <c r="A1376" s="15" t="s">
        <v>35</v>
      </c>
      <c r="B1376" s="36" t="s">
        <v>1423</v>
      </c>
      <c r="C1376" s="37" t="s">
        <v>520</v>
      </c>
      <c r="D1376" s="29" t="str">
        <f t="shared" si="1"/>
        <v>0</v>
      </c>
      <c r="E1376" s="29" t="str">
        <f t="shared" si="5"/>
        <v>0</v>
      </c>
      <c r="F1376" s="29" t="str">
        <f t="shared" si="6"/>
        <v>0</v>
      </c>
      <c r="G1376" s="32" t="str">
        <f t="shared" si="7"/>
        <v>0</v>
      </c>
      <c r="H1376" s="39">
        <v>27721.37</v>
      </c>
      <c r="I1376" s="40"/>
      <c r="K1376" s="36"/>
      <c r="L1376" s="2"/>
      <c r="M1376" s="38"/>
      <c r="N1376" s="38"/>
      <c r="O1376" s="38"/>
    </row>
    <row r="1377">
      <c r="A1377" s="15" t="s">
        <v>35</v>
      </c>
      <c r="B1377" s="36" t="s">
        <v>1424</v>
      </c>
      <c r="C1377" s="37" t="s">
        <v>520</v>
      </c>
      <c r="D1377" s="29" t="str">
        <f t="shared" si="1"/>
        <v>0</v>
      </c>
      <c r="E1377" s="29" t="str">
        <f t="shared" si="5"/>
        <v>0</v>
      </c>
      <c r="F1377" s="29" t="str">
        <f t="shared" si="6"/>
        <v>0</v>
      </c>
      <c r="G1377" s="32" t="str">
        <f t="shared" si="7"/>
        <v>0</v>
      </c>
      <c r="H1377" s="39">
        <v>19533.28</v>
      </c>
      <c r="I1377" s="40"/>
      <c r="K1377" s="36"/>
      <c r="L1377" s="2"/>
      <c r="M1377" s="38"/>
      <c r="N1377" s="38"/>
      <c r="O1377" s="38"/>
    </row>
    <row r="1378">
      <c r="A1378" s="15" t="s">
        <v>35</v>
      </c>
      <c r="B1378" s="36" t="s">
        <v>1425</v>
      </c>
      <c r="C1378" s="37" t="s">
        <v>520</v>
      </c>
      <c r="D1378" s="29" t="str">
        <f t="shared" si="1"/>
        <v>0</v>
      </c>
      <c r="E1378" s="29" t="str">
        <f t="shared" si="5"/>
        <v>0</v>
      </c>
      <c r="F1378" s="29" t="str">
        <f t="shared" si="6"/>
        <v>0</v>
      </c>
      <c r="G1378" s="32" t="str">
        <f t="shared" si="7"/>
        <v>0</v>
      </c>
      <c r="H1378" s="39">
        <v>6463.91</v>
      </c>
      <c r="I1378" s="40"/>
      <c r="K1378" s="36"/>
      <c r="L1378" s="2"/>
      <c r="M1378" s="38"/>
      <c r="N1378" s="38"/>
      <c r="O1378" s="38"/>
    </row>
    <row r="1379">
      <c r="A1379" s="15" t="s">
        <v>35</v>
      </c>
      <c r="B1379" s="36" t="s">
        <v>1426</v>
      </c>
      <c r="C1379" s="37" t="s">
        <v>520</v>
      </c>
      <c r="D1379" s="29" t="str">
        <f t="shared" si="1"/>
        <v>0</v>
      </c>
      <c r="E1379" s="29" t="str">
        <f t="shared" si="5"/>
        <v>0</v>
      </c>
      <c r="F1379" s="29" t="str">
        <f t="shared" si="6"/>
        <v>0</v>
      </c>
      <c r="G1379" s="32" t="str">
        <f t="shared" si="7"/>
        <v>0</v>
      </c>
      <c r="H1379" s="39">
        <v>8612.66</v>
      </c>
      <c r="I1379" s="40"/>
      <c r="K1379" s="36"/>
      <c r="L1379" s="2"/>
      <c r="M1379" s="38"/>
      <c r="N1379" s="38"/>
      <c r="O1379" s="38"/>
    </row>
    <row r="1380">
      <c r="A1380" s="15" t="s">
        <v>35</v>
      </c>
      <c r="B1380" s="36" t="s">
        <v>1427</v>
      </c>
      <c r="C1380" s="37" t="s">
        <v>520</v>
      </c>
      <c r="D1380" s="29" t="str">
        <f t="shared" si="1"/>
        <v>0</v>
      </c>
      <c r="E1380" s="29" t="str">
        <f t="shared" si="5"/>
        <v>0</v>
      </c>
      <c r="F1380" s="29" t="str">
        <f t="shared" si="6"/>
        <v>0</v>
      </c>
      <c r="G1380" s="32" t="str">
        <f t="shared" si="7"/>
        <v>0</v>
      </c>
      <c r="H1380" s="39">
        <v>7149.79</v>
      </c>
      <c r="I1380" s="40"/>
      <c r="K1380" s="36"/>
      <c r="L1380" s="2"/>
      <c r="M1380" s="38"/>
      <c r="N1380" s="38"/>
      <c r="O1380" s="38"/>
    </row>
    <row r="1381">
      <c r="A1381" s="15" t="s">
        <v>35</v>
      </c>
      <c r="B1381" s="36" t="s">
        <v>1428</v>
      </c>
      <c r="C1381" s="37" t="s">
        <v>520</v>
      </c>
      <c r="D1381" s="29" t="str">
        <f t="shared" si="1"/>
        <v>0</v>
      </c>
      <c r="E1381" s="29" t="str">
        <f t="shared" si="5"/>
        <v>0</v>
      </c>
      <c r="F1381" s="29" t="str">
        <f t="shared" si="6"/>
        <v>0</v>
      </c>
      <c r="G1381" s="32" t="str">
        <f t="shared" si="7"/>
        <v>0</v>
      </c>
      <c r="H1381" s="39">
        <v>13318.41</v>
      </c>
      <c r="I1381" s="40"/>
      <c r="K1381" s="36"/>
      <c r="L1381" s="2"/>
      <c r="M1381" s="38"/>
      <c r="N1381" s="38"/>
      <c r="O1381" s="38"/>
    </row>
    <row r="1382">
      <c r="A1382" s="15" t="s">
        <v>35</v>
      </c>
      <c r="B1382" s="36" t="s">
        <v>1429</v>
      </c>
      <c r="C1382" s="37" t="s">
        <v>520</v>
      </c>
      <c r="D1382" s="29" t="str">
        <f t="shared" si="1"/>
        <v>0</v>
      </c>
      <c r="E1382" s="29" t="str">
        <f t="shared" si="5"/>
        <v>0</v>
      </c>
      <c r="F1382" s="29" t="str">
        <f t="shared" si="6"/>
        <v>0</v>
      </c>
      <c r="G1382" s="32" t="str">
        <f t="shared" si="7"/>
        <v>0</v>
      </c>
      <c r="H1382" s="39">
        <v>15357.49</v>
      </c>
      <c r="I1382" s="40"/>
      <c r="K1382" s="36"/>
      <c r="L1382" s="2"/>
      <c r="M1382" s="38"/>
      <c r="N1382" s="38"/>
      <c r="O1382" s="38"/>
    </row>
    <row r="1383">
      <c r="A1383" s="15" t="s">
        <v>35</v>
      </c>
      <c r="B1383" s="36" t="s">
        <v>1430</v>
      </c>
      <c r="C1383" s="37" t="s">
        <v>520</v>
      </c>
      <c r="D1383" s="29" t="str">
        <f t="shared" si="1"/>
        <v>0</v>
      </c>
      <c r="E1383" s="29" t="str">
        <f t="shared" si="5"/>
        <v>0</v>
      </c>
      <c r="F1383" s="29" t="str">
        <f t="shared" si="6"/>
        <v>0</v>
      </c>
      <c r="G1383" s="32" t="str">
        <f t="shared" si="7"/>
        <v>0</v>
      </c>
      <c r="H1383" s="39">
        <v>9069.53</v>
      </c>
      <c r="I1383" s="40"/>
      <c r="K1383" s="36"/>
      <c r="L1383" s="2"/>
      <c r="M1383" s="38"/>
      <c r="N1383" s="38"/>
      <c r="O1383" s="38"/>
    </row>
    <row r="1384">
      <c r="A1384" s="15" t="s">
        <v>35</v>
      </c>
      <c r="B1384" s="36" t="s">
        <v>1431</v>
      </c>
      <c r="C1384" s="37" t="s">
        <v>520</v>
      </c>
      <c r="D1384" s="29" t="str">
        <f t="shared" si="1"/>
        <v>0</v>
      </c>
      <c r="E1384" s="29" t="str">
        <f t="shared" si="5"/>
        <v>0</v>
      </c>
      <c r="F1384" s="29" t="str">
        <f t="shared" si="6"/>
        <v>0</v>
      </c>
      <c r="G1384" s="32" t="str">
        <f t="shared" si="7"/>
        <v>0</v>
      </c>
      <c r="H1384" s="39">
        <v>49512.13</v>
      </c>
      <c r="I1384" s="40"/>
      <c r="K1384" s="36"/>
      <c r="L1384" s="2"/>
      <c r="M1384" s="38"/>
      <c r="N1384" s="38"/>
      <c r="O1384" s="38"/>
    </row>
    <row r="1385">
      <c r="A1385" s="15" t="s">
        <v>35</v>
      </c>
      <c r="B1385" s="36" t="s">
        <v>1432</v>
      </c>
      <c r="C1385" s="37" t="s">
        <v>520</v>
      </c>
      <c r="D1385" s="29" t="str">
        <f t="shared" si="1"/>
        <v>0</v>
      </c>
      <c r="E1385" s="29" t="str">
        <f t="shared" si="5"/>
        <v>0</v>
      </c>
      <c r="F1385" s="29" t="str">
        <f t="shared" si="6"/>
        <v>0</v>
      </c>
      <c r="G1385" s="32" t="str">
        <f t="shared" si="7"/>
        <v>0</v>
      </c>
      <c r="H1385" s="39">
        <v>7206.54</v>
      </c>
      <c r="I1385" s="40"/>
      <c r="K1385" s="36"/>
      <c r="L1385" s="2"/>
      <c r="M1385" s="38"/>
      <c r="N1385" s="38"/>
      <c r="O1385" s="38"/>
    </row>
    <row r="1386">
      <c r="A1386" s="15" t="s">
        <v>35</v>
      </c>
      <c r="B1386" s="36" t="s">
        <v>1433</v>
      </c>
      <c r="C1386" s="37" t="s">
        <v>520</v>
      </c>
      <c r="D1386" s="29" t="str">
        <f t="shared" si="1"/>
        <v>0</v>
      </c>
      <c r="E1386" s="29" t="str">
        <f t="shared" si="5"/>
        <v>0</v>
      </c>
      <c r="F1386" s="29" t="str">
        <f t="shared" si="6"/>
        <v>0</v>
      </c>
      <c r="G1386" s="32" t="str">
        <f t="shared" si="7"/>
        <v>0</v>
      </c>
      <c r="H1386" s="39">
        <v>7058.33</v>
      </c>
      <c r="I1386" s="40"/>
      <c r="K1386" s="36"/>
      <c r="L1386" s="2"/>
      <c r="M1386" s="38"/>
      <c r="N1386" s="38"/>
      <c r="O1386" s="38"/>
    </row>
    <row r="1387">
      <c r="A1387" s="15" t="s">
        <v>35</v>
      </c>
      <c r="B1387" s="36" t="s">
        <v>1434</v>
      </c>
      <c r="C1387" s="37" t="s">
        <v>520</v>
      </c>
      <c r="D1387" s="29" t="str">
        <f t="shared" si="1"/>
        <v>0</v>
      </c>
      <c r="E1387" s="29" t="str">
        <f t="shared" si="5"/>
        <v>0</v>
      </c>
      <c r="F1387" s="29" t="str">
        <f t="shared" si="6"/>
        <v>0</v>
      </c>
      <c r="G1387" s="32" t="str">
        <f t="shared" si="7"/>
        <v>0</v>
      </c>
      <c r="H1387" s="39">
        <v>25473.44</v>
      </c>
      <c r="I1387" s="40"/>
      <c r="K1387" s="36"/>
      <c r="L1387" s="2"/>
      <c r="M1387" s="38"/>
      <c r="N1387" s="38"/>
      <c r="O1387" s="38"/>
    </row>
    <row r="1388">
      <c r="A1388" s="15" t="s">
        <v>35</v>
      </c>
      <c r="B1388" s="36" t="s">
        <v>1435</v>
      </c>
      <c r="C1388" s="37" t="s">
        <v>520</v>
      </c>
      <c r="D1388" s="29" t="str">
        <f t="shared" si="1"/>
        <v>0</v>
      </c>
      <c r="E1388" s="29" t="str">
        <f t="shared" si="5"/>
        <v>0</v>
      </c>
      <c r="F1388" s="29" t="str">
        <f t="shared" si="6"/>
        <v>0</v>
      </c>
      <c r="G1388" s="32" t="str">
        <f t="shared" si="7"/>
        <v>0</v>
      </c>
      <c r="H1388" s="39">
        <v>14900.7</v>
      </c>
      <c r="I1388" s="40"/>
      <c r="K1388" s="36"/>
      <c r="L1388" s="2"/>
      <c r="M1388" s="38"/>
      <c r="N1388" s="38"/>
      <c r="O1388" s="38"/>
    </row>
    <row r="1389">
      <c r="A1389" s="15" t="s">
        <v>35</v>
      </c>
      <c r="B1389" s="36" t="s">
        <v>1436</v>
      </c>
      <c r="C1389" s="37" t="s">
        <v>520</v>
      </c>
      <c r="D1389" s="29" t="str">
        <f t="shared" si="1"/>
        <v>0</v>
      </c>
      <c r="E1389" s="29" t="str">
        <f t="shared" si="5"/>
        <v>0</v>
      </c>
      <c r="F1389" s="29" t="str">
        <f t="shared" si="6"/>
        <v>0</v>
      </c>
      <c r="G1389" s="32" t="str">
        <f t="shared" si="7"/>
        <v>0</v>
      </c>
      <c r="H1389" s="39">
        <v>15404.54</v>
      </c>
      <c r="I1389" s="40"/>
      <c r="K1389" s="36"/>
      <c r="L1389" s="2"/>
      <c r="M1389" s="38"/>
      <c r="N1389" s="38"/>
      <c r="O1389" s="38"/>
    </row>
    <row r="1390">
      <c r="A1390" s="15" t="s">
        <v>35</v>
      </c>
      <c r="B1390" s="36" t="s">
        <v>1437</v>
      </c>
      <c r="C1390" s="37" t="s">
        <v>520</v>
      </c>
      <c r="D1390" s="29" t="str">
        <f t="shared" si="1"/>
        <v>0</v>
      </c>
      <c r="E1390" s="29" t="str">
        <f t="shared" si="5"/>
        <v>0</v>
      </c>
      <c r="F1390" s="29" t="str">
        <f t="shared" si="6"/>
        <v>0</v>
      </c>
      <c r="G1390" s="32" t="str">
        <f t="shared" si="7"/>
        <v>0</v>
      </c>
      <c r="H1390" s="39">
        <v>62699.23</v>
      </c>
      <c r="I1390" s="40"/>
      <c r="K1390" s="36"/>
      <c r="L1390" s="2"/>
      <c r="M1390" s="38"/>
      <c r="N1390" s="38"/>
      <c r="O1390" s="38"/>
    </row>
    <row r="1391">
      <c r="A1391" s="15" t="s">
        <v>35</v>
      </c>
      <c r="B1391" s="36" t="s">
        <v>1438</v>
      </c>
      <c r="C1391" s="37" t="s">
        <v>520</v>
      </c>
      <c r="D1391" s="29" t="str">
        <f t="shared" si="1"/>
        <v>0</v>
      </c>
      <c r="E1391" s="29" t="str">
        <f t="shared" si="5"/>
        <v>0</v>
      </c>
      <c r="F1391" s="29" t="str">
        <f t="shared" si="6"/>
        <v>0</v>
      </c>
      <c r="G1391" s="32" t="str">
        <f t="shared" si="7"/>
        <v>0</v>
      </c>
      <c r="H1391" s="39">
        <v>9163.38</v>
      </c>
      <c r="I1391" s="40"/>
      <c r="K1391" s="36"/>
      <c r="L1391" s="2"/>
      <c r="M1391" s="38"/>
      <c r="N1391" s="38"/>
      <c r="O1391" s="38"/>
    </row>
    <row r="1392">
      <c r="A1392" s="15" t="s">
        <v>35</v>
      </c>
      <c r="B1392" s="36" t="s">
        <v>1439</v>
      </c>
      <c r="C1392" s="37" t="s">
        <v>520</v>
      </c>
      <c r="D1392" s="29" t="str">
        <f t="shared" si="1"/>
        <v>0</v>
      </c>
      <c r="E1392" s="29" t="str">
        <f t="shared" si="5"/>
        <v>0</v>
      </c>
      <c r="F1392" s="29" t="str">
        <f t="shared" si="6"/>
        <v>0</v>
      </c>
      <c r="G1392" s="32" t="str">
        <f t="shared" si="7"/>
        <v>0</v>
      </c>
      <c r="H1392" s="39">
        <v>19262.07</v>
      </c>
      <c r="I1392" s="40"/>
      <c r="K1392" s="36"/>
      <c r="L1392" s="2"/>
      <c r="M1392" s="38"/>
      <c r="N1392" s="38"/>
      <c r="O1392" s="38"/>
    </row>
    <row r="1393">
      <c r="A1393" s="15" t="s">
        <v>35</v>
      </c>
      <c r="B1393" s="36" t="s">
        <v>1440</v>
      </c>
      <c r="C1393" s="37" t="s">
        <v>520</v>
      </c>
      <c r="D1393" s="29" t="str">
        <f t="shared" si="1"/>
        <v>0</v>
      </c>
      <c r="E1393" s="29" t="str">
        <f t="shared" si="5"/>
        <v>0</v>
      </c>
      <c r="F1393" s="29" t="str">
        <f t="shared" si="6"/>
        <v>0</v>
      </c>
      <c r="G1393" s="32" t="str">
        <f t="shared" si="7"/>
        <v>0</v>
      </c>
      <c r="H1393" s="39">
        <v>6347.03</v>
      </c>
      <c r="I1393" s="40"/>
      <c r="K1393" s="36"/>
      <c r="L1393" s="2"/>
      <c r="M1393" s="38"/>
      <c r="N1393" s="38"/>
      <c r="O1393" s="38"/>
    </row>
    <row r="1394">
      <c r="A1394" s="15" t="s">
        <v>35</v>
      </c>
      <c r="B1394" s="36" t="s">
        <v>1441</v>
      </c>
      <c r="C1394" s="37" t="s">
        <v>520</v>
      </c>
      <c r="D1394" s="29" t="str">
        <f t="shared" si="1"/>
        <v>0</v>
      </c>
      <c r="E1394" s="29" t="str">
        <f t="shared" si="5"/>
        <v>0</v>
      </c>
      <c r="F1394" s="29" t="str">
        <f t="shared" si="6"/>
        <v>0</v>
      </c>
      <c r="G1394" s="32" t="str">
        <f t="shared" si="7"/>
        <v>0</v>
      </c>
      <c r="H1394" s="39">
        <v>4762.64</v>
      </c>
      <c r="I1394" s="40"/>
      <c r="K1394" s="36"/>
      <c r="L1394" s="2"/>
      <c r="M1394" s="38"/>
      <c r="N1394" s="38"/>
      <c r="O1394" s="38"/>
    </row>
    <row r="1395">
      <c r="A1395" s="15" t="s">
        <v>35</v>
      </c>
      <c r="B1395" s="36" t="s">
        <v>1442</v>
      </c>
      <c r="C1395" s="37" t="s">
        <v>520</v>
      </c>
      <c r="D1395" s="29" t="str">
        <f t="shared" si="1"/>
        <v>0</v>
      </c>
      <c r="E1395" s="29" t="str">
        <f t="shared" si="5"/>
        <v>0</v>
      </c>
      <c r="F1395" s="29" t="str">
        <f t="shared" si="6"/>
        <v>0</v>
      </c>
      <c r="G1395" s="32" t="str">
        <f t="shared" si="7"/>
        <v>0</v>
      </c>
      <c r="H1395" s="39">
        <v>5174.61</v>
      </c>
      <c r="I1395" s="40"/>
      <c r="K1395" s="36"/>
      <c r="L1395" s="2"/>
      <c r="M1395" s="38"/>
      <c r="N1395" s="38"/>
      <c r="O1395" s="38"/>
    </row>
    <row r="1396">
      <c r="A1396" s="15" t="s">
        <v>35</v>
      </c>
      <c r="B1396" s="36" t="s">
        <v>1443</v>
      </c>
      <c r="C1396" s="37" t="s">
        <v>520</v>
      </c>
      <c r="D1396" s="29" t="str">
        <f t="shared" si="1"/>
        <v>0</v>
      </c>
      <c r="E1396" s="29" t="str">
        <f t="shared" si="5"/>
        <v>0</v>
      </c>
      <c r="F1396" s="29" t="str">
        <f t="shared" si="6"/>
        <v>0</v>
      </c>
      <c r="G1396" s="32" t="str">
        <f t="shared" si="7"/>
        <v>0</v>
      </c>
      <c r="H1396" s="39">
        <v>38475.83</v>
      </c>
      <c r="I1396" s="40"/>
      <c r="K1396" s="36"/>
      <c r="L1396" s="2"/>
      <c r="M1396" s="38"/>
      <c r="N1396" s="38"/>
      <c r="O1396" s="38"/>
    </row>
    <row r="1397">
      <c r="A1397" s="15" t="s">
        <v>35</v>
      </c>
      <c r="B1397" s="36" t="s">
        <v>1444</v>
      </c>
      <c r="C1397" s="37" t="s">
        <v>520</v>
      </c>
      <c r="D1397" s="29" t="str">
        <f t="shared" si="1"/>
        <v>0</v>
      </c>
      <c r="E1397" s="29" t="str">
        <f t="shared" si="5"/>
        <v>0</v>
      </c>
      <c r="F1397" s="29" t="str">
        <f t="shared" si="6"/>
        <v>0</v>
      </c>
      <c r="G1397" s="32" t="str">
        <f t="shared" si="7"/>
        <v>0</v>
      </c>
      <c r="H1397" s="39">
        <v>29349.83</v>
      </c>
      <c r="I1397" s="40"/>
      <c r="K1397" s="36"/>
      <c r="L1397" s="2"/>
      <c r="M1397" s="38"/>
      <c r="N1397" s="38"/>
      <c r="O1397" s="38"/>
    </row>
    <row r="1398">
      <c r="A1398" s="15" t="s">
        <v>35</v>
      </c>
      <c r="B1398" s="36" t="s">
        <v>1445</v>
      </c>
      <c r="C1398" s="37" t="s">
        <v>520</v>
      </c>
      <c r="D1398" s="29" t="str">
        <f t="shared" si="1"/>
        <v>0</v>
      </c>
      <c r="E1398" s="29" t="str">
        <f t="shared" si="5"/>
        <v>0</v>
      </c>
      <c r="F1398" s="29" t="str">
        <f t="shared" si="6"/>
        <v>0</v>
      </c>
      <c r="G1398" s="32" t="str">
        <f t="shared" si="7"/>
        <v>0</v>
      </c>
      <c r="H1398" s="39">
        <v>6904.24</v>
      </c>
      <c r="I1398" s="40"/>
      <c r="K1398" s="36"/>
      <c r="L1398" s="2"/>
      <c r="M1398" s="38"/>
      <c r="N1398" s="38"/>
      <c r="O1398" s="38"/>
    </row>
    <row r="1399">
      <c r="A1399" s="15" t="s">
        <v>35</v>
      </c>
      <c r="B1399" s="36" t="s">
        <v>1446</v>
      </c>
      <c r="C1399" s="37" t="s">
        <v>520</v>
      </c>
      <c r="D1399" s="29" t="str">
        <f t="shared" si="1"/>
        <v>0</v>
      </c>
      <c r="E1399" s="29" t="str">
        <f t="shared" si="5"/>
        <v>0</v>
      </c>
      <c r="F1399" s="29" t="str">
        <f t="shared" si="6"/>
        <v>0</v>
      </c>
      <c r="G1399" s="32" t="str">
        <f t="shared" si="7"/>
        <v>0</v>
      </c>
      <c r="H1399" s="39">
        <v>13742.18</v>
      </c>
      <c r="I1399" s="40"/>
      <c r="K1399" s="36"/>
      <c r="L1399" s="2"/>
      <c r="M1399" s="38"/>
      <c r="N1399" s="38"/>
      <c r="O1399" s="38"/>
    </row>
    <row r="1400">
      <c r="A1400" s="15" t="s">
        <v>35</v>
      </c>
      <c r="B1400" s="36" t="s">
        <v>1447</v>
      </c>
      <c r="C1400" s="37" t="s">
        <v>520</v>
      </c>
      <c r="D1400" s="29" t="str">
        <f t="shared" si="1"/>
        <v>0</v>
      </c>
      <c r="E1400" s="29" t="str">
        <f t="shared" si="5"/>
        <v>0</v>
      </c>
      <c r="F1400" s="29" t="str">
        <f t="shared" si="6"/>
        <v>0</v>
      </c>
      <c r="G1400" s="32" t="str">
        <f t="shared" si="7"/>
        <v>0</v>
      </c>
      <c r="H1400" s="39">
        <v>29182.39</v>
      </c>
      <c r="I1400" s="40"/>
      <c r="K1400" s="36"/>
      <c r="L1400" s="2"/>
      <c r="M1400" s="38"/>
      <c r="N1400" s="38"/>
      <c r="O1400" s="38"/>
    </row>
    <row r="1401">
      <c r="A1401" s="15" t="s">
        <v>35</v>
      </c>
      <c r="B1401" s="36" t="s">
        <v>1448</v>
      </c>
      <c r="C1401" s="37" t="s">
        <v>520</v>
      </c>
      <c r="D1401" s="29" t="str">
        <f t="shared" si="1"/>
        <v>0</v>
      </c>
      <c r="E1401" s="29" t="str">
        <f t="shared" si="5"/>
        <v>0</v>
      </c>
      <c r="F1401" s="29" t="str">
        <f t="shared" si="6"/>
        <v>0</v>
      </c>
      <c r="G1401" s="32" t="str">
        <f t="shared" si="7"/>
        <v>0</v>
      </c>
      <c r="H1401" s="39">
        <v>4536.08</v>
      </c>
      <c r="I1401" s="40"/>
      <c r="K1401" s="36"/>
      <c r="L1401" s="2"/>
      <c r="M1401" s="38"/>
      <c r="N1401" s="38"/>
      <c r="O1401" s="38"/>
    </row>
    <row r="1402">
      <c r="A1402" s="15" t="s">
        <v>35</v>
      </c>
      <c r="B1402" s="36" t="s">
        <v>1449</v>
      </c>
      <c r="C1402" s="37" t="s">
        <v>520</v>
      </c>
      <c r="D1402" s="29" t="str">
        <f t="shared" si="1"/>
        <v>0</v>
      </c>
      <c r="E1402" s="29" t="str">
        <f t="shared" si="5"/>
        <v>0</v>
      </c>
      <c r="F1402" s="29" t="str">
        <f t="shared" si="6"/>
        <v>0</v>
      </c>
      <c r="G1402" s="32" t="str">
        <f t="shared" si="7"/>
        <v>0</v>
      </c>
      <c r="H1402" s="39">
        <v>4853.08</v>
      </c>
      <c r="I1402" s="40"/>
      <c r="K1402" s="36"/>
      <c r="L1402" s="2"/>
      <c r="M1402" s="38"/>
      <c r="N1402" s="38"/>
      <c r="O1402" s="38"/>
    </row>
    <row r="1403">
      <c r="A1403" s="15" t="s">
        <v>35</v>
      </c>
      <c r="B1403" s="36" t="s">
        <v>1450</v>
      </c>
      <c r="C1403" s="37" t="s">
        <v>520</v>
      </c>
      <c r="D1403" s="29" t="str">
        <f t="shared" si="1"/>
        <v>0</v>
      </c>
      <c r="E1403" s="29" t="str">
        <f t="shared" si="5"/>
        <v>0</v>
      </c>
      <c r="F1403" s="29" t="str">
        <f t="shared" si="6"/>
        <v>0</v>
      </c>
      <c r="G1403" s="32" t="str">
        <f t="shared" si="7"/>
        <v>0</v>
      </c>
      <c r="H1403" s="39">
        <v>9584.04</v>
      </c>
      <c r="I1403" s="40"/>
      <c r="K1403" s="36"/>
      <c r="L1403" s="2"/>
      <c r="M1403" s="38"/>
      <c r="N1403" s="38"/>
      <c r="O1403" s="38"/>
    </row>
    <row r="1404">
      <c r="A1404" s="15" t="s">
        <v>35</v>
      </c>
      <c r="B1404" s="36" t="s">
        <v>1451</v>
      </c>
      <c r="C1404" s="37" t="s">
        <v>520</v>
      </c>
      <c r="D1404" s="29" t="str">
        <f t="shared" si="1"/>
        <v>0</v>
      </c>
      <c r="E1404" s="29" t="str">
        <f t="shared" si="5"/>
        <v>0</v>
      </c>
      <c r="F1404" s="29" t="str">
        <f t="shared" si="6"/>
        <v>0</v>
      </c>
      <c r="G1404" s="32" t="str">
        <f t="shared" si="7"/>
        <v>0</v>
      </c>
      <c r="H1404" s="39">
        <v>14678.65</v>
      </c>
      <c r="I1404" s="40"/>
      <c r="K1404" s="36"/>
      <c r="L1404" s="2"/>
      <c r="M1404" s="38"/>
      <c r="N1404" s="38"/>
      <c r="O1404" s="38"/>
    </row>
    <row r="1405">
      <c r="A1405" s="15" t="s">
        <v>35</v>
      </c>
      <c r="B1405" s="36" t="s">
        <v>1452</v>
      </c>
      <c r="C1405" s="37" t="s">
        <v>520</v>
      </c>
      <c r="D1405" s="29" t="str">
        <f t="shared" si="1"/>
        <v>0</v>
      </c>
      <c r="E1405" s="29" t="str">
        <f t="shared" si="5"/>
        <v>0</v>
      </c>
      <c r="F1405" s="29" t="str">
        <f t="shared" si="6"/>
        <v>0</v>
      </c>
      <c r="G1405" s="32" t="str">
        <f t="shared" si="7"/>
        <v>0</v>
      </c>
      <c r="H1405" s="39">
        <v>13102.91</v>
      </c>
      <c r="I1405" s="40"/>
      <c r="K1405" s="36"/>
      <c r="L1405" s="2"/>
      <c r="M1405" s="38"/>
      <c r="N1405" s="38"/>
      <c r="O1405" s="38"/>
    </row>
    <row r="1406">
      <c r="A1406" s="15" t="s">
        <v>35</v>
      </c>
      <c r="B1406" s="36" t="s">
        <v>1453</v>
      </c>
      <c r="C1406" s="37" t="s">
        <v>520</v>
      </c>
      <c r="D1406" s="29" t="str">
        <f t="shared" si="1"/>
        <v>Noble Energy</v>
      </c>
      <c r="E1406" s="29" t="str">
        <f t="shared" si="5"/>
        <v>0</v>
      </c>
      <c r="F1406" s="35" t="str">
        <f t="shared" si="6"/>
        <v>NOBLE ENERGY INC USD3.333</v>
      </c>
      <c r="G1406" s="32">
        <f t="shared" si="7"/>
        <v>32738.25</v>
      </c>
      <c r="H1406" s="39">
        <v>32738.25</v>
      </c>
      <c r="I1406" s="40"/>
      <c r="K1406" s="36"/>
      <c r="L1406" s="2"/>
      <c r="M1406" s="38"/>
      <c r="N1406" s="38"/>
      <c r="O1406" s="38"/>
    </row>
    <row r="1407">
      <c r="A1407" s="15" t="s">
        <v>35</v>
      </c>
      <c r="B1407" s="36" t="s">
        <v>1454</v>
      </c>
      <c r="C1407" s="37" t="s">
        <v>520</v>
      </c>
      <c r="D1407" s="29" t="str">
        <f t="shared" si="1"/>
        <v>0</v>
      </c>
      <c r="E1407" s="29" t="str">
        <f t="shared" si="5"/>
        <v>0</v>
      </c>
      <c r="F1407" s="29" t="str">
        <f t="shared" si="6"/>
        <v>0</v>
      </c>
      <c r="G1407" s="32" t="str">
        <f t="shared" si="7"/>
        <v>0</v>
      </c>
      <c r="H1407" s="39">
        <v>4434.56</v>
      </c>
      <c r="I1407" s="40"/>
      <c r="K1407" s="36"/>
      <c r="L1407" s="2"/>
      <c r="M1407" s="38"/>
      <c r="N1407" s="38"/>
      <c r="O1407" s="38"/>
    </row>
    <row r="1408">
      <c r="A1408" s="15" t="s">
        <v>35</v>
      </c>
      <c r="B1408" s="36" t="s">
        <v>1455</v>
      </c>
      <c r="C1408" s="37" t="s">
        <v>520</v>
      </c>
      <c r="D1408" s="29" t="str">
        <f t="shared" si="1"/>
        <v>0</v>
      </c>
      <c r="E1408" s="29" t="str">
        <f t="shared" si="5"/>
        <v>0</v>
      </c>
      <c r="F1408" s="29" t="str">
        <f t="shared" si="6"/>
        <v>0</v>
      </c>
      <c r="G1408" s="32" t="str">
        <f t="shared" si="7"/>
        <v>0</v>
      </c>
      <c r="H1408" s="39">
        <v>40476.26</v>
      </c>
      <c r="I1408" s="40"/>
      <c r="K1408" s="36"/>
      <c r="L1408" s="2"/>
      <c r="M1408" s="38"/>
      <c r="N1408" s="38"/>
      <c r="O1408" s="38"/>
    </row>
    <row r="1409">
      <c r="A1409" s="15" t="s">
        <v>35</v>
      </c>
      <c r="B1409" s="36" t="s">
        <v>1456</v>
      </c>
      <c r="C1409" s="37" t="s">
        <v>520</v>
      </c>
      <c r="D1409" s="29" t="str">
        <f t="shared" si="1"/>
        <v>0</v>
      </c>
      <c r="E1409" s="29" t="str">
        <f t="shared" si="5"/>
        <v>0</v>
      </c>
      <c r="F1409" s="29" t="str">
        <f t="shared" si="6"/>
        <v>0</v>
      </c>
      <c r="G1409" s="32" t="str">
        <f t="shared" si="7"/>
        <v>0</v>
      </c>
      <c r="H1409" s="39">
        <v>8522.2</v>
      </c>
      <c r="I1409" s="40"/>
      <c r="K1409" s="36"/>
      <c r="L1409" s="2"/>
      <c r="M1409" s="38"/>
      <c r="N1409" s="38"/>
      <c r="O1409" s="38"/>
    </row>
    <row r="1410">
      <c r="A1410" s="15" t="s">
        <v>35</v>
      </c>
      <c r="B1410" s="36" t="s">
        <v>1457</v>
      </c>
      <c r="C1410" s="37" t="s">
        <v>520</v>
      </c>
      <c r="D1410" s="29" t="str">
        <f t="shared" si="1"/>
        <v>0</v>
      </c>
      <c r="E1410" s="29" t="str">
        <f t="shared" si="5"/>
        <v>0</v>
      </c>
      <c r="F1410" s="29" t="str">
        <f t="shared" si="6"/>
        <v>0</v>
      </c>
      <c r="G1410" s="32" t="str">
        <f t="shared" si="7"/>
        <v>0</v>
      </c>
      <c r="H1410" s="39">
        <v>36895.44</v>
      </c>
      <c r="I1410" s="40"/>
      <c r="K1410" s="36"/>
      <c r="L1410" s="2"/>
      <c r="M1410" s="38"/>
      <c r="N1410" s="38"/>
      <c r="O1410" s="38"/>
    </row>
    <row r="1411">
      <c r="A1411" s="15" t="s">
        <v>35</v>
      </c>
      <c r="B1411" s="36" t="s">
        <v>1458</v>
      </c>
      <c r="C1411" s="37" t="s">
        <v>520</v>
      </c>
      <c r="D1411" s="29" t="str">
        <f t="shared" si="1"/>
        <v>0</v>
      </c>
      <c r="E1411" s="29" t="str">
        <f t="shared" si="5"/>
        <v>0</v>
      </c>
      <c r="F1411" s="29" t="str">
        <f t="shared" si="6"/>
        <v>0</v>
      </c>
      <c r="G1411" s="32" t="str">
        <f t="shared" si="7"/>
        <v>0</v>
      </c>
      <c r="H1411" s="39">
        <v>57986.11</v>
      </c>
      <c r="I1411" s="40"/>
      <c r="K1411" s="36"/>
      <c r="L1411" s="2"/>
      <c r="M1411" s="38"/>
      <c r="N1411" s="38"/>
      <c r="O1411" s="38"/>
    </row>
    <row r="1412">
      <c r="A1412" s="15" t="s">
        <v>35</v>
      </c>
      <c r="B1412" s="36" t="s">
        <v>1459</v>
      </c>
      <c r="C1412" s="37" t="s">
        <v>520</v>
      </c>
      <c r="D1412" s="29" t="str">
        <f t="shared" si="1"/>
        <v>0</v>
      </c>
      <c r="E1412" s="29" t="str">
        <f t="shared" si="5"/>
        <v>0</v>
      </c>
      <c r="F1412" s="29" t="str">
        <f t="shared" si="6"/>
        <v>0</v>
      </c>
      <c r="G1412" s="32" t="str">
        <f t="shared" si="7"/>
        <v>0</v>
      </c>
      <c r="H1412" s="39">
        <v>12567.58</v>
      </c>
      <c r="I1412" s="40"/>
      <c r="K1412" s="36"/>
      <c r="L1412" s="2"/>
      <c r="M1412" s="38"/>
      <c r="N1412" s="38"/>
      <c r="O1412" s="38"/>
    </row>
    <row r="1413">
      <c r="A1413" s="15" t="s">
        <v>35</v>
      </c>
      <c r="B1413" s="36" t="s">
        <v>1460</v>
      </c>
      <c r="C1413" s="37" t="s">
        <v>520</v>
      </c>
      <c r="D1413" s="29" t="str">
        <f t="shared" si="1"/>
        <v>0</v>
      </c>
      <c r="E1413" s="29" t="str">
        <f t="shared" si="5"/>
        <v>0</v>
      </c>
      <c r="F1413" s="29" t="str">
        <f t="shared" si="6"/>
        <v>0</v>
      </c>
      <c r="G1413" s="32" t="str">
        <f t="shared" si="7"/>
        <v>0</v>
      </c>
      <c r="H1413" s="39">
        <v>38949.59</v>
      </c>
      <c r="I1413" s="40"/>
      <c r="K1413" s="36"/>
      <c r="L1413" s="2"/>
      <c r="M1413" s="38"/>
      <c r="N1413" s="38"/>
      <c r="O1413" s="38"/>
    </row>
    <row r="1414">
      <c r="A1414" s="15" t="s">
        <v>35</v>
      </c>
      <c r="B1414" s="36" t="s">
        <v>1461</v>
      </c>
      <c r="C1414" s="37" t="s">
        <v>520</v>
      </c>
      <c r="D1414" s="29" t="str">
        <f t="shared" si="1"/>
        <v>0</v>
      </c>
      <c r="E1414" s="29" t="str">
        <f t="shared" si="5"/>
        <v>0</v>
      </c>
      <c r="F1414" s="29" t="str">
        <f t="shared" si="6"/>
        <v>0</v>
      </c>
      <c r="G1414" s="32" t="str">
        <f t="shared" si="7"/>
        <v>0</v>
      </c>
      <c r="H1414" s="39">
        <v>7296.97</v>
      </c>
      <c r="I1414" s="40"/>
      <c r="K1414" s="36"/>
      <c r="L1414" s="2"/>
      <c r="M1414" s="38"/>
      <c r="N1414" s="38"/>
      <c r="O1414" s="38"/>
    </row>
    <row r="1415">
      <c r="A1415" s="15" t="s">
        <v>35</v>
      </c>
      <c r="B1415" s="36" t="s">
        <v>1462</v>
      </c>
      <c r="C1415" s="37" t="s">
        <v>520</v>
      </c>
      <c r="D1415" s="29" t="str">
        <f t="shared" si="1"/>
        <v>0</v>
      </c>
      <c r="E1415" s="29" t="str">
        <f t="shared" si="5"/>
        <v>0</v>
      </c>
      <c r="F1415" s="29" t="str">
        <f t="shared" si="6"/>
        <v>0</v>
      </c>
      <c r="G1415" s="32" t="str">
        <f t="shared" si="7"/>
        <v>0</v>
      </c>
      <c r="H1415" s="39">
        <v>17707.6</v>
      </c>
      <c r="I1415" s="40"/>
      <c r="K1415" s="36"/>
      <c r="L1415" s="2"/>
      <c r="M1415" s="38"/>
      <c r="N1415" s="38"/>
      <c r="O1415" s="38"/>
    </row>
    <row r="1416">
      <c r="A1416" s="15" t="s">
        <v>35</v>
      </c>
      <c r="B1416" s="36" t="s">
        <v>1463</v>
      </c>
      <c r="C1416" s="37" t="s">
        <v>520</v>
      </c>
      <c r="D1416" s="29" t="str">
        <f t="shared" si="1"/>
        <v>0</v>
      </c>
      <c r="E1416" s="29" t="str">
        <f t="shared" si="5"/>
        <v>0</v>
      </c>
      <c r="F1416" s="29" t="str">
        <f t="shared" si="6"/>
        <v>0</v>
      </c>
      <c r="G1416" s="32" t="str">
        <f t="shared" si="7"/>
        <v>0</v>
      </c>
      <c r="H1416" s="39">
        <v>20240.61</v>
      </c>
      <c r="I1416" s="40"/>
      <c r="K1416" s="36"/>
      <c r="L1416" s="2"/>
      <c r="M1416" s="38"/>
      <c r="N1416" s="38"/>
      <c r="O1416" s="38"/>
    </row>
    <row r="1417">
      <c r="A1417" s="15" t="s">
        <v>35</v>
      </c>
      <c r="B1417" s="36" t="s">
        <v>1464</v>
      </c>
      <c r="C1417" s="37" t="s">
        <v>520</v>
      </c>
      <c r="D1417" s="29" t="str">
        <f t="shared" si="1"/>
        <v>0</v>
      </c>
      <c r="E1417" s="29" t="str">
        <f t="shared" si="5"/>
        <v>0</v>
      </c>
      <c r="F1417" s="29" t="str">
        <f t="shared" si="6"/>
        <v>0</v>
      </c>
      <c r="G1417" s="32" t="str">
        <f t="shared" si="7"/>
        <v>0</v>
      </c>
      <c r="H1417" s="39">
        <v>34556.89</v>
      </c>
      <c r="I1417" s="40"/>
      <c r="K1417" s="36"/>
      <c r="L1417" s="2"/>
      <c r="M1417" s="38"/>
      <c r="N1417" s="38"/>
      <c r="O1417" s="38"/>
    </row>
    <row r="1418">
      <c r="A1418" s="15" t="s">
        <v>35</v>
      </c>
      <c r="B1418" s="36" t="s">
        <v>1465</v>
      </c>
      <c r="C1418" s="37" t="s">
        <v>520</v>
      </c>
      <c r="D1418" s="29" t="str">
        <f t="shared" si="1"/>
        <v>0</v>
      </c>
      <c r="E1418" s="29" t="str">
        <f t="shared" si="5"/>
        <v>0</v>
      </c>
      <c r="F1418" s="29" t="str">
        <f t="shared" si="6"/>
        <v>0</v>
      </c>
      <c r="G1418" s="32" t="str">
        <f t="shared" si="7"/>
        <v>0</v>
      </c>
      <c r="H1418" s="39">
        <v>251990.38</v>
      </c>
      <c r="I1418" s="40"/>
      <c r="K1418" s="36"/>
      <c r="L1418" s="2"/>
      <c r="M1418" s="38"/>
      <c r="N1418" s="38"/>
      <c r="O1418" s="38"/>
    </row>
    <row r="1419">
      <c r="A1419" s="15" t="s">
        <v>35</v>
      </c>
      <c r="B1419" s="36" t="s">
        <v>1466</v>
      </c>
      <c r="C1419" s="37" t="s">
        <v>520</v>
      </c>
      <c r="D1419" s="29" t="str">
        <f t="shared" si="1"/>
        <v>0</v>
      </c>
      <c r="E1419" s="29" t="str">
        <f t="shared" si="5"/>
        <v>0</v>
      </c>
      <c r="F1419" s="29" t="str">
        <f t="shared" si="6"/>
        <v>0</v>
      </c>
      <c r="G1419" s="32" t="str">
        <f t="shared" si="7"/>
        <v>0</v>
      </c>
      <c r="H1419" s="39">
        <v>97537.94</v>
      </c>
      <c r="I1419" s="40"/>
      <c r="K1419" s="36"/>
      <c r="L1419" s="2"/>
      <c r="M1419" s="38"/>
      <c r="N1419" s="38"/>
      <c r="O1419" s="38"/>
    </row>
    <row r="1420">
      <c r="A1420" s="15" t="s">
        <v>35</v>
      </c>
      <c r="B1420" s="36" t="s">
        <v>1467</v>
      </c>
      <c r="C1420" s="37" t="s">
        <v>520</v>
      </c>
      <c r="D1420" s="29" t="str">
        <f t="shared" si="1"/>
        <v>0</v>
      </c>
      <c r="E1420" s="29" t="str">
        <f t="shared" si="5"/>
        <v>0</v>
      </c>
      <c r="F1420" s="29" t="str">
        <f t="shared" si="6"/>
        <v>0</v>
      </c>
      <c r="G1420" s="32" t="str">
        <f t="shared" si="7"/>
        <v>0</v>
      </c>
      <c r="H1420" s="39">
        <v>14067.75</v>
      </c>
      <c r="I1420" s="40"/>
      <c r="K1420" s="36"/>
      <c r="L1420" s="2"/>
      <c r="M1420" s="38"/>
      <c r="N1420" s="38"/>
      <c r="O1420" s="38"/>
    </row>
    <row r="1421">
      <c r="A1421" s="15" t="s">
        <v>35</v>
      </c>
      <c r="B1421" s="36" t="s">
        <v>1468</v>
      </c>
      <c r="C1421" s="37" t="s">
        <v>520</v>
      </c>
      <c r="D1421" s="29" t="str">
        <f t="shared" si="1"/>
        <v>0</v>
      </c>
      <c r="E1421" s="29" t="str">
        <f t="shared" si="5"/>
        <v>0</v>
      </c>
      <c r="F1421" s="29" t="str">
        <f t="shared" si="6"/>
        <v>0</v>
      </c>
      <c r="G1421" s="32" t="str">
        <f t="shared" si="7"/>
        <v>0</v>
      </c>
      <c r="H1421" s="39">
        <v>12561.45</v>
      </c>
      <c r="I1421" s="40"/>
      <c r="K1421" s="36"/>
      <c r="L1421" s="2"/>
      <c r="M1421" s="38"/>
      <c r="N1421" s="38"/>
      <c r="O1421" s="38"/>
    </row>
    <row r="1422">
      <c r="A1422" s="15" t="s">
        <v>35</v>
      </c>
      <c r="B1422" s="36" t="s">
        <v>1469</v>
      </c>
      <c r="C1422" s="37" t="s">
        <v>520</v>
      </c>
      <c r="D1422" s="29" t="str">
        <f t="shared" si="1"/>
        <v>0</v>
      </c>
      <c r="E1422" s="29" t="str">
        <f t="shared" si="5"/>
        <v>0</v>
      </c>
      <c r="F1422" s="29" t="str">
        <f t="shared" si="6"/>
        <v>0</v>
      </c>
      <c r="G1422" s="32" t="str">
        <f t="shared" si="7"/>
        <v>0</v>
      </c>
      <c r="H1422" s="39">
        <v>8035.17</v>
      </c>
      <c r="I1422" s="40"/>
      <c r="K1422" s="36"/>
      <c r="L1422" s="2"/>
      <c r="M1422" s="38"/>
      <c r="N1422" s="38"/>
      <c r="O1422" s="38"/>
    </row>
    <row r="1423">
      <c r="A1423" s="15" t="s">
        <v>35</v>
      </c>
      <c r="B1423" s="36" t="s">
        <v>1470</v>
      </c>
      <c r="C1423" s="37" t="s">
        <v>520</v>
      </c>
      <c r="D1423" s="29" t="str">
        <f t="shared" si="1"/>
        <v>0</v>
      </c>
      <c r="E1423" s="29" t="str">
        <f t="shared" si="5"/>
        <v>0</v>
      </c>
      <c r="F1423" s="29" t="str">
        <f t="shared" si="6"/>
        <v>0</v>
      </c>
      <c r="G1423" s="32" t="str">
        <f t="shared" si="7"/>
        <v>0</v>
      </c>
      <c r="H1423" s="39">
        <v>6324.09</v>
      </c>
      <c r="I1423" s="40"/>
      <c r="K1423" s="36"/>
      <c r="L1423" s="2"/>
      <c r="M1423" s="38"/>
      <c r="N1423" s="38"/>
      <c r="O1423" s="38"/>
    </row>
    <row r="1424">
      <c r="A1424" s="15" t="s">
        <v>35</v>
      </c>
      <c r="B1424" s="36" t="s">
        <v>1471</v>
      </c>
      <c r="C1424" s="37" t="s">
        <v>520</v>
      </c>
      <c r="D1424" s="29" t="str">
        <f t="shared" si="1"/>
        <v>0</v>
      </c>
      <c r="E1424" s="29" t="str">
        <f t="shared" si="5"/>
        <v>0</v>
      </c>
      <c r="F1424" s="29" t="str">
        <f t="shared" si="6"/>
        <v>0</v>
      </c>
      <c r="G1424" s="32" t="str">
        <f t="shared" si="7"/>
        <v>0</v>
      </c>
      <c r="H1424" s="39">
        <v>31413.65</v>
      </c>
      <c r="I1424" s="40"/>
      <c r="K1424" s="36"/>
      <c r="L1424" s="2"/>
      <c r="M1424" s="38"/>
      <c r="N1424" s="38"/>
      <c r="O1424" s="38"/>
    </row>
    <row r="1425">
      <c r="A1425" s="15" t="s">
        <v>35</v>
      </c>
      <c r="B1425" s="36" t="s">
        <v>1472</v>
      </c>
      <c r="C1425" s="37" t="s">
        <v>520</v>
      </c>
      <c r="D1425" s="29" t="str">
        <f t="shared" si="1"/>
        <v>0</v>
      </c>
      <c r="E1425" s="29" t="str">
        <f t="shared" si="5"/>
        <v>0</v>
      </c>
      <c r="F1425" s="29" t="str">
        <f t="shared" si="6"/>
        <v>0</v>
      </c>
      <c r="G1425" s="32" t="str">
        <f t="shared" si="7"/>
        <v>0</v>
      </c>
      <c r="H1425" s="39">
        <v>4681.11</v>
      </c>
      <c r="I1425" s="40"/>
      <c r="K1425" s="36"/>
      <c r="L1425" s="2"/>
      <c r="M1425" s="38"/>
      <c r="N1425" s="38"/>
      <c r="O1425" s="38"/>
    </row>
    <row r="1426">
      <c r="A1426" s="15" t="s">
        <v>35</v>
      </c>
      <c r="B1426" s="36" t="s">
        <v>1473</v>
      </c>
      <c r="C1426" s="37" t="s">
        <v>520</v>
      </c>
      <c r="D1426" s="29" t="str">
        <f t="shared" si="1"/>
        <v>0</v>
      </c>
      <c r="E1426" s="29" t="str">
        <f t="shared" si="5"/>
        <v>0</v>
      </c>
      <c r="F1426" s="29" t="str">
        <f t="shared" si="6"/>
        <v>0</v>
      </c>
      <c r="G1426" s="32" t="str">
        <f t="shared" si="7"/>
        <v>0</v>
      </c>
      <c r="H1426" s="39">
        <v>23009.12</v>
      </c>
      <c r="I1426" s="40"/>
      <c r="K1426" s="36"/>
      <c r="L1426" s="2"/>
      <c r="M1426" s="38"/>
      <c r="N1426" s="38"/>
      <c r="O1426" s="38"/>
    </row>
    <row r="1427">
      <c r="A1427" s="15" t="s">
        <v>35</v>
      </c>
      <c r="B1427" s="36" t="s">
        <v>1474</v>
      </c>
      <c r="C1427" s="37" t="s">
        <v>520</v>
      </c>
      <c r="D1427" s="29" t="str">
        <f t="shared" si="1"/>
        <v>0</v>
      </c>
      <c r="E1427" s="29" t="str">
        <f t="shared" si="5"/>
        <v>0</v>
      </c>
      <c r="F1427" s="29" t="str">
        <f t="shared" si="6"/>
        <v>0</v>
      </c>
      <c r="G1427" s="32" t="str">
        <f t="shared" si="7"/>
        <v>0</v>
      </c>
      <c r="H1427" s="39">
        <v>12703.68</v>
      </c>
      <c r="I1427" s="40"/>
      <c r="K1427" s="36"/>
      <c r="L1427" s="2"/>
      <c r="M1427" s="38"/>
      <c r="N1427" s="38"/>
      <c r="O1427" s="38"/>
    </row>
    <row r="1428">
      <c r="A1428" s="15" t="s">
        <v>35</v>
      </c>
      <c r="B1428" s="36" t="s">
        <v>1475</v>
      </c>
      <c r="C1428" s="37" t="s">
        <v>520</v>
      </c>
      <c r="D1428" s="29" t="str">
        <f t="shared" si="1"/>
        <v>0</v>
      </c>
      <c r="E1428" s="29" t="str">
        <f t="shared" si="5"/>
        <v>0</v>
      </c>
      <c r="F1428" s="29" t="str">
        <f t="shared" si="6"/>
        <v>0</v>
      </c>
      <c r="G1428" s="32" t="str">
        <f t="shared" si="7"/>
        <v>0</v>
      </c>
      <c r="H1428" s="39">
        <v>6645.24</v>
      </c>
      <c r="I1428" s="40"/>
      <c r="K1428" s="36"/>
      <c r="L1428" s="2"/>
      <c r="M1428" s="38"/>
      <c r="N1428" s="38"/>
      <c r="O1428" s="38"/>
    </row>
    <row r="1429">
      <c r="A1429" s="15" t="s">
        <v>35</v>
      </c>
      <c r="B1429" s="36" t="s">
        <v>1476</v>
      </c>
      <c r="C1429" s="37" t="s">
        <v>520</v>
      </c>
      <c r="D1429" s="29" t="str">
        <f t="shared" si="1"/>
        <v>0</v>
      </c>
      <c r="E1429" s="29" t="str">
        <f t="shared" si="5"/>
        <v>0</v>
      </c>
      <c r="F1429" s="29" t="str">
        <f t="shared" si="6"/>
        <v>0</v>
      </c>
      <c r="G1429" s="32" t="str">
        <f t="shared" si="7"/>
        <v>0</v>
      </c>
      <c r="H1429" s="39">
        <v>12115.59</v>
      </c>
      <c r="I1429" s="40"/>
      <c r="K1429" s="36"/>
      <c r="L1429" s="2"/>
      <c r="M1429" s="38"/>
      <c r="N1429" s="38"/>
      <c r="O1429" s="38"/>
    </row>
    <row r="1430">
      <c r="A1430" s="15" t="s">
        <v>35</v>
      </c>
      <c r="B1430" s="36" t="s">
        <v>1477</v>
      </c>
      <c r="C1430" s="37" t="s">
        <v>520</v>
      </c>
      <c r="D1430" s="29" t="str">
        <f t="shared" si="1"/>
        <v>0</v>
      </c>
      <c r="E1430" s="29" t="str">
        <f t="shared" si="5"/>
        <v>0</v>
      </c>
      <c r="F1430" s="29" t="str">
        <f t="shared" si="6"/>
        <v>0</v>
      </c>
      <c r="G1430" s="32" t="str">
        <f t="shared" si="7"/>
        <v>0</v>
      </c>
      <c r="H1430" s="39">
        <v>5251.81</v>
      </c>
      <c r="I1430" s="40"/>
      <c r="K1430" s="36"/>
      <c r="L1430" s="2"/>
      <c r="M1430" s="38"/>
      <c r="N1430" s="38"/>
      <c r="O1430" s="38"/>
    </row>
    <row r="1431">
      <c r="A1431" s="15" t="s">
        <v>35</v>
      </c>
      <c r="B1431" s="36" t="s">
        <v>1478</v>
      </c>
      <c r="C1431" s="37" t="s">
        <v>520</v>
      </c>
      <c r="D1431" s="29" t="str">
        <f t="shared" si="1"/>
        <v>Occidental</v>
      </c>
      <c r="E1431" s="29" t="str">
        <f t="shared" si="5"/>
        <v>0</v>
      </c>
      <c r="F1431" s="35" t="str">
        <f t="shared" si="6"/>
        <v>OCCIDENTAL PETROL,COM US$0.20</v>
      </c>
      <c r="G1431" s="32">
        <f t="shared" si="7"/>
        <v>104938.12</v>
      </c>
      <c r="H1431" s="39">
        <v>104938.12</v>
      </c>
      <c r="I1431" s="40"/>
      <c r="K1431" s="36"/>
      <c r="L1431" s="2"/>
      <c r="M1431" s="38"/>
      <c r="N1431" s="38"/>
      <c r="O1431" s="38"/>
    </row>
    <row r="1432">
      <c r="A1432" s="15" t="s">
        <v>35</v>
      </c>
      <c r="B1432" s="36" t="s">
        <v>1479</v>
      </c>
      <c r="C1432" s="37" t="s">
        <v>520</v>
      </c>
      <c r="D1432" s="29" t="str">
        <f t="shared" si="1"/>
        <v>0</v>
      </c>
      <c r="E1432" s="29" t="str">
        <f t="shared" si="5"/>
        <v>0</v>
      </c>
      <c r="F1432" s="29" t="str">
        <f t="shared" si="6"/>
        <v>0</v>
      </c>
      <c r="G1432" s="32" t="str">
        <f t="shared" si="7"/>
        <v>0</v>
      </c>
      <c r="H1432" s="39">
        <v>4934.87</v>
      </c>
      <c r="I1432" s="40"/>
      <c r="K1432" s="36"/>
      <c r="L1432" s="2"/>
      <c r="M1432" s="38"/>
      <c r="N1432" s="38"/>
      <c r="O1432" s="38"/>
    </row>
    <row r="1433">
      <c r="A1433" s="15" t="s">
        <v>35</v>
      </c>
      <c r="B1433" s="36" t="s">
        <v>1480</v>
      </c>
      <c r="C1433" s="37" t="s">
        <v>520</v>
      </c>
      <c r="D1433" s="29" t="str">
        <f t="shared" si="1"/>
        <v>0</v>
      </c>
      <c r="E1433" s="29" t="str">
        <f t="shared" si="5"/>
        <v>0</v>
      </c>
      <c r="F1433" s="29" t="str">
        <f t="shared" si="6"/>
        <v>0</v>
      </c>
      <c r="G1433" s="32" t="str">
        <f t="shared" si="7"/>
        <v>0</v>
      </c>
      <c r="H1433" s="39">
        <v>7637.61</v>
      </c>
      <c r="I1433" s="40"/>
      <c r="K1433" s="36"/>
      <c r="L1433" s="2"/>
      <c r="M1433" s="38"/>
      <c r="N1433" s="38"/>
      <c r="O1433" s="38"/>
    </row>
    <row r="1434">
      <c r="A1434" s="15" t="s">
        <v>35</v>
      </c>
      <c r="B1434" s="36" t="s">
        <v>1481</v>
      </c>
      <c r="C1434" s="37" t="s">
        <v>520</v>
      </c>
      <c r="D1434" s="29" t="str">
        <f t="shared" si="1"/>
        <v>Oil Search</v>
      </c>
      <c r="E1434" s="29" t="str">
        <f t="shared" si="5"/>
        <v>0</v>
      </c>
      <c r="F1434" s="35" t="str">
        <f t="shared" si="6"/>
        <v>OIL SEARCH,PGK0.10</v>
      </c>
      <c r="G1434" s="32">
        <f t="shared" si="7"/>
        <v>11121</v>
      </c>
      <c r="H1434" s="39">
        <v>11121.0</v>
      </c>
      <c r="I1434" s="40"/>
      <c r="K1434" s="36"/>
      <c r="L1434" s="2"/>
      <c r="M1434" s="38"/>
      <c r="N1434" s="38"/>
      <c r="O1434" s="38"/>
    </row>
    <row r="1435">
      <c r="A1435" s="15" t="s">
        <v>35</v>
      </c>
      <c r="B1435" s="36" t="s">
        <v>1482</v>
      </c>
      <c r="C1435" s="37" t="s">
        <v>520</v>
      </c>
      <c r="D1435" s="29" t="str">
        <f t="shared" si="1"/>
        <v>0</v>
      </c>
      <c r="E1435" s="29" t="str">
        <f t="shared" si="5"/>
        <v>0</v>
      </c>
      <c r="F1435" s="29" t="str">
        <f t="shared" si="6"/>
        <v>0</v>
      </c>
      <c r="G1435" s="32" t="str">
        <f t="shared" si="7"/>
        <v>0</v>
      </c>
      <c r="H1435" s="39">
        <v>6754.01</v>
      </c>
      <c r="I1435" s="40"/>
      <c r="K1435" s="36"/>
      <c r="L1435" s="2"/>
      <c r="M1435" s="38"/>
      <c r="N1435" s="38"/>
      <c r="O1435" s="38"/>
    </row>
    <row r="1436">
      <c r="A1436" s="15" t="s">
        <v>35</v>
      </c>
      <c r="B1436" s="36" t="s">
        <v>1483</v>
      </c>
      <c r="C1436" s="37" t="s">
        <v>520</v>
      </c>
      <c r="D1436" s="29" t="str">
        <f t="shared" si="1"/>
        <v>0</v>
      </c>
      <c r="E1436" s="29" t="str">
        <f t="shared" si="5"/>
        <v>0</v>
      </c>
      <c r="F1436" s="29" t="str">
        <f t="shared" si="6"/>
        <v>0</v>
      </c>
      <c r="G1436" s="32" t="str">
        <f t="shared" si="7"/>
        <v>0</v>
      </c>
      <c r="H1436" s="39">
        <v>5128.81</v>
      </c>
      <c r="I1436" s="40"/>
      <c r="K1436" s="36"/>
      <c r="L1436" s="2"/>
      <c r="M1436" s="38"/>
      <c r="N1436" s="38"/>
      <c r="O1436" s="38"/>
    </row>
    <row r="1437">
      <c r="A1437" s="15" t="s">
        <v>35</v>
      </c>
      <c r="B1437" s="36" t="s">
        <v>1484</v>
      </c>
      <c r="C1437" s="37" t="s">
        <v>520</v>
      </c>
      <c r="D1437" s="29" t="str">
        <f t="shared" si="1"/>
        <v>0</v>
      </c>
      <c r="E1437" s="29" t="str">
        <f t="shared" si="5"/>
        <v>0</v>
      </c>
      <c r="F1437" s="29" t="str">
        <f t="shared" si="6"/>
        <v>0</v>
      </c>
      <c r="G1437" s="32" t="str">
        <f t="shared" si="7"/>
        <v>0</v>
      </c>
      <c r="H1437" s="39">
        <v>12907.63</v>
      </c>
      <c r="I1437" s="40"/>
      <c r="K1437" s="36"/>
      <c r="L1437" s="2"/>
      <c r="M1437" s="38"/>
      <c r="N1437" s="38"/>
      <c r="O1437" s="38"/>
    </row>
    <row r="1438">
      <c r="A1438" s="15" t="s">
        <v>35</v>
      </c>
      <c r="B1438" s="36" t="s">
        <v>1485</v>
      </c>
      <c r="C1438" s="37" t="s">
        <v>520</v>
      </c>
      <c r="D1438" s="29" t="str">
        <f t="shared" si="1"/>
        <v>0</v>
      </c>
      <c r="E1438" s="29" t="str">
        <f t="shared" si="5"/>
        <v>0</v>
      </c>
      <c r="F1438" s="29" t="str">
        <f t="shared" si="6"/>
        <v>0</v>
      </c>
      <c r="G1438" s="32" t="str">
        <f t="shared" si="7"/>
        <v>0</v>
      </c>
      <c r="H1438" s="39">
        <v>8542.56</v>
      </c>
      <c r="I1438" s="40"/>
      <c r="K1438" s="36"/>
      <c r="L1438" s="2"/>
      <c r="M1438" s="38"/>
      <c r="N1438" s="38"/>
      <c r="O1438" s="38"/>
    </row>
    <row r="1439">
      <c r="A1439" s="15" t="s">
        <v>35</v>
      </c>
      <c r="B1439" s="36" t="s">
        <v>1486</v>
      </c>
      <c r="C1439" s="37" t="s">
        <v>520</v>
      </c>
      <c r="D1439" s="29" t="str">
        <f t="shared" si="1"/>
        <v>0</v>
      </c>
      <c r="E1439" s="29" t="str">
        <f t="shared" si="5"/>
        <v>0</v>
      </c>
      <c r="F1439" s="29" t="str">
        <f t="shared" si="6"/>
        <v>0</v>
      </c>
      <c r="G1439" s="32" t="str">
        <f t="shared" si="7"/>
        <v>0</v>
      </c>
      <c r="H1439" s="39">
        <v>26287.11</v>
      </c>
      <c r="I1439" s="40"/>
      <c r="K1439" s="36"/>
      <c r="L1439" s="2"/>
      <c r="M1439" s="38"/>
      <c r="N1439" s="38"/>
      <c r="O1439" s="38"/>
    </row>
    <row r="1440">
      <c r="A1440" s="15" t="s">
        <v>35</v>
      </c>
      <c r="B1440" s="36" t="s">
        <v>1487</v>
      </c>
      <c r="C1440" s="37" t="s">
        <v>520</v>
      </c>
      <c r="D1440" s="29" t="str">
        <f t="shared" si="1"/>
        <v>0</v>
      </c>
      <c r="E1440" s="29" t="str">
        <f t="shared" si="5"/>
        <v>0</v>
      </c>
      <c r="F1440" s="29" t="str">
        <f t="shared" si="6"/>
        <v>0</v>
      </c>
      <c r="G1440" s="32" t="str">
        <f t="shared" si="7"/>
        <v>0</v>
      </c>
      <c r="H1440" s="39">
        <v>12542.54</v>
      </c>
      <c r="I1440" s="40"/>
      <c r="K1440" s="36"/>
      <c r="L1440" s="2"/>
      <c r="M1440" s="38"/>
      <c r="N1440" s="38"/>
      <c r="O1440" s="38"/>
    </row>
    <row r="1441">
      <c r="A1441" s="15" t="s">
        <v>35</v>
      </c>
      <c r="B1441" s="36" t="s">
        <v>1488</v>
      </c>
      <c r="C1441" s="37" t="s">
        <v>520</v>
      </c>
      <c r="D1441" s="29" t="str">
        <f t="shared" si="1"/>
        <v>OMV</v>
      </c>
      <c r="E1441" s="29" t="str">
        <f t="shared" si="5"/>
        <v>0</v>
      </c>
      <c r="F1441" s="35" t="str">
        <f t="shared" si="6"/>
        <v>OMV AG ATS100 (VAR)</v>
      </c>
      <c r="G1441" s="32">
        <f t="shared" si="7"/>
        <v>9540.66</v>
      </c>
      <c r="H1441" s="39">
        <v>9540.66</v>
      </c>
      <c r="I1441" s="40"/>
      <c r="K1441" s="36"/>
      <c r="L1441" s="2"/>
      <c r="M1441" s="38"/>
      <c r="N1441" s="38"/>
      <c r="O1441" s="38"/>
    </row>
    <row r="1442">
      <c r="A1442" s="15" t="s">
        <v>35</v>
      </c>
      <c r="B1442" s="36" t="s">
        <v>1489</v>
      </c>
      <c r="C1442" s="37" t="s">
        <v>520</v>
      </c>
      <c r="D1442" s="29" t="str">
        <f t="shared" si="1"/>
        <v>0</v>
      </c>
      <c r="E1442" s="29" t="str">
        <f t="shared" si="5"/>
        <v>0</v>
      </c>
      <c r="F1442" s="29" t="str">
        <f t="shared" si="6"/>
        <v>0</v>
      </c>
      <c r="G1442" s="32" t="str">
        <f t="shared" si="7"/>
        <v>0</v>
      </c>
      <c r="H1442" s="39">
        <v>18043.01</v>
      </c>
      <c r="I1442" s="40"/>
      <c r="K1442" s="36"/>
      <c r="L1442" s="2"/>
      <c r="M1442" s="38"/>
      <c r="N1442" s="38"/>
      <c r="O1442" s="38"/>
    </row>
    <row r="1443">
      <c r="A1443" s="15" t="s">
        <v>35</v>
      </c>
      <c r="B1443" s="36" t="s">
        <v>1490</v>
      </c>
      <c r="C1443" s="37" t="s">
        <v>520</v>
      </c>
      <c r="D1443" s="29" t="str">
        <f t="shared" si="1"/>
        <v>0</v>
      </c>
      <c r="E1443" s="29" t="str">
        <f t="shared" si="5"/>
        <v>0</v>
      </c>
      <c r="F1443" s="29" t="str">
        <f t="shared" si="6"/>
        <v>0</v>
      </c>
      <c r="G1443" s="32" t="str">
        <f t="shared" si="7"/>
        <v>0</v>
      </c>
      <c r="H1443" s="39">
        <v>11052.84</v>
      </c>
      <c r="I1443" s="40"/>
      <c r="K1443" s="36"/>
      <c r="L1443" s="2"/>
      <c r="M1443" s="38"/>
      <c r="N1443" s="38"/>
      <c r="O1443" s="38"/>
    </row>
    <row r="1444">
      <c r="A1444" s="15" t="s">
        <v>35</v>
      </c>
      <c r="B1444" s="36" t="s">
        <v>1491</v>
      </c>
      <c r="C1444" s="37" t="s">
        <v>520</v>
      </c>
      <c r="D1444" s="29" t="str">
        <f t="shared" si="1"/>
        <v>0</v>
      </c>
      <c r="E1444" s="29" t="str">
        <f t="shared" si="5"/>
        <v>0</v>
      </c>
      <c r="F1444" s="29" t="str">
        <f t="shared" si="6"/>
        <v>0</v>
      </c>
      <c r="G1444" s="32" t="str">
        <f t="shared" si="7"/>
        <v>0</v>
      </c>
      <c r="H1444" s="39">
        <v>181564.35</v>
      </c>
      <c r="I1444" s="40"/>
      <c r="K1444" s="36"/>
      <c r="L1444" s="2"/>
      <c r="M1444" s="38"/>
      <c r="N1444" s="38"/>
      <c r="O1444" s="38"/>
    </row>
    <row r="1445">
      <c r="A1445" s="15" t="s">
        <v>35</v>
      </c>
      <c r="B1445" s="36" t="s">
        <v>1492</v>
      </c>
      <c r="C1445" s="37" t="s">
        <v>520</v>
      </c>
      <c r="D1445" s="29" t="str">
        <f t="shared" si="1"/>
        <v>0</v>
      </c>
      <c r="E1445" s="29" t="str">
        <f t="shared" si="5"/>
        <v>0</v>
      </c>
      <c r="F1445" s="29" t="str">
        <f t="shared" si="6"/>
        <v>0</v>
      </c>
      <c r="G1445" s="32" t="str">
        <f t="shared" si="7"/>
        <v>0</v>
      </c>
      <c r="H1445" s="39">
        <v>30671.1</v>
      </c>
      <c r="I1445" s="40"/>
      <c r="K1445" s="36"/>
      <c r="L1445" s="2"/>
      <c r="M1445" s="38"/>
      <c r="N1445" s="38"/>
      <c r="O1445" s="38"/>
    </row>
    <row r="1446">
      <c r="A1446" s="15" t="s">
        <v>35</v>
      </c>
      <c r="B1446" s="36" t="s">
        <v>1493</v>
      </c>
      <c r="C1446" s="37" t="s">
        <v>520</v>
      </c>
      <c r="D1446" s="29" t="str">
        <f t="shared" si="1"/>
        <v>0</v>
      </c>
      <c r="E1446" s="29" t="str">
        <f t="shared" si="5"/>
        <v>0</v>
      </c>
      <c r="F1446" s="29" t="str">
        <f t="shared" si="6"/>
        <v>0</v>
      </c>
      <c r="G1446" s="32" t="str">
        <f t="shared" si="7"/>
        <v>0</v>
      </c>
      <c r="H1446" s="39">
        <v>18846.65</v>
      </c>
      <c r="I1446" s="40"/>
      <c r="K1446" s="36"/>
      <c r="L1446" s="2"/>
      <c r="M1446" s="38"/>
      <c r="N1446" s="38"/>
      <c r="O1446" s="38"/>
    </row>
    <row r="1447">
      <c r="A1447" s="15" t="s">
        <v>35</v>
      </c>
      <c r="B1447" s="36" t="s">
        <v>1494</v>
      </c>
      <c r="C1447" s="37" t="s">
        <v>520</v>
      </c>
      <c r="D1447" s="29" t="str">
        <f t="shared" si="1"/>
        <v>0</v>
      </c>
      <c r="E1447" s="29" t="str">
        <f t="shared" si="5"/>
        <v>0</v>
      </c>
      <c r="F1447" s="29" t="str">
        <f t="shared" si="6"/>
        <v>0</v>
      </c>
      <c r="G1447" s="32" t="str">
        <f t="shared" si="7"/>
        <v>0</v>
      </c>
      <c r="H1447" s="39">
        <v>10485.49</v>
      </c>
      <c r="I1447" s="40"/>
      <c r="K1447" s="36"/>
      <c r="L1447" s="2"/>
      <c r="M1447" s="38"/>
      <c r="N1447" s="38"/>
      <c r="O1447" s="38"/>
    </row>
    <row r="1448">
      <c r="A1448" s="15" t="s">
        <v>35</v>
      </c>
      <c r="B1448" s="36" t="s">
        <v>1495</v>
      </c>
      <c r="C1448" s="37" t="s">
        <v>520</v>
      </c>
      <c r="D1448" s="29" t="str">
        <f t="shared" si="1"/>
        <v>0</v>
      </c>
      <c r="E1448" s="29" t="str">
        <f t="shared" si="5"/>
        <v>0</v>
      </c>
      <c r="F1448" s="29" t="str">
        <f t="shared" si="6"/>
        <v>0</v>
      </c>
      <c r="G1448" s="32" t="str">
        <f t="shared" si="7"/>
        <v>0</v>
      </c>
      <c r="H1448" s="39">
        <v>10324.81</v>
      </c>
      <c r="I1448" s="40"/>
      <c r="K1448" s="36"/>
      <c r="L1448" s="2"/>
      <c r="M1448" s="38"/>
      <c r="N1448" s="38"/>
      <c r="O1448" s="38"/>
    </row>
    <row r="1449">
      <c r="A1449" s="15" t="s">
        <v>35</v>
      </c>
      <c r="B1449" s="36" t="s">
        <v>1496</v>
      </c>
      <c r="C1449" s="37" t="s">
        <v>520</v>
      </c>
      <c r="D1449" s="29" t="str">
        <f t="shared" si="1"/>
        <v>0</v>
      </c>
      <c r="E1449" s="29" t="str">
        <f t="shared" si="5"/>
        <v>0</v>
      </c>
      <c r="F1449" s="29" t="str">
        <f t="shared" si="6"/>
        <v>0</v>
      </c>
      <c r="G1449" s="32" t="str">
        <f t="shared" si="7"/>
        <v>0</v>
      </c>
      <c r="H1449" s="39">
        <v>18364.12</v>
      </c>
      <c r="I1449" s="40"/>
      <c r="K1449" s="36"/>
      <c r="L1449" s="2"/>
      <c r="M1449" s="38"/>
      <c r="N1449" s="38"/>
      <c r="O1449" s="38"/>
    </row>
    <row r="1450">
      <c r="A1450" s="15" t="s">
        <v>35</v>
      </c>
      <c r="B1450" s="36" t="s">
        <v>1497</v>
      </c>
      <c r="C1450" s="37" t="s">
        <v>520</v>
      </c>
      <c r="D1450" s="29" t="str">
        <f t="shared" si="1"/>
        <v>0</v>
      </c>
      <c r="E1450" s="29" t="str">
        <f t="shared" si="5"/>
        <v>0</v>
      </c>
      <c r="F1450" s="29" t="str">
        <f t="shared" si="6"/>
        <v>0</v>
      </c>
      <c r="G1450" s="32" t="str">
        <f t="shared" si="7"/>
        <v>0</v>
      </c>
      <c r="H1450" s="39">
        <v>4505.17</v>
      </c>
      <c r="I1450" s="40"/>
      <c r="K1450" s="36"/>
      <c r="L1450" s="2"/>
      <c r="M1450" s="38"/>
      <c r="N1450" s="38"/>
      <c r="O1450" s="38"/>
    </row>
    <row r="1451">
      <c r="A1451" s="15" t="s">
        <v>35</v>
      </c>
      <c r="B1451" s="36" t="s">
        <v>1498</v>
      </c>
      <c r="C1451" s="37" t="s">
        <v>520</v>
      </c>
      <c r="D1451" s="29" t="str">
        <f t="shared" si="1"/>
        <v>0</v>
      </c>
      <c r="E1451" s="29" t="str">
        <f t="shared" si="5"/>
        <v>0</v>
      </c>
      <c r="F1451" s="29" t="str">
        <f t="shared" si="6"/>
        <v>0</v>
      </c>
      <c r="G1451" s="32" t="str">
        <f t="shared" si="7"/>
        <v>0</v>
      </c>
      <c r="H1451" s="39">
        <v>29354.39</v>
      </c>
      <c r="I1451" s="40"/>
      <c r="K1451" s="36"/>
      <c r="L1451" s="2"/>
      <c r="M1451" s="38"/>
      <c r="N1451" s="38"/>
      <c r="O1451" s="38"/>
    </row>
    <row r="1452">
      <c r="A1452" s="15" t="s">
        <v>35</v>
      </c>
      <c r="B1452" s="36" t="s">
        <v>1499</v>
      </c>
      <c r="C1452" s="37" t="s">
        <v>520</v>
      </c>
      <c r="D1452" s="29" t="str">
        <f t="shared" si="1"/>
        <v>0</v>
      </c>
      <c r="E1452" s="29" t="str">
        <f t="shared" si="5"/>
        <v>0</v>
      </c>
      <c r="F1452" s="29" t="str">
        <f t="shared" si="6"/>
        <v>0</v>
      </c>
      <c r="G1452" s="32" t="str">
        <f t="shared" si="7"/>
        <v>0</v>
      </c>
      <c r="H1452" s="39">
        <v>7534.66</v>
      </c>
      <c r="I1452" s="40"/>
      <c r="K1452" s="36"/>
      <c r="L1452" s="2"/>
      <c r="M1452" s="38"/>
      <c r="N1452" s="38"/>
      <c r="O1452" s="38"/>
    </row>
    <row r="1453">
      <c r="A1453" s="15" t="s">
        <v>35</v>
      </c>
      <c r="B1453" s="36" t="s">
        <v>1500</v>
      </c>
      <c r="C1453" s="37" t="s">
        <v>520</v>
      </c>
      <c r="D1453" s="29" t="str">
        <f t="shared" si="1"/>
        <v>0</v>
      </c>
      <c r="E1453" s="29" t="str">
        <f t="shared" si="5"/>
        <v>0</v>
      </c>
      <c r="F1453" s="29" t="str">
        <f t="shared" si="6"/>
        <v>0</v>
      </c>
      <c r="G1453" s="32" t="str">
        <f t="shared" si="7"/>
        <v>0</v>
      </c>
      <c r="H1453" s="39">
        <v>10586.12</v>
      </c>
      <c r="I1453" s="40"/>
      <c r="K1453" s="36"/>
      <c r="L1453" s="2"/>
      <c r="M1453" s="38"/>
      <c r="N1453" s="38"/>
      <c r="O1453" s="38"/>
    </row>
    <row r="1454">
      <c r="A1454" s="15" t="s">
        <v>35</v>
      </c>
      <c r="B1454" s="36" t="s">
        <v>1501</v>
      </c>
      <c r="C1454" s="37" t="s">
        <v>520</v>
      </c>
      <c r="D1454" s="29" t="str">
        <f t="shared" si="1"/>
        <v>0</v>
      </c>
      <c r="E1454" s="29" t="str">
        <f t="shared" si="5"/>
        <v>0</v>
      </c>
      <c r="F1454" s="29" t="str">
        <f t="shared" si="6"/>
        <v>0</v>
      </c>
      <c r="G1454" s="32" t="str">
        <f t="shared" si="7"/>
        <v>0</v>
      </c>
      <c r="H1454" s="39">
        <v>6478.79</v>
      </c>
      <c r="I1454" s="40"/>
      <c r="K1454" s="36"/>
      <c r="L1454" s="2"/>
      <c r="M1454" s="38"/>
      <c r="N1454" s="38"/>
      <c r="O1454" s="38"/>
    </row>
    <row r="1455">
      <c r="A1455" s="15" t="s">
        <v>35</v>
      </c>
      <c r="B1455" s="36" t="s">
        <v>1502</v>
      </c>
      <c r="C1455" s="37" t="s">
        <v>520</v>
      </c>
      <c r="D1455" s="29" t="str">
        <f t="shared" si="1"/>
        <v>0</v>
      </c>
      <c r="E1455" s="29" t="str">
        <f t="shared" si="5"/>
        <v>0</v>
      </c>
      <c r="F1455" s="29" t="str">
        <f t="shared" si="6"/>
        <v>0</v>
      </c>
      <c r="G1455" s="32" t="str">
        <f t="shared" si="7"/>
        <v>0</v>
      </c>
      <c r="H1455" s="39">
        <v>5091.83</v>
      </c>
      <c r="I1455" s="40"/>
      <c r="K1455" s="36"/>
      <c r="L1455" s="2"/>
      <c r="M1455" s="38"/>
      <c r="N1455" s="38"/>
      <c r="O1455" s="38"/>
    </row>
    <row r="1456">
      <c r="A1456" s="15" t="s">
        <v>35</v>
      </c>
      <c r="B1456" s="36" t="s">
        <v>1503</v>
      </c>
      <c r="C1456" s="37" t="s">
        <v>520</v>
      </c>
      <c r="D1456" s="29" t="str">
        <f t="shared" si="1"/>
        <v>0</v>
      </c>
      <c r="E1456" s="29" t="str">
        <f t="shared" si="5"/>
        <v>0</v>
      </c>
      <c r="F1456" s="29" t="str">
        <f t="shared" si="6"/>
        <v>0</v>
      </c>
      <c r="G1456" s="32" t="str">
        <f t="shared" si="7"/>
        <v>0</v>
      </c>
      <c r="H1456" s="39">
        <v>15236.89</v>
      </c>
      <c r="I1456" s="40"/>
      <c r="K1456" s="36"/>
      <c r="L1456" s="2"/>
      <c r="M1456" s="38"/>
      <c r="N1456" s="38"/>
      <c r="O1456" s="38"/>
    </row>
    <row r="1457">
      <c r="A1457" s="15" t="s">
        <v>35</v>
      </c>
      <c r="B1457" s="36" t="s">
        <v>1504</v>
      </c>
      <c r="C1457" s="37" t="s">
        <v>520</v>
      </c>
      <c r="D1457" s="29" t="str">
        <f t="shared" si="1"/>
        <v>0</v>
      </c>
      <c r="E1457" s="29" t="str">
        <f t="shared" si="5"/>
        <v>0</v>
      </c>
      <c r="F1457" s="29" t="str">
        <f t="shared" si="6"/>
        <v>0</v>
      </c>
      <c r="G1457" s="32" t="str">
        <f t="shared" si="7"/>
        <v>0</v>
      </c>
      <c r="H1457" s="39">
        <v>29830.79</v>
      </c>
      <c r="I1457" s="40"/>
      <c r="K1457" s="36"/>
      <c r="L1457" s="2"/>
      <c r="M1457" s="38"/>
      <c r="N1457" s="38"/>
      <c r="O1457" s="38"/>
    </row>
    <row r="1458">
      <c r="A1458" s="15" t="s">
        <v>35</v>
      </c>
      <c r="B1458" s="36" t="s">
        <v>1505</v>
      </c>
      <c r="C1458" s="37" t="s">
        <v>520</v>
      </c>
      <c r="D1458" s="29" t="str">
        <f t="shared" si="1"/>
        <v>0</v>
      </c>
      <c r="E1458" s="29" t="str">
        <f t="shared" si="5"/>
        <v>0</v>
      </c>
      <c r="F1458" s="29" t="str">
        <f t="shared" si="6"/>
        <v>0</v>
      </c>
      <c r="G1458" s="32" t="str">
        <f t="shared" si="7"/>
        <v>0</v>
      </c>
      <c r="H1458" s="39">
        <v>7554.0</v>
      </c>
      <c r="I1458" s="40"/>
      <c r="K1458" s="36"/>
      <c r="L1458" s="2"/>
      <c r="M1458" s="38"/>
      <c r="N1458" s="38"/>
      <c r="O1458" s="38"/>
    </row>
    <row r="1459">
      <c r="A1459" s="15" t="s">
        <v>35</v>
      </c>
      <c r="B1459" s="36" t="s">
        <v>1506</v>
      </c>
      <c r="C1459" s="37" t="s">
        <v>520</v>
      </c>
      <c r="D1459" s="29" t="str">
        <f t="shared" si="1"/>
        <v>0</v>
      </c>
      <c r="E1459" s="29" t="str">
        <f t="shared" si="5"/>
        <v>0</v>
      </c>
      <c r="F1459" s="29" t="str">
        <f t="shared" si="6"/>
        <v>0</v>
      </c>
      <c r="G1459" s="32" t="str">
        <f t="shared" si="7"/>
        <v>0</v>
      </c>
      <c r="H1459" s="39">
        <v>24094.5</v>
      </c>
      <c r="I1459" s="40"/>
      <c r="K1459" s="36"/>
      <c r="L1459" s="2"/>
      <c r="M1459" s="38"/>
      <c r="N1459" s="38"/>
      <c r="O1459" s="38"/>
    </row>
    <row r="1460">
      <c r="A1460" s="15" t="s">
        <v>35</v>
      </c>
      <c r="B1460" s="36" t="s">
        <v>1507</v>
      </c>
      <c r="C1460" s="37" t="s">
        <v>520</v>
      </c>
      <c r="D1460" s="29" t="str">
        <f t="shared" si="1"/>
        <v>0</v>
      </c>
      <c r="E1460" s="29" t="str">
        <f t="shared" si="5"/>
        <v>0</v>
      </c>
      <c r="F1460" s="29" t="str">
        <f t="shared" si="6"/>
        <v>0</v>
      </c>
      <c r="G1460" s="32" t="str">
        <f t="shared" si="7"/>
        <v>0</v>
      </c>
      <c r="H1460" s="39">
        <v>28410.15</v>
      </c>
      <c r="I1460" s="40"/>
      <c r="K1460" s="36"/>
      <c r="L1460" s="2"/>
      <c r="M1460" s="38"/>
      <c r="N1460" s="38"/>
      <c r="O1460" s="38"/>
    </row>
    <row r="1461">
      <c r="A1461" s="15" t="s">
        <v>35</v>
      </c>
      <c r="B1461" s="36" t="s">
        <v>1508</v>
      </c>
      <c r="C1461" s="37" t="s">
        <v>520</v>
      </c>
      <c r="D1461" s="29" t="str">
        <f t="shared" si="1"/>
        <v>Pacific Rubiales Energy </v>
      </c>
      <c r="E1461" s="29" t="str">
        <f t="shared" si="5"/>
        <v>0</v>
      </c>
      <c r="F1461" s="35" t="str">
        <f t="shared" si="6"/>
        <v>PACIFIC RUBIALES ENERGY CORP NPV</v>
      </c>
      <c r="G1461" s="32">
        <f t="shared" si="7"/>
        <v>6946.24</v>
      </c>
      <c r="H1461" s="39">
        <v>6946.24</v>
      </c>
      <c r="I1461" s="40"/>
      <c r="K1461" s="36"/>
      <c r="L1461" s="2"/>
      <c r="M1461" s="38"/>
      <c r="N1461" s="38"/>
      <c r="O1461" s="38"/>
    </row>
    <row r="1462">
      <c r="A1462" s="15" t="s">
        <v>35</v>
      </c>
      <c r="B1462" s="36" t="s">
        <v>1509</v>
      </c>
      <c r="C1462" s="37" t="s">
        <v>520</v>
      </c>
      <c r="D1462" s="29" t="str">
        <f t="shared" si="1"/>
        <v>0</v>
      </c>
      <c r="E1462" s="29" t="str">
        <f t="shared" si="5"/>
        <v>0</v>
      </c>
      <c r="F1462" s="29" t="str">
        <f t="shared" si="6"/>
        <v>0</v>
      </c>
      <c r="G1462" s="32" t="str">
        <f t="shared" si="7"/>
        <v>0</v>
      </c>
      <c r="H1462" s="39">
        <v>13015.09</v>
      </c>
      <c r="I1462" s="40"/>
      <c r="K1462" s="36"/>
      <c r="L1462" s="2"/>
      <c r="M1462" s="38"/>
      <c r="N1462" s="38"/>
      <c r="O1462" s="38"/>
    </row>
    <row r="1463">
      <c r="A1463" s="15" t="s">
        <v>35</v>
      </c>
      <c r="B1463" s="36" t="s">
        <v>1510</v>
      </c>
      <c r="C1463" s="37" t="s">
        <v>520</v>
      </c>
      <c r="D1463" s="29" t="str">
        <f t="shared" si="1"/>
        <v>0</v>
      </c>
      <c r="E1463" s="29" t="str">
        <f t="shared" si="5"/>
        <v>0</v>
      </c>
      <c r="F1463" s="29" t="str">
        <f t="shared" si="6"/>
        <v>0</v>
      </c>
      <c r="G1463" s="32" t="str">
        <f t="shared" si="7"/>
        <v>0</v>
      </c>
      <c r="H1463" s="39">
        <v>33899.24</v>
      </c>
      <c r="I1463" s="40"/>
      <c r="K1463" s="36"/>
      <c r="L1463" s="2"/>
      <c r="M1463" s="38"/>
      <c r="N1463" s="38"/>
      <c r="O1463" s="38"/>
    </row>
    <row r="1464">
      <c r="A1464" s="15" t="s">
        <v>35</v>
      </c>
      <c r="B1464" s="36" t="s">
        <v>1511</v>
      </c>
      <c r="C1464" s="37" t="s">
        <v>520</v>
      </c>
      <c r="D1464" s="29" t="str">
        <f t="shared" si="1"/>
        <v>0</v>
      </c>
      <c r="E1464" s="29" t="str">
        <f t="shared" si="5"/>
        <v>0</v>
      </c>
      <c r="F1464" s="29" t="str">
        <f t="shared" si="6"/>
        <v>0</v>
      </c>
      <c r="G1464" s="32" t="str">
        <f t="shared" si="7"/>
        <v>0</v>
      </c>
      <c r="H1464" s="39">
        <v>26001.51</v>
      </c>
      <c r="I1464" s="40"/>
      <c r="K1464" s="36"/>
      <c r="L1464" s="2"/>
      <c r="M1464" s="38"/>
      <c r="N1464" s="38"/>
      <c r="O1464" s="38"/>
    </row>
    <row r="1465">
      <c r="A1465" s="15" t="s">
        <v>35</v>
      </c>
      <c r="B1465" s="36" t="s">
        <v>1512</v>
      </c>
      <c r="C1465" s="37" t="s">
        <v>520</v>
      </c>
      <c r="D1465" s="29" t="str">
        <f t="shared" si="1"/>
        <v>0</v>
      </c>
      <c r="E1465" s="29" t="str">
        <f t="shared" si="5"/>
        <v>0</v>
      </c>
      <c r="F1465" s="29" t="str">
        <f t="shared" si="6"/>
        <v>0</v>
      </c>
      <c r="G1465" s="32" t="str">
        <f t="shared" si="7"/>
        <v>0</v>
      </c>
      <c r="H1465" s="39">
        <v>8768.09</v>
      </c>
      <c r="I1465" s="40"/>
      <c r="K1465" s="36"/>
      <c r="L1465" s="2"/>
      <c r="M1465" s="38"/>
      <c r="N1465" s="38"/>
      <c r="O1465" s="38"/>
    </row>
    <row r="1466">
      <c r="A1466" s="15" t="s">
        <v>35</v>
      </c>
      <c r="B1466" s="36" t="s">
        <v>1513</v>
      </c>
      <c r="C1466" s="37" t="s">
        <v>520</v>
      </c>
      <c r="D1466" s="29" t="str">
        <f t="shared" si="1"/>
        <v>0</v>
      </c>
      <c r="E1466" s="29" t="str">
        <f t="shared" si="5"/>
        <v>0</v>
      </c>
      <c r="F1466" s="29" t="str">
        <f t="shared" si="6"/>
        <v>0</v>
      </c>
      <c r="G1466" s="32" t="str">
        <f t="shared" si="7"/>
        <v>0</v>
      </c>
      <c r="H1466" s="39">
        <v>6514.25</v>
      </c>
      <c r="I1466" s="40"/>
      <c r="K1466" s="36"/>
      <c r="L1466" s="2"/>
      <c r="M1466" s="38"/>
      <c r="N1466" s="38"/>
      <c r="O1466" s="38"/>
    </row>
    <row r="1467">
      <c r="A1467" s="15" t="s">
        <v>35</v>
      </c>
      <c r="B1467" s="36" t="s">
        <v>1514</v>
      </c>
      <c r="C1467" s="37" t="s">
        <v>520</v>
      </c>
      <c r="D1467" s="29" t="str">
        <f t="shared" si="1"/>
        <v>0</v>
      </c>
      <c r="E1467" s="29" t="str">
        <f t="shared" si="5"/>
        <v>0</v>
      </c>
      <c r="F1467" s="29" t="str">
        <f t="shared" si="6"/>
        <v>0</v>
      </c>
      <c r="G1467" s="32" t="str">
        <f t="shared" si="7"/>
        <v>0</v>
      </c>
      <c r="H1467" s="39">
        <v>4954.76</v>
      </c>
      <c r="I1467" s="40"/>
      <c r="K1467" s="36"/>
      <c r="L1467" s="2"/>
      <c r="M1467" s="38"/>
      <c r="N1467" s="38"/>
      <c r="O1467" s="38"/>
    </row>
    <row r="1468">
      <c r="A1468" s="15" t="s">
        <v>35</v>
      </c>
      <c r="B1468" s="36" t="s">
        <v>1515</v>
      </c>
      <c r="C1468" s="37" t="s">
        <v>520</v>
      </c>
      <c r="D1468" s="29" t="str">
        <f t="shared" si="1"/>
        <v>0</v>
      </c>
      <c r="E1468" s="29" t="str">
        <f t="shared" si="5"/>
        <v>0</v>
      </c>
      <c r="F1468" s="29" t="str">
        <f t="shared" si="6"/>
        <v>0</v>
      </c>
      <c r="G1468" s="32" t="str">
        <f t="shared" si="7"/>
        <v>0</v>
      </c>
      <c r="H1468" s="39">
        <v>4962.1</v>
      </c>
      <c r="I1468" s="40"/>
      <c r="K1468" s="36"/>
      <c r="L1468" s="2"/>
      <c r="M1468" s="38"/>
      <c r="N1468" s="38"/>
      <c r="O1468" s="38"/>
    </row>
    <row r="1469">
      <c r="A1469" s="15" t="s">
        <v>35</v>
      </c>
      <c r="B1469" s="36" t="s">
        <v>1516</v>
      </c>
      <c r="C1469" s="37" t="s">
        <v>520</v>
      </c>
      <c r="D1469" s="29" t="str">
        <f t="shared" si="1"/>
        <v>0</v>
      </c>
      <c r="E1469" s="29" t="str">
        <f t="shared" si="5"/>
        <v>0</v>
      </c>
      <c r="F1469" s="29" t="str">
        <f t="shared" si="6"/>
        <v>0</v>
      </c>
      <c r="G1469" s="32" t="str">
        <f t="shared" si="7"/>
        <v>0</v>
      </c>
      <c r="H1469" s="39">
        <v>19243.06</v>
      </c>
      <c r="I1469" s="40"/>
      <c r="K1469" s="36"/>
      <c r="L1469" s="2"/>
      <c r="M1469" s="38"/>
      <c r="N1469" s="38"/>
      <c r="O1469" s="38"/>
    </row>
    <row r="1470">
      <c r="A1470" s="15" t="s">
        <v>35</v>
      </c>
      <c r="B1470" s="36" t="s">
        <v>1517</v>
      </c>
      <c r="C1470" s="37" t="s">
        <v>520</v>
      </c>
      <c r="D1470" s="29" t="str">
        <f t="shared" si="1"/>
        <v>0</v>
      </c>
      <c r="E1470" s="29" t="str">
        <f t="shared" si="5"/>
        <v>Peabody Energy</v>
      </c>
      <c r="F1470" s="35" t="str">
        <f t="shared" si="6"/>
        <v>PEABODY ENERGY CORP USD0.01</v>
      </c>
      <c r="G1470" s="32">
        <f t="shared" si="7"/>
        <v>7060.16</v>
      </c>
      <c r="H1470" s="39">
        <v>7060.16</v>
      </c>
      <c r="I1470" s="40"/>
      <c r="K1470" s="36"/>
      <c r="L1470" s="2"/>
      <c r="M1470" s="38"/>
      <c r="N1470" s="38"/>
      <c r="O1470" s="38"/>
    </row>
    <row r="1471">
      <c r="A1471" s="15" t="s">
        <v>35</v>
      </c>
      <c r="B1471" s="36" t="s">
        <v>1518</v>
      </c>
      <c r="C1471" s="37" t="s">
        <v>520</v>
      </c>
      <c r="D1471" s="29" t="str">
        <f t="shared" si="1"/>
        <v>0</v>
      </c>
      <c r="E1471" s="29" t="str">
        <f t="shared" si="5"/>
        <v>0</v>
      </c>
      <c r="F1471" s="29" t="str">
        <f t="shared" si="6"/>
        <v>0</v>
      </c>
      <c r="G1471" s="32" t="str">
        <f t="shared" si="7"/>
        <v>0</v>
      </c>
      <c r="H1471" s="39">
        <v>13657.57</v>
      </c>
      <c r="I1471" s="40"/>
      <c r="K1471" s="36"/>
      <c r="L1471" s="2"/>
      <c r="M1471" s="38"/>
      <c r="N1471" s="38"/>
      <c r="O1471" s="38"/>
    </row>
    <row r="1472">
      <c r="A1472" s="15" t="s">
        <v>35</v>
      </c>
      <c r="B1472" s="36" t="s">
        <v>1519</v>
      </c>
      <c r="C1472" s="37" t="s">
        <v>520</v>
      </c>
      <c r="D1472" s="29" t="str">
        <f t="shared" si="1"/>
        <v>Penn West Petroleum </v>
      </c>
      <c r="E1472" s="29" t="str">
        <f t="shared" si="5"/>
        <v>0</v>
      </c>
      <c r="F1472" s="35" t="str">
        <f t="shared" si="6"/>
        <v>PENN WEST PETROLEUM LTD</v>
      </c>
      <c r="G1472" s="32">
        <f t="shared" si="7"/>
        <v>4833.67</v>
      </c>
      <c r="H1472" s="39">
        <v>4833.67</v>
      </c>
      <c r="I1472" s="40"/>
      <c r="K1472" s="36"/>
      <c r="L1472" s="2"/>
      <c r="M1472" s="38"/>
      <c r="N1472" s="38"/>
      <c r="O1472" s="38"/>
    </row>
    <row r="1473">
      <c r="A1473" s="15" t="s">
        <v>35</v>
      </c>
      <c r="B1473" s="36" t="s">
        <v>1520</v>
      </c>
      <c r="C1473" s="37" t="s">
        <v>520</v>
      </c>
      <c r="D1473" s="29" t="str">
        <f t="shared" si="1"/>
        <v>0</v>
      </c>
      <c r="E1473" s="29" t="str">
        <f t="shared" si="5"/>
        <v>0</v>
      </c>
      <c r="F1473" s="29" t="str">
        <f t="shared" si="6"/>
        <v>0</v>
      </c>
      <c r="G1473" s="32" t="str">
        <f t="shared" si="7"/>
        <v>0</v>
      </c>
      <c r="H1473" s="39">
        <v>20916.96</v>
      </c>
      <c r="I1473" s="40"/>
      <c r="K1473" s="36"/>
      <c r="L1473" s="2"/>
      <c r="M1473" s="38"/>
      <c r="N1473" s="38"/>
      <c r="O1473" s="38"/>
    </row>
    <row r="1474">
      <c r="A1474" s="15" t="s">
        <v>35</v>
      </c>
      <c r="B1474" s="36" t="s">
        <v>1521</v>
      </c>
      <c r="C1474" s="37" t="s">
        <v>520</v>
      </c>
      <c r="D1474" s="29" t="str">
        <f t="shared" si="1"/>
        <v>0</v>
      </c>
      <c r="E1474" s="29" t="str">
        <f t="shared" si="5"/>
        <v>0</v>
      </c>
      <c r="F1474" s="29" t="str">
        <f t="shared" si="6"/>
        <v>0</v>
      </c>
      <c r="G1474" s="32" t="str">
        <f t="shared" si="7"/>
        <v>0</v>
      </c>
      <c r="H1474" s="39">
        <v>6453.23</v>
      </c>
      <c r="I1474" s="40"/>
      <c r="K1474" s="36"/>
      <c r="L1474" s="2"/>
      <c r="M1474" s="38"/>
      <c r="N1474" s="38"/>
      <c r="O1474" s="38"/>
    </row>
    <row r="1475">
      <c r="A1475" s="15" t="s">
        <v>35</v>
      </c>
      <c r="B1475" s="36" t="s">
        <v>1522</v>
      </c>
      <c r="C1475" s="37" t="s">
        <v>520</v>
      </c>
      <c r="D1475" s="29" t="str">
        <f t="shared" si="1"/>
        <v>0</v>
      </c>
      <c r="E1475" s="29" t="str">
        <f t="shared" si="5"/>
        <v>0</v>
      </c>
      <c r="F1475" s="29" t="str">
        <f t="shared" si="6"/>
        <v>0</v>
      </c>
      <c r="G1475" s="32" t="str">
        <f t="shared" si="7"/>
        <v>0</v>
      </c>
      <c r="H1475" s="39">
        <v>5346.92</v>
      </c>
      <c r="I1475" s="40"/>
      <c r="K1475" s="36"/>
      <c r="L1475" s="2"/>
      <c r="M1475" s="38"/>
      <c r="N1475" s="38"/>
      <c r="O1475" s="38"/>
    </row>
    <row r="1476">
      <c r="A1476" s="15" t="s">
        <v>35</v>
      </c>
      <c r="B1476" s="36" t="s">
        <v>1523</v>
      </c>
      <c r="C1476" s="37" t="s">
        <v>520</v>
      </c>
      <c r="D1476" s="29" t="str">
        <f t="shared" si="1"/>
        <v>0</v>
      </c>
      <c r="E1476" s="29" t="str">
        <f t="shared" si="5"/>
        <v>0</v>
      </c>
      <c r="F1476" s="29" t="str">
        <f t="shared" si="6"/>
        <v>0</v>
      </c>
      <c r="G1476" s="32" t="str">
        <f t="shared" si="7"/>
        <v>0</v>
      </c>
      <c r="H1476" s="39">
        <v>173984.34</v>
      </c>
      <c r="I1476" s="40"/>
      <c r="K1476" s="36"/>
      <c r="L1476" s="2"/>
      <c r="M1476" s="38"/>
      <c r="N1476" s="38"/>
      <c r="O1476" s="38"/>
    </row>
    <row r="1477">
      <c r="A1477" s="15" t="s">
        <v>35</v>
      </c>
      <c r="B1477" s="36" t="s">
        <v>1524</v>
      </c>
      <c r="C1477" s="37" t="s">
        <v>520</v>
      </c>
      <c r="D1477" s="29" t="str">
        <f t="shared" si="1"/>
        <v>0</v>
      </c>
      <c r="E1477" s="29" t="str">
        <f t="shared" si="5"/>
        <v>0</v>
      </c>
      <c r="F1477" s="29" t="str">
        <f t="shared" si="6"/>
        <v>0</v>
      </c>
      <c r="G1477" s="32" t="str">
        <f t="shared" si="7"/>
        <v>0</v>
      </c>
      <c r="H1477" s="39">
        <v>30694.54</v>
      </c>
      <c r="I1477" s="40"/>
      <c r="K1477" s="36"/>
      <c r="L1477" s="2"/>
      <c r="M1477" s="38"/>
      <c r="N1477" s="38"/>
      <c r="O1477" s="38"/>
    </row>
    <row r="1478">
      <c r="A1478" s="15" t="s">
        <v>35</v>
      </c>
      <c r="B1478" s="36" t="s">
        <v>1525</v>
      </c>
      <c r="C1478" s="37" t="s">
        <v>520</v>
      </c>
      <c r="D1478" s="29" t="str">
        <f t="shared" si="1"/>
        <v>0</v>
      </c>
      <c r="E1478" s="29" t="str">
        <f t="shared" si="5"/>
        <v>0</v>
      </c>
      <c r="F1478" s="29" t="str">
        <f t="shared" si="6"/>
        <v>0</v>
      </c>
      <c r="G1478" s="32" t="str">
        <f t="shared" si="7"/>
        <v>0</v>
      </c>
      <c r="H1478" s="39">
        <v>23840.8</v>
      </c>
      <c r="I1478" s="40"/>
      <c r="K1478" s="36"/>
      <c r="L1478" s="2"/>
      <c r="M1478" s="38"/>
      <c r="N1478" s="38"/>
      <c r="O1478" s="38"/>
    </row>
    <row r="1479">
      <c r="A1479" s="15" t="s">
        <v>35</v>
      </c>
      <c r="B1479" s="36" t="s">
        <v>1526</v>
      </c>
      <c r="C1479" s="37" t="s">
        <v>520</v>
      </c>
      <c r="D1479" s="29" t="str">
        <f t="shared" si="1"/>
        <v>0</v>
      </c>
      <c r="E1479" s="29" t="str">
        <f t="shared" si="5"/>
        <v>0</v>
      </c>
      <c r="F1479" s="29" t="str">
        <f t="shared" si="6"/>
        <v>0</v>
      </c>
      <c r="G1479" s="32" t="str">
        <f t="shared" si="7"/>
        <v>0</v>
      </c>
      <c r="H1479" s="39">
        <v>42559.61</v>
      </c>
      <c r="I1479" s="40"/>
      <c r="K1479" s="36"/>
      <c r="L1479" s="2"/>
      <c r="M1479" s="38"/>
      <c r="N1479" s="38"/>
      <c r="O1479" s="38"/>
    </row>
    <row r="1480">
      <c r="A1480" s="15" t="s">
        <v>35</v>
      </c>
      <c r="B1480" s="36" t="s">
        <v>1527</v>
      </c>
      <c r="C1480" s="37" t="s">
        <v>520</v>
      </c>
      <c r="D1480" s="29" t="str">
        <f t="shared" si="1"/>
        <v>0</v>
      </c>
      <c r="E1480" s="29" t="str">
        <f t="shared" si="5"/>
        <v>0</v>
      </c>
      <c r="F1480" s="29" t="str">
        <f t="shared" si="6"/>
        <v>0</v>
      </c>
      <c r="G1480" s="32" t="str">
        <f t="shared" si="7"/>
        <v>0</v>
      </c>
      <c r="H1480" s="39">
        <v>34426.35</v>
      </c>
      <c r="I1480" s="40"/>
      <c r="K1480" s="36"/>
      <c r="L1480" s="2"/>
      <c r="M1480" s="38"/>
      <c r="N1480" s="38"/>
      <c r="O1480" s="38"/>
    </row>
    <row r="1481">
      <c r="A1481" s="15" t="s">
        <v>35</v>
      </c>
      <c r="B1481" s="36" t="s">
        <v>1528</v>
      </c>
      <c r="C1481" s="37" t="s">
        <v>520</v>
      </c>
      <c r="D1481" s="29" t="str">
        <f t="shared" si="1"/>
        <v>0</v>
      </c>
      <c r="E1481" s="29" t="str">
        <f t="shared" si="5"/>
        <v>0</v>
      </c>
      <c r="F1481" s="29" t="str">
        <f t="shared" si="6"/>
        <v>0</v>
      </c>
      <c r="G1481" s="32" t="str">
        <f t="shared" si="7"/>
        <v>0</v>
      </c>
      <c r="H1481" s="39">
        <v>8250.46</v>
      </c>
      <c r="I1481" s="40"/>
      <c r="K1481" s="36"/>
      <c r="L1481" s="2"/>
      <c r="M1481" s="38"/>
      <c r="N1481" s="38"/>
      <c r="O1481" s="38"/>
    </row>
    <row r="1482">
      <c r="A1482" s="15" t="s">
        <v>35</v>
      </c>
      <c r="B1482" s="36" t="s">
        <v>1529</v>
      </c>
      <c r="C1482" s="37" t="s">
        <v>520</v>
      </c>
      <c r="D1482" s="29" t="str">
        <f t="shared" si="1"/>
        <v>0</v>
      </c>
      <c r="E1482" s="29" t="str">
        <f t="shared" si="5"/>
        <v>0</v>
      </c>
      <c r="F1482" s="29" t="str">
        <f t="shared" si="6"/>
        <v>0</v>
      </c>
      <c r="G1482" s="32" t="str">
        <f t="shared" si="7"/>
        <v>0</v>
      </c>
      <c r="H1482" s="39">
        <v>7903.96</v>
      </c>
      <c r="I1482" s="40"/>
      <c r="K1482" s="36"/>
      <c r="L1482" s="2"/>
      <c r="M1482" s="38"/>
      <c r="N1482" s="38"/>
      <c r="O1482" s="38"/>
    </row>
    <row r="1483">
      <c r="A1483" s="15" t="s">
        <v>35</v>
      </c>
      <c r="B1483" s="36" t="s">
        <v>1530</v>
      </c>
      <c r="C1483" s="37" t="s">
        <v>520</v>
      </c>
      <c r="D1483" s="29" t="str">
        <f t="shared" si="1"/>
        <v>0</v>
      </c>
      <c r="E1483" s="29" t="str">
        <f t="shared" si="5"/>
        <v>0</v>
      </c>
      <c r="F1483" s="29" t="str">
        <f t="shared" si="6"/>
        <v>0</v>
      </c>
      <c r="G1483" s="32" t="str">
        <f t="shared" si="7"/>
        <v>0</v>
      </c>
      <c r="H1483" s="39">
        <v>10850.53</v>
      </c>
      <c r="I1483" s="40"/>
      <c r="K1483" s="36"/>
      <c r="L1483" s="2"/>
      <c r="M1483" s="38"/>
      <c r="N1483" s="38"/>
      <c r="O1483" s="38"/>
    </row>
    <row r="1484">
      <c r="A1484" s="15" t="s">
        <v>35</v>
      </c>
      <c r="B1484" s="36" t="s">
        <v>1531</v>
      </c>
      <c r="C1484" s="37" t="s">
        <v>520</v>
      </c>
      <c r="D1484" s="29" t="str">
        <f t="shared" si="1"/>
        <v>0</v>
      </c>
      <c r="E1484" s="29" t="str">
        <f t="shared" si="5"/>
        <v>0</v>
      </c>
      <c r="F1484" s="29" t="str">
        <f t="shared" si="6"/>
        <v>0</v>
      </c>
      <c r="G1484" s="32" t="str">
        <f t="shared" si="7"/>
        <v>0</v>
      </c>
      <c r="H1484" s="39">
        <v>269660.72</v>
      </c>
      <c r="I1484" s="40"/>
      <c r="K1484" s="36"/>
      <c r="L1484" s="2"/>
      <c r="M1484" s="38"/>
      <c r="N1484" s="38"/>
      <c r="O1484" s="38"/>
    </row>
    <row r="1485">
      <c r="A1485" s="15" t="s">
        <v>35</v>
      </c>
      <c r="B1485" s="36" t="s">
        <v>1532</v>
      </c>
      <c r="C1485" s="37" t="s">
        <v>520</v>
      </c>
      <c r="D1485" s="29" t="str">
        <f t="shared" si="1"/>
        <v>0</v>
      </c>
      <c r="E1485" s="29" t="str">
        <f t="shared" si="5"/>
        <v>0</v>
      </c>
      <c r="F1485" s="29" t="str">
        <f t="shared" si="6"/>
        <v>0</v>
      </c>
      <c r="G1485" s="32" t="str">
        <f t="shared" si="7"/>
        <v>0</v>
      </c>
      <c r="H1485" s="39">
        <v>5455.0</v>
      </c>
      <c r="I1485" s="40"/>
      <c r="K1485" s="36"/>
      <c r="L1485" s="2"/>
      <c r="M1485" s="38"/>
      <c r="N1485" s="38"/>
      <c r="O1485" s="38"/>
    </row>
    <row r="1486">
      <c r="A1486" s="15" t="s">
        <v>35</v>
      </c>
      <c r="B1486" s="36" t="s">
        <v>1533</v>
      </c>
      <c r="C1486" s="37" t="s">
        <v>520</v>
      </c>
      <c r="D1486" s="29" t="str">
        <f t="shared" si="1"/>
        <v>0</v>
      </c>
      <c r="E1486" s="29" t="str">
        <f t="shared" si="5"/>
        <v>0</v>
      </c>
      <c r="F1486" s="29" t="str">
        <f t="shared" si="6"/>
        <v>0</v>
      </c>
      <c r="G1486" s="32" t="str">
        <f t="shared" si="7"/>
        <v>0</v>
      </c>
      <c r="H1486" s="39">
        <v>189622.22</v>
      </c>
      <c r="I1486" s="40"/>
      <c r="K1486" s="36"/>
      <c r="L1486" s="2"/>
      <c r="M1486" s="38"/>
      <c r="N1486" s="38"/>
      <c r="O1486" s="38"/>
    </row>
    <row r="1487">
      <c r="A1487" s="15" t="s">
        <v>35</v>
      </c>
      <c r="B1487" s="36" t="s">
        <v>1534</v>
      </c>
      <c r="C1487" s="37" t="s">
        <v>520</v>
      </c>
      <c r="D1487" s="29" t="str">
        <f t="shared" si="1"/>
        <v>0</v>
      </c>
      <c r="E1487" s="29" t="str">
        <f t="shared" si="5"/>
        <v>0</v>
      </c>
      <c r="F1487" s="29" t="str">
        <f t="shared" si="6"/>
        <v>0</v>
      </c>
      <c r="G1487" s="32" t="str">
        <f t="shared" si="7"/>
        <v>0</v>
      </c>
      <c r="H1487" s="39">
        <v>62813.61</v>
      </c>
      <c r="I1487" s="40"/>
      <c r="K1487" s="36"/>
      <c r="L1487" s="2"/>
      <c r="M1487" s="38"/>
      <c r="N1487" s="38"/>
      <c r="O1487" s="38"/>
    </row>
    <row r="1488">
      <c r="A1488" s="15" t="s">
        <v>35</v>
      </c>
      <c r="B1488" s="36" t="s">
        <v>1535</v>
      </c>
      <c r="C1488" s="37" t="s">
        <v>520</v>
      </c>
      <c r="D1488" s="29" t="str">
        <f t="shared" si="1"/>
        <v>0</v>
      </c>
      <c r="E1488" s="29" t="str">
        <f t="shared" si="5"/>
        <v>0</v>
      </c>
      <c r="F1488" s="29" t="str">
        <f t="shared" si="6"/>
        <v>0</v>
      </c>
      <c r="G1488" s="32" t="str">
        <f t="shared" si="7"/>
        <v>0</v>
      </c>
      <c r="H1488" s="39">
        <v>7580.87</v>
      </c>
      <c r="I1488" s="40"/>
      <c r="K1488" s="36"/>
      <c r="L1488" s="2"/>
      <c r="M1488" s="38"/>
      <c r="N1488" s="38"/>
      <c r="O1488" s="38"/>
    </row>
    <row r="1489">
      <c r="A1489" s="15" t="s">
        <v>35</v>
      </c>
      <c r="B1489" s="36" t="s">
        <v>1536</v>
      </c>
      <c r="C1489" s="37" t="s">
        <v>520</v>
      </c>
      <c r="D1489" s="29" t="str">
        <f t="shared" si="1"/>
        <v>0</v>
      </c>
      <c r="E1489" s="29" t="str">
        <f t="shared" si="5"/>
        <v>0</v>
      </c>
      <c r="F1489" s="29" t="str">
        <f t="shared" si="6"/>
        <v>0</v>
      </c>
      <c r="G1489" s="32" t="str">
        <f t="shared" si="7"/>
        <v>0</v>
      </c>
      <c r="H1489" s="39">
        <v>34068.1</v>
      </c>
      <c r="I1489" s="40"/>
      <c r="K1489" s="36"/>
      <c r="L1489" s="2"/>
      <c r="M1489" s="38"/>
      <c r="N1489" s="38"/>
      <c r="O1489" s="38"/>
    </row>
    <row r="1490">
      <c r="A1490" s="15" t="s">
        <v>35</v>
      </c>
      <c r="B1490" s="36" t="s">
        <v>1537</v>
      </c>
      <c r="C1490" s="37" t="s">
        <v>520</v>
      </c>
      <c r="D1490" s="29" t="str">
        <f t="shared" si="1"/>
        <v>0</v>
      </c>
      <c r="E1490" s="29" t="str">
        <f t="shared" si="5"/>
        <v>0</v>
      </c>
      <c r="F1490" s="29" t="str">
        <f t="shared" si="6"/>
        <v>0</v>
      </c>
      <c r="G1490" s="32" t="str">
        <f t="shared" si="7"/>
        <v>0</v>
      </c>
      <c r="H1490" s="39">
        <v>5985.65</v>
      </c>
      <c r="I1490" s="40"/>
      <c r="K1490" s="36"/>
      <c r="L1490" s="2"/>
      <c r="M1490" s="38"/>
      <c r="N1490" s="38"/>
      <c r="O1490" s="38"/>
    </row>
    <row r="1491">
      <c r="A1491" s="15" t="s">
        <v>35</v>
      </c>
      <c r="B1491" s="36" t="s">
        <v>1538</v>
      </c>
      <c r="C1491" s="37" t="s">
        <v>520</v>
      </c>
      <c r="D1491" s="29" t="str">
        <f t="shared" si="1"/>
        <v>0</v>
      </c>
      <c r="E1491" s="29" t="str">
        <f t="shared" si="5"/>
        <v>0</v>
      </c>
      <c r="F1491" s="29" t="str">
        <f t="shared" si="6"/>
        <v>0</v>
      </c>
      <c r="G1491" s="32" t="str">
        <f t="shared" si="7"/>
        <v>0</v>
      </c>
      <c r="H1491" s="39">
        <v>15591.73</v>
      </c>
      <c r="I1491" s="40"/>
      <c r="K1491" s="36"/>
      <c r="L1491" s="2"/>
      <c r="M1491" s="38"/>
      <c r="N1491" s="38"/>
      <c r="O1491" s="38"/>
    </row>
    <row r="1492">
      <c r="A1492" s="15" t="s">
        <v>35</v>
      </c>
      <c r="B1492" s="36" t="s">
        <v>1539</v>
      </c>
      <c r="C1492" s="37" t="s">
        <v>520</v>
      </c>
      <c r="D1492" s="29" t="str">
        <f t="shared" si="1"/>
        <v>0</v>
      </c>
      <c r="E1492" s="29" t="str">
        <f t="shared" si="5"/>
        <v>0</v>
      </c>
      <c r="F1492" s="29" t="str">
        <f t="shared" si="6"/>
        <v>0</v>
      </c>
      <c r="G1492" s="32" t="str">
        <f t="shared" si="7"/>
        <v>0</v>
      </c>
      <c r="H1492" s="39">
        <v>11657.1</v>
      </c>
      <c r="I1492" s="40"/>
      <c r="K1492" s="36"/>
      <c r="L1492" s="2"/>
      <c r="M1492" s="38"/>
      <c r="N1492" s="38"/>
      <c r="O1492" s="38"/>
    </row>
    <row r="1493">
      <c r="A1493" s="15" t="s">
        <v>35</v>
      </c>
      <c r="B1493" s="36" t="s">
        <v>1540</v>
      </c>
      <c r="C1493" s="37" t="s">
        <v>520</v>
      </c>
      <c r="D1493" s="29" t="str">
        <f t="shared" si="1"/>
        <v>0</v>
      </c>
      <c r="E1493" s="29" t="str">
        <f t="shared" si="5"/>
        <v>0</v>
      </c>
      <c r="F1493" s="29" t="str">
        <f t="shared" si="6"/>
        <v>0</v>
      </c>
      <c r="G1493" s="32" t="str">
        <f t="shared" si="7"/>
        <v>0</v>
      </c>
      <c r="H1493" s="39">
        <v>56262.08</v>
      </c>
      <c r="I1493" s="40"/>
      <c r="K1493" s="36"/>
      <c r="L1493" s="2"/>
      <c r="M1493" s="38"/>
      <c r="N1493" s="38"/>
      <c r="O1493" s="38"/>
    </row>
    <row r="1494">
      <c r="A1494" s="15" t="s">
        <v>35</v>
      </c>
      <c r="B1494" s="36" t="s">
        <v>1541</v>
      </c>
      <c r="C1494" s="37" t="s">
        <v>520</v>
      </c>
      <c r="D1494" s="29" t="str">
        <f t="shared" si="1"/>
        <v>0</v>
      </c>
      <c r="E1494" s="29" t="str">
        <f t="shared" si="5"/>
        <v>0</v>
      </c>
      <c r="F1494" s="29" t="str">
        <f t="shared" si="6"/>
        <v>0</v>
      </c>
      <c r="G1494" s="32" t="str">
        <f t="shared" si="7"/>
        <v>0</v>
      </c>
      <c r="H1494" s="39">
        <v>6034.43</v>
      </c>
      <c r="I1494" s="40"/>
      <c r="K1494" s="36"/>
      <c r="L1494" s="2"/>
      <c r="M1494" s="38"/>
      <c r="N1494" s="38"/>
      <c r="O1494" s="38"/>
    </row>
    <row r="1495">
      <c r="A1495" s="15" t="s">
        <v>35</v>
      </c>
      <c r="B1495" s="36" t="s">
        <v>1542</v>
      </c>
      <c r="C1495" s="37" t="s">
        <v>520</v>
      </c>
      <c r="D1495" s="29" t="str">
        <f t="shared" si="1"/>
        <v>0</v>
      </c>
      <c r="E1495" s="29" t="str">
        <f t="shared" si="5"/>
        <v>0</v>
      </c>
      <c r="F1495" s="29" t="str">
        <f t="shared" si="6"/>
        <v>0</v>
      </c>
      <c r="G1495" s="32" t="str">
        <f t="shared" si="7"/>
        <v>0</v>
      </c>
      <c r="H1495" s="39">
        <v>21749.66</v>
      </c>
      <c r="I1495" s="40"/>
      <c r="K1495" s="36"/>
      <c r="L1495" s="2"/>
      <c r="M1495" s="38"/>
      <c r="N1495" s="38"/>
      <c r="O1495" s="38"/>
    </row>
    <row r="1496">
      <c r="A1496" s="15" t="s">
        <v>35</v>
      </c>
      <c r="B1496" s="36" t="s">
        <v>1543</v>
      </c>
      <c r="C1496" s="37" t="s">
        <v>520</v>
      </c>
      <c r="D1496" s="29" t="str">
        <f t="shared" si="1"/>
        <v>0</v>
      </c>
      <c r="E1496" s="29" t="str">
        <f t="shared" si="5"/>
        <v>0</v>
      </c>
      <c r="F1496" s="29" t="str">
        <f t="shared" si="6"/>
        <v>0</v>
      </c>
      <c r="G1496" s="32" t="str">
        <f t="shared" si="7"/>
        <v>0</v>
      </c>
      <c r="H1496" s="39">
        <v>31195.45</v>
      </c>
      <c r="I1496" s="40"/>
      <c r="K1496" s="36"/>
      <c r="L1496" s="2"/>
      <c r="M1496" s="38"/>
      <c r="N1496" s="38"/>
      <c r="O1496" s="38"/>
    </row>
    <row r="1497">
      <c r="A1497" s="15" t="s">
        <v>35</v>
      </c>
      <c r="B1497" s="36" t="s">
        <v>1544</v>
      </c>
      <c r="C1497" s="37" t="s">
        <v>520</v>
      </c>
      <c r="D1497" s="29" t="str">
        <f t="shared" si="1"/>
        <v>0</v>
      </c>
      <c r="E1497" s="29" t="str">
        <f t="shared" si="5"/>
        <v>0</v>
      </c>
      <c r="F1497" s="29" t="str">
        <f t="shared" si="6"/>
        <v>0</v>
      </c>
      <c r="G1497" s="32" t="str">
        <f t="shared" si="7"/>
        <v>0</v>
      </c>
      <c r="H1497" s="39">
        <v>37680.69</v>
      </c>
      <c r="I1497" s="40"/>
      <c r="K1497" s="36"/>
      <c r="L1497" s="2"/>
      <c r="M1497" s="38"/>
      <c r="N1497" s="38"/>
      <c r="O1497" s="38"/>
    </row>
    <row r="1498">
      <c r="A1498" s="15" t="s">
        <v>35</v>
      </c>
      <c r="B1498" s="36" t="s">
        <v>1545</v>
      </c>
      <c r="C1498" s="37" t="s">
        <v>520</v>
      </c>
      <c r="D1498" s="29" t="str">
        <f t="shared" si="1"/>
        <v>0</v>
      </c>
      <c r="E1498" s="29" t="str">
        <f t="shared" si="5"/>
        <v>0</v>
      </c>
      <c r="F1498" s="29" t="str">
        <f t="shared" si="6"/>
        <v>0</v>
      </c>
      <c r="G1498" s="32" t="str">
        <f t="shared" si="7"/>
        <v>0</v>
      </c>
      <c r="H1498" s="39">
        <v>14330.08</v>
      </c>
      <c r="I1498" s="40"/>
      <c r="K1498" s="36"/>
      <c r="L1498" s="2"/>
      <c r="M1498" s="38"/>
      <c r="N1498" s="38"/>
      <c r="O1498" s="38"/>
    </row>
    <row r="1499">
      <c r="A1499" s="15" t="s">
        <v>35</v>
      </c>
      <c r="B1499" s="36" t="s">
        <v>1546</v>
      </c>
      <c r="C1499" s="37" t="s">
        <v>520</v>
      </c>
      <c r="D1499" s="29" t="str">
        <f t="shared" si="1"/>
        <v>0</v>
      </c>
      <c r="E1499" s="29" t="str">
        <f t="shared" si="5"/>
        <v>0</v>
      </c>
      <c r="F1499" s="29" t="str">
        <f t="shared" si="6"/>
        <v>0</v>
      </c>
      <c r="G1499" s="32" t="str">
        <f t="shared" si="7"/>
        <v>0</v>
      </c>
      <c r="H1499" s="39">
        <v>17164.17</v>
      </c>
      <c r="I1499" s="40"/>
      <c r="K1499" s="36"/>
      <c r="L1499" s="2"/>
      <c r="M1499" s="38"/>
      <c r="N1499" s="38"/>
      <c r="O1499" s="38"/>
    </row>
    <row r="1500">
      <c r="A1500" s="15" t="s">
        <v>35</v>
      </c>
      <c r="B1500" s="36" t="s">
        <v>1547</v>
      </c>
      <c r="C1500" s="37" t="s">
        <v>520</v>
      </c>
      <c r="D1500" s="29" t="str">
        <f t="shared" si="1"/>
        <v>0</v>
      </c>
      <c r="E1500" s="29" t="str">
        <f t="shared" si="5"/>
        <v>0</v>
      </c>
      <c r="F1500" s="29" t="str">
        <f t="shared" si="6"/>
        <v>0</v>
      </c>
      <c r="G1500" s="32" t="str">
        <f t="shared" si="7"/>
        <v>0</v>
      </c>
      <c r="H1500" s="39">
        <v>11322.86</v>
      </c>
      <c r="I1500" s="40"/>
      <c r="K1500" s="36"/>
      <c r="L1500" s="2"/>
      <c r="M1500" s="38"/>
      <c r="N1500" s="38"/>
      <c r="O1500" s="38"/>
    </row>
    <row r="1501">
      <c r="A1501" s="15" t="s">
        <v>35</v>
      </c>
      <c r="B1501" s="36" t="s">
        <v>1548</v>
      </c>
      <c r="C1501" s="37" t="s">
        <v>520</v>
      </c>
      <c r="D1501" s="29" t="str">
        <f t="shared" si="1"/>
        <v>0</v>
      </c>
      <c r="E1501" s="29" t="str">
        <f t="shared" si="5"/>
        <v>0</v>
      </c>
      <c r="F1501" s="29" t="str">
        <f t="shared" si="6"/>
        <v>0</v>
      </c>
      <c r="G1501" s="32" t="str">
        <f t="shared" si="7"/>
        <v>0</v>
      </c>
      <c r="H1501" s="39">
        <v>11558.81</v>
      </c>
      <c r="I1501" s="40"/>
      <c r="K1501" s="36"/>
      <c r="L1501" s="2"/>
      <c r="M1501" s="38"/>
      <c r="N1501" s="38"/>
      <c r="O1501" s="38"/>
    </row>
    <row r="1502">
      <c r="A1502" s="15" t="s">
        <v>35</v>
      </c>
      <c r="B1502" s="36" t="s">
        <v>1549</v>
      </c>
      <c r="C1502" s="37" t="s">
        <v>520</v>
      </c>
      <c r="D1502" s="29" t="str">
        <f t="shared" si="1"/>
        <v>0</v>
      </c>
      <c r="E1502" s="29" t="str">
        <f t="shared" si="5"/>
        <v>0</v>
      </c>
      <c r="F1502" s="29" t="str">
        <f t="shared" si="6"/>
        <v>0</v>
      </c>
      <c r="G1502" s="32" t="str">
        <f t="shared" si="7"/>
        <v>0</v>
      </c>
      <c r="H1502" s="39">
        <v>36715.57</v>
      </c>
      <c r="I1502" s="40"/>
      <c r="K1502" s="36"/>
      <c r="L1502" s="2"/>
      <c r="M1502" s="38"/>
      <c r="N1502" s="38"/>
      <c r="O1502" s="38"/>
    </row>
    <row r="1503">
      <c r="A1503" s="15" t="s">
        <v>35</v>
      </c>
      <c r="B1503" s="36" t="s">
        <v>1550</v>
      </c>
      <c r="C1503" s="37" t="s">
        <v>520</v>
      </c>
      <c r="D1503" s="29" t="str">
        <f t="shared" si="1"/>
        <v>0</v>
      </c>
      <c r="E1503" s="29" t="str">
        <f t="shared" si="5"/>
        <v>0</v>
      </c>
      <c r="F1503" s="29" t="str">
        <f t="shared" si="6"/>
        <v>0</v>
      </c>
      <c r="G1503" s="32" t="str">
        <f t="shared" si="7"/>
        <v>0</v>
      </c>
      <c r="H1503" s="39">
        <v>26131.03</v>
      </c>
      <c r="I1503" s="40"/>
      <c r="K1503" s="36"/>
      <c r="L1503" s="2"/>
      <c r="M1503" s="38"/>
      <c r="N1503" s="38"/>
      <c r="O1503" s="38"/>
    </row>
    <row r="1504">
      <c r="A1504" s="15" t="s">
        <v>35</v>
      </c>
      <c r="B1504" s="36" t="s">
        <v>1551</v>
      </c>
      <c r="C1504" s="37" t="s">
        <v>520</v>
      </c>
      <c r="D1504" s="29" t="str">
        <f t="shared" si="1"/>
        <v>0</v>
      </c>
      <c r="E1504" s="29" t="str">
        <f t="shared" si="5"/>
        <v>0</v>
      </c>
      <c r="F1504" s="29" t="str">
        <f t="shared" si="6"/>
        <v>0</v>
      </c>
      <c r="G1504" s="32" t="str">
        <f t="shared" si="7"/>
        <v>0</v>
      </c>
      <c r="H1504" s="39">
        <v>6180.66</v>
      </c>
      <c r="I1504" s="40"/>
      <c r="K1504" s="36"/>
      <c r="L1504" s="2"/>
      <c r="M1504" s="38"/>
      <c r="N1504" s="38"/>
      <c r="O1504" s="38"/>
    </row>
    <row r="1505">
      <c r="A1505" s="15" t="s">
        <v>35</v>
      </c>
      <c r="B1505" s="36" t="s">
        <v>1552</v>
      </c>
      <c r="C1505" s="37" t="s">
        <v>520</v>
      </c>
      <c r="D1505" s="29" t="str">
        <f t="shared" si="1"/>
        <v>0</v>
      </c>
      <c r="E1505" s="29" t="str">
        <f t="shared" si="5"/>
        <v>0</v>
      </c>
      <c r="F1505" s="29" t="str">
        <f t="shared" si="6"/>
        <v>0</v>
      </c>
      <c r="G1505" s="32" t="str">
        <f t="shared" si="7"/>
        <v>0</v>
      </c>
      <c r="H1505" s="39">
        <v>51389.89</v>
      </c>
      <c r="I1505" s="40"/>
      <c r="K1505" s="36"/>
      <c r="L1505" s="2"/>
      <c r="M1505" s="38"/>
      <c r="N1505" s="38"/>
      <c r="O1505" s="38"/>
    </row>
    <row r="1506">
      <c r="A1506" s="15" t="s">
        <v>35</v>
      </c>
      <c r="B1506" s="36" t="s">
        <v>1553</v>
      </c>
      <c r="C1506" s="37" t="s">
        <v>520</v>
      </c>
      <c r="D1506" s="29" t="str">
        <f t="shared" si="1"/>
        <v>0</v>
      </c>
      <c r="E1506" s="29" t="str">
        <f t="shared" si="5"/>
        <v>0</v>
      </c>
      <c r="F1506" s="29" t="str">
        <f t="shared" si="6"/>
        <v>0</v>
      </c>
      <c r="G1506" s="32" t="str">
        <f t="shared" si="7"/>
        <v>0</v>
      </c>
      <c r="H1506" s="39">
        <v>52516.97</v>
      </c>
      <c r="I1506" s="40"/>
      <c r="K1506" s="36"/>
      <c r="L1506" s="2"/>
      <c r="M1506" s="38"/>
      <c r="N1506" s="38"/>
      <c r="O1506" s="38"/>
    </row>
    <row r="1507">
      <c r="A1507" s="15" t="s">
        <v>35</v>
      </c>
      <c r="B1507" s="36" t="s">
        <v>1554</v>
      </c>
      <c r="C1507" s="37" t="s">
        <v>520</v>
      </c>
      <c r="D1507" s="29" t="str">
        <f t="shared" si="1"/>
        <v>0</v>
      </c>
      <c r="E1507" s="29" t="str">
        <f t="shared" si="5"/>
        <v>0</v>
      </c>
      <c r="F1507" s="29" t="str">
        <f t="shared" si="6"/>
        <v>0</v>
      </c>
      <c r="G1507" s="32" t="str">
        <f t="shared" si="7"/>
        <v>0</v>
      </c>
      <c r="H1507" s="39">
        <v>5316.37</v>
      </c>
      <c r="I1507" s="40"/>
      <c r="K1507" s="36"/>
      <c r="L1507" s="2"/>
      <c r="M1507" s="38"/>
      <c r="N1507" s="38"/>
      <c r="O1507" s="38"/>
    </row>
    <row r="1508">
      <c r="A1508" s="15" t="s">
        <v>35</v>
      </c>
      <c r="B1508" s="36" t="s">
        <v>1555</v>
      </c>
      <c r="C1508" s="37" t="s">
        <v>520</v>
      </c>
      <c r="D1508" s="29" t="str">
        <f t="shared" si="1"/>
        <v>0</v>
      </c>
      <c r="E1508" s="29" t="str">
        <f t="shared" si="5"/>
        <v>0</v>
      </c>
      <c r="F1508" s="29" t="str">
        <f t="shared" si="6"/>
        <v>0</v>
      </c>
      <c r="G1508" s="32" t="str">
        <f t="shared" si="7"/>
        <v>0</v>
      </c>
      <c r="H1508" s="39">
        <v>81058.54</v>
      </c>
      <c r="I1508" s="40"/>
      <c r="K1508" s="36"/>
      <c r="L1508" s="2"/>
      <c r="M1508" s="38"/>
      <c r="N1508" s="38"/>
      <c r="O1508" s="38"/>
    </row>
    <row r="1509">
      <c r="A1509" s="15" t="s">
        <v>35</v>
      </c>
      <c r="B1509" s="36" t="s">
        <v>1556</v>
      </c>
      <c r="C1509" s="37" t="s">
        <v>520</v>
      </c>
      <c r="D1509" s="29" t="str">
        <f t="shared" si="1"/>
        <v>0</v>
      </c>
      <c r="E1509" s="29" t="str">
        <f t="shared" si="5"/>
        <v>0</v>
      </c>
      <c r="F1509" s="29" t="str">
        <f t="shared" si="6"/>
        <v>0</v>
      </c>
      <c r="G1509" s="32" t="str">
        <f t="shared" si="7"/>
        <v>0</v>
      </c>
      <c r="H1509" s="39">
        <v>20711.75</v>
      </c>
      <c r="I1509" s="40"/>
      <c r="K1509" s="36"/>
      <c r="L1509" s="2"/>
      <c r="M1509" s="38"/>
      <c r="N1509" s="38"/>
      <c r="O1509" s="38"/>
    </row>
    <row r="1510">
      <c r="A1510" s="15" t="s">
        <v>35</v>
      </c>
      <c r="B1510" s="36" t="s">
        <v>1557</v>
      </c>
      <c r="C1510" s="37" t="s">
        <v>520</v>
      </c>
      <c r="D1510" s="29" t="str">
        <f t="shared" si="1"/>
        <v>0</v>
      </c>
      <c r="E1510" s="29" t="str">
        <f t="shared" si="5"/>
        <v>0</v>
      </c>
      <c r="F1510" s="29" t="str">
        <f t="shared" si="6"/>
        <v>0</v>
      </c>
      <c r="G1510" s="32" t="str">
        <f t="shared" si="7"/>
        <v>0</v>
      </c>
      <c r="H1510" s="39">
        <v>300506.04</v>
      </c>
      <c r="I1510" s="40"/>
      <c r="K1510" s="36"/>
      <c r="L1510" s="2"/>
      <c r="M1510" s="38"/>
      <c r="N1510" s="38"/>
      <c r="O1510" s="38"/>
    </row>
    <row r="1511">
      <c r="A1511" s="15" t="s">
        <v>35</v>
      </c>
      <c r="B1511" s="36" t="s">
        <v>1558</v>
      </c>
      <c r="C1511" s="37" t="s">
        <v>520</v>
      </c>
      <c r="D1511" s="29" t="str">
        <f t="shared" si="1"/>
        <v>0</v>
      </c>
      <c r="E1511" s="29" t="str">
        <f t="shared" si="5"/>
        <v>0</v>
      </c>
      <c r="F1511" s="29" t="str">
        <f t="shared" si="6"/>
        <v>0</v>
      </c>
      <c r="G1511" s="32" t="str">
        <f t="shared" si="7"/>
        <v>0</v>
      </c>
      <c r="H1511" s="39">
        <v>20422.44</v>
      </c>
      <c r="I1511" s="40"/>
      <c r="K1511" s="36"/>
      <c r="L1511" s="2"/>
      <c r="M1511" s="38"/>
      <c r="N1511" s="38"/>
      <c r="O1511" s="38"/>
    </row>
    <row r="1512">
      <c r="A1512" s="15" t="s">
        <v>35</v>
      </c>
      <c r="B1512" s="36" t="s">
        <v>1559</v>
      </c>
      <c r="C1512" s="37" t="s">
        <v>520</v>
      </c>
      <c r="D1512" s="29" t="str">
        <f t="shared" si="1"/>
        <v>0</v>
      </c>
      <c r="E1512" s="29" t="str">
        <f t="shared" si="5"/>
        <v>0</v>
      </c>
      <c r="F1512" s="29" t="str">
        <f t="shared" si="6"/>
        <v>0</v>
      </c>
      <c r="G1512" s="32" t="str">
        <f t="shared" si="7"/>
        <v>0</v>
      </c>
      <c r="H1512" s="39">
        <v>24672.91</v>
      </c>
      <c r="I1512" s="40"/>
      <c r="K1512" s="36"/>
      <c r="L1512" s="2"/>
      <c r="M1512" s="38"/>
      <c r="N1512" s="38"/>
      <c r="O1512" s="38"/>
    </row>
    <row r="1513">
      <c r="A1513" s="15" t="s">
        <v>35</v>
      </c>
      <c r="B1513" s="36" t="s">
        <v>1560</v>
      </c>
      <c r="C1513" s="37" t="s">
        <v>520</v>
      </c>
      <c r="D1513" s="29" t="str">
        <f t="shared" si="1"/>
        <v>0</v>
      </c>
      <c r="E1513" s="29" t="str">
        <f t="shared" si="5"/>
        <v>0</v>
      </c>
      <c r="F1513" s="29" t="str">
        <f t="shared" si="6"/>
        <v>0</v>
      </c>
      <c r="G1513" s="32" t="str">
        <f t="shared" si="7"/>
        <v>0</v>
      </c>
      <c r="H1513" s="39">
        <v>56691.66</v>
      </c>
      <c r="I1513" s="40"/>
      <c r="K1513" s="36"/>
      <c r="L1513" s="2"/>
      <c r="M1513" s="38"/>
      <c r="N1513" s="38"/>
      <c r="O1513" s="38"/>
    </row>
    <row r="1514">
      <c r="A1514" s="15" t="s">
        <v>35</v>
      </c>
      <c r="B1514" s="36" t="s">
        <v>1561</v>
      </c>
      <c r="C1514" s="37" t="s">
        <v>520</v>
      </c>
      <c r="D1514" s="29" t="str">
        <f t="shared" si="1"/>
        <v>0</v>
      </c>
      <c r="E1514" s="29" t="str">
        <f t="shared" si="5"/>
        <v>0</v>
      </c>
      <c r="F1514" s="29" t="str">
        <f t="shared" si="6"/>
        <v>0</v>
      </c>
      <c r="G1514" s="32" t="str">
        <f t="shared" si="7"/>
        <v>0</v>
      </c>
      <c r="H1514" s="39">
        <v>7732.0</v>
      </c>
      <c r="I1514" s="40"/>
      <c r="K1514" s="36"/>
      <c r="L1514" s="2"/>
      <c r="M1514" s="38"/>
      <c r="N1514" s="38"/>
      <c r="O1514" s="38"/>
    </row>
    <row r="1515">
      <c r="A1515" s="15" t="s">
        <v>35</v>
      </c>
      <c r="B1515" s="36" t="s">
        <v>1562</v>
      </c>
      <c r="C1515" s="37" t="s">
        <v>520</v>
      </c>
      <c r="D1515" s="29" t="str">
        <f t="shared" si="1"/>
        <v>0</v>
      </c>
      <c r="E1515" s="29" t="str">
        <f t="shared" si="5"/>
        <v>0</v>
      </c>
      <c r="F1515" s="29" t="str">
        <f t="shared" si="6"/>
        <v>0</v>
      </c>
      <c r="G1515" s="32" t="str">
        <f t="shared" si="7"/>
        <v>0</v>
      </c>
      <c r="H1515" s="39">
        <v>4685.53</v>
      </c>
      <c r="I1515" s="40"/>
      <c r="K1515" s="36"/>
      <c r="L1515" s="2"/>
      <c r="M1515" s="38"/>
      <c r="N1515" s="38"/>
      <c r="O1515" s="38"/>
    </row>
    <row r="1516">
      <c r="A1516" s="15" t="s">
        <v>35</v>
      </c>
      <c r="B1516" s="36" t="s">
        <v>1563</v>
      </c>
      <c r="C1516" s="37" t="s">
        <v>520</v>
      </c>
      <c r="D1516" s="29" t="str">
        <f t="shared" si="1"/>
        <v>PTT </v>
      </c>
      <c r="E1516" s="29" t="str">
        <f t="shared" si="5"/>
        <v>PTT</v>
      </c>
      <c r="F1516" s="35" t="str">
        <f t="shared" si="6"/>
        <v>PTT EXPLORATION &amp; PRD THB1 (ALIEN MKT)</v>
      </c>
      <c r="G1516" s="32">
        <f t="shared" si="7"/>
        <v>9622.63</v>
      </c>
      <c r="H1516" s="39">
        <v>9622.63</v>
      </c>
      <c r="I1516" s="40"/>
      <c r="K1516" s="36"/>
      <c r="L1516" s="2"/>
      <c r="M1516" s="38"/>
      <c r="N1516" s="38"/>
      <c r="O1516" s="38"/>
    </row>
    <row r="1517">
      <c r="A1517" s="15" t="s">
        <v>35</v>
      </c>
      <c r="B1517" s="36" t="s">
        <v>1564</v>
      </c>
      <c r="C1517" s="37" t="s">
        <v>520</v>
      </c>
      <c r="D1517" s="29" t="str">
        <f t="shared" si="1"/>
        <v>PTT </v>
      </c>
      <c r="E1517" s="29" t="str">
        <f t="shared" si="5"/>
        <v>PTT</v>
      </c>
      <c r="F1517" s="35" t="str">
        <f t="shared" si="6"/>
        <v>PTT GLOBAL CHEMICAL PCL FOR</v>
      </c>
      <c r="G1517" s="32">
        <f t="shared" si="7"/>
        <v>5382.04</v>
      </c>
      <c r="H1517" s="39">
        <v>5382.04</v>
      </c>
      <c r="I1517" s="40"/>
      <c r="K1517" s="36"/>
      <c r="L1517" s="2"/>
      <c r="M1517" s="38"/>
      <c r="N1517" s="38"/>
      <c r="O1517" s="38"/>
    </row>
    <row r="1518">
      <c r="A1518" s="15" t="s">
        <v>35</v>
      </c>
      <c r="B1518" s="36" t="s">
        <v>1565</v>
      </c>
      <c r="C1518" s="37" t="s">
        <v>520</v>
      </c>
      <c r="D1518" s="29" t="str">
        <f t="shared" si="1"/>
        <v>PTT </v>
      </c>
      <c r="E1518" s="29" t="str">
        <f t="shared" si="5"/>
        <v>PTT</v>
      </c>
      <c r="F1518" s="35" t="str">
        <f t="shared" si="6"/>
        <v>PTT PUBLIC CO THB10-ALIEN MKT</v>
      </c>
      <c r="G1518" s="32">
        <f t="shared" si="7"/>
        <v>9995.48</v>
      </c>
      <c r="H1518" s="39">
        <v>9995.48</v>
      </c>
      <c r="I1518" s="40"/>
      <c r="K1518" s="36"/>
      <c r="L1518" s="2"/>
      <c r="M1518" s="38"/>
      <c r="N1518" s="38"/>
      <c r="O1518" s="38"/>
    </row>
    <row r="1519">
      <c r="A1519" s="15" t="s">
        <v>35</v>
      </c>
      <c r="B1519" s="36" t="s">
        <v>1566</v>
      </c>
      <c r="C1519" s="37" t="s">
        <v>520</v>
      </c>
      <c r="D1519" s="29" t="str">
        <f t="shared" si="1"/>
        <v>0</v>
      </c>
      <c r="E1519" s="29" t="str">
        <f t="shared" si="5"/>
        <v>0</v>
      </c>
      <c r="F1519" s="29" t="str">
        <f t="shared" si="6"/>
        <v>0</v>
      </c>
      <c r="G1519" s="32" t="str">
        <f t="shared" si="7"/>
        <v>0</v>
      </c>
      <c r="H1519" s="39">
        <v>8592.6</v>
      </c>
      <c r="I1519" s="40"/>
      <c r="K1519" s="36"/>
      <c r="L1519" s="2"/>
      <c r="M1519" s="38"/>
      <c r="N1519" s="38"/>
      <c r="O1519" s="38"/>
    </row>
    <row r="1520">
      <c r="A1520" s="15" t="s">
        <v>35</v>
      </c>
      <c r="B1520" s="36" t="s">
        <v>1567</v>
      </c>
      <c r="C1520" s="37" t="s">
        <v>520</v>
      </c>
      <c r="D1520" s="29" t="str">
        <f t="shared" si="1"/>
        <v>0</v>
      </c>
      <c r="E1520" s="29" t="str">
        <f t="shared" si="5"/>
        <v>0</v>
      </c>
      <c r="F1520" s="29" t="str">
        <f t="shared" si="6"/>
        <v>0</v>
      </c>
      <c r="G1520" s="32" t="str">
        <f t="shared" si="7"/>
        <v>0</v>
      </c>
      <c r="H1520" s="39">
        <v>22351.07</v>
      </c>
      <c r="I1520" s="40"/>
      <c r="K1520" s="36"/>
      <c r="L1520" s="2"/>
      <c r="M1520" s="38"/>
      <c r="N1520" s="38"/>
      <c r="O1520" s="38"/>
    </row>
    <row r="1521">
      <c r="A1521" s="15" t="s">
        <v>35</v>
      </c>
      <c r="B1521" s="36" t="s">
        <v>1568</v>
      </c>
      <c r="C1521" s="37" t="s">
        <v>520</v>
      </c>
      <c r="D1521" s="29" t="str">
        <f t="shared" si="1"/>
        <v>0</v>
      </c>
      <c r="E1521" s="29" t="str">
        <f t="shared" si="5"/>
        <v>0</v>
      </c>
      <c r="F1521" s="29" t="str">
        <f t="shared" si="6"/>
        <v>0</v>
      </c>
      <c r="G1521" s="32" t="str">
        <f t="shared" si="7"/>
        <v>0</v>
      </c>
      <c r="H1521" s="39">
        <v>29162.9</v>
      </c>
      <c r="I1521" s="40"/>
      <c r="K1521" s="36"/>
      <c r="L1521" s="2"/>
      <c r="M1521" s="38"/>
      <c r="N1521" s="38"/>
      <c r="O1521" s="38"/>
    </row>
    <row r="1522">
      <c r="A1522" s="15" t="s">
        <v>35</v>
      </c>
      <c r="B1522" s="36" t="s">
        <v>1569</v>
      </c>
      <c r="C1522" s="37" t="s">
        <v>520</v>
      </c>
      <c r="D1522" s="29" t="str">
        <f t="shared" si="1"/>
        <v>0</v>
      </c>
      <c r="E1522" s="29" t="str">
        <f t="shared" si="5"/>
        <v>0</v>
      </c>
      <c r="F1522" s="29" t="str">
        <f t="shared" si="6"/>
        <v>0</v>
      </c>
      <c r="G1522" s="32" t="str">
        <f t="shared" si="7"/>
        <v>0</v>
      </c>
      <c r="H1522" s="39">
        <v>19229.78</v>
      </c>
      <c r="I1522" s="40"/>
      <c r="K1522" s="36"/>
      <c r="L1522" s="2"/>
      <c r="M1522" s="38"/>
      <c r="N1522" s="38"/>
      <c r="O1522" s="38"/>
    </row>
    <row r="1523">
      <c r="A1523" s="15" t="s">
        <v>35</v>
      </c>
      <c r="B1523" s="36" t="s">
        <v>1570</v>
      </c>
      <c r="C1523" s="37" t="s">
        <v>520</v>
      </c>
      <c r="D1523" s="29" t="str">
        <f t="shared" si="1"/>
        <v>0</v>
      </c>
      <c r="E1523" s="29" t="str">
        <f t="shared" si="5"/>
        <v>0</v>
      </c>
      <c r="F1523" s="29" t="str">
        <f t="shared" si="6"/>
        <v>0</v>
      </c>
      <c r="G1523" s="32" t="str">
        <f t="shared" si="7"/>
        <v>0</v>
      </c>
      <c r="H1523" s="39">
        <v>8847.74</v>
      </c>
      <c r="I1523" s="40"/>
      <c r="K1523" s="36"/>
      <c r="L1523" s="2"/>
      <c r="M1523" s="38"/>
      <c r="N1523" s="38"/>
      <c r="O1523" s="38"/>
    </row>
    <row r="1524">
      <c r="A1524" s="15" t="s">
        <v>35</v>
      </c>
      <c r="B1524" s="36" t="s">
        <v>1571</v>
      </c>
      <c r="C1524" s="37" t="s">
        <v>520</v>
      </c>
      <c r="D1524" s="29" t="str">
        <f t="shared" si="1"/>
        <v>0</v>
      </c>
      <c r="E1524" s="29" t="str">
        <f t="shared" si="5"/>
        <v>0</v>
      </c>
      <c r="F1524" s="29" t="str">
        <f t="shared" si="6"/>
        <v>0</v>
      </c>
      <c r="G1524" s="32" t="str">
        <f t="shared" si="7"/>
        <v>0</v>
      </c>
      <c r="H1524" s="39">
        <v>14344.31</v>
      </c>
      <c r="I1524" s="40"/>
      <c r="K1524" s="36"/>
      <c r="L1524" s="2"/>
      <c r="M1524" s="38"/>
      <c r="N1524" s="38"/>
      <c r="O1524" s="38"/>
    </row>
    <row r="1525">
      <c r="A1525" s="15" t="s">
        <v>35</v>
      </c>
      <c r="B1525" s="36" t="s">
        <v>1572</v>
      </c>
      <c r="C1525" s="37" t="s">
        <v>520</v>
      </c>
      <c r="D1525" s="29" t="str">
        <f t="shared" si="1"/>
        <v>0</v>
      </c>
      <c r="E1525" s="29" t="str">
        <f t="shared" si="5"/>
        <v>0</v>
      </c>
      <c r="F1525" s="29" t="str">
        <f t="shared" si="6"/>
        <v>0</v>
      </c>
      <c r="G1525" s="32" t="str">
        <f t="shared" si="7"/>
        <v>0</v>
      </c>
      <c r="H1525" s="39">
        <v>16594.83</v>
      </c>
      <c r="I1525" s="40"/>
      <c r="K1525" s="36"/>
      <c r="L1525" s="2"/>
      <c r="M1525" s="38"/>
      <c r="N1525" s="38"/>
      <c r="O1525" s="38"/>
    </row>
    <row r="1526">
      <c r="A1526" s="15" t="s">
        <v>35</v>
      </c>
      <c r="B1526" s="36" t="s">
        <v>1573</v>
      </c>
      <c r="C1526" s="37" t="s">
        <v>520</v>
      </c>
      <c r="D1526" s="29" t="str">
        <f t="shared" si="1"/>
        <v>QEP Resources </v>
      </c>
      <c r="E1526" s="29" t="str">
        <f t="shared" si="5"/>
        <v>0</v>
      </c>
      <c r="F1526" s="35" t="str">
        <f t="shared" si="6"/>
        <v>QEP RESOURCES INC</v>
      </c>
      <c r="G1526" s="32">
        <f t="shared" si="7"/>
        <v>7064.08</v>
      </c>
      <c r="H1526" s="39">
        <v>7064.08</v>
      </c>
      <c r="I1526" s="40"/>
      <c r="K1526" s="36"/>
      <c r="L1526" s="2"/>
      <c r="M1526" s="38"/>
      <c r="N1526" s="38"/>
      <c r="O1526" s="38"/>
    </row>
    <row r="1527">
      <c r="A1527" s="15" t="s">
        <v>35</v>
      </c>
      <c r="B1527" s="36" t="s">
        <v>1574</v>
      </c>
      <c r="C1527" s="37" t="s">
        <v>520</v>
      </c>
      <c r="D1527" s="29" t="str">
        <f t="shared" si="1"/>
        <v>0</v>
      </c>
      <c r="E1527" s="29" t="str">
        <f t="shared" si="5"/>
        <v>0</v>
      </c>
      <c r="F1527" s="29" t="str">
        <f t="shared" si="6"/>
        <v>0</v>
      </c>
      <c r="G1527" s="32" t="str">
        <f t="shared" si="7"/>
        <v>0</v>
      </c>
      <c r="H1527" s="39">
        <v>7797.02</v>
      </c>
      <c r="I1527" s="40"/>
      <c r="K1527" s="36"/>
      <c r="L1527" s="2"/>
      <c r="M1527" s="38"/>
      <c r="N1527" s="38"/>
      <c r="O1527" s="38"/>
    </row>
    <row r="1528">
      <c r="A1528" s="15" t="s">
        <v>35</v>
      </c>
      <c r="B1528" s="36" t="s">
        <v>1575</v>
      </c>
      <c r="C1528" s="37" t="s">
        <v>520</v>
      </c>
      <c r="D1528" s="29" t="str">
        <f t="shared" si="1"/>
        <v>0</v>
      </c>
      <c r="E1528" s="29" t="str">
        <f t="shared" si="5"/>
        <v>0</v>
      </c>
      <c r="F1528" s="29" t="str">
        <f t="shared" si="6"/>
        <v>0</v>
      </c>
      <c r="G1528" s="32" t="str">
        <f t="shared" si="7"/>
        <v>0</v>
      </c>
      <c r="H1528" s="39">
        <v>170579.99</v>
      </c>
      <c r="I1528" s="40"/>
      <c r="K1528" s="36"/>
      <c r="L1528" s="2"/>
      <c r="M1528" s="38"/>
      <c r="N1528" s="38"/>
      <c r="O1528" s="38"/>
    </row>
    <row r="1529">
      <c r="A1529" s="15" t="s">
        <v>35</v>
      </c>
      <c r="B1529" s="36" t="s">
        <v>1576</v>
      </c>
      <c r="C1529" s="37" t="s">
        <v>520</v>
      </c>
      <c r="D1529" s="29" t="str">
        <f t="shared" si="1"/>
        <v>0</v>
      </c>
      <c r="E1529" s="29" t="str">
        <f t="shared" si="5"/>
        <v>0</v>
      </c>
      <c r="F1529" s="29" t="str">
        <f t="shared" si="6"/>
        <v>0</v>
      </c>
      <c r="G1529" s="32" t="str">
        <f t="shared" si="7"/>
        <v>0</v>
      </c>
      <c r="H1529" s="39">
        <v>8343.68</v>
      </c>
      <c r="I1529" s="40"/>
      <c r="K1529" s="36"/>
      <c r="L1529" s="2"/>
      <c r="M1529" s="38"/>
      <c r="N1529" s="38"/>
      <c r="O1529" s="38"/>
    </row>
    <row r="1530">
      <c r="A1530" s="15" t="s">
        <v>35</v>
      </c>
      <c r="B1530" s="36" t="s">
        <v>1577</v>
      </c>
      <c r="C1530" s="37" t="s">
        <v>520</v>
      </c>
      <c r="D1530" s="29" t="str">
        <f t="shared" si="1"/>
        <v>0</v>
      </c>
      <c r="E1530" s="29" t="str">
        <f t="shared" si="5"/>
        <v>0</v>
      </c>
      <c r="F1530" s="29" t="str">
        <f t="shared" si="6"/>
        <v>0</v>
      </c>
      <c r="G1530" s="32" t="str">
        <f t="shared" si="7"/>
        <v>0</v>
      </c>
      <c r="H1530" s="39">
        <v>10914.36</v>
      </c>
      <c r="I1530" s="40"/>
      <c r="K1530" s="36"/>
      <c r="L1530" s="2"/>
      <c r="M1530" s="38"/>
      <c r="N1530" s="38"/>
      <c r="O1530" s="38"/>
    </row>
    <row r="1531">
      <c r="A1531" s="15" t="s">
        <v>35</v>
      </c>
      <c r="B1531" s="36" t="s">
        <v>1578</v>
      </c>
      <c r="C1531" s="37" t="s">
        <v>520</v>
      </c>
      <c r="D1531" s="29" t="str">
        <f t="shared" si="1"/>
        <v>0</v>
      </c>
      <c r="E1531" s="29" t="str">
        <f t="shared" si="5"/>
        <v>0</v>
      </c>
      <c r="F1531" s="29" t="str">
        <f t="shared" si="6"/>
        <v>0</v>
      </c>
      <c r="G1531" s="32" t="str">
        <f t="shared" si="7"/>
        <v>0</v>
      </c>
      <c r="H1531" s="39">
        <v>5250.37</v>
      </c>
      <c r="I1531" s="40"/>
      <c r="K1531" s="36"/>
      <c r="L1531" s="2"/>
      <c r="M1531" s="38"/>
      <c r="N1531" s="38"/>
      <c r="O1531" s="38"/>
    </row>
    <row r="1532">
      <c r="A1532" s="15" t="s">
        <v>35</v>
      </c>
      <c r="B1532" s="36" t="s">
        <v>1579</v>
      </c>
      <c r="C1532" s="37" t="s">
        <v>520</v>
      </c>
      <c r="D1532" s="29" t="str">
        <f t="shared" si="1"/>
        <v>0</v>
      </c>
      <c r="E1532" s="29" t="str">
        <f t="shared" si="5"/>
        <v>0</v>
      </c>
      <c r="F1532" s="29" t="str">
        <f t="shared" si="6"/>
        <v>0</v>
      </c>
      <c r="G1532" s="32" t="str">
        <f t="shared" si="7"/>
        <v>0</v>
      </c>
      <c r="H1532" s="39">
        <v>5679.12</v>
      </c>
      <c r="I1532" s="40"/>
      <c r="K1532" s="36"/>
      <c r="L1532" s="2"/>
      <c r="M1532" s="38"/>
      <c r="N1532" s="38"/>
      <c r="O1532" s="38"/>
    </row>
    <row r="1533">
      <c r="A1533" s="15" t="s">
        <v>35</v>
      </c>
      <c r="B1533" s="36" t="s">
        <v>1580</v>
      </c>
      <c r="C1533" s="37" t="s">
        <v>520</v>
      </c>
      <c r="D1533" s="29" t="str">
        <f t="shared" si="1"/>
        <v>0</v>
      </c>
      <c r="E1533" s="29" t="str">
        <f t="shared" si="5"/>
        <v>0</v>
      </c>
      <c r="F1533" s="29" t="str">
        <f t="shared" si="6"/>
        <v>0</v>
      </c>
      <c r="G1533" s="32" t="str">
        <f t="shared" si="7"/>
        <v>0</v>
      </c>
      <c r="H1533" s="39">
        <v>14445.88</v>
      </c>
      <c r="I1533" s="40"/>
      <c r="K1533" s="36"/>
      <c r="L1533" s="2"/>
      <c r="M1533" s="38"/>
      <c r="N1533" s="38"/>
      <c r="O1533" s="38"/>
    </row>
    <row r="1534">
      <c r="A1534" s="15" t="s">
        <v>35</v>
      </c>
      <c r="B1534" s="36" t="s">
        <v>1581</v>
      </c>
      <c r="C1534" s="37" t="s">
        <v>520</v>
      </c>
      <c r="D1534" s="29" t="str">
        <f t="shared" si="1"/>
        <v>0</v>
      </c>
      <c r="E1534" s="29" t="str">
        <f t="shared" si="5"/>
        <v>0</v>
      </c>
      <c r="F1534" s="29" t="str">
        <f t="shared" si="6"/>
        <v>0</v>
      </c>
      <c r="G1534" s="32" t="str">
        <f t="shared" si="7"/>
        <v>0</v>
      </c>
      <c r="H1534" s="39">
        <v>6766.89</v>
      </c>
      <c r="I1534" s="40"/>
      <c r="K1534" s="36"/>
      <c r="L1534" s="2"/>
      <c r="M1534" s="38"/>
      <c r="N1534" s="38"/>
      <c r="O1534" s="38"/>
    </row>
    <row r="1535">
      <c r="A1535" s="15" t="s">
        <v>35</v>
      </c>
      <c r="B1535" s="36" t="s">
        <v>1582</v>
      </c>
      <c r="C1535" s="37" t="s">
        <v>520</v>
      </c>
      <c r="D1535" s="29" t="str">
        <f t="shared" si="1"/>
        <v>0</v>
      </c>
      <c r="E1535" s="29" t="str">
        <f t="shared" si="5"/>
        <v>0</v>
      </c>
      <c r="F1535" s="29" t="str">
        <f t="shared" si="6"/>
        <v>0</v>
      </c>
      <c r="G1535" s="32" t="str">
        <f t="shared" si="7"/>
        <v>0</v>
      </c>
      <c r="H1535" s="39">
        <v>9622.97</v>
      </c>
      <c r="I1535" s="40"/>
      <c r="K1535" s="36"/>
      <c r="L1535" s="2"/>
      <c r="M1535" s="38"/>
      <c r="N1535" s="38"/>
      <c r="O1535" s="38"/>
    </row>
    <row r="1536">
      <c r="A1536" s="15" t="s">
        <v>35</v>
      </c>
      <c r="B1536" s="36" t="s">
        <v>1583</v>
      </c>
      <c r="C1536" s="37" t="s">
        <v>520</v>
      </c>
      <c r="D1536" s="29" t="str">
        <f t="shared" si="1"/>
        <v>Range Resources</v>
      </c>
      <c r="E1536" s="29" t="str">
        <f t="shared" si="5"/>
        <v>0</v>
      </c>
      <c r="F1536" s="35" t="str">
        <f t="shared" si="6"/>
        <v>RANGE RESOURCES CORP USD0.01</v>
      </c>
      <c r="G1536" s="32">
        <f t="shared" si="7"/>
        <v>18886.6</v>
      </c>
      <c r="H1536" s="39">
        <v>18886.6</v>
      </c>
      <c r="I1536" s="40"/>
      <c r="K1536" s="36"/>
      <c r="L1536" s="2"/>
      <c r="M1536" s="38"/>
      <c r="N1536" s="38"/>
      <c r="O1536" s="38"/>
    </row>
    <row r="1537">
      <c r="A1537" s="15" t="s">
        <v>35</v>
      </c>
      <c r="B1537" s="36" t="s">
        <v>1584</v>
      </c>
      <c r="C1537" s="37" t="s">
        <v>520</v>
      </c>
      <c r="D1537" s="29" t="str">
        <f t="shared" si="1"/>
        <v>0</v>
      </c>
      <c r="E1537" s="29" t="str">
        <f t="shared" si="5"/>
        <v>0</v>
      </c>
      <c r="F1537" s="29" t="str">
        <f t="shared" si="6"/>
        <v>0</v>
      </c>
      <c r="G1537" s="32" t="str">
        <f t="shared" si="7"/>
        <v>0</v>
      </c>
      <c r="H1537" s="39">
        <v>39728.73</v>
      </c>
      <c r="I1537" s="40"/>
      <c r="K1537" s="36"/>
      <c r="L1537" s="2"/>
      <c r="M1537" s="38"/>
      <c r="N1537" s="38"/>
      <c r="O1537" s="38"/>
    </row>
    <row r="1538">
      <c r="A1538" s="15" t="s">
        <v>35</v>
      </c>
      <c r="B1538" s="36" t="s">
        <v>1585</v>
      </c>
      <c r="C1538" s="37" t="s">
        <v>520</v>
      </c>
      <c r="D1538" s="29" t="str">
        <f t="shared" si="1"/>
        <v>0</v>
      </c>
      <c r="E1538" s="29" t="str">
        <f t="shared" si="5"/>
        <v>0</v>
      </c>
      <c r="F1538" s="29" t="str">
        <f t="shared" si="6"/>
        <v>0</v>
      </c>
      <c r="G1538" s="32" t="str">
        <f t="shared" si="7"/>
        <v>0</v>
      </c>
      <c r="H1538" s="39">
        <v>10196.07</v>
      </c>
      <c r="I1538" s="40"/>
      <c r="K1538" s="36"/>
      <c r="L1538" s="2"/>
      <c r="M1538" s="38"/>
      <c r="N1538" s="38"/>
      <c r="O1538" s="38"/>
    </row>
    <row r="1539">
      <c r="A1539" s="15" t="s">
        <v>35</v>
      </c>
      <c r="B1539" s="36" t="s">
        <v>1586</v>
      </c>
      <c r="C1539" s="37" t="s">
        <v>520</v>
      </c>
      <c r="D1539" s="29" t="str">
        <f t="shared" si="1"/>
        <v>0</v>
      </c>
      <c r="E1539" s="29" t="str">
        <f t="shared" si="5"/>
        <v>0</v>
      </c>
      <c r="F1539" s="29" t="str">
        <f t="shared" si="6"/>
        <v>0</v>
      </c>
      <c r="G1539" s="32" t="str">
        <f t="shared" si="7"/>
        <v>0</v>
      </c>
      <c r="H1539" s="39">
        <v>9581.71</v>
      </c>
      <c r="I1539" s="40"/>
      <c r="K1539" s="36"/>
      <c r="L1539" s="2"/>
      <c r="M1539" s="38"/>
      <c r="N1539" s="38"/>
      <c r="O1539" s="38"/>
    </row>
    <row r="1540">
      <c r="A1540" s="15" t="s">
        <v>35</v>
      </c>
      <c r="B1540" s="36" t="s">
        <v>1587</v>
      </c>
      <c r="C1540" s="37" t="s">
        <v>520</v>
      </c>
      <c r="D1540" s="29" t="str">
        <f t="shared" si="1"/>
        <v>0</v>
      </c>
      <c r="E1540" s="29" t="str">
        <f t="shared" si="5"/>
        <v>0</v>
      </c>
      <c r="F1540" s="29" t="str">
        <f t="shared" si="6"/>
        <v>0</v>
      </c>
      <c r="G1540" s="32" t="str">
        <f t="shared" si="7"/>
        <v>0</v>
      </c>
      <c r="H1540" s="39">
        <v>14096.53</v>
      </c>
      <c r="I1540" s="40"/>
      <c r="K1540" s="36"/>
      <c r="L1540" s="2"/>
      <c r="M1540" s="38"/>
      <c r="N1540" s="38"/>
      <c r="O1540" s="38"/>
    </row>
    <row r="1541">
      <c r="A1541" s="15" t="s">
        <v>35</v>
      </c>
      <c r="B1541" s="36" t="s">
        <v>1588</v>
      </c>
      <c r="C1541" s="37" t="s">
        <v>520</v>
      </c>
      <c r="D1541" s="29" t="str">
        <f t="shared" si="1"/>
        <v>0</v>
      </c>
      <c r="E1541" s="29" t="str">
        <f t="shared" si="5"/>
        <v>0</v>
      </c>
      <c r="F1541" s="29" t="str">
        <f t="shared" si="6"/>
        <v>0</v>
      </c>
      <c r="G1541" s="32" t="str">
        <f t="shared" si="7"/>
        <v>0</v>
      </c>
      <c r="H1541" s="39">
        <v>19623.29</v>
      </c>
      <c r="I1541" s="40"/>
      <c r="K1541" s="36"/>
      <c r="L1541" s="2"/>
      <c r="M1541" s="38"/>
      <c r="N1541" s="38"/>
      <c r="O1541" s="38"/>
    </row>
    <row r="1542">
      <c r="A1542" s="15" t="s">
        <v>35</v>
      </c>
      <c r="B1542" s="36" t="s">
        <v>1589</v>
      </c>
      <c r="C1542" s="37" t="s">
        <v>520</v>
      </c>
      <c r="D1542" s="29" t="str">
        <f t="shared" si="1"/>
        <v>0</v>
      </c>
      <c r="E1542" s="29" t="str">
        <f t="shared" si="5"/>
        <v>0</v>
      </c>
      <c r="F1542" s="29" t="str">
        <f t="shared" si="6"/>
        <v>0</v>
      </c>
      <c r="G1542" s="32" t="str">
        <f t="shared" si="7"/>
        <v>0</v>
      </c>
      <c r="H1542" s="39">
        <v>5474.67</v>
      </c>
      <c r="I1542" s="40"/>
      <c r="K1542" s="36"/>
      <c r="L1542" s="2"/>
      <c r="M1542" s="38"/>
      <c r="N1542" s="38"/>
      <c r="O1542" s="38"/>
    </row>
    <row r="1543">
      <c r="A1543" s="15" t="s">
        <v>35</v>
      </c>
      <c r="B1543" s="36" t="s">
        <v>1590</v>
      </c>
      <c r="C1543" s="37" t="s">
        <v>520</v>
      </c>
      <c r="D1543" s="29" t="str">
        <f t="shared" si="1"/>
        <v>0</v>
      </c>
      <c r="E1543" s="29" t="str">
        <f t="shared" si="5"/>
        <v>0</v>
      </c>
      <c r="F1543" s="29" t="str">
        <f t="shared" si="6"/>
        <v>0</v>
      </c>
      <c r="G1543" s="32" t="str">
        <f t="shared" si="7"/>
        <v>0</v>
      </c>
      <c r="H1543" s="39">
        <v>27933.11</v>
      </c>
      <c r="I1543" s="40"/>
      <c r="K1543" s="36"/>
      <c r="L1543" s="2"/>
      <c r="M1543" s="38"/>
      <c r="N1543" s="38"/>
      <c r="O1543" s="38"/>
    </row>
    <row r="1544">
      <c r="A1544" s="15" t="s">
        <v>35</v>
      </c>
      <c r="B1544" s="36" t="s">
        <v>1591</v>
      </c>
      <c r="C1544" s="37" t="s">
        <v>520</v>
      </c>
      <c r="D1544" s="29" t="str">
        <f t="shared" si="1"/>
        <v>0</v>
      </c>
      <c r="E1544" s="29" t="str">
        <f t="shared" si="5"/>
        <v>0</v>
      </c>
      <c r="F1544" s="29" t="str">
        <f t="shared" si="6"/>
        <v>0</v>
      </c>
      <c r="G1544" s="32" t="str">
        <f t="shared" si="7"/>
        <v>0</v>
      </c>
      <c r="H1544" s="39">
        <v>18674.93</v>
      </c>
      <c r="I1544" s="40"/>
      <c r="K1544" s="36"/>
      <c r="L1544" s="2"/>
      <c r="M1544" s="38"/>
      <c r="N1544" s="38"/>
      <c r="O1544" s="38"/>
    </row>
    <row r="1545">
      <c r="A1545" s="15" t="s">
        <v>35</v>
      </c>
      <c r="B1545" s="36" t="s">
        <v>1592</v>
      </c>
      <c r="C1545" s="37" t="s">
        <v>520</v>
      </c>
      <c r="D1545" s="29" t="str">
        <f t="shared" si="1"/>
        <v>0</v>
      </c>
      <c r="E1545" s="29" t="str">
        <f t="shared" si="5"/>
        <v>0</v>
      </c>
      <c r="F1545" s="29" t="str">
        <f t="shared" si="6"/>
        <v>0</v>
      </c>
      <c r="G1545" s="32" t="str">
        <f t="shared" si="7"/>
        <v>0</v>
      </c>
      <c r="H1545" s="39">
        <v>12782.18</v>
      </c>
      <c r="I1545" s="40"/>
      <c r="K1545" s="36"/>
      <c r="L1545" s="2"/>
      <c r="M1545" s="38"/>
      <c r="N1545" s="38"/>
      <c r="O1545" s="38"/>
    </row>
    <row r="1546">
      <c r="A1546" s="15" t="s">
        <v>35</v>
      </c>
      <c r="B1546" s="36" t="s">
        <v>1593</v>
      </c>
      <c r="C1546" s="37" t="s">
        <v>520</v>
      </c>
      <c r="D1546" s="29" t="str">
        <f t="shared" si="1"/>
        <v>0</v>
      </c>
      <c r="E1546" s="29" t="str">
        <f t="shared" si="5"/>
        <v>0</v>
      </c>
      <c r="F1546" s="29" t="str">
        <f t="shared" si="6"/>
        <v>0</v>
      </c>
      <c r="G1546" s="32" t="str">
        <f t="shared" si="7"/>
        <v>0</v>
      </c>
      <c r="H1546" s="39">
        <v>4667.2</v>
      </c>
      <c r="I1546" s="40"/>
      <c r="K1546" s="36"/>
      <c r="L1546" s="2"/>
      <c r="M1546" s="38"/>
      <c r="N1546" s="38"/>
      <c r="O1546" s="38"/>
    </row>
    <row r="1547">
      <c r="A1547" s="15" t="s">
        <v>35</v>
      </c>
      <c r="B1547" s="36" t="s">
        <v>1594</v>
      </c>
      <c r="C1547" s="37" t="s">
        <v>520</v>
      </c>
      <c r="D1547" s="29" t="str">
        <f t="shared" si="1"/>
        <v>0</v>
      </c>
      <c r="E1547" s="29" t="str">
        <f t="shared" si="5"/>
        <v>0</v>
      </c>
      <c r="F1547" s="29" t="str">
        <f t="shared" si="6"/>
        <v>0</v>
      </c>
      <c r="G1547" s="32" t="str">
        <f t="shared" si="7"/>
        <v>0</v>
      </c>
      <c r="H1547" s="39">
        <v>18268.3</v>
      </c>
      <c r="I1547" s="40"/>
      <c r="K1547" s="36"/>
      <c r="L1547" s="2"/>
      <c r="M1547" s="38"/>
      <c r="N1547" s="38"/>
      <c r="O1547" s="38"/>
    </row>
    <row r="1548">
      <c r="A1548" s="15" t="s">
        <v>35</v>
      </c>
      <c r="B1548" s="36" t="s">
        <v>1595</v>
      </c>
      <c r="C1548" s="37" t="s">
        <v>520</v>
      </c>
      <c r="D1548" s="29" t="str">
        <f t="shared" si="1"/>
        <v>Repsol</v>
      </c>
      <c r="E1548" s="29" t="str">
        <f t="shared" si="5"/>
        <v>0</v>
      </c>
      <c r="F1548" s="35" t="str">
        <f t="shared" si="6"/>
        <v>REPSOL SA (RG) EUR1</v>
      </c>
      <c r="G1548" s="32">
        <f t="shared" si="7"/>
        <v>29279.12</v>
      </c>
      <c r="H1548" s="39">
        <v>29279.12</v>
      </c>
      <c r="I1548" s="40"/>
      <c r="K1548" s="36"/>
      <c r="L1548" s="2"/>
      <c r="M1548" s="38"/>
      <c r="N1548" s="38"/>
      <c r="O1548" s="38"/>
    </row>
    <row r="1549">
      <c r="A1549" s="15" t="s">
        <v>35</v>
      </c>
      <c r="B1549" s="36" t="s">
        <v>1596</v>
      </c>
      <c r="C1549" s="37" t="s">
        <v>520</v>
      </c>
      <c r="D1549" s="29" t="str">
        <f t="shared" si="1"/>
        <v>0</v>
      </c>
      <c r="E1549" s="29" t="str">
        <f t="shared" si="5"/>
        <v>0</v>
      </c>
      <c r="F1549" s="29" t="str">
        <f t="shared" si="6"/>
        <v>0</v>
      </c>
      <c r="G1549" s="32" t="str">
        <f t="shared" si="7"/>
        <v>0</v>
      </c>
      <c r="H1549" s="39">
        <v>14296.77</v>
      </c>
      <c r="I1549" s="40"/>
      <c r="K1549" s="36"/>
      <c r="L1549" s="2"/>
      <c r="M1549" s="38"/>
      <c r="N1549" s="38"/>
      <c r="O1549" s="38"/>
    </row>
    <row r="1550">
      <c r="A1550" s="15" t="s">
        <v>35</v>
      </c>
      <c r="B1550" s="36" t="s">
        <v>1597</v>
      </c>
      <c r="C1550" s="37" t="s">
        <v>520</v>
      </c>
      <c r="D1550" s="29" t="str">
        <f t="shared" si="1"/>
        <v>0</v>
      </c>
      <c r="E1550" s="29" t="str">
        <f t="shared" si="5"/>
        <v>0</v>
      </c>
      <c r="F1550" s="29" t="str">
        <f t="shared" si="6"/>
        <v>0</v>
      </c>
      <c r="G1550" s="32" t="str">
        <f t="shared" si="7"/>
        <v>0</v>
      </c>
      <c r="H1550" s="39">
        <v>13340.19</v>
      </c>
      <c r="I1550" s="40"/>
      <c r="K1550" s="36"/>
      <c r="L1550" s="2"/>
      <c r="M1550" s="38"/>
      <c r="N1550" s="38"/>
      <c r="O1550" s="38"/>
    </row>
    <row r="1551">
      <c r="A1551" s="15" t="s">
        <v>35</v>
      </c>
      <c r="B1551" s="36" t="s">
        <v>1598</v>
      </c>
      <c r="C1551" s="37" t="s">
        <v>520</v>
      </c>
      <c r="D1551" s="29" t="str">
        <f t="shared" si="1"/>
        <v>0</v>
      </c>
      <c r="E1551" s="29" t="str">
        <f t="shared" si="5"/>
        <v>0</v>
      </c>
      <c r="F1551" s="29" t="str">
        <f t="shared" si="6"/>
        <v>0</v>
      </c>
      <c r="G1551" s="32" t="str">
        <f t="shared" si="7"/>
        <v>0</v>
      </c>
      <c r="H1551" s="39">
        <v>5354.62</v>
      </c>
      <c r="I1551" s="40"/>
      <c r="K1551" s="36"/>
      <c r="L1551" s="2"/>
      <c r="M1551" s="38"/>
      <c r="N1551" s="38"/>
      <c r="O1551" s="38"/>
    </row>
    <row r="1552">
      <c r="A1552" s="15" t="s">
        <v>35</v>
      </c>
      <c r="B1552" s="36" t="s">
        <v>1599</v>
      </c>
      <c r="C1552" s="37" t="s">
        <v>520</v>
      </c>
      <c r="D1552" s="29" t="str">
        <f t="shared" si="1"/>
        <v>0</v>
      </c>
      <c r="E1552" s="29" t="str">
        <f t="shared" si="5"/>
        <v>0</v>
      </c>
      <c r="F1552" s="29" t="str">
        <f t="shared" si="6"/>
        <v>0</v>
      </c>
      <c r="G1552" s="32" t="str">
        <f t="shared" si="7"/>
        <v>0</v>
      </c>
      <c r="H1552" s="39">
        <v>6868.14</v>
      </c>
      <c r="I1552" s="40"/>
      <c r="K1552" s="36"/>
      <c r="L1552" s="2"/>
      <c r="M1552" s="38"/>
      <c r="N1552" s="38"/>
      <c r="O1552" s="38"/>
    </row>
    <row r="1553">
      <c r="A1553" s="15" t="s">
        <v>35</v>
      </c>
      <c r="B1553" s="36" t="s">
        <v>1600</v>
      </c>
      <c r="C1553" s="37" t="s">
        <v>520</v>
      </c>
      <c r="D1553" s="29" t="str">
        <f t="shared" si="1"/>
        <v>0</v>
      </c>
      <c r="E1553" s="29" t="str">
        <f t="shared" si="5"/>
        <v>0</v>
      </c>
      <c r="F1553" s="29" t="str">
        <f t="shared" si="6"/>
        <v>0</v>
      </c>
      <c r="G1553" s="32" t="str">
        <f t="shared" si="7"/>
        <v>0</v>
      </c>
      <c r="H1553" s="39">
        <v>21558.38</v>
      </c>
      <c r="I1553" s="40"/>
      <c r="K1553" s="36"/>
      <c r="L1553" s="2"/>
      <c r="M1553" s="38"/>
      <c r="N1553" s="38"/>
      <c r="O1553" s="38"/>
    </row>
    <row r="1554">
      <c r="A1554" s="15" t="s">
        <v>35</v>
      </c>
      <c r="B1554" s="36" t="s">
        <v>1601</v>
      </c>
      <c r="C1554" s="37" t="s">
        <v>520</v>
      </c>
      <c r="D1554" s="29" t="str">
        <f t="shared" si="1"/>
        <v>0</v>
      </c>
      <c r="E1554" s="29" t="str">
        <f t="shared" si="5"/>
        <v>0</v>
      </c>
      <c r="F1554" s="29" t="str">
        <f t="shared" si="6"/>
        <v>0</v>
      </c>
      <c r="G1554" s="32" t="str">
        <f t="shared" si="7"/>
        <v>0</v>
      </c>
      <c r="H1554" s="39">
        <v>10096.69</v>
      </c>
      <c r="I1554" s="40"/>
      <c r="K1554" s="36"/>
      <c r="L1554" s="2"/>
      <c r="M1554" s="38"/>
      <c r="N1554" s="38"/>
      <c r="O1554" s="38"/>
    </row>
    <row r="1555">
      <c r="A1555" s="15" t="s">
        <v>35</v>
      </c>
      <c r="B1555" s="36" t="s">
        <v>1602</v>
      </c>
      <c r="C1555" s="37" t="s">
        <v>520</v>
      </c>
      <c r="D1555" s="29" t="str">
        <f t="shared" si="1"/>
        <v>0</v>
      </c>
      <c r="E1555" s="29" t="str">
        <f t="shared" si="5"/>
        <v>Rio Tinto</v>
      </c>
      <c r="F1555" s="35" t="str">
        <f t="shared" si="6"/>
        <v>RIO TINTO NPV</v>
      </c>
      <c r="G1555" s="32">
        <f t="shared" si="7"/>
        <v>35796.46</v>
      </c>
      <c r="H1555" s="39">
        <v>35796.46</v>
      </c>
      <c r="I1555" s="40"/>
      <c r="K1555" s="36"/>
      <c r="L1555" s="2"/>
      <c r="M1555" s="38"/>
      <c r="N1555" s="38"/>
      <c r="O1555" s="38"/>
    </row>
    <row r="1556">
      <c r="A1556" s="15" t="s">
        <v>35</v>
      </c>
      <c r="B1556" s="36" t="s">
        <v>1603</v>
      </c>
      <c r="C1556" s="37" t="s">
        <v>520</v>
      </c>
      <c r="D1556" s="29" t="str">
        <f t="shared" si="1"/>
        <v>0</v>
      </c>
      <c r="E1556" s="29" t="str">
        <f t="shared" si="5"/>
        <v>0</v>
      </c>
      <c r="F1556" s="29" t="str">
        <f t="shared" si="6"/>
        <v>0</v>
      </c>
      <c r="G1556" s="32" t="str">
        <f t="shared" si="7"/>
        <v>0</v>
      </c>
      <c r="H1556" s="39">
        <v>5439.43</v>
      </c>
      <c r="I1556" s="40"/>
      <c r="K1556" s="36"/>
      <c r="L1556" s="2"/>
      <c r="M1556" s="38"/>
      <c r="N1556" s="38"/>
      <c r="O1556" s="38"/>
    </row>
    <row r="1557">
      <c r="A1557" s="15" t="s">
        <v>35</v>
      </c>
      <c r="B1557" s="36" t="s">
        <v>1604</v>
      </c>
      <c r="C1557" s="37" t="s">
        <v>520</v>
      </c>
      <c r="D1557" s="29" t="str">
        <f t="shared" si="1"/>
        <v>0</v>
      </c>
      <c r="E1557" s="29" t="str">
        <f t="shared" si="5"/>
        <v>0</v>
      </c>
      <c r="F1557" s="29" t="str">
        <f t="shared" si="6"/>
        <v>0</v>
      </c>
      <c r="G1557" s="32" t="str">
        <f t="shared" si="7"/>
        <v>0</v>
      </c>
      <c r="H1557" s="39">
        <v>4530.32</v>
      </c>
      <c r="I1557" s="40"/>
      <c r="K1557" s="36"/>
      <c r="L1557" s="2"/>
      <c r="M1557" s="38"/>
      <c r="N1557" s="38"/>
      <c r="O1557" s="38"/>
    </row>
    <row r="1558">
      <c r="A1558" s="15" t="s">
        <v>35</v>
      </c>
      <c r="B1558" s="36" t="s">
        <v>1605</v>
      </c>
      <c r="C1558" s="37" t="s">
        <v>520</v>
      </c>
      <c r="D1558" s="29" t="str">
        <f t="shared" si="1"/>
        <v>0</v>
      </c>
      <c r="E1558" s="29" t="str">
        <f t="shared" si="5"/>
        <v>0</v>
      </c>
      <c r="F1558" s="29" t="str">
        <f t="shared" si="6"/>
        <v>0</v>
      </c>
      <c r="G1558" s="32" t="str">
        <f t="shared" si="7"/>
        <v>0</v>
      </c>
      <c r="H1558" s="39">
        <v>8284.0</v>
      </c>
      <c r="I1558" s="40"/>
      <c r="K1558" s="36"/>
      <c r="L1558" s="2"/>
      <c r="M1558" s="38"/>
      <c r="N1558" s="38"/>
      <c r="O1558" s="38"/>
    </row>
    <row r="1559">
      <c r="A1559" s="15" t="s">
        <v>35</v>
      </c>
      <c r="B1559" s="36" t="s">
        <v>1606</v>
      </c>
      <c r="C1559" s="37" t="s">
        <v>520</v>
      </c>
      <c r="D1559" s="29" t="str">
        <f t="shared" si="1"/>
        <v>0</v>
      </c>
      <c r="E1559" s="29" t="str">
        <f t="shared" si="5"/>
        <v>0</v>
      </c>
      <c r="F1559" s="29" t="str">
        <f t="shared" si="6"/>
        <v>0</v>
      </c>
      <c r="G1559" s="32" t="str">
        <f t="shared" si="7"/>
        <v>0</v>
      </c>
      <c r="H1559" s="39">
        <v>266096.08</v>
      </c>
      <c r="I1559" s="40"/>
      <c r="K1559" s="36"/>
      <c r="L1559" s="2"/>
      <c r="M1559" s="38"/>
      <c r="N1559" s="38"/>
      <c r="O1559" s="38"/>
    </row>
    <row r="1560">
      <c r="A1560" s="15" t="s">
        <v>35</v>
      </c>
      <c r="B1560" s="36" t="s">
        <v>1607</v>
      </c>
      <c r="C1560" s="37" t="s">
        <v>520</v>
      </c>
      <c r="D1560" s="29" t="str">
        <f t="shared" si="1"/>
        <v>0</v>
      </c>
      <c r="E1560" s="29" t="str">
        <f t="shared" si="5"/>
        <v>0</v>
      </c>
      <c r="F1560" s="29" t="str">
        <f t="shared" si="6"/>
        <v>0</v>
      </c>
      <c r="G1560" s="32" t="str">
        <f t="shared" si="7"/>
        <v>0</v>
      </c>
      <c r="H1560" s="39">
        <v>20620.95</v>
      </c>
      <c r="I1560" s="40"/>
      <c r="K1560" s="36"/>
      <c r="L1560" s="2"/>
      <c r="M1560" s="38"/>
      <c r="N1560" s="38"/>
      <c r="O1560" s="38"/>
    </row>
    <row r="1561">
      <c r="A1561" s="15" t="s">
        <v>35</v>
      </c>
      <c r="B1561" s="36" t="s">
        <v>1608</v>
      </c>
      <c r="C1561" s="37" t="s">
        <v>520</v>
      </c>
      <c r="D1561" s="29" t="str">
        <f t="shared" si="1"/>
        <v>0</v>
      </c>
      <c r="E1561" s="29" t="str">
        <f t="shared" si="5"/>
        <v>0</v>
      </c>
      <c r="F1561" s="29" t="str">
        <f t="shared" si="6"/>
        <v>0</v>
      </c>
      <c r="G1561" s="32" t="str">
        <f t="shared" si="7"/>
        <v>0</v>
      </c>
      <c r="H1561" s="39">
        <v>13797.77</v>
      </c>
      <c r="I1561" s="40"/>
      <c r="K1561" s="36"/>
      <c r="L1561" s="2"/>
      <c r="M1561" s="38"/>
      <c r="N1561" s="38"/>
      <c r="O1561" s="38"/>
    </row>
    <row r="1562">
      <c r="A1562" s="15" t="s">
        <v>35</v>
      </c>
      <c r="B1562" s="36" t="s">
        <v>1609</v>
      </c>
      <c r="C1562" s="37" t="s">
        <v>520</v>
      </c>
      <c r="D1562" s="29" t="str">
        <f t="shared" si="1"/>
        <v>0</v>
      </c>
      <c r="E1562" s="29" t="str">
        <f t="shared" si="5"/>
        <v>0</v>
      </c>
      <c r="F1562" s="29" t="str">
        <f t="shared" si="6"/>
        <v>0</v>
      </c>
      <c r="G1562" s="32" t="str">
        <f t="shared" si="7"/>
        <v>0</v>
      </c>
      <c r="H1562" s="39">
        <v>22497.1</v>
      </c>
      <c r="I1562" s="40"/>
      <c r="K1562" s="36"/>
      <c r="L1562" s="2"/>
      <c r="M1562" s="38"/>
      <c r="N1562" s="38"/>
      <c r="O1562" s="38"/>
    </row>
    <row r="1563">
      <c r="A1563" s="15" t="s">
        <v>35</v>
      </c>
      <c r="B1563" s="36" t="s">
        <v>1610</v>
      </c>
      <c r="C1563" s="37" t="s">
        <v>520</v>
      </c>
      <c r="D1563" s="29" t="str">
        <f t="shared" si="1"/>
        <v>0</v>
      </c>
      <c r="E1563" s="29" t="str">
        <f t="shared" si="5"/>
        <v>0</v>
      </c>
      <c r="F1563" s="29" t="str">
        <f t="shared" si="6"/>
        <v>0</v>
      </c>
      <c r="G1563" s="32" t="str">
        <f t="shared" si="7"/>
        <v>0</v>
      </c>
      <c r="H1563" s="39">
        <v>6109.16</v>
      </c>
      <c r="I1563" s="40"/>
      <c r="K1563" s="36"/>
      <c r="L1563" s="2"/>
      <c r="M1563" s="38"/>
      <c r="N1563" s="38"/>
      <c r="O1563" s="38"/>
    </row>
    <row r="1564">
      <c r="A1564" s="15" t="s">
        <v>35</v>
      </c>
      <c r="B1564" s="36" t="s">
        <v>1611</v>
      </c>
      <c r="C1564" s="37" t="s">
        <v>520</v>
      </c>
      <c r="D1564" s="29" t="str">
        <f t="shared" si="1"/>
        <v>0</v>
      </c>
      <c r="E1564" s="29" t="str">
        <f t="shared" si="5"/>
        <v>0</v>
      </c>
      <c r="F1564" s="29" t="str">
        <f t="shared" si="6"/>
        <v>0</v>
      </c>
      <c r="G1564" s="32" t="str">
        <f t="shared" si="7"/>
        <v>0</v>
      </c>
      <c r="H1564" s="39">
        <v>19191.65</v>
      </c>
      <c r="I1564" s="40"/>
      <c r="K1564" s="36"/>
      <c r="L1564" s="2"/>
      <c r="M1564" s="38"/>
      <c r="N1564" s="38"/>
      <c r="O1564" s="38"/>
    </row>
    <row r="1565">
      <c r="A1565" s="15" t="s">
        <v>35</v>
      </c>
      <c r="B1565" s="36" t="s">
        <v>1612</v>
      </c>
      <c r="C1565" s="37" t="s">
        <v>520</v>
      </c>
      <c r="D1565" s="29" t="str">
        <f t="shared" si="1"/>
        <v>0</v>
      </c>
      <c r="E1565" s="29" t="str">
        <f t="shared" si="5"/>
        <v>0</v>
      </c>
      <c r="F1565" s="29" t="str">
        <f t="shared" si="6"/>
        <v>0</v>
      </c>
      <c r="G1565" s="32" t="str">
        <f t="shared" si="7"/>
        <v>0</v>
      </c>
      <c r="H1565" s="39">
        <v>22052.83</v>
      </c>
      <c r="I1565" s="40"/>
      <c r="K1565" s="36"/>
      <c r="L1565" s="2"/>
      <c r="M1565" s="38"/>
      <c r="N1565" s="38"/>
      <c r="O1565" s="38"/>
    </row>
    <row r="1566">
      <c r="A1566" s="15" t="s">
        <v>35</v>
      </c>
      <c r="B1566" s="36" t="s">
        <v>1613</v>
      </c>
      <c r="C1566" s="37" t="s">
        <v>520</v>
      </c>
      <c r="D1566" s="29" t="str">
        <f t="shared" si="1"/>
        <v>0</v>
      </c>
      <c r="E1566" s="29" t="str">
        <f t="shared" si="5"/>
        <v>0</v>
      </c>
      <c r="F1566" s="29" t="str">
        <f t="shared" si="6"/>
        <v>0</v>
      </c>
      <c r="G1566" s="32" t="str">
        <f t="shared" si="7"/>
        <v>0</v>
      </c>
      <c r="H1566" s="39">
        <v>6454.37</v>
      </c>
      <c r="I1566" s="40"/>
      <c r="K1566" s="36"/>
      <c r="L1566" s="2"/>
      <c r="M1566" s="38"/>
      <c r="N1566" s="38"/>
      <c r="O1566" s="38"/>
    </row>
    <row r="1567">
      <c r="A1567" s="15" t="s">
        <v>35</v>
      </c>
      <c r="B1567" s="36" t="s">
        <v>1614</v>
      </c>
      <c r="C1567" s="37" t="s">
        <v>520</v>
      </c>
      <c r="D1567" s="29" t="str">
        <f t="shared" si="1"/>
        <v>0</v>
      </c>
      <c r="E1567" s="29" t="str">
        <f t="shared" si="5"/>
        <v>0</v>
      </c>
      <c r="F1567" s="29" t="str">
        <f t="shared" si="6"/>
        <v>0</v>
      </c>
      <c r="G1567" s="32" t="str">
        <f t="shared" si="7"/>
        <v>0</v>
      </c>
      <c r="H1567" s="39">
        <v>131877.95</v>
      </c>
      <c r="I1567" s="40"/>
      <c r="K1567" s="36"/>
      <c r="L1567" s="2"/>
      <c r="M1567" s="38"/>
      <c r="N1567" s="38"/>
      <c r="O1567" s="38"/>
    </row>
    <row r="1568">
      <c r="A1568" s="15" t="s">
        <v>35</v>
      </c>
      <c r="B1568" s="36" t="s">
        <v>1615</v>
      </c>
      <c r="C1568" s="37" t="s">
        <v>520</v>
      </c>
      <c r="D1568" s="29" t="str">
        <f t="shared" si="1"/>
        <v>0</v>
      </c>
      <c r="E1568" s="29" t="str">
        <f t="shared" si="5"/>
        <v>0</v>
      </c>
      <c r="F1568" s="29" t="str">
        <f t="shared" si="6"/>
        <v>0</v>
      </c>
      <c r="G1568" s="32" t="str">
        <f t="shared" si="7"/>
        <v>0</v>
      </c>
      <c r="H1568" s="39">
        <v>8967.83</v>
      </c>
      <c r="I1568" s="40"/>
      <c r="K1568" s="36"/>
      <c r="L1568" s="2"/>
      <c r="M1568" s="38"/>
      <c r="N1568" s="38"/>
      <c r="O1568" s="38"/>
    </row>
    <row r="1569">
      <c r="A1569" s="15" t="s">
        <v>35</v>
      </c>
      <c r="B1569" s="36" t="s">
        <v>1616</v>
      </c>
      <c r="C1569" s="37" t="s">
        <v>520</v>
      </c>
      <c r="D1569" s="29" t="str">
        <f t="shared" si="1"/>
        <v>RWE </v>
      </c>
      <c r="E1569" s="29" t="str">
        <f t="shared" si="5"/>
        <v>RWE</v>
      </c>
      <c r="F1569" s="35" t="str">
        <f t="shared" si="6"/>
        <v>RWE AG NPV</v>
      </c>
      <c r="G1569" s="32">
        <f t="shared" si="7"/>
        <v>24281.4</v>
      </c>
      <c r="H1569" s="39">
        <v>24281.4</v>
      </c>
      <c r="I1569" s="40"/>
      <c r="K1569" s="36"/>
      <c r="L1569" s="2"/>
      <c r="M1569" s="38"/>
      <c r="N1569" s="38"/>
      <c r="O1569" s="38"/>
    </row>
    <row r="1570">
      <c r="A1570" s="15" t="s">
        <v>35</v>
      </c>
      <c r="B1570" s="36" t="s">
        <v>1617</v>
      </c>
      <c r="C1570" s="37" t="s">
        <v>520</v>
      </c>
      <c r="D1570" s="29" t="str">
        <f t="shared" si="1"/>
        <v>0</v>
      </c>
      <c r="E1570" s="29" t="str">
        <f t="shared" si="5"/>
        <v>0</v>
      </c>
      <c r="F1570" s="29" t="str">
        <f t="shared" si="6"/>
        <v>0</v>
      </c>
      <c r="G1570" s="32" t="str">
        <f t="shared" si="7"/>
        <v>0</v>
      </c>
      <c r="H1570" s="39">
        <v>4455.42</v>
      </c>
      <c r="I1570" s="40"/>
      <c r="K1570" s="36"/>
      <c r="L1570" s="2"/>
      <c r="M1570" s="38"/>
      <c r="N1570" s="38"/>
      <c r="O1570" s="38"/>
    </row>
    <row r="1571">
      <c r="A1571" s="15" t="s">
        <v>35</v>
      </c>
      <c r="B1571" s="36" t="s">
        <v>1618</v>
      </c>
      <c r="C1571" s="37" t="s">
        <v>520</v>
      </c>
      <c r="D1571" s="29" t="str">
        <f t="shared" si="1"/>
        <v>0</v>
      </c>
      <c r="E1571" s="29" t="str">
        <f t="shared" si="5"/>
        <v>0</v>
      </c>
      <c r="F1571" s="29" t="str">
        <f t="shared" si="6"/>
        <v>0</v>
      </c>
      <c r="G1571" s="32" t="str">
        <f t="shared" si="7"/>
        <v>0</v>
      </c>
      <c r="H1571" s="39">
        <v>5199.86</v>
      </c>
      <c r="I1571" s="40"/>
      <c r="K1571" s="36"/>
      <c r="L1571" s="2"/>
      <c r="M1571" s="38"/>
      <c r="N1571" s="38"/>
      <c r="O1571" s="38"/>
    </row>
    <row r="1572">
      <c r="A1572" s="15" t="s">
        <v>35</v>
      </c>
      <c r="B1572" s="36" t="s">
        <v>1619</v>
      </c>
      <c r="C1572" s="37" t="s">
        <v>520</v>
      </c>
      <c r="D1572" s="29" t="str">
        <f t="shared" si="1"/>
        <v>0</v>
      </c>
      <c r="E1572" s="29" t="str">
        <f t="shared" si="5"/>
        <v>0</v>
      </c>
      <c r="F1572" s="29" t="str">
        <f t="shared" si="6"/>
        <v>0</v>
      </c>
      <c r="G1572" s="32" t="str">
        <f t="shared" si="7"/>
        <v>0</v>
      </c>
      <c r="H1572" s="39">
        <v>4532.42</v>
      </c>
      <c r="I1572" s="40"/>
      <c r="K1572" s="36"/>
      <c r="L1572" s="2"/>
      <c r="M1572" s="38"/>
      <c r="N1572" s="38"/>
      <c r="O1572" s="38"/>
    </row>
    <row r="1573">
      <c r="A1573" s="15" t="s">
        <v>35</v>
      </c>
      <c r="B1573" s="36" t="s">
        <v>1620</v>
      </c>
      <c r="C1573" s="37" t="s">
        <v>520</v>
      </c>
      <c r="D1573" s="29" t="str">
        <f t="shared" si="1"/>
        <v>0</v>
      </c>
      <c r="E1573" s="29" t="str">
        <f t="shared" si="5"/>
        <v>0</v>
      </c>
      <c r="F1573" s="29" t="str">
        <f t="shared" si="6"/>
        <v>0</v>
      </c>
      <c r="G1573" s="32" t="str">
        <f t="shared" si="7"/>
        <v>0</v>
      </c>
      <c r="H1573" s="39">
        <v>5255.22</v>
      </c>
      <c r="I1573" s="40"/>
      <c r="K1573" s="36"/>
      <c r="L1573" s="2"/>
      <c r="M1573" s="38"/>
      <c r="N1573" s="38"/>
      <c r="O1573" s="38"/>
    </row>
    <row r="1574">
      <c r="A1574" s="15" t="s">
        <v>35</v>
      </c>
      <c r="B1574" s="36" t="s">
        <v>1621</v>
      </c>
      <c r="C1574" s="37" t="s">
        <v>520</v>
      </c>
      <c r="D1574" s="29" t="str">
        <f t="shared" si="1"/>
        <v>0</v>
      </c>
      <c r="E1574" s="29" t="str">
        <f t="shared" si="5"/>
        <v>0</v>
      </c>
      <c r="F1574" s="29" t="str">
        <f t="shared" si="6"/>
        <v>0</v>
      </c>
      <c r="G1574" s="32" t="str">
        <f t="shared" si="7"/>
        <v>0</v>
      </c>
      <c r="H1574" s="39">
        <v>10577.61</v>
      </c>
      <c r="I1574" s="40"/>
      <c r="K1574" s="36"/>
      <c r="L1574" s="2"/>
      <c r="M1574" s="38"/>
      <c r="N1574" s="38"/>
      <c r="O1574" s="38"/>
    </row>
    <row r="1575">
      <c r="A1575" s="15" t="s">
        <v>35</v>
      </c>
      <c r="B1575" s="36" t="s">
        <v>1622</v>
      </c>
      <c r="C1575" s="37" t="s">
        <v>520</v>
      </c>
      <c r="D1575" s="29" t="str">
        <f t="shared" si="1"/>
        <v>0</v>
      </c>
      <c r="E1575" s="29" t="str">
        <f t="shared" si="5"/>
        <v>0</v>
      </c>
      <c r="F1575" s="29" t="str">
        <f t="shared" si="6"/>
        <v>0</v>
      </c>
      <c r="G1575" s="32" t="str">
        <f t="shared" si="7"/>
        <v>0</v>
      </c>
      <c r="H1575" s="39">
        <v>24122.02</v>
      </c>
      <c r="I1575" s="40"/>
      <c r="K1575" s="36"/>
      <c r="L1575" s="2"/>
      <c r="M1575" s="38"/>
      <c r="N1575" s="38"/>
      <c r="O1575" s="38"/>
    </row>
    <row r="1576">
      <c r="A1576" s="15" t="s">
        <v>35</v>
      </c>
      <c r="B1576" s="36" t="s">
        <v>1623</v>
      </c>
      <c r="C1576" s="37" t="s">
        <v>520</v>
      </c>
      <c r="D1576" s="29" t="str">
        <f t="shared" si="1"/>
        <v>0</v>
      </c>
      <c r="E1576" s="29" t="str">
        <f t="shared" si="5"/>
        <v>0</v>
      </c>
      <c r="F1576" s="29" t="str">
        <f t="shared" si="6"/>
        <v>0</v>
      </c>
      <c r="G1576" s="32" t="str">
        <f t="shared" si="7"/>
        <v>0</v>
      </c>
      <c r="H1576" s="39">
        <v>7233.17</v>
      </c>
      <c r="I1576" s="40"/>
      <c r="K1576" s="36"/>
      <c r="L1576" s="2"/>
      <c r="M1576" s="38"/>
      <c r="N1576" s="38"/>
      <c r="O1576" s="38"/>
    </row>
    <row r="1577">
      <c r="A1577" s="15" t="s">
        <v>35</v>
      </c>
      <c r="B1577" s="36" t="s">
        <v>1624</v>
      </c>
      <c r="C1577" s="37" t="s">
        <v>520</v>
      </c>
      <c r="D1577" s="29" t="str">
        <f t="shared" si="1"/>
        <v>0</v>
      </c>
      <c r="E1577" s="29" t="str">
        <f t="shared" si="5"/>
        <v>0</v>
      </c>
      <c r="F1577" s="29" t="str">
        <f t="shared" si="6"/>
        <v>0</v>
      </c>
      <c r="G1577" s="32" t="str">
        <f t="shared" si="7"/>
        <v>0</v>
      </c>
      <c r="H1577" s="39">
        <v>39865.28</v>
      </c>
      <c r="I1577" s="40"/>
      <c r="K1577" s="36"/>
      <c r="L1577" s="2"/>
      <c r="M1577" s="38"/>
      <c r="N1577" s="38"/>
      <c r="O1577" s="38"/>
    </row>
    <row r="1578">
      <c r="A1578" s="15" t="s">
        <v>35</v>
      </c>
      <c r="B1578" s="36" t="s">
        <v>1625</v>
      </c>
      <c r="C1578" s="37" t="s">
        <v>520</v>
      </c>
      <c r="D1578" s="29" t="str">
        <f t="shared" si="1"/>
        <v>0</v>
      </c>
      <c r="E1578" s="29" t="str">
        <f t="shared" si="5"/>
        <v>0</v>
      </c>
      <c r="F1578" s="29" t="str">
        <f t="shared" si="6"/>
        <v>0</v>
      </c>
      <c r="G1578" s="32" t="str">
        <f t="shared" si="7"/>
        <v>0</v>
      </c>
      <c r="H1578" s="39">
        <v>31437.72</v>
      </c>
      <c r="I1578" s="40"/>
      <c r="K1578" s="36"/>
      <c r="L1578" s="2"/>
      <c r="M1578" s="38"/>
      <c r="N1578" s="38"/>
      <c r="O1578" s="38"/>
    </row>
    <row r="1579">
      <c r="A1579" s="15" t="s">
        <v>35</v>
      </c>
      <c r="B1579" s="36" t="s">
        <v>1626</v>
      </c>
      <c r="C1579" s="37" t="s">
        <v>520</v>
      </c>
      <c r="D1579" s="29" t="str">
        <f t="shared" si="1"/>
        <v>0</v>
      </c>
      <c r="E1579" s="29" t="str">
        <f t="shared" si="5"/>
        <v>0</v>
      </c>
      <c r="F1579" s="29" t="str">
        <f t="shared" si="6"/>
        <v>0</v>
      </c>
      <c r="G1579" s="32" t="str">
        <f t="shared" si="7"/>
        <v>0</v>
      </c>
      <c r="H1579" s="39">
        <v>5363.02</v>
      </c>
      <c r="I1579" s="40"/>
      <c r="K1579" s="36"/>
      <c r="L1579" s="2"/>
      <c r="M1579" s="38"/>
      <c r="N1579" s="38"/>
      <c r="O1579" s="38"/>
    </row>
    <row r="1580">
      <c r="A1580" s="15" t="s">
        <v>35</v>
      </c>
      <c r="B1580" s="36" t="s">
        <v>1627</v>
      </c>
      <c r="C1580" s="37" t="s">
        <v>520</v>
      </c>
      <c r="D1580" s="29" t="str">
        <f t="shared" si="1"/>
        <v>0</v>
      </c>
      <c r="E1580" s="29" t="str">
        <f t="shared" si="5"/>
        <v>0</v>
      </c>
      <c r="F1580" s="29" t="str">
        <f t="shared" si="6"/>
        <v>0</v>
      </c>
      <c r="G1580" s="32" t="str">
        <f t="shared" si="7"/>
        <v>0</v>
      </c>
      <c r="H1580" s="39">
        <v>9674.5</v>
      </c>
      <c r="I1580" s="40"/>
      <c r="K1580" s="36"/>
      <c r="L1580" s="2"/>
      <c r="M1580" s="38"/>
      <c r="N1580" s="38"/>
      <c r="O1580" s="38"/>
    </row>
    <row r="1581">
      <c r="A1581" s="15" t="s">
        <v>35</v>
      </c>
      <c r="B1581" s="36" t="s">
        <v>1628</v>
      </c>
      <c r="C1581" s="37" t="s">
        <v>520</v>
      </c>
      <c r="D1581" s="29" t="str">
        <f t="shared" si="1"/>
        <v>0</v>
      </c>
      <c r="E1581" s="29" t="str">
        <f t="shared" si="5"/>
        <v>0</v>
      </c>
      <c r="F1581" s="29" t="str">
        <f t="shared" si="6"/>
        <v>0</v>
      </c>
      <c r="G1581" s="32" t="str">
        <f t="shared" si="7"/>
        <v>0</v>
      </c>
      <c r="H1581" s="39">
        <v>5086.05</v>
      </c>
      <c r="I1581" s="40"/>
      <c r="K1581" s="36"/>
      <c r="L1581" s="2"/>
      <c r="M1581" s="38"/>
      <c r="N1581" s="38"/>
      <c r="O1581" s="38"/>
    </row>
    <row r="1582">
      <c r="A1582" s="15" t="s">
        <v>35</v>
      </c>
      <c r="B1582" s="36" t="s">
        <v>1629</v>
      </c>
      <c r="C1582" s="37" t="s">
        <v>520</v>
      </c>
      <c r="D1582" s="29" t="str">
        <f t="shared" si="1"/>
        <v>0</v>
      </c>
      <c r="E1582" s="29" t="str">
        <f t="shared" si="5"/>
        <v>0</v>
      </c>
      <c r="F1582" s="29" t="str">
        <f t="shared" si="6"/>
        <v>0</v>
      </c>
      <c r="G1582" s="32" t="str">
        <f t="shared" si="7"/>
        <v>0</v>
      </c>
      <c r="H1582" s="39">
        <v>189299.11</v>
      </c>
      <c r="I1582" s="40"/>
      <c r="K1582" s="36"/>
      <c r="L1582" s="2"/>
      <c r="M1582" s="38"/>
      <c r="N1582" s="38"/>
      <c r="O1582" s="38"/>
    </row>
    <row r="1583">
      <c r="A1583" s="15" t="s">
        <v>35</v>
      </c>
      <c r="B1583" s="36" t="s">
        <v>1630</v>
      </c>
      <c r="C1583" s="37" t="s">
        <v>520</v>
      </c>
      <c r="D1583" s="29" t="str">
        <f t="shared" si="1"/>
        <v>0</v>
      </c>
      <c r="E1583" s="29" t="str">
        <f t="shared" si="5"/>
        <v>0</v>
      </c>
      <c r="F1583" s="29" t="str">
        <f t="shared" si="6"/>
        <v>0</v>
      </c>
      <c r="G1583" s="32" t="str">
        <f t="shared" si="7"/>
        <v>0</v>
      </c>
      <c r="H1583" s="39">
        <v>12930.44</v>
      </c>
      <c r="I1583" s="40"/>
      <c r="K1583" s="36"/>
      <c r="L1583" s="2"/>
      <c r="M1583" s="38"/>
      <c r="N1583" s="38"/>
      <c r="O1583" s="38"/>
    </row>
    <row r="1584">
      <c r="A1584" s="15" t="s">
        <v>35</v>
      </c>
      <c r="B1584" s="36" t="s">
        <v>1631</v>
      </c>
      <c r="C1584" s="37" t="s">
        <v>520</v>
      </c>
      <c r="D1584" s="29" t="str">
        <f t="shared" si="1"/>
        <v>0</v>
      </c>
      <c r="E1584" s="29" t="str">
        <f t="shared" si="5"/>
        <v>0</v>
      </c>
      <c r="F1584" s="29" t="str">
        <f t="shared" si="6"/>
        <v>0</v>
      </c>
      <c r="G1584" s="32" t="str">
        <f t="shared" si="7"/>
        <v>0</v>
      </c>
      <c r="H1584" s="39">
        <v>8768.71</v>
      </c>
      <c r="I1584" s="40"/>
      <c r="K1584" s="36"/>
      <c r="L1584" s="2"/>
      <c r="M1584" s="38"/>
      <c r="N1584" s="38"/>
      <c r="O1584" s="38"/>
    </row>
    <row r="1585">
      <c r="A1585" s="15" t="s">
        <v>35</v>
      </c>
      <c r="B1585" s="36" t="s">
        <v>1632</v>
      </c>
      <c r="C1585" s="37" t="s">
        <v>520</v>
      </c>
      <c r="D1585" s="29" t="str">
        <f t="shared" si="1"/>
        <v>0</v>
      </c>
      <c r="E1585" s="29" t="str">
        <f t="shared" si="5"/>
        <v>0</v>
      </c>
      <c r="F1585" s="29" t="str">
        <f t="shared" si="6"/>
        <v>0</v>
      </c>
      <c r="G1585" s="32" t="str">
        <f t="shared" si="7"/>
        <v>0</v>
      </c>
      <c r="H1585" s="39">
        <v>13351.04</v>
      </c>
      <c r="I1585" s="40"/>
      <c r="K1585" s="36"/>
      <c r="L1585" s="2"/>
      <c r="M1585" s="38"/>
      <c r="N1585" s="38"/>
      <c r="O1585" s="38"/>
    </row>
    <row r="1586">
      <c r="A1586" s="15" t="s">
        <v>35</v>
      </c>
      <c r="B1586" s="36" t="s">
        <v>1633</v>
      </c>
      <c r="C1586" s="37" t="s">
        <v>520</v>
      </c>
      <c r="D1586" s="29" t="str">
        <f t="shared" si="1"/>
        <v>0</v>
      </c>
      <c r="E1586" s="29" t="str">
        <f t="shared" si="5"/>
        <v>0</v>
      </c>
      <c r="F1586" s="29" t="str">
        <f t="shared" si="6"/>
        <v>0</v>
      </c>
      <c r="G1586" s="32" t="str">
        <f t="shared" si="7"/>
        <v>0</v>
      </c>
      <c r="H1586" s="39">
        <v>6917.06</v>
      </c>
      <c r="I1586" s="40"/>
      <c r="K1586" s="36"/>
      <c r="L1586" s="2"/>
      <c r="M1586" s="38"/>
      <c r="N1586" s="38"/>
      <c r="O1586" s="38"/>
    </row>
    <row r="1587">
      <c r="A1587" s="15" t="s">
        <v>35</v>
      </c>
      <c r="B1587" s="36" t="s">
        <v>1634</v>
      </c>
      <c r="C1587" s="37" t="s">
        <v>520</v>
      </c>
      <c r="D1587" s="29" t="str">
        <f t="shared" si="1"/>
        <v>0</v>
      </c>
      <c r="E1587" s="29" t="str">
        <f t="shared" si="5"/>
        <v>0</v>
      </c>
      <c r="F1587" s="29" t="str">
        <f t="shared" si="6"/>
        <v>0</v>
      </c>
      <c r="G1587" s="32" t="str">
        <f t="shared" si="7"/>
        <v>0</v>
      </c>
      <c r="H1587" s="39">
        <v>21846.19</v>
      </c>
      <c r="I1587" s="40"/>
      <c r="K1587" s="36"/>
      <c r="L1587" s="2"/>
      <c r="M1587" s="38"/>
      <c r="N1587" s="38"/>
      <c r="O1587" s="38"/>
    </row>
    <row r="1588">
      <c r="A1588" s="15" t="s">
        <v>35</v>
      </c>
      <c r="B1588" s="36" t="s">
        <v>1635</v>
      </c>
      <c r="C1588" s="37" t="s">
        <v>520</v>
      </c>
      <c r="D1588" s="29" t="str">
        <f t="shared" si="1"/>
        <v>0</v>
      </c>
      <c r="E1588" s="29" t="str">
        <f t="shared" si="5"/>
        <v>0</v>
      </c>
      <c r="F1588" s="29" t="str">
        <f t="shared" si="6"/>
        <v>0</v>
      </c>
      <c r="G1588" s="32" t="str">
        <f t="shared" si="7"/>
        <v>0</v>
      </c>
      <c r="H1588" s="39">
        <v>26880.18</v>
      </c>
      <c r="I1588" s="40"/>
      <c r="K1588" s="36"/>
      <c r="L1588" s="2"/>
      <c r="M1588" s="38"/>
      <c r="N1588" s="38"/>
      <c r="O1588" s="38"/>
    </row>
    <row r="1589">
      <c r="A1589" s="15" t="s">
        <v>35</v>
      </c>
      <c r="B1589" s="36" t="s">
        <v>1636</v>
      </c>
      <c r="C1589" s="37" t="s">
        <v>520</v>
      </c>
      <c r="D1589" s="29" t="str">
        <f t="shared" si="1"/>
        <v>0</v>
      </c>
      <c r="E1589" s="29" t="str">
        <f t="shared" si="5"/>
        <v>0</v>
      </c>
      <c r="F1589" s="29" t="str">
        <f t="shared" si="6"/>
        <v>0</v>
      </c>
      <c r="G1589" s="32" t="str">
        <f t="shared" si="7"/>
        <v>0</v>
      </c>
      <c r="H1589" s="39">
        <v>20793.99</v>
      </c>
      <c r="I1589" s="40"/>
      <c r="K1589" s="36"/>
      <c r="L1589" s="2"/>
      <c r="M1589" s="38"/>
      <c r="N1589" s="38"/>
      <c r="O1589" s="38"/>
    </row>
    <row r="1590">
      <c r="A1590" s="15" t="s">
        <v>35</v>
      </c>
      <c r="B1590" s="36" t="s">
        <v>1637</v>
      </c>
      <c r="C1590" s="37" t="s">
        <v>520</v>
      </c>
      <c r="D1590" s="29" t="str">
        <f t="shared" si="1"/>
        <v>0</v>
      </c>
      <c r="E1590" s="29" t="str">
        <f t="shared" si="5"/>
        <v>0</v>
      </c>
      <c r="F1590" s="29" t="str">
        <f t="shared" si="6"/>
        <v>0</v>
      </c>
      <c r="G1590" s="32" t="str">
        <f t="shared" si="7"/>
        <v>0</v>
      </c>
      <c r="H1590" s="39">
        <v>12977.2</v>
      </c>
      <c r="I1590" s="40"/>
      <c r="K1590" s="36"/>
      <c r="L1590" s="2"/>
      <c r="M1590" s="38"/>
      <c r="N1590" s="38"/>
      <c r="O1590" s="38"/>
    </row>
    <row r="1591">
      <c r="A1591" s="15" t="s">
        <v>35</v>
      </c>
      <c r="B1591" s="36" t="s">
        <v>1638</v>
      </c>
      <c r="C1591" s="37" t="s">
        <v>520</v>
      </c>
      <c r="D1591" s="29" t="str">
        <f t="shared" si="1"/>
        <v>0</v>
      </c>
      <c r="E1591" s="29" t="str">
        <f t="shared" si="5"/>
        <v>0</v>
      </c>
      <c r="F1591" s="29" t="str">
        <f t="shared" si="6"/>
        <v>0</v>
      </c>
      <c r="G1591" s="32" t="str">
        <f t="shared" si="7"/>
        <v>0</v>
      </c>
      <c r="H1591" s="39">
        <v>165293.17</v>
      </c>
      <c r="I1591" s="40"/>
      <c r="K1591" s="36"/>
      <c r="L1591" s="2"/>
      <c r="M1591" s="38"/>
      <c r="N1591" s="38"/>
      <c r="O1591" s="38"/>
    </row>
    <row r="1592">
      <c r="A1592" s="15" t="s">
        <v>35</v>
      </c>
      <c r="B1592" s="36" t="s">
        <v>1639</v>
      </c>
      <c r="C1592" s="37" t="s">
        <v>520</v>
      </c>
      <c r="D1592" s="29" t="str">
        <f t="shared" si="1"/>
        <v>0</v>
      </c>
      <c r="E1592" s="29" t="str">
        <f t="shared" si="5"/>
        <v>0</v>
      </c>
      <c r="F1592" s="29" t="str">
        <f t="shared" si="6"/>
        <v>0</v>
      </c>
      <c r="G1592" s="32" t="str">
        <f t="shared" si="7"/>
        <v>0</v>
      </c>
      <c r="H1592" s="39">
        <v>5051.33</v>
      </c>
      <c r="I1592" s="40"/>
      <c r="K1592" s="36"/>
      <c r="L1592" s="2"/>
      <c r="M1592" s="38"/>
      <c r="N1592" s="38"/>
      <c r="O1592" s="38"/>
    </row>
    <row r="1593">
      <c r="A1593" s="15" t="s">
        <v>35</v>
      </c>
      <c r="B1593" s="36" t="s">
        <v>1640</v>
      </c>
      <c r="C1593" s="37" t="s">
        <v>520</v>
      </c>
      <c r="D1593" s="29" t="str">
        <f t="shared" si="1"/>
        <v>Santos</v>
      </c>
      <c r="E1593" s="29" t="str">
        <f t="shared" si="5"/>
        <v>0</v>
      </c>
      <c r="F1593" s="35" t="str">
        <f t="shared" si="6"/>
        <v>SANTOS,A$0.25</v>
      </c>
      <c r="G1593" s="32">
        <f t="shared" si="7"/>
        <v>16918.37</v>
      </c>
      <c r="H1593" s="39">
        <v>16918.37</v>
      </c>
      <c r="I1593" s="40"/>
      <c r="K1593" s="36"/>
      <c r="L1593" s="2"/>
      <c r="M1593" s="38"/>
      <c r="N1593" s="38"/>
      <c r="O1593" s="38"/>
    </row>
    <row r="1594">
      <c r="A1594" s="15" t="s">
        <v>35</v>
      </c>
      <c r="B1594" s="36" t="s">
        <v>1641</v>
      </c>
      <c r="C1594" s="37" t="s">
        <v>520</v>
      </c>
      <c r="D1594" s="29" t="str">
        <f t="shared" si="1"/>
        <v>0</v>
      </c>
      <c r="E1594" s="29" t="str">
        <f t="shared" si="5"/>
        <v>0</v>
      </c>
      <c r="F1594" s="29" t="str">
        <f t="shared" si="6"/>
        <v>0</v>
      </c>
      <c r="G1594" s="32" t="str">
        <f t="shared" si="7"/>
        <v>0</v>
      </c>
      <c r="H1594" s="39">
        <v>103807.49</v>
      </c>
      <c r="I1594" s="40"/>
      <c r="K1594" s="36"/>
      <c r="L1594" s="2"/>
      <c r="M1594" s="38"/>
      <c r="N1594" s="38"/>
      <c r="O1594" s="38"/>
    </row>
    <row r="1595">
      <c r="A1595" s="15" t="s">
        <v>35</v>
      </c>
      <c r="B1595" s="36" t="s">
        <v>1642</v>
      </c>
      <c r="C1595" s="37" t="s">
        <v>520</v>
      </c>
      <c r="D1595" s="29" t="str">
        <f t="shared" si="1"/>
        <v>Encana </v>
      </c>
      <c r="E1595" s="29" t="str">
        <f t="shared" si="5"/>
        <v>0</v>
      </c>
      <c r="F1595" s="35" t="str">
        <f t="shared" si="6"/>
        <v>SAPURAKENCANA PETROLEUM BHD MYR1</v>
      </c>
      <c r="G1595" s="32">
        <f t="shared" si="7"/>
        <v>7206.34</v>
      </c>
      <c r="H1595" s="39">
        <v>7206.34</v>
      </c>
      <c r="I1595" s="40"/>
      <c r="K1595" s="36"/>
      <c r="L1595" s="2"/>
      <c r="M1595" s="38"/>
      <c r="N1595" s="38"/>
      <c r="O1595" s="38"/>
    </row>
    <row r="1596">
      <c r="A1596" s="15" t="s">
        <v>35</v>
      </c>
      <c r="B1596" s="36" t="s">
        <v>1643</v>
      </c>
      <c r="C1596" s="37" t="s">
        <v>520</v>
      </c>
      <c r="D1596" s="29" t="str">
        <f t="shared" si="1"/>
        <v>0</v>
      </c>
      <c r="E1596" s="29" t="str">
        <f t="shared" si="5"/>
        <v>0</v>
      </c>
      <c r="F1596" s="29" t="str">
        <f t="shared" si="6"/>
        <v>0</v>
      </c>
      <c r="G1596" s="32" t="str">
        <f t="shared" si="7"/>
        <v>0</v>
      </c>
      <c r="H1596" s="39">
        <v>8750.63</v>
      </c>
      <c r="I1596" s="40"/>
      <c r="K1596" s="36"/>
      <c r="L1596" s="2"/>
      <c r="M1596" s="38"/>
      <c r="N1596" s="38"/>
      <c r="O1596" s="38"/>
    </row>
    <row r="1597">
      <c r="A1597" s="15" t="s">
        <v>35</v>
      </c>
      <c r="B1597" s="36" t="s">
        <v>1644</v>
      </c>
      <c r="C1597" s="37" t="s">
        <v>520</v>
      </c>
      <c r="D1597" s="29" t="str">
        <f t="shared" si="1"/>
        <v>Sasol </v>
      </c>
      <c r="E1597" s="29" t="str">
        <f t="shared" si="5"/>
        <v>Sasol</v>
      </c>
      <c r="F1597" s="35" t="str">
        <f t="shared" si="6"/>
        <v>SASOL NPV</v>
      </c>
      <c r="G1597" s="32">
        <f t="shared" si="7"/>
        <v>36425.65</v>
      </c>
      <c r="H1597" s="39">
        <v>36425.65</v>
      </c>
      <c r="I1597" s="40"/>
      <c r="K1597" s="36"/>
      <c r="L1597" s="2"/>
      <c r="M1597" s="38"/>
      <c r="N1597" s="38"/>
      <c r="O1597" s="38"/>
    </row>
    <row r="1598">
      <c r="A1598" s="15" t="s">
        <v>35</v>
      </c>
      <c r="B1598" s="36" t="s">
        <v>1645</v>
      </c>
      <c r="C1598" s="37" t="s">
        <v>520</v>
      </c>
      <c r="D1598" s="29" t="str">
        <f t="shared" si="1"/>
        <v>0</v>
      </c>
      <c r="E1598" s="29" t="str">
        <f t="shared" si="5"/>
        <v>0</v>
      </c>
      <c r="F1598" s="29" t="str">
        <f t="shared" si="6"/>
        <v>0</v>
      </c>
      <c r="G1598" s="32" t="str">
        <f t="shared" si="7"/>
        <v>0</v>
      </c>
      <c r="H1598" s="39">
        <v>14759.3</v>
      </c>
      <c r="I1598" s="40"/>
      <c r="K1598" s="36"/>
      <c r="L1598" s="2"/>
      <c r="M1598" s="38"/>
      <c r="N1598" s="38"/>
      <c r="O1598" s="38"/>
    </row>
    <row r="1599">
      <c r="A1599" s="15" t="s">
        <v>35</v>
      </c>
      <c r="B1599" s="36" t="s">
        <v>1646</v>
      </c>
      <c r="C1599" s="37" t="s">
        <v>520</v>
      </c>
      <c r="D1599" s="29" t="str">
        <f t="shared" si="1"/>
        <v>0</v>
      </c>
      <c r="E1599" s="29" t="str">
        <f t="shared" si="5"/>
        <v>0</v>
      </c>
      <c r="F1599" s="29" t="str">
        <f t="shared" si="6"/>
        <v>0</v>
      </c>
      <c r="G1599" s="32" t="str">
        <f t="shared" si="7"/>
        <v>0</v>
      </c>
      <c r="H1599" s="39">
        <v>4581.22</v>
      </c>
      <c r="I1599" s="40"/>
      <c r="K1599" s="36"/>
      <c r="L1599" s="2"/>
      <c r="M1599" s="38"/>
      <c r="N1599" s="38"/>
      <c r="O1599" s="38"/>
    </row>
    <row r="1600">
      <c r="A1600" s="15" t="s">
        <v>35</v>
      </c>
      <c r="B1600" s="36" t="s">
        <v>1647</v>
      </c>
      <c r="C1600" s="37" t="s">
        <v>520</v>
      </c>
      <c r="D1600" s="29" t="str">
        <f t="shared" si="1"/>
        <v>0</v>
      </c>
      <c r="E1600" s="29" t="str">
        <f t="shared" si="5"/>
        <v>0</v>
      </c>
      <c r="F1600" s="29" t="str">
        <f t="shared" si="6"/>
        <v>0</v>
      </c>
      <c r="G1600" s="32" t="str">
        <f t="shared" si="7"/>
        <v>0</v>
      </c>
      <c r="H1600" s="39">
        <v>4893.35</v>
      </c>
      <c r="I1600" s="40"/>
      <c r="K1600" s="36"/>
      <c r="L1600" s="2"/>
      <c r="M1600" s="38"/>
      <c r="N1600" s="38"/>
      <c r="O1600" s="38"/>
    </row>
    <row r="1601">
      <c r="A1601" s="15" t="s">
        <v>35</v>
      </c>
      <c r="B1601" s="36" t="s">
        <v>1648</v>
      </c>
      <c r="C1601" s="37" t="s">
        <v>520</v>
      </c>
      <c r="D1601" s="29" t="str">
        <f t="shared" si="1"/>
        <v>0</v>
      </c>
      <c r="E1601" s="29" t="str">
        <f t="shared" si="5"/>
        <v>0</v>
      </c>
      <c r="F1601" s="29" t="str">
        <f t="shared" si="6"/>
        <v>0</v>
      </c>
      <c r="G1601" s="32" t="str">
        <f t="shared" si="7"/>
        <v>0</v>
      </c>
      <c r="H1601" s="39">
        <v>7479.93</v>
      </c>
      <c r="I1601" s="40"/>
      <c r="K1601" s="36"/>
      <c r="L1601" s="2"/>
      <c r="M1601" s="38"/>
      <c r="N1601" s="38"/>
      <c r="O1601" s="38"/>
    </row>
    <row r="1602">
      <c r="A1602" s="15" t="s">
        <v>35</v>
      </c>
      <c r="B1602" s="36" t="s">
        <v>1649</v>
      </c>
      <c r="C1602" s="37" t="s">
        <v>520</v>
      </c>
      <c r="D1602" s="29" t="str">
        <f t="shared" si="1"/>
        <v>0</v>
      </c>
      <c r="E1602" s="29" t="str">
        <f t="shared" si="5"/>
        <v>0</v>
      </c>
      <c r="F1602" s="29" t="str">
        <f t="shared" si="6"/>
        <v>0</v>
      </c>
      <c r="G1602" s="32" t="str">
        <f t="shared" si="7"/>
        <v>0</v>
      </c>
      <c r="H1602" s="39">
        <v>8381.79</v>
      </c>
      <c r="I1602" s="40"/>
      <c r="K1602" s="36"/>
      <c r="L1602" s="2"/>
      <c r="M1602" s="38"/>
      <c r="N1602" s="38"/>
      <c r="O1602" s="38"/>
    </row>
    <row r="1603">
      <c r="A1603" s="15" t="s">
        <v>35</v>
      </c>
      <c r="B1603" s="36" t="s">
        <v>1650</v>
      </c>
      <c r="C1603" s="37" t="s">
        <v>520</v>
      </c>
      <c r="D1603" s="29" t="str">
        <f t="shared" si="1"/>
        <v>0</v>
      </c>
      <c r="E1603" s="29" t="str">
        <f t="shared" si="5"/>
        <v>0</v>
      </c>
      <c r="F1603" s="29" t="str">
        <f t="shared" si="6"/>
        <v>0</v>
      </c>
      <c r="G1603" s="32" t="str">
        <f t="shared" si="7"/>
        <v>0</v>
      </c>
      <c r="H1603" s="39">
        <v>6548.19</v>
      </c>
      <c r="I1603" s="40"/>
      <c r="K1603" s="36"/>
      <c r="L1603" s="2"/>
      <c r="M1603" s="38"/>
      <c r="N1603" s="38"/>
      <c r="O1603" s="38"/>
    </row>
    <row r="1604">
      <c r="A1604" s="15" t="s">
        <v>35</v>
      </c>
      <c r="B1604" s="36" t="s">
        <v>1651</v>
      </c>
      <c r="C1604" s="37" t="s">
        <v>520</v>
      </c>
      <c r="D1604" s="29" t="str">
        <f t="shared" si="1"/>
        <v>0</v>
      </c>
      <c r="E1604" s="29" t="str">
        <f t="shared" si="5"/>
        <v>0</v>
      </c>
      <c r="F1604" s="29" t="str">
        <f t="shared" si="6"/>
        <v>0</v>
      </c>
      <c r="G1604" s="32" t="str">
        <f t="shared" si="7"/>
        <v>0</v>
      </c>
      <c r="H1604" s="39">
        <v>5701.19</v>
      </c>
      <c r="I1604" s="40"/>
      <c r="K1604" s="36"/>
      <c r="L1604" s="2"/>
      <c r="M1604" s="38"/>
      <c r="N1604" s="38"/>
      <c r="O1604" s="38"/>
    </row>
    <row r="1605">
      <c r="A1605" s="15" t="s">
        <v>35</v>
      </c>
      <c r="B1605" s="36" t="s">
        <v>1652</v>
      </c>
      <c r="C1605" s="37" t="s">
        <v>520</v>
      </c>
      <c r="D1605" s="29" t="str">
        <f t="shared" si="1"/>
        <v>0</v>
      </c>
      <c r="E1605" s="29" t="str">
        <f t="shared" si="5"/>
        <v>0</v>
      </c>
      <c r="F1605" s="29" t="str">
        <f t="shared" si="6"/>
        <v>0</v>
      </c>
      <c r="G1605" s="32" t="str">
        <f t="shared" si="7"/>
        <v>0</v>
      </c>
      <c r="H1605" s="39">
        <v>8141.03</v>
      </c>
      <c r="I1605" s="40"/>
      <c r="K1605" s="36"/>
      <c r="L1605" s="2"/>
      <c r="M1605" s="38"/>
      <c r="N1605" s="38"/>
      <c r="O1605" s="38"/>
    </row>
    <row r="1606">
      <c r="A1606" s="15" t="s">
        <v>35</v>
      </c>
      <c r="B1606" s="36" t="s">
        <v>1653</v>
      </c>
      <c r="C1606" s="37" t="s">
        <v>520</v>
      </c>
      <c r="D1606" s="29" t="str">
        <f t="shared" si="1"/>
        <v>0</v>
      </c>
      <c r="E1606" s="29" t="str">
        <f t="shared" si="5"/>
        <v>0</v>
      </c>
      <c r="F1606" s="29" t="str">
        <f t="shared" si="6"/>
        <v>0</v>
      </c>
      <c r="G1606" s="32" t="str">
        <f t="shared" si="7"/>
        <v>0</v>
      </c>
      <c r="H1606" s="39">
        <v>163097.5</v>
      </c>
      <c r="I1606" s="40"/>
      <c r="K1606" s="36"/>
      <c r="L1606" s="2"/>
      <c r="M1606" s="38"/>
      <c r="N1606" s="38"/>
      <c r="O1606" s="38"/>
    </row>
    <row r="1607">
      <c r="A1607" s="15" t="s">
        <v>35</v>
      </c>
      <c r="B1607" s="36" t="s">
        <v>1654</v>
      </c>
      <c r="C1607" s="37" t="s">
        <v>520</v>
      </c>
      <c r="D1607" s="29" t="str">
        <f t="shared" si="1"/>
        <v>0</v>
      </c>
      <c r="E1607" s="29" t="str">
        <f t="shared" si="5"/>
        <v>0</v>
      </c>
      <c r="F1607" s="29" t="str">
        <f t="shared" si="6"/>
        <v>0</v>
      </c>
      <c r="G1607" s="32" t="str">
        <f t="shared" si="7"/>
        <v>0</v>
      </c>
      <c r="H1607" s="39">
        <v>63148.59</v>
      </c>
      <c r="I1607" s="40"/>
      <c r="K1607" s="36"/>
      <c r="L1607" s="2"/>
      <c r="M1607" s="38"/>
      <c r="N1607" s="38"/>
      <c r="O1607" s="38"/>
    </row>
    <row r="1608">
      <c r="A1608" s="15" t="s">
        <v>35</v>
      </c>
      <c r="B1608" s="36" t="s">
        <v>1655</v>
      </c>
      <c r="C1608" s="37" t="s">
        <v>520</v>
      </c>
      <c r="D1608" s="29" t="str">
        <f t="shared" si="1"/>
        <v>0</v>
      </c>
      <c r="E1608" s="29" t="str">
        <f t="shared" si="5"/>
        <v>0</v>
      </c>
      <c r="F1608" s="29" t="str">
        <f t="shared" si="6"/>
        <v>0</v>
      </c>
      <c r="G1608" s="32" t="str">
        <f t="shared" si="7"/>
        <v>0</v>
      </c>
      <c r="H1608" s="39">
        <v>38557.92</v>
      </c>
      <c r="I1608" s="40"/>
      <c r="K1608" s="36"/>
      <c r="L1608" s="2"/>
      <c r="M1608" s="38"/>
      <c r="N1608" s="38"/>
      <c r="O1608" s="38"/>
    </row>
    <row r="1609">
      <c r="A1609" s="15" t="s">
        <v>35</v>
      </c>
      <c r="B1609" s="36" t="s">
        <v>1656</v>
      </c>
      <c r="C1609" s="37" t="s">
        <v>520</v>
      </c>
      <c r="D1609" s="29" t="str">
        <f t="shared" si="1"/>
        <v>0</v>
      </c>
      <c r="E1609" s="29" t="str">
        <f t="shared" si="5"/>
        <v>0</v>
      </c>
      <c r="F1609" s="29" t="str">
        <f t="shared" si="6"/>
        <v>0</v>
      </c>
      <c r="G1609" s="32" t="str">
        <f t="shared" si="7"/>
        <v>0</v>
      </c>
      <c r="H1609" s="39">
        <v>6999.54</v>
      </c>
      <c r="I1609" s="40"/>
      <c r="K1609" s="36"/>
      <c r="L1609" s="2"/>
      <c r="M1609" s="38"/>
      <c r="N1609" s="38"/>
      <c r="O1609" s="38"/>
    </row>
    <row r="1610">
      <c r="A1610" s="15" t="s">
        <v>35</v>
      </c>
      <c r="B1610" s="36" t="s">
        <v>1657</v>
      </c>
      <c r="C1610" s="37" t="s">
        <v>520</v>
      </c>
      <c r="D1610" s="29" t="str">
        <f t="shared" si="1"/>
        <v>0</v>
      </c>
      <c r="E1610" s="29" t="str">
        <f t="shared" si="5"/>
        <v>0</v>
      </c>
      <c r="F1610" s="29" t="str">
        <f t="shared" si="6"/>
        <v>0</v>
      </c>
      <c r="G1610" s="32" t="str">
        <f t="shared" si="7"/>
        <v>0</v>
      </c>
      <c r="H1610" s="39">
        <v>11267.22</v>
      </c>
      <c r="I1610" s="40"/>
      <c r="K1610" s="36"/>
      <c r="L1610" s="2"/>
      <c r="M1610" s="38"/>
      <c r="N1610" s="38"/>
      <c r="O1610" s="38"/>
    </row>
    <row r="1611">
      <c r="A1611" s="15" t="s">
        <v>35</v>
      </c>
      <c r="B1611" s="36" t="s">
        <v>1658</v>
      </c>
      <c r="C1611" s="37" t="s">
        <v>520</v>
      </c>
      <c r="D1611" s="29" t="str">
        <f t="shared" si="1"/>
        <v>0</v>
      </c>
      <c r="E1611" s="29" t="str">
        <f t="shared" si="5"/>
        <v>0</v>
      </c>
      <c r="F1611" s="29" t="str">
        <f t="shared" si="6"/>
        <v>0</v>
      </c>
      <c r="G1611" s="32" t="str">
        <f t="shared" si="7"/>
        <v>0</v>
      </c>
      <c r="H1611" s="39">
        <v>19532.25</v>
      </c>
      <c r="I1611" s="40"/>
      <c r="K1611" s="36"/>
      <c r="L1611" s="2"/>
      <c r="M1611" s="38"/>
      <c r="N1611" s="38"/>
      <c r="O1611" s="38"/>
    </row>
    <row r="1612">
      <c r="A1612" s="15" t="s">
        <v>35</v>
      </c>
      <c r="B1612" s="36" t="s">
        <v>1659</v>
      </c>
      <c r="C1612" s="37" t="s">
        <v>520</v>
      </c>
      <c r="D1612" s="29" t="str">
        <f t="shared" si="1"/>
        <v>0</v>
      </c>
      <c r="E1612" s="29" t="str">
        <f t="shared" si="5"/>
        <v>0</v>
      </c>
      <c r="F1612" s="29" t="str">
        <f t="shared" si="6"/>
        <v>0</v>
      </c>
      <c r="G1612" s="32" t="str">
        <f t="shared" si="7"/>
        <v>0</v>
      </c>
      <c r="H1612" s="39">
        <v>24595.57</v>
      </c>
      <c r="I1612" s="40"/>
      <c r="K1612" s="36"/>
      <c r="L1612" s="2"/>
      <c r="M1612" s="38"/>
      <c r="N1612" s="38"/>
      <c r="O1612" s="38"/>
    </row>
    <row r="1613">
      <c r="A1613" s="15" t="s">
        <v>35</v>
      </c>
      <c r="B1613" s="36" t="s">
        <v>1660</v>
      </c>
      <c r="C1613" s="37" t="s">
        <v>520</v>
      </c>
      <c r="D1613" s="29" t="str">
        <f t="shared" si="1"/>
        <v>0</v>
      </c>
      <c r="E1613" s="29" t="str">
        <f t="shared" si="5"/>
        <v>0</v>
      </c>
      <c r="F1613" s="29" t="str">
        <f t="shared" si="6"/>
        <v>0</v>
      </c>
      <c r="G1613" s="32" t="str">
        <f t="shared" si="7"/>
        <v>0</v>
      </c>
      <c r="H1613" s="39">
        <v>9172.19</v>
      </c>
      <c r="I1613" s="40"/>
      <c r="K1613" s="36"/>
      <c r="L1613" s="2"/>
      <c r="M1613" s="38"/>
      <c r="N1613" s="38"/>
      <c r="O1613" s="38"/>
    </row>
    <row r="1614">
      <c r="A1614" s="15" t="s">
        <v>35</v>
      </c>
      <c r="B1614" s="36" t="s">
        <v>1661</v>
      </c>
      <c r="C1614" s="37" t="s">
        <v>520</v>
      </c>
      <c r="D1614" s="29" t="str">
        <f t="shared" si="1"/>
        <v>0</v>
      </c>
      <c r="E1614" s="29" t="str">
        <f t="shared" si="5"/>
        <v>0</v>
      </c>
      <c r="F1614" s="29" t="str">
        <f t="shared" si="6"/>
        <v>0</v>
      </c>
      <c r="G1614" s="32" t="str">
        <f t="shared" si="7"/>
        <v>0</v>
      </c>
      <c r="H1614" s="39">
        <v>17027.29</v>
      </c>
      <c r="I1614" s="40"/>
      <c r="K1614" s="36"/>
      <c r="L1614" s="2"/>
      <c r="M1614" s="38"/>
      <c r="N1614" s="38"/>
      <c r="O1614" s="38"/>
    </row>
    <row r="1615">
      <c r="A1615" s="15" t="s">
        <v>35</v>
      </c>
      <c r="B1615" s="36" t="s">
        <v>1662</v>
      </c>
      <c r="C1615" s="37" t="s">
        <v>520</v>
      </c>
      <c r="D1615" s="29" t="str">
        <f t="shared" si="1"/>
        <v>0</v>
      </c>
      <c r="E1615" s="29" t="str">
        <f t="shared" si="5"/>
        <v>0</v>
      </c>
      <c r="F1615" s="29" t="str">
        <f t="shared" si="6"/>
        <v>0</v>
      </c>
      <c r="G1615" s="32" t="str">
        <f t="shared" si="7"/>
        <v>0</v>
      </c>
      <c r="H1615" s="39">
        <v>4656.9</v>
      </c>
      <c r="I1615" s="40"/>
      <c r="K1615" s="36"/>
      <c r="L1615" s="2"/>
      <c r="M1615" s="38"/>
      <c r="N1615" s="38"/>
      <c r="O1615" s="38"/>
    </row>
    <row r="1616">
      <c r="A1616" s="15" t="s">
        <v>35</v>
      </c>
      <c r="B1616" s="36" t="s">
        <v>1663</v>
      </c>
      <c r="C1616" s="37" t="s">
        <v>520</v>
      </c>
      <c r="D1616" s="29" t="str">
        <f t="shared" si="1"/>
        <v>0</v>
      </c>
      <c r="E1616" s="29" t="str">
        <f t="shared" si="5"/>
        <v>0</v>
      </c>
      <c r="F1616" s="29" t="str">
        <f t="shared" si="6"/>
        <v>0</v>
      </c>
      <c r="G1616" s="32" t="str">
        <f t="shared" si="7"/>
        <v>0</v>
      </c>
      <c r="H1616" s="39">
        <v>6918.74</v>
      </c>
      <c r="I1616" s="40"/>
      <c r="K1616" s="36"/>
      <c r="L1616" s="2"/>
      <c r="M1616" s="38"/>
      <c r="N1616" s="38"/>
      <c r="O1616" s="38"/>
    </row>
    <row r="1617">
      <c r="A1617" s="15" t="s">
        <v>35</v>
      </c>
      <c r="B1617" s="36" t="s">
        <v>1664</v>
      </c>
      <c r="C1617" s="37" t="s">
        <v>520</v>
      </c>
      <c r="D1617" s="29" t="str">
        <f t="shared" si="1"/>
        <v>0</v>
      </c>
      <c r="E1617" s="29" t="str">
        <f t="shared" si="5"/>
        <v>0</v>
      </c>
      <c r="F1617" s="29" t="str">
        <f t="shared" si="6"/>
        <v>0</v>
      </c>
      <c r="G1617" s="32" t="str">
        <f t="shared" si="7"/>
        <v>0</v>
      </c>
      <c r="H1617" s="39">
        <v>6510.98</v>
      </c>
      <c r="I1617" s="40"/>
      <c r="K1617" s="36"/>
      <c r="L1617" s="2"/>
      <c r="M1617" s="38"/>
      <c r="N1617" s="38"/>
      <c r="O1617" s="38"/>
    </row>
    <row r="1618">
      <c r="A1618" s="15" t="s">
        <v>35</v>
      </c>
      <c r="B1618" s="36" t="s">
        <v>1665</v>
      </c>
      <c r="C1618" s="37" t="s">
        <v>520</v>
      </c>
      <c r="D1618" s="29" t="str">
        <f t="shared" si="1"/>
        <v>0</v>
      </c>
      <c r="E1618" s="29" t="str">
        <f t="shared" si="5"/>
        <v>0</v>
      </c>
      <c r="F1618" s="29" t="str">
        <f t="shared" si="6"/>
        <v>0</v>
      </c>
      <c r="G1618" s="32" t="str">
        <f t="shared" si="7"/>
        <v>0</v>
      </c>
      <c r="H1618" s="39">
        <v>5597.82</v>
      </c>
      <c r="I1618" s="40"/>
      <c r="K1618" s="36"/>
      <c r="L1618" s="2"/>
      <c r="M1618" s="38"/>
      <c r="N1618" s="38"/>
      <c r="O1618" s="38"/>
    </row>
    <row r="1619">
      <c r="A1619" s="15" t="s">
        <v>35</v>
      </c>
      <c r="B1619" s="36" t="s">
        <v>1666</v>
      </c>
      <c r="C1619" s="37" t="s">
        <v>520</v>
      </c>
      <c r="D1619" s="29" t="str">
        <f t="shared" si="1"/>
        <v>0</v>
      </c>
      <c r="E1619" s="29" t="str">
        <f t="shared" si="5"/>
        <v>0</v>
      </c>
      <c r="F1619" s="29" t="str">
        <f t="shared" si="6"/>
        <v>0</v>
      </c>
      <c r="G1619" s="32" t="str">
        <f t="shared" si="7"/>
        <v>0</v>
      </c>
      <c r="H1619" s="39">
        <v>7136.57</v>
      </c>
      <c r="I1619" s="40"/>
      <c r="K1619" s="36"/>
      <c r="L1619" s="2"/>
      <c r="M1619" s="38"/>
      <c r="N1619" s="38"/>
      <c r="O1619" s="38"/>
    </row>
    <row r="1620">
      <c r="A1620" s="15" t="s">
        <v>35</v>
      </c>
      <c r="B1620" s="36" t="s">
        <v>1667</v>
      </c>
      <c r="C1620" s="37" t="s">
        <v>520</v>
      </c>
      <c r="D1620" s="29" t="str">
        <f t="shared" si="1"/>
        <v>0</v>
      </c>
      <c r="E1620" s="29" t="str">
        <f t="shared" si="5"/>
        <v>0</v>
      </c>
      <c r="F1620" s="29" t="str">
        <f t="shared" si="6"/>
        <v>0</v>
      </c>
      <c r="G1620" s="32" t="str">
        <f t="shared" si="7"/>
        <v>0</v>
      </c>
      <c r="H1620" s="39">
        <v>10777.47</v>
      </c>
      <c r="I1620" s="40"/>
      <c r="K1620" s="36"/>
      <c r="L1620" s="2"/>
      <c r="M1620" s="38"/>
      <c r="N1620" s="38"/>
      <c r="O1620" s="38"/>
    </row>
    <row r="1621">
      <c r="A1621" s="15" t="s">
        <v>35</v>
      </c>
      <c r="B1621" s="36" t="s">
        <v>1668</v>
      </c>
      <c r="C1621" s="37" t="s">
        <v>520</v>
      </c>
      <c r="D1621" s="29" t="str">
        <f t="shared" si="1"/>
        <v>0</v>
      </c>
      <c r="E1621" s="29" t="str">
        <f t="shared" si="5"/>
        <v>0</v>
      </c>
      <c r="F1621" s="29" t="str">
        <f t="shared" si="6"/>
        <v>0</v>
      </c>
      <c r="G1621" s="32" t="str">
        <f t="shared" si="7"/>
        <v>0</v>
      </c>
      <c r="H1621" s="39">
        <v>5306.03</v>
      </c>
      <c r="I1621" s="40"/>
      <c r="K1621" s="36"/>
      <c r="L1621" s="2"/>
      <c r="M1621" s="38"/>
      <c r="N1621" s="38"/>
      <c r="O1621" s="38"/>
    </row>
    <row r="1622">
      <c r="A1622" s="15" t="s">
        <v>35</v>
      </c>
      <c r="B1622" s="36" t="s">
        <v>1669</v>
      </c>
      <c r="C1622" s="37" t="s">
        <v>520</v>
      </c>
      <c r="D1622" s="29" t="str">
        <f t="shared" si="1"/>
        <v>0</v>
      </c>
      <c r="E1622" s="29" t="str">
        <f t="shared" si="5"/>
        <v>0</v>
      </c>
      <c r="F1622" s="29" t="str">
        <f t="shared" si="6"/>
        <v>0</v>
      </c>
      <c r="G1622" s="32" t="str">
        <f t="shared" si="7"/>
        <v>0</v>
      </c>
      <c r="H1622" s="39">
        <v>29489.01</v>
      </c>
      <c r="I1622" s="40"/>
      <c r="K1622" s="36"/>
      <c r="L1622" s="2"/>
      <c r="M1622" s="38"/>
      <c r="N1622" s="38"/>
      <c r="O1622" s="38"/>
    </row>
    <row r="1623">
      <c r="A1623" s="15" t="s">
        <v>35</v>
      </c>
      <c r="B1623" s="36" t="s">
        <v>1670</v>
      </c>
      <c r="C1623" s="37" t="s">
        <v>520</v>
      </c>
      <c r="D1623" s="29" t="str">
        <f t="shared" si="1"/>
        <v>0</v>
      </c>
      <c r="E1623" s="29" t="str">
        <f t="shared" si="5"/>
        <v>0</v>
      </c>
      <c r="F1623" s="29" t="str">
        <f t="shared" si="6"/>
        <v>0</v>
      </c>
      <c r="G1623" s="32" t="str">
        <f t="shared" si="7"/>
        <v>0</v>
      </c>
      <c r="H1623" s="39">
        <v>12513.02</v>
      </c>
      <c r="I1623" s="40"/>
      <c r="K1623" s="36"/>
      <c r="L1623" s="2"/>
      <c r="M1623" s="38"/>
      <c r="N1623" s="38"/>
      <c r="O1623" s="38"/>
    </row>
    <row r="1624">
      <c r="A1624" s="15" t="s">
        <v>35</v>
      </c>
      <c r="B1624" s="36" t="s">
        <v>1671</v>
      </c>
      <c r="C1624" s="37" t="s">
        <v>520</v>
      </c>
      <c r="D1624" s="29" t="str">
        <f t="shared" si="1"/>
        <v>0</v>
      </c>
      <c r="E1624" s="29" t="str">
        <f t="shared" si="5"/>
        <v>0</v>
      </c>
      <c r="F1624" s="29" t="str">
        <f t="shared" si="6"/>
        <v>0</v>
      </c>
      <c r="G1624" s="32" t="str">
        <f t="shared" si="7"/>
        <v>0</v>
      </c>
      <c r="H1624" s="39">
        <v>42444.06</v>
      </c>
      <c r="I1624" s="40"/>
      <c r="K1624" s="36"/>
      <c r="L1624" s="2"/>
      <c r="M1624" s="38"/>
      <c r="N1624" s="38"/>
      <c r="O1624" s="38"/>
    </row>
    <row r="1625">
      <c r="A1625" s="15" t="s">
        <v>35</v>
      </c>
      <c r="B1625" s="36" t="s">
        <v>1672</v>
      </c>
      <c r="C1625" s="37" t="s">
        <v>520</v>
      </c>
      <c r="D1625" s="29" t="str">
        <f t="shared" si="1"/>
        <v>0</v>
      </c>
      <c r="E1625" s="29" t="str">
        <f t="shared" si="5"/>
        <v>0</v>
      </c>
      <c r="F1625" s="29" t="str">
        <f t="shared" si="6"/>
        <v>0</v>
      </c>
      <c r="G1625" s="32" t="str">
        <f t="shared" si="7"/>
        <v>0</v>
      </c>
      <c r="H1625" s="39">
        <v>16528.76</v>
      </c>
      <c r="I1625" s="40"/>
      <c r="K1625" s="36"/>
      <c r="L1625" s="2"/>
      <c r="M1625" s="38"/>
      <c r="N1625" s="38"/>
      <c r="O1625" s="38"/>
    </row>
    <row r="1626">
      <c r="A1626" s="15" t="s">
        <v>35</v>
      </c>
      <c r="B1626" s="36" t="s">
        <v>1673</v>
      </c>
      <c r="C1626" s="37" t="s">
        <v>520</v>
      </c>
      <c r="D1626" s="29" t="str">
        <f t="shared" si="1"/>
        <v>0</v>
      </c>
      <c r="E1626" s="29" t="str">
        <f t="shared" si="5"/>
        <v>0</v>
      </c>
      <c r="F1626" s="29" t="str">
        <f t="shared" si="6"/>
        <v>0</v>
      </c>
      <c r="G1626" s="32" t="str">
        <f t="shared" si="7"/>
        <v>0</v>
      </c>
      <c r="H1626" s="39">
        <v>6201.47</v>
      </c>
      <c r="I1626" s="40"/>
      <c r="K1626" s="36"/>
      <c r="L1626" s="2"/>
      <c r="M1626" s="38"/>
      <c r="N1626" s="38"/>
      <c r="O1626" s="38"/>
    </row>
    <row r="1627">
      <c r="A1627" s="15" t="s">
        <v>35</v>
      </c>
      <c r="B1627" s="36" t="s">
        <v>1674</v>
      </c>
      <c r="C1627" s="37" t="s">
        <v>520</v>
      </c>
      <c r="D1627" s="29" t="str">
        <f t="shared" si="1"/>
        <v>0</v>
      </c>
      <c r="E1627" s="29" t="str">
        <f t="shared" si="5"/>
        <v>0</v>
      </c>
      <c r="F1627" s="29" t="str">
        <f t="shared" si="6"/>
        <v>0</v>
      </c>
      <c r="G1627" s="32" t="str">
        <f t="shared" si="7"/>
        <v>0</v>
      </c>
      <c r="H1627" s="39">
        <v>13162.37</v>
      </c>
      <c r="I1627" s="40"/>
      <c r="K1627" s="36"/>
      <c r="L1627" s="2"/>
      <c r="M1627" s="38"/>
      <c r="N1627" s="38"/>
      <c r="O1627" s="38"/>
    </row>
    <row r="1628">
      <c r="A1628" s="15" t="s">
        <v>35</v>
      </c>
      <c r="B1628" s="36" t="s">
        <v>1675</v>
      </c>
      <c r="C1628" s="37" t="s">
        <v>520</v>
      </c>
      <c r="D1628" s="29" t="str">
        <f t="shared" si="1"/>
        <v>0</v>
      </c>
      <c r="E1628" s="29" t="str">
        <f t="shared" si="5"/>
        <v>0</v>
      </c>
      <c r="F1628" s="29" t="str">
        <f t="shared" si="6"/>
        <v>0</v>
      </c>
      <c r="G1628" s="32" t="str">
        <f t="shared" si="7"/>
        <v>0</v>
      </c>
      <c r="H1628" s="39">
        <v>19618.59</v>
      </c>
      <c r="I1628" s="40"/>
      <c r="K1628" s="36"/>
      <c r="L1628" s="2"/>
      <c r="M1628" s="38"/>
      <c r="N1628" s="38"/>
      <c r="O1628" s="38"/>
    </row>
    <row r="1629">
      <c r="A1629" s="15" t="s">
        <v>35</v>
      </c>
      <c r="B1629" s="36" t="s">
        <v>1676</v>
      </c>
      <c r="C1629" s="37" t="s">
        <v>520</v>
      </c>
      <c r="D1629" s="29" t="str">
        <f t="shared" si="1"/>
        <v>0</v>
      </c>
      <c r="E1629" s="29" t="str">
        <f t="shared" si="5"/>
        <v>0</v>
      </c>
      <c r="F1629" s="29" t="str">
        <f t="shared" si="6"/>
        <v>0</v>
      </c>
      <c r="G1629" s="32" t="str">
        <f t="shared" si="7"/>
        <v>0</v>
      </c>
      <c r="H1629" s="39">
        <v>9230.55</v>
      </c>
      <c r="I1629" s="40"/>
      <c r="K1629" s="36"/>
      <c r="L1629" s="2"/>
      <c r="M1629" s="38"/>
      <c r="N1629" s="38"/>
      <c r="O1629" s="38"/>
    </row>
    <row r="1630">
      <c r="A1630" s="15" t="s">
        <v>35</v>
      </c>
      <c r="B1630" s="36" t="s">
        <v>1677</v>
      </c>
      <c r="C1630" s="37" t="s">
        <v>520</v>
      </c>
      <c r="D1630" s="29" t="str">
        <f t="shared" si="1"/>
        <v>0</v>
      </c>
      <c r="E1630" s="29" t="str">
        <f t="shared" si="5"/>
        <v>0</v>
      </c>
      <c r="F1630" s="29" t="str">
        <f t="shared" si="6"/>
        <v>0</v>
      </c>
      <c r="G1630" s="32" t="str">
        <f t="shared" si="7"/>
        <v>0</v>
      </c>
      <c r="H1630" s="39">
        <v>4476.64</v>
      </c>
      <c r="I1630" s="40"/>
      <c r="K1630" s="36"/>
      <c r="L1630" s="2"/>
      <c r="M1630" s="38"/>
      <c r="N1630" s="38"/>
      <c r="O1630" s="38"/>
    </row>
    <row r="1631">
      <c r="A1631" s="15" t="s">
        <v>35</v>
      </c>
      <c r="B1631" s="36" t="s">
        <v>1678</v>
      </c>
      <c r="C1631" s="37" t="s">
        <v>520</v>
      </c>
      <c r="D1631" s="29" t="str">
        <f t="shared" si="1"/>
        <v>0</v>
      </c>
      <c r="E1631" s="29" t="str">
        <f t="shared" si="5"/>
        <v>0</v>
      </c>
      <c r="F1631" s="29" t="str">
        <f t="shared" si="6"/>
        <v>0</v>
      </c>
      <c r="G1631" s="32" t="str">
        <f t="shared" si="7"/>
        <v>0</v>
      </c>
      <c r="H1631" s="39">
        <v>32971.49</v>
      </c>
      <c r="I1631" s="40"/>
      <c r="K1631" s="36"/>
      <c r="L1631" s="2"/>
      <c r="M1631" s="38"/>
      <c r="N1631" s="38"/>
      <c r="O1631" s="38"/>
    </row>
    <row r="1632">
      <c r="A1632" s="15" t="s">
        <v>35</v>
      </c>
      <c r="B1632" s="36" t="s">
        <v>1679</v>
      </c>
      <c r="C1632" s="37" t="s">
        <v>520</v>
      </c>
      <c r="D1632" s="29" t="str">
        <f t="shared" si="1"/>
        <v>0</v>
      </c>
      <c r="E1632" s="29" t="str">
        <f t="shared" si="5"/>
        <v>0</v>
      </c>
      <c r="F1632" s="29" t="str">
        <f t="shared" si="6"/>
        <v>0</v>
      </c>
      <c r="G1632" s="32" t="str">
        <f t="shared" si="7"/>
        <v>0</v>
      </c>
      <c r="H1632" s="39">
        <v>27698.8</v>
      </c>
      <c r="I1632" s="40"/>
      <c r="K1632" s="36"/>
      <c r="L1632" s="2"/>
      <c r="M1632" s="38"/>
      <c r="N1632" s="38"/>
      <c r="O1632" s="38"/>
    </row>
    <row r="1633">
      <c r="A1633" s="15" t="s">
        <v>35</v>
      </c>
      <c r="B1633" s="36" t="s">
        <v>1680</v>
      </c>
      <c r="C1633" s="37" t="s">
        <v>520</v>
      </c>
      <c r="D1633" s="29" t="str">
        <f t="shared" si="1"/>
        <v>0</v>
      </c>
      <c r="E1633" s="29" t="str">
        <f t="shared" si="5"/>
        <v>0</v>
      </c>
      <c r="F1633" s="29" t="str">
        <f t="shared" si="6"/>
        <v>0</v>
      </c>
      <c r="G1633" s="32" t="str">
        <f t="shared" si="7"/>
        <v>0</v>
      </c>
      <c r="H1633" s="39">
        <v>5037.14</v>
      </c>
      <c r="I1633" s="40"/>
      <c r="K1633" s="36"/>
      <c r="L1633" s="2"/>
      <c r="M1633" s="38"/>
      <c r="N1633" s="38"/>
      <c r="O1633" s="38"/>
    </row>
    <row r="1634">
      <c r="A1634" s="15" t="s">
        <v>35</v>
      </c>
      <c r="B1634" s="36" t="s">
        <v>1681</v>
      </c>
      <c r="C1634" s="37" t="s">
        <v>520</v>
      </c>
      <c r="D1634" s="29" t="str">
        <f t="shared" si="1"/>
        <v>0</v>
      </c>
      <c r="E1634" s="29" t="str">
        <f t="shared" si="5"/>
        <v>0</v>
      </c>
      <c r="F1634" s="29" t="str">
        <f t="shared" si="6"/>
        <v>0</v>
      </c>
      <c r="G1634" s="32" t="str">
        <f t="shared" si="7"/>
        <v>0</v>
      </c>
      <c r="H1634" s="39">
        <v>9497.24</v>
      </c>
      <c r="I1634" s="40"/>
      <c r="K1634" s="36"/>
      <c r="L1634" s="2"/>
      <c r="M1634" s="38"/>
      <c r="N1634" s="38"/>
      <c r="O1634" s="38"/>
    </row>
    <row r="1635">
      <c r="A1635" s="15" t="s">
        <v>35</v>
      </c>
      <c r="B1635" s="36" t="s">
        <v>1682</v>
      </c>
      <c r="C1635" s="37" t="s">
        <v>520</v>
      </c>
      <c r="D1635" s="29" t="str">
        <f t="shared" si="1"/>
        <v>0</v>
      </c>
      <c r="E1635" s="29" t="str">
        <f t="shared" si="5"/>
        <v>0</v>
      </c>
      <c r="F1635" s="29" t="str">
        <f t="shared" si="6"/>
        <v>0</v>
      </c>
      <c r="G1635" s="32" t="str">
        <f t="shared" si="7"/>
        <v>0</v>
      </c>
      <c r="H1635" s="39">
        <v>8562.29</v>
      </c>
      <c r="I1635" s="40"/>
      <c r="K1635" s="36"/>
      <c r="L1635" s="2"/>
      <c r="M1635" s="38"/>
      <c r="N1635" s="38"/>
      <c r="O1635" s="38"/>
    </row>
    <row r="1636">
      <c r="A1636" s="15" t="s">
        <v>35</v>
      </c>
      <c r="B1636" s="36" t="s">
        <v>1683</v>
      </c>
      <c r="C1636" s="37" t="s">
        <v>520</v>
      </c>
      <c r="D1636" s="29" t="str">
        <f t="shared" si="1"/>
        <v>0</v>
      </c>
      <c r="E1636" s="29" t="str">
        <f t="shared" si="5"/>
        <v>0</v>
      </c>
      <c r="F1636" s="29" t="str">
        <f t="shared" si="6"/>
        <v>0</v>
      </c>
      <c r="G1636" s="32" t="str">
        <f t="shared" si="7"/>
        <v>0</v>
      </c>
      <c r="H1636" s="39">
        <v>9165.74</v>
      </c>
      <c r="I1636" s="40"/>
      <c r="K1636" s="36"/>
      <c r="L1636" s="2"/>
      <c r="M1636" s="38"/>
      <c r="N1636" s="38"/>
      <c r="O1636" s="38"/>
    </row>
    <row r="1637">
      <c r="A1637" s="15" t="s">
        <v>35</v>
      </c>
      <c r="B1637" s="36" t="s">
        <v>1684</v>
      </c>
      <c r="C1637" s="37" t="s">
        <v>520</v>
      </c>
      <c r="D1637" s="29" t="str">
        <f t="shared" si="1"/>
        <v>0</v>
      </c>
      <c r="E1637" s="29" t="str">
        <f t="shared" si="5"/>
        <v>0</v>
      </c>
      <c r="F1637" s="29" t="str">
        <f t="shared" si="6"/>
        <v>0</v>
      </c>
      <c r="G1637" s="32" t="str">
        <f t="shared" si="7"/>
        <v>0</v>
      </c>
      <c r="H1637" s="39">
        <v>5977.84</v>
      </c>
      <c r="I1637" s="40"/>
      <c r="K1637" s="36"/>
      <c r="L1637" s="2"/>
      <c r="M1637" s="38"/>
      <c r="N1637" s="38"/>
      <c r="O1637" s="38"/>
    </row>
    <row r="1638">
      <c r="A1638" s="15" t="s">
        <v>35</v>
      </c>
      <c r="B1638" s="36" t="s">
        <v>1685</v>
      </c>
      <c r="C1638" s="37" t="s">
        <v>520</v>
      </c>
      <c r="D1638" s="29" t="str">
        <f t="shared" si="1"/>
        <v>0</v>
      </c>
      <c r="E1638" s="29" t="str">
        <f t="shared" si="5"/>
        <v>0</v>
      </c>
      <c r="F1638" s="29" t="str">
        <f t="shared" si="6"/>
        <v>0</v>
      </c>
      <c r="G1638" s="32" t="str">
        <f t="shared" si="7"/>
        <v>0</v>
      </c>
      <c r="H1638" s="39">
        <v>15466.16</v>
      </c>
      <c r="I1638" s="40"/>
      <c r="K1638" s="36"/>
      <c r="L1638" s="2"/>
      <c r="M1638" s="38"/>
      <c r="N1638" s="38"/>
      <c r="O1638" s="38"/>
    </row>
    <row r="1639">
      <c r="A1639" s="15" t="s">
        <v>35</v>
      </c>
      <c r="B1639" s="36" t="s">
        <v>1686</v>
      </c>
      <c r="C1639" s="37" t="s">
        <v>520</v>
      </c>
      <c r="D1639" s="29" t="str">
        <f t="shared" si="1"/>
        <v>0</v>
      </c>
      <c r="E1639" s="29" t="str">
        <f t="shared" si="5"/>
        <v>0</v>
      </c>
      <c r="F1639" s="29" t="str">
        <f t="shared" si="6"/>
        <v>0</v>
      </c>
      <c r="G1639" s="32" t="str">
        <f t="shared" si="7"/>
        <v>0</v>
      </c>
      <c r="H1639" s="39">
        <v>9166.55</v>
      </c>
      <c r="I1639" s="40"/>
      <c r="K1639" s="36"/>
      <c r="L1639" s="2"/>
      <c r="M1639" s="38"/>
      <c r="N1639" s="38"/>
      <c r="O1639" s="38"/>
    </row>
    <row r="1640">
      <c r="A1640" s="15" t="s">
        <v>35</v>
      </c>
      <c r="B1640" s="36" t="s">
        <v>1687</v>
      </c>
      <c r="C1640" s="37" t="s">
        <v>520</v>
      </c>
      <c r="D1640" s="29" t="str">
        <f t="shared" si="1"/>
        <v>0</v>
      </c>
      <c r="E1640" s="29" t="str">
        <f t="shared" si="5"/>
        <v>0</v>
      </c>
      <c r="F1640" s="29" t="str">
        <f t="shared" si="6"/>
        <v>0</v>
      </c>
      <c r="G1640" s="32" t="str">
        <f t="shared" si="7"/>
        <v>0</v>
      </c>
      <c r="H1640" s="39">
        <v>9238.82</v>
      </c>
      <c r="I1640" s="40"/>
      <c r="K1640" s="36"/>
      <c r="L1640" s="2"/>
      <c r="M1640" s="38"/>
      <c r="N1640" s="38"/>
      <c r="O1640" s="38"/>
    </row>
    <row r="1641">
      <c r="A1641" s="15" t="s">
        <v>35</v>
      </c>
      <c r="B1641" s="36" t="s">
        <v>1688</v>
      </c>
      <c r="C1641" s="37" t="s">
        <v>520</v>
      </c>
      <c r="D1641" s="29" t="str">
        <f t="shared" si="1"/>
        <v>0</v>
      </c>
      <c r="E1641" s="29" t="str">
        <f t="shared" si="5"/>
        <v>0</v>
      </c>
      <c r="F1641" s="29" t="str">
        <f t="shared" si="6"/>
        <v>0</v>
      </c>
      <c r="G1641" s="32" t="str">
        <f t="shared" si="7"/>
        <v>0</v>
      </c>
      <c r="H1641" s="39">
        <v>5878.69</v>
      </c>
      <c r="I1641" s="40"/>
      <c r="K1641" s="36"/>
      <c r="L1641" s="2"/>
      <c r="M1641" s="38"/>
      <c r="N1641" s="38"/>
      <c r="O1641" s="38"/>
    </row>
    <row r="1642">
      <c r="A1642" s="15" t="s">
        <v>35</v>
      </c>
      <c r="B1642" s="36" t="s">
        <v>1689</v>
      </c>
      <c r="C1642" s="37" t="s">
        <v>520</v>
      </c>
      <c r="D1642" s="29" t="str">
        <f t="shared" si="1"/>
        <v>0</v>
      </c>
      <c r="E1642" s="29" t="str">
        <f t="shared" si="5"/>
        <v>0</v>
      </c>
      <c r="F1642" s="29" t="str">
        <f t="shared" si="6"/>
        <v>0</v>
      </c>
      <c r="G1642" s="32" t="str">
        <f t="shared" si="7"/>
        <v>0</v>
      </c>
      <c r="H1642" s="39">
        <v>146934.98</v>
      </c>
      <c r="I1642" s="40"/>
      <c r="K1642" s="36"/>
      <c r="L1642" s="2"/>
      <c r="M1642" s="38"/>
      <c r="N1642" s="38"/>
      <c r="O1642" s="38"/>
    </row>
    <row r="1643">
      <c r="A1643" s="15" t="s">
        <v>35</v>
      </c>
      <c r="B1643" s="36" t="s">
        <v>1690</v>
      </c>
      <c r="C1643" s="37" t="s">
        <v>520</v>
      </c>
      <c r="D1643" s="29" t="str">
        <f t="shared" si="1"/>
        <v>0</v>
      </c>
      <c r="E1643" s="29" t="str">
        <f t="shared" si="5"/>
        <v>0</v>
      </c>
      <c r="F1643" s="29" t="str">
        <f t="shared" si="6"/>
        <v>0</v>
      </c>
      <c r="G1643" s="32" t="str">
        <f t="shared" si="7"/>
        <v>0</v>
      </c>
      <c r="H1643" s="39">
        <v>15568.25</v>
      </c>
      <c r="I1643" s="40"/>
      <c r="K1643" s="36"/>
      <c r="L1643" s="2"/>
      <c r="M1643" s="38"/>
      <c r="N1643" s="38"/>
      <c r="O1643" s="38"/>
    </row>
    <row r="1644">
      <c r="A1644" s="15" t="s">
        <v>35</v>
      </c>
      <c r="B1644" s="36" t="s">
        <v>1691</v>
      </c>
      <c r="C1644" s="37" t="s">
        <v>520</v>
      </c>
      <c r="D1644" s="29" t="str">
        <f t="shared" si="1"/>
        <v>0</v>
      </c>
      <c r="E1644" s="29" t="str">
        <f t="shared" si="5"/>
        <v>0</v>
      </c>
      <c r="F1644" s="29" t="str">
        <f t="shared" si="6"/>
        <v>0</v>
      </c>
      <c r="G1644" s="32" t="str">
        <f t="shared" si="7"/>
        <v>0</v>
      </c>
      <c r="H1644" s="39">
        <v>10287.0</v>
      </c>
      <c r="I1644" s="40"/>
      <c r="K1644" s="36"/>
      <c r="L1644" s="2"/>
      <c r="M1644" s="38"/>
      <c r="N1644" s="38"/>
      <c r="O1644" s="38"/>
    </row>
    <row r="1645">
      <c r="A1645" s="15" t="s">
        <v>35</v>
      </c>
      <c r="B1645" s="36" t="s">
        <v>1692</v>
      </c>
      <c r="C1645" s="37" t="s">
        <v>520</v>
      </c>
      <c r="D1645" s="29" t="str">
        <f t="shared" si="1"/>
        <v>0</v>
      </c>
      <c r="E1645" s="29" t="str">
        <f t="shared" si="5"/>
        <v>0</v>
      </c>
      <c r="F1645" s="29" t="str">
        <f t="shared" si="6"/>
        <v>0</v>
      </c>
      <c r="G1645" s="32" t="str">
        <f t="shared" si="7"/>
        <v>0</v>
      </c>
      <c r="H1645" s="39">
        <v>4831.22</v>
      </c>
      <c r="I1645" s="40"/>
      <c r="K1645" s="36"/>
      <c r="L1645" s="2"/>
      <c r="M1645" s="38"/>
      <c r="N1645" s="38"/>
      <c r="O1645" s="38"/>
    </row>
    <row r="1646">
      <c r="A1646" s="15" t="s">
        <v>35</v>
      </c>
      <c r="B1646" s="36" t="s">
        <v>1693</v>
      </c>
      <c r="C1646" s="37" t="s">
        <v>520</v>
      </c>
      <c r="D1646" s="29" t="str">
        <f t="shared" si="1"/>
        <v>0</v>
      </c>
      <c r="E1646" s="29" t="str">
        <f t="shared" si="5"/>
        <v>0</v>
      </c>
      <c r="F1646" s="29" t="str">
        <f t="shared" si="6"/>
        <v>0</v>
      </c>
      <c r="G1646" s="32" t="str">
        <f t="shared" si="7"/>
        <v>0</v>
      </c>
      <c r="H1646" s="39">
        <v>9785.0</v>
      </c>
      <c r="I1646" s="40"/>
      <c r="K1646" s="36"/>
      <c r="L1646" s="2"/>
      <c r="M1646" s="38"/>
      <c r="N1646" s="38"/>
      <c r="O1646" s="38"/>
    </row>
    <row r="1647">
      <c r="A1647" s="15" t="s">
        <v>35</v>
      </c>
      <c r="B1647" s="36" t="s">
        <v>1694</v>
      </c>
      <c r="C1647" s="37" t="s">
        <v>520</v>
      </c>
      <c r="D1647" s="29" t="str">
        <f t="shared" si="1"/>
        <v>0</v>
      </c>
      <c r="E1647" s="29" t="str">
        <f t="shared" si="5"/>
        <v>0</v>
      </c>
      <c r="F1647" s="29" t="str">
        <f t="shared" si="6"/>
        <v>0</v>
      </c>
      <c r="G1647" s="32" t="str">
        <f t="shared" si="7"/>
        <v>0</v>
      </c>
      <c r="H1647" s="39">
        <v>12306.93</v>
      </c>
      <c r="I1647" s="40"/>
      <c r="K1647" s="36"/>
      <c r="L1647" s="2"/>
      <c r="M1647" s="38"/>
      <c r="N1647" s="38"/>
      <c r="O1647" s="38"/>
    </row>
    <row r="1648">
      <c r="A1648" s="15" t="s">
        <v>35</v>
      </c>
      <c r="B1648" s="36" t="s">
        <v>1695</v>
      </c>
      <c r="C1648" s="37" t="s">
        <v>520</v>
      </c>
      <c r="D1648" s="29" t="str">
        <f t="shared" si="1"/>
        <v>0</v>
      </c>
      <c r="E1648" s="29" t="str">
        <f t="shared" si="5"/>
        <v>0</v>
      </c>
      <c r="F1648" s="29" t="str">
        <f t="shared" si="6"/>
        <v>0</v>
      </c>
      <c r="G1648" s="32" t="str">
        <f t="shared" si="7"/>
        <v>0</v>
      </c>
      <c r="H1648" s="39">
        <v>62062.72</v>
      </c>
      <c r="I1648" s="40"/>
      <c r="K1648" s="36"/>
      <c r="L1648" s="2"/>
      <c r="M1648" s="38"/>
      <c r="N1648" s="38"/>
      <c r="O1648" s="38"/>
    </row>
    <row r="1649">
      <c r="A1649" s="15" t="s">
        <v>35</v>
      </c>
      <c r="B1649" s="36" t="s">
        <v>1696</v>
      </c>
      <c r="C1649" s="37" t="s">
        <v>520</v>
      </c>
      <c r="D1649" s="29" t="str">
        <f t="shared" si="1"/>
        <v>0</v>
      </c>
      <c r="E1649" s="29" t="str">
        <f t="shared" si="5"/>
        <v>0</v>
      </c>
      <c r="F1649" s="29" t="str">
        <f t="shared" si="6"/>
        <v>0</v>
      </c>
      <c r="G1649" s="32" t="str">
        <f t="shared" si="7"/>
        <v>0</v>
      </c>
      <c r="H1649" s="39">
        <v>5655.25</v>
      </c>
      <c r="I1649" s="40"/>
      <c r="K1649" s="36"/>
      <c r="L1649" s="2"/>
      <c r="M1649" s="38"/>
      <c r="N1649" s="38"/>
      <c r="O1649" s="38"/>
    </row>
    <row r="1650">
      <c r="A1650" s="15" t="s">
        <v>35</v>
      </c>
      <c r="B1650" s="36" t="s">
        <v>1697</v>
      </c>
      <c r="C1650" s="37" t="s">
        <v>520</v>
      </c>
      <c r="D1650" s="29" t="str">
        <f t="shared" si="1"/>
        <v>0</v>
      </c>
      <c r="E1650" s="29" t="str">
        <f t="shared" si="5"/>
        <v>0</v>
      </c>
      <c r="F1650" s="29" t="str">
        <f t="shared" si="6"/>
        <v>0</v>
      </c>
      <c r="G1650" s="32" t="str">
        <f t="shared" si="7"/>
        <v>0</v>
      </c>
      <c r="H1650" s="39">
        <v>6456.8</v>
      </c>
      <c r="I1650" s="40"/>
      <c r="K1650" s="36"/>
      <c r="L1650" s="2"/>
      <c r="M1650" s="38"/>
      <c r="N1650" s="38"/>
      <c r="O1650" s="38"/>
    </row>
    <row r="1651">
      <c r="A1651" s="15" t="s">
        <v>35</v>
      </c>
      <c r="B1651" s="36" t="s">
        <v>1698</v>
      </c>
      <c r="C1651" s="37" t="s">
        <v>520</v>
      </c>
      <c r="D1651" s="29" t="str">
        <f t="shared" si="1"/>
        <v>0</v>
      </c>
      <c r="E1651" s="29" t="str">
        <f t="shared" si="5"/>
        <v>0</v>
      </c>
      <c r="F1651" s="29" t="str">
        <f t="shared" si="6"/>
        <v>0</v>
      </c>
      <c r="G1651" s="32" t="str">
        <f t="shared" si="7"/>
        <v>0</v>
      </c>
      <c r="H1651" s="39">
        <v>7099.32</v>
      </c>
      <c r="I1651" s="40"/>
      <c r="K1651" s="36"/>
      <c r="L1651" s="2"/>
      <c r="M1651" s="38"/>
      <c r="N1651" s="38"/>
      <c r="O1651" s="38"/>
    </row>
    <row r="1652">
      <c r="A1652" s="15" t="s">
        <v>35</v>
      </c>
      <c r="B1652" s="36" t="s">
        <v>1699</v>
      </c>
      <c r="C1652" s="37" t="s">
        <v>520</v>
      </c>
      <c r="D1652" s="29" t="str">
        <f t="shared" si="1"/>
        <v>0</v>
      </c>
      <c r="E1652" s="29" t="str">
        <f t="shared" si="5"/>
        <v>0</v>
      </c>
      <c r="F1652" s="29" t="str">
        <f t="shared" si="6"/>
        <v>0</v>
      </c>
      <c r="G1652" s="32" t="str">
        <f t="shared" si="7"/>
        <v>0</v>
      </c>
      <c r="H1652" s="39">
        <v>6676.52</v>
      </c>
      <c r="I1652" s="40"/>
      <c r="K1652" s="36"/>
      <c r="L1652" s="2"/>
      <c r="M1652" s="38"/>
      <c r="N1652" s="38"/>
      <c r="O1652" s="38"/>
    </row>
    <row r="1653">
      <c r="A1653" s="15" t="s">
        <v>35</v>
      </c>
      <c r="B1653" s="36" t="s">
        <v>1700</v>
      </c>
      <c r="C1653" s="37" t="s">
        <v>520</v>
      </c>
      <c r="D1653" s="29" t="str">
        <f t="shared" si="1"/>
        <v>0</v>
      </c>
      <c r="E1653" s="29" t="str">
        <f t="shared" si="5"/>
        <v>0</v>
      </c>
      <c r="F1653" s="29" t="str">
        <f t="shared" si="6"/>
        <v>0</v>
      </c>
      <c r="G1653" s="32" t="str">
        <f t="shared" si="7"/>
        <v>0</v>
      </c>
      <c r="H1653" s="39">
        <v>28907.01</v>
      </c>
      <c r="I1653" s="40"/>
      <c r="K1653" s="36"/>
      <c r="L1653" s="2"/>
      <c r="M1653" s="38"/>
      <c r="N1653" s="38"/>
      <c r="O1653" s="38"/>
    </row>
    <row r="1654">
      <c r="A1654" s="15" t="s">
        <v>35</v>
      </c>
      <c r="B1654" s="36" t="s">
        <v>1701</v>
      </c>
      <c r="C1654" s="37" t="s">
        <v>520</v>
      </c>
      <c r="D1654" s="29" t="str">
        <f t="shared" si="1"/>
        <v>0</v>
      </c>
      <c r="E1654" s="29" t="str">
        <f t="shared" si="5"/>
        <v>0</v>
      </c>
      <c r="F1654" s="29" t="str">
        <f t="shared" si="6"/>
        <v>0</v>
      </c>
      <c r="G1654" s="32" t="str">
        <f t="shared" si="7"/>
        <v>0</v>
      </c>
      <c r="H1654" s="39">
        <v>5585.09</v>
      </c>
      <c r="I1654" s="40"/>
      <c r="K1654" s="36"/>
      <c r="L1654" s="2"/>
      <c r="M1654" s="38"/>
      <c r="N1654" s="38"/>
      <c r="O1654" s="38"/>
    </row>
    <row r="1655">
      <c r="A1655" s="15" t="s">
        <v>35</v>
      </c>
      <c r="B1655" s="36" t="s">
        <v>1702</v>
      </c>
      <c r="C1655" s="37" t="s">
        <v>520</v>
      </c>
      <c r="D1655" s="29" t="str">
        <f t="shared" si="1"/>
        <v>0</v>
      </c>
      <c r="E1655" s="29" t="str">
        <f t="shared" si="5"/>
        <v>0</v>
      </c>
      <c r="F1655" s="29" t="str">
        <f t="shared" si="6"/>
        <v>0</v>
      </c>
      <c r="G1655" s="32" t="str">
        <f t="shared" si="7"/>
        <v>0</v>
      </c>
      <c r="H1655" s="39">
        <v>5055.94</v>
      </c>
      <c r="I1655" s="40"/>
      <c r="K1655" s="36"/>
      <c r="L1655" s="2"/>
      <c r="M1655" s="38"/>
      <c r="N1655" s="38"/>
      <c r="O1655" s="38"/>
    </row>
    <row r="1656">
      <c r="A1656" s="15" t="s">
        <v>35</v>
      </c>
      <c r="B1656" s="36" t="s">
        <v>1703</v>
      </c>
      <c r="C1656" s="37" t="s">
        <v>520</v>
      </c>
      <c r="D1656" s="29" t="str">
        <f t="shared" si="1"/>
        <v>0</v>
      </c>
      <c r="E1656" s="29" t="str">
        <f t="shared" si="5"/>
        <v>0</v>
      </c>
      <c r="F1656" s="29" t="str">
        <f t="shared" si="6"/>
        <v>0</v>
      </c>
      <c r="G1656" s="32" t="str">
        <f t="shared" si="7"/>
        <v>0</v>
      </c>
      <c r="H1656" s="39">
        <v>14221.53</v>
      </c>
      <c r="I1656" s="40"/>
      <c r="K1656" s="36"/>
      <c r="L1656" s="2"/>
      <c r="M1656" s="38"/>
      <c r="N1656" s="38"/>
      <c r="O1656" s="38"/>
    </row>
    <row r="1657">
      <c r="A1657" s="15" t="s">
        <v>35</v>
      </c>
      <c r="B1657" s="36" t="s">
        <v>1704</v>
      </c>
      <c r="C1657" s="37" t="s">
        <v>520</v>
      </c>
      <c r="D1657" s="29" t="str">
        <f t="shared" si="1"/>
        <v>0</v>
      </c>
      <c r="E1657" s="29" t="str">
        <f t="shared" si="5"/>
        <v>0</v>
      </c>
      <c r="F1657" s="29" t="str">
        <f t="shared" si="6"/>
        <v>0</v>
      </c>
      <c r="G1657" s="32" t="str">
        <f t="shared" si="7"/>
        <v>0</v>
      </c>
      <c r="H1657" s="39">
        <v>8418.16</v>
      </c>
      <c r="I1657" s="40"/>
      <c r="K1657" s="36"/>
      <c r="L1657" s="2"/>
      <c r="M1657" s="38"/>
      <c r="N1657" s="38"/>
      <c r="O1657" s="38"/>
    </row>
    <row r="1658">
      <c r="A1658" s="15" t="s">
        <v>35</v>
      </c>
      <c r="B1658" s="36" t="s">
        <v>1705</v>
      </c>
      <c r="C1658" s="37" t="s">
        <v>520</v>
      </c>
      <c r="D1658" s="29" t="str">
        <f t="shared" si="1"/>
        <v>0</v>
      </c>
      <c r="E1658" s="29" t="str">
        <f t="shared" si="5"/>
        <v>0</v>
      </c>
      <c r="F1658" s="29" t="str">
        <f t="shared" si="6"/>
        <v>0</v>
      </c>
      <c r="G1658" s="32" t="str">
        <f t="shared" si="7"/>
        <v>0</v>
      </c>
      <c r="H1658" s="39">
        <v>11131.89</v>
      </c>
      <c r="I1658" s="40"/>
      <c r="K1658" s="36"/>
      <c r="L1658" s="2"/>
      <c r="M1658" s="38"/>
      <c r="N1658" s="38"/>
      <c r="O1658" s="38"/>
    </row>
    <row r="1659">
      <c r="A1659" s="15" t="s">
        <v>35</v>
      </c>
      <c r="B1659" s="36" t="s">
        <v>1706</v>
      </c>
      <c r="C1659" s="37" t="s">
        <v>520</v>
      </c>
      <c r="D1659" s="29" t="str">
        <f t="shared" si="1"/>
        <v>0</v>
      </c>
      <c r="E1659" s="29" t="str">
        <f t="shared" si="5"/>
        <v>0</v>
      </c>
      <c r="F1659" s="29" t="str">
        <f t="shared" si="6"/>
        <v>0</v>
      </c>
      <c r="G1659" s="32" t="str">
        <f t="shared" si="7"/>
        <v>0</v>
      </c>
      <c r="H1659" s="39">
        <v>6346.53</v>
      </c>
      <c r="I1659" s="40"/>
      <c r="K1659" s="36"/>
      <c r="L1659" s="2"/>
      <c r="M1659" s="38"/>
      <c r="N1659" s="38"/>
      <c r="O1659" s="38"/>
    </row>
    <row r="1660">
      <c r="A1660" s="15" t="s">
        <v>35</v>
      </c>
      <c r="B1660" s="36" t="s">
        <v>1707</v>
      </c>
      <c r="C1660" s="37" t="s">
        <v>520</v>
      </c>
      <c r="D1660" s="29" t="str">
        <f t="shared" si="1"/>
        <v>0</v>
      </c>
      <c r="E1660" s="29" t="str">
        <f t="shared" si="5"/>
        <v>0</v>
      </c>
      <c r="F1660" s="29" t="str">
        <f t="shared" si="6"/>
        <v>0</v>
      </c>
      <c r="G1660" s="32" t="str">
        <f t="shared" si="7"/>
        <v>0</v>
      </c>
      <c r="H1660" s="39">
        <v>24403.54</v>
      </c>
      <c r="I1660" s="40"/>
      <c r="K1660" s="36"/>
      <c r="L1660" s="2"/>
      <c r="M1660" s="38"/>
      <c r="N1660" s="38"/>
      <c r="O1660" s="38"/>
    </row>
    <row r="1661">
      <c r="A1661" s="15" t="s">
        <v>35</v>
      </c>
      <c r="B1661" s="36" t="s">
        <v>1708</v>
      </c>
      <c r="C1661" s="37" t="s">
        <v>520</v>
      </c>
      <c r="D1661" s="29" t="str">
        <f t="shared" si="1"/>
        <v>0</v>
      </c>
      <c r="E1661" s="29" t="str">
        <f t="shared" si="5"/>
        <v>0</v>
      </c>
      <c r="F1661" s="29" t="str">
        <f t="shared" si="6"/>
        <v>0</v>
      </c>
      <c r="G1661" s="32" t="str">
        <f t="shared" si="7"/>
        <v>0</v>
      </c>
      <c r="H1661" s="39">
        <v>10650.01</v>
      </c>
      <c r="I1661" s="40"/>
      <c r="K1661" s="36"/>
      <c r="L1661" s="2"/>
      <c r="M1661" s="38"/>
      <c r="N1661" s="38"/>
      <c r="O1661" s="38"/>
    </row>
    <row r="1662">
      <c r="A1662" s="15" t="s">
        <v>35</v>
      </c>
      <c r="B1662" s="36" t="s">
        <v>1709</v>
      </c>
      <c r="C1662" s="37" t="s">
        <v>520</v>
      </c>
      <c r="D1662" s="29" t="str">
        <f t="shared" si="1"/>
        <v>0</v>
      </c>
      <c r="E1662" s="29" t="str">
        <f t="shared" si="5"/>
        <v>0</v>
      </c>
      <c r="F1662" s="29" t="str">
        <f t="shared" si="6"/>
        <v>0</v>
      </c>
      <c r="G1662" s="32" t="str">
        <f t="shared" si="7"/>
        <v>0</v>
      </c>
      <c r="H1662" s="39">
        <v>25781.29</v>
      </c>
      <c r="I1662" s="40"/>
      <c r="K1662" s="36"/>
      <c r="L1662" s="2"/>
      <c r="M1662" s="38"/>
      <c r="N1662" s="38"/>
      <c r="O1662" s="38"/>
    </row>
    <row r="1663">
      <c r="A1663" s="15" t="s">
        <v>35</v>
      </c>
      <c r="B1663" s="36" t="s">
        <v>1710</v>
      </c>
      <c r="C1663" s="37" t="s">
        <v>520</v>
      </c>
      <c r="D1663" s="29" t="str">
        <f t="shared" si="1"/>
        <v>0</v>
      </c>
      <c r="E1663" s="29" t="str">
        <f t="shared" si="5"/>
        <v>0</v>
      </c>
      <c r="F1663" s="29" t="str">
        <f t="shared" si="6"/>
        <v>0</v>
      </c>
      <c r="G1663" s="32" t="str">
        <f t="shared" si="7"/>
        <v>0</v>
      </c>
      <c r="H1663" s="39">
        <v>10561.74</v>
      </c>
      <c r="I1663" s="40"/>
      <c r="K1663" s="36"/>
      <c r="L1663" s="2"/>
      <c r="M1663" s="38"/>
      <c r="N1663" s="38"/>
      <c r="O1663" s="38"/>
    </row>
    <row r="1664">
      <c r="A1664" s="15" t="s">
        <v>35</v>
      </c>
      <c r="B1664" s="36" t="s">
        <v>1711</v>
      </c>
      <c r="C1664" s="37" t="s">
        <v>520</v>
      </c>
      <c r="D1664" s="29" t="str">
        <f t="shared" si="1"/>
        <v>0</v>
      </c>
      <c r="E1664" s="29" t="str">
        <f t="shared" si="5"/>
        <v>0</v>
      </c>
      <c r="F1664" s="29" t="str">
        <f t="shared" si="6"/>
        <v>0</v>
      </c>
      <c r="G1664" s="32" t="str">
        <f t="shared" si="7"/>
        <v>0</v>
      </c>
      <c r="H1664" s="39">
        <v>14574.02</v>
      </c>
      <c r="I1664" s="40"/>
      <c r="K1664" s="36"/>
      <c r="L1664" s="2"/>
      <c r="M1664" s="38"/>
      <c r="N1664" s="38"/>
      <c r="O1664" s="38"/>
    </row>
    <row r="1665">
      <c r="A1665" s="15" t="s">
        <v>35</v>
      </c>
      <c r="B1665" s="36" t="s">
        <v>1712</v>
      </c>
      <c r="C1665" s="37" t="s">
        <v>520</v>
      </c>
      <c r="D1665" s="29" t="str">
        <f t="shared" si="1"/>
        <v>0</v>
      </c>
      <c r="E1665" s="29" t="str">
        <f t="shared" si="5"/>
        <v>0</v>
      </c>
      <c r="F1665" s="29" t="str">
        <f t="shared" si="6"/>
        <v>0</v>
      </c>
      <c r="G1665" s="32" t="str">
        <f t="shared" si="7"/>
        <v>0</v>
      </c>
      <c r="H1665" s="39">
        <v>12744.76</v>
      </c>
      <c r="I1665" s="40"/>
      <c r="K1665" s="36"/>
      <c r="L1665" s="2"/>
      <c r="M1665" s="38"/>
      <c r="N1665" s="38"/>
      <c r="O1665" s="38"/>
    </row>
    <row r="1666">
      <c r="A1666" s="15" t="s">
        <v>35</v>
      </c>
      <c r="B1666" s="36" t="s">
        <v>1713</v>
      </c>
      <c r="C1666" s="37" t="s">
        <v>520</v>
      </c>
      <c r="D1666" s="29" t="str">
        <f t="shared" si="1"/>
        <v>0</v>
      </c>
      <c r="E1666" s="29" t="str">
        <f t="shared" si="5"/>
        <v>0</v>
      </c>
      <c r="F1666" s="29" t="str">
        <f t="shared" si="6"/>
        <v>0</v>
      </c>
      <c r="G1666" s="32" t="str">
        <f t="shared" si="7"/>
        <v>0</v>
      </c>
      <c r="H1666" s="39">
        <v>15881.06</v>
      </c>
      <c r="I1666" s="40"/>
      <c r="K1666" s="36"/>
      <c r="L1666" s="2"/>
      <c r="M1666" s="38"/>
      <c r="N1666" s="38"/>
      <c r="O1666" s="38"/>
    </row>
    <row r="1667">
      <c r="A1667" s="15" t="s">
        <v>35</v>
      </c>
      <c r="B1667" s="36" t="s">
        <v>1714</v>
      </c>
      <c r="C1667" s="37" t="s">
        <v>520</v>
      </c>
      <c r="D1667" s="29" t="str">
        <f t="shared" si="1"/>
        <v>0</v>
      </c>
      <c r="E1667" s="29" t="str">
        <f t="shared" si="5"/>
        <v>0</v>
      </c>
      <c r="F1667" s="29" t="str">
        <f t="shared" si="6"/>
        <v>0</v>
      </c>
      <c r="G1667" s="32" t="str">
        <f t="shared" si="7"/>
        <v>0</v>
      </c>
      <c r="H1667" s="39">
        <v>21255.28</v>
      </c>
      <c r="I1667" s="40"/>
      <c r="K1667" s="36"/>
      <c r="L1667" s="2"/>
      <c r="M1667" s="38"/>
      <c r="N1667" s="38"/>
      <c r="O1667" s="38"/>
    </row>
    <row r="1668">
      <c r="A1668" s="15" t="s">
        <v>35</v>
      </c>
      <c r="B1668" s="36" t="s">
        <v>1715</v>
      </c>
      <c r="C1668" s="37" t="s">
        <v>520</v>
      </c>
      <c r="D1668" s="29" t="str">
        <f t="shared" si="1"/>
        <v>0</v>
      </c>
      <c r="E1668" s="29" t="str">
        <f t="shared" si="5"/>
        <v>0</v>
      </c>
      <c r="F1668" s="29" t="str">
        <f t="shared" si="6"/>
        <v>0</v>
      </c>
      <c r="G1668" s="32" t="str">
        <f t="shared" si="7"/>
        <v>0</v>
      </c>
      <c r="H1668" s="39">
        <v>15234.03</v>
      </c>
      <c r="I1668" s="40"/>
      <c r="K1668" s="36"/>
      <c r="L1668" s="2"/>
      <c r="M1668" s="38"/>
      <c r="N1668" s="38"/>
      <c r="O1668" s="38"/>
    </row>
    <row r="1669">
      <c r="A1669" s="15" t="s">
        <v>35</v>
      </c>
      <c r="B1669" s="36" t="s">
        <v>1716</v>
      </c>
      <c r="C1669" s="37" t="s">
        <v>520</v>
      </c>
      <c r="D1669" s="29" t="str">
        <f t="shared" si="1"/>
        <v>0</v>
      </c>
      <c r="E1669" s="29" t="str">
        <f t="shared" si="5"/>
        <v>0</v>
      </c>
      <c r="F1669" s="29" t="str">
        <f t="shared" si="6"/>
        <v>0</v>
      </c>
      <c r="G1669" s="32" t="str">
        <f t="shared" si="7"/>
        <v>0</v>
      </c>
      <c r="H1669" s="39">
        <v>15664.58</v>
      </c>
      <c r="I1669" s="40"/>
      <c r="K1669" s="36"/>
      <c r="L1669" s="2"/>
      <c r="M1669" s="38"/>
      <c r="N1669" s="38"/>
      <c r="O1669" s="38"/>
    </row>
    <row r="1670">
      <c r="A1670" s="15" t="s">
        <v>35</v>
      </c>
      <c r="B1670" s="36" t="s">
        <v>1717</v>
      </c>
      <c r="C1670" s="37" t="s">
        <v>520</v>
      </c>
      <c r="D1670" s="29" t="str">
        <f t="shared" si="1"/>
        <v>0</v>
      </c>
      <c r="E1670" s="29" t="str">
        <f t="shared" si="5"/>
        <v>0</v>
      </c>
      <c r="F1670" s="29" t="str">
        <f t="shared" si="6"/>
        <v>0</v>
      </c>
      <c r="G1670" s="32" t="str">
        <f t="shared" si="7"/>
        <v>0</v>
      </c>
      <c r="H1670" s="39">
        <v>9278.25</v>
      </c>
      <c r="I1670" s="40"/>
      <c r="K1670" s="36"/>
      <c r="L1670" s="2"/>
      <c r="M1670" s="38"/>
      <c r="N1670" s="38"/>
      <c r="O1670" s="38"/>
    </row>
    <row r="1671">
      <c r="A1671" s="15" t="s">
        <v>35</v>
      </c>
      <c r="B1671" s="36" t="s">
        <v>1718</v>
      </c>
      <c r="C1671" s="37" t="s">
        <v>520</v>
      </c>
      <c r="D1671" s="29" t="str">
        <f t="shared" si="1"/>
        <v>0</v>
      </c>
      <c r="E1671" s="29" t="str">
        <f t="shared" si="5"/>
        <v>0</v>
      </c>
      <c r="F1671" s="29" t="str">
        <f t="shared" si="6"/>
        <v>0</v>
      </c>
      <c r="G1671" s="32" t="str">
        <f t="shared" si="7"/>
        <v>0</v>
      </c>
      <c r="H1671" s="39">
        <v>56482.67</v>
      </c>
      <c r="I1671" s="40"/>
      <c r="K1671" s="36"/>
      <c r="L1671" s="2"/>
      <c r="M1671" s="38"/>
      <c r="N1671" s="38"/>
      <c r="O1671" s="38"/>
    </row>
    <row r="1672">
      <c r="A1672" s="15" t="s">
        <v>35</v>
      </c>
      <c r="B1672" s="36" t="s">
        <v>1719</v>
      </c>
      <c r="C1672" s="37" t="s">
        <v>520</v>
      </c>
      <c r="D1672" s="29" t="str">
        <f t="shared" si="1"/>
        <v>0</v>
      </c>
      <c r="E1672" s="29" t="str">
        <f t="shared" si="5"/>
        <v>0</v>
      </c>
      <c r="F1672" s="29" t="str">
        <f t="shared" si="6"/>
        <v>0</v>
      </c>
      <c r="G1672" s="32" t="str">
        <f t="shared" si="7"/>
        <v>0</v>
      </c>
      <c r="H1672" s="39">
        <v>12571.23</v>
      </c>
      <c r="I1672" s="40"/>
      <c r="K1672" s="36"/>
      <c r="L1672" s="2"/>
      <c r="M1672" s="38"/>
      <c r="N1672" s="38"/>
      <c r="O1672" s="38"/>
    </row>
    <row r="1673">
      <c r="A1673" s="15" t="s">
        <v>35</v>
      </c>
      <c r="B1673" s="36" t="s">
        <v>1720</v>
      </c>
      <c r="C1673" s="37" t="s">
        <v>520</v>
      </c>
      <c r="D1673" s="29" t="str">
        <f t="shared" si="1"/>
        <v>0</v>
      </c>
      <c r="E1673" s="29" t="str">
        <f t="shared" si="5"/>
        <v>0</v>
      </c>
      <c r="F1673" s="29" t="str">
        <f t="shared" si="6"/>
        <v>0</v>
      </c>
      <c r="G1673" s="32" t="str">
        <f t="shared" si="7"/>
        <v>0</v>
      </c>
      <c r="H1673" s="39">
        <v>112107.22</v>
      </c>
      <c r="I1673" s="40"/>
      <c r="K1673" s="36"/>
      <c r="L1673" s="2"/>
      <c r="M1673" s="38"/>
      <c r="N1673" s="38"/>
      <c r="O1673" s="38"/>
    </row>
    <row r="1674">
      <c r="A1674" s="15" t="s">
        <v>35</v>
      </c>
      <c r="B1674" s="36" t="s">
        <v>1721</v>
      </c>
      <c r="C1674" s="37" t="s">
        <v>520</v>
      </c>
      <c r="D1674" s="29" t="str">
        <f t="shared" si="1"/>
        <v>0</v>
      </c>
      <c r="E1674" s="29" t="str">
        <f t="shared" si="5"/>
        <v>0</v>
      </c>
      <c r="F1674" s="29" t="str">
        <f t="shared" si="6"/>
        <v>0</v>
      </c>
      <c r="G1674" s="32" t="str">
        <f t="shared" si="7"/>
        <v>0</v>
      </c>
      <c r="H1674" s="39">
        <v>12030.2</v>
      </c>
      <c r="I1674" s="40"/>
      <c r="K1674" s="36"/>
      <c r="L1674" s="2"/>
      <c r="M1674" s="38"/>
      <c r="N1674" s="38"/>
      <c r="O1674" s="38"/>
    </row>
    <row r="1675">
      <c r="A1675" s="15" t="s">
        <v>35</v>
      </c>
      <c r="B1675" s="36" t="s">
        <v>1722</v>
      </c>
      <c r="C1675" s="37" t="s">
        <v>520</v>
      </c>
      <c r="D1675" s="29" t="str">
        <f t="shared" si="1"/>
        <v>0</v>
      </c>
      <c r="E1675" s="29" t="str">
        <f t="shared" si="5"/>
        <v>0</v>
      </c>
      <c r="F1675" s="29" t="str">
        <f t="shared" si="6"/>
        <v>0</v>
      </c>
      <c r="G1675" s="32" t="str">
        <f t="shared" si="7"/>
        <v>0</v>
      </c>
      <c r="H1675" s="39">
        <v>7555.56</v>
      </c>
      <c r="I1675" s="40"/>
      <c r="K1675" s="36"/>
      <c r="L1675" s="2"/>
      <c r="M1675" s="38"/>
      <c r="N1675" s="38"/>
      <c r="O1675" s="38"/>
    </row>
    <row r="1676">
      <c r="A1676" s="15" t="s">
        <v>35</v>
      </c>
      <c r="B1676" s="36" t="s">
        <v>1723</v>
      </c>
      <c r="C1676" s="37" t="s">
        <v>520</v>
      </c>
      <c r="D1676" s="29" t="str">
        <f t="shared" si="1"/>
        <v>0</v>
      </c>
      <c r="E1676" s="29" t="str">
        <f t="shared" si="5"/>
        <v>0</v>
      </c>
      <c r="F1676" s="29" t="str">
        <f t="shared" si="6"/>
        <v>0</v>
      </c>
      <c r="G1676" s="32" t="str">
        <f t="shared" si="7"/>
        <v>0</v>
      </c>
      <c r="H1676" s="39">
        <v>12480.69</v>
      </c>
      <c r="I1676" s="40"/>
      <c r="K1676" s="36"/>
      <c r="L1676" s="2"/>
      <c r="M1676" s="38"/>
      <c r="N1676" s="38"/>
      <c r="O1676" s="38"/>
    </row>
    <row r="1677">
      <c r="A1677" s="15" t="s">
        <v>35</v>
      </c>
      <c r="B1677" s="36" t="s">
        <v>1724</v>
      </c>
      <c r="C1677" s="37" t="s">
        <v>520</v>
      </c>
      <c r="D1677" s="29" t="str">
        <f t="shared" si="1"/>
        <v>0</v>
      </c>
      <c r="E1677" s="29" t="str">
        <f t="shared" si="5"/>
        <v>0</v>
      </c>
      <c r="F1677" s="29" t="str">
        <f t="shared" si="6"/>
        <v>0</v>
      </c>
      <c r="G1677" s="32" t="str">
        <f t="shared" si="7"/>
        <v>0</v>
      </c>
      <c r="H1677" s="39">
        <v>23719.42</v>
      </c>
      <c r="I1677" s="40"/>
      <c r="K1677" s="36"/>
      <c r="L1677" s="2"/>
      <c r="M1677" s="38"/>
      <c r="N1677" s="38"/>
      <c r="O1677" s="38"/>
    </row>
    <row r="1678">
      <c r="A1678" s="15" t="s">
        <v>35</v>
      </c>
      <c r="B1678" s="36" t="s">
        <v>1725</v>
      </c>
      <c r="C1678" s="37" t="s">
        <v>520</v>
      </c>
      <c r="D1678" s="29" t="str">
        <f t="shared" si="1"/>
        <v>0</v>
      </c>
      <c r="E1678" s="29" t="str">
        <f t="shared" si="5"/>
        <v>0</v>
      </c>
      <c r="F1678" s="29" t="str">
        <f t="shared" si="6"/>
        <v>0</v>
      </c>
      <c r="G1678" s="32" t="str">
        <f t="shared" si="7"/>
        <v>0</v>
      </c>
      <c r="H1678" s="39">
        <v>48204.94</v>
      </c>
      <c r="I1678" s="40"/>
      <c r="K1678" s="36"/>
      <c r="L1678" s="2"/>
      <c r="M1678" s="38"/>
      <c r="N1678" s="38"/>
      <c r="O1678" s="38"/>
    </row>
    <row r="1679">
      <c r="A1679" s="15" t="s">
        <v>35</v>
      </c>
      <c r="B1679" s="36" t="s">
        <v>1726</v>
      </c>
      <c r="C1679" s="37" t="s">
        <v>520</v>
      </c>
      <c r="D1679" s="29" t="str">
        <f t="shared" si="1"/>
        <v>0</v>
      </c>
      <c r="E1679" s="29" t="str">
        <f t="shared" si="5"/>
        <v>0</v>
      </c>
      <c r="F1679" s="29" t="str">
        <f t="shared" si="6"/>
        <v>0</v>
      </c>
      <c r="G1679" s="32" t="str">
        <f t="shared" si="7"/>
        <v>0</v>
      </c>
      <c r="H1679" s="39">
        <v>6659.65</v>
      </c>
      <c r="I1679" s="40"/>
      <c r="K1679" s="36"/>
      <c r="L1679" s="2"/>
      <c r="M1679" s="38"/>
      <c r="N1679" s="38"/>
      <c r="O1679" s="38"/>
    </row>
    <row r="1680">
      <c r="A1680" s="15" t="s">
        <v>35</v>
      </c>
      <c r="B1680" s="36" t="s">
        <v>1727</v>
      </c>
      <c r="C1680" s="37" t="s">
        <v>520</v>
      </c>
      <c r="D1680" s="29" t="str">
        <f t="shared" si="1"/>
        <v>0</v>
      </c>
      <c r="E1680" s="29" t="str">
        <f t="shared" si="5"/>
        <v>0</v>
      </c>
      <c r="F1680" s="29" t="str">
        <f t="shared" si="6"/>
        <v>0</v>
      </c>
      <c r="G1680" s="32" t="str">
        <f t="shared" si="7"/>
        <v>0</v>
      </c>
      <c r="H1680" s="39">
        <v>4872.14</v>
      </c>
      <c r="I1680" s="40"/>
      <c r="K1680" s="36"/>
      <c r="L1680" s="2"/>
      <c r="M1680" s="38"/>
      <c r="N1680" s="38"/>
      <c r="O1680" s="38"/>
    </row>
    <row r="1681">
      <c r="A1681" s="15" t="s">
        <v>35</v>
      </c>
      <c r="B1681" s="36" t="s">
        <v>1728</v>
      </c>
      <c r="C1681" s="37" t="s">
        <v>520</v>
      </c>
      <c r="D1681" s="29" t="str">
        <f t="shared" si="1"/>
        <v>Southwestern Energy </v>
      </c>
      <c r="E1681" s="29" t="str">
        <f t="shared" si="5"/>
        <v>0</v>
      </c>
      <c r="F1681" s="35" t="str">
        <f t="shared" si="6"/>
        <v>SOUTHWESTERN ENERGY COM US$2.5</v>
      </c>
      <c r="G1681" s="32">
        <f t="shared" si="7"/>
        <v>19211.37</v>
      </c>
      <c r="H1681" s="39">
        <v>19211.37</v>
      </c>
      <c r="I1681" s="40"/>
      <c r="K1681" s="36"/>
      <c r="L1681" s="2"/>
      <c r="M1681" s="38"/>
      <c r="N1681" s="38"/>
      <c r="O1681" s="38"/>
    </row>
    <row r="1682">
      <c r="A1682" s="15" t="s">
        <v>35</v>
      </c>
      <c r="B1682" s="36" t="s">
        <v>1729</v>
      </c>
      <c r="C1682" s="37" t="s">
        <v>520</v>
      </c>
      <c r="D1682" s="29" t="str">
        <f t="shared" si="1"/>
        <v>0</v>
      </c>
      <c r="E1682" s="29" t="str">
        <f t="shared" si="5"/>
        <v>0</v>
      </c>
      <c r="F1682" s="29" t="str">
        <f t="shared" si="6"/>
        <v>0</v>
      </c>
      <c r="G1682" s="32" t="str">
        <f t="shared" si="7"/>
        <v>0</v>
      </c>
      <c r="H1682" s="39">
        <v>5295.76</v>
      </c>
      <c r="I1682" s="40"/>
      <c r="K1682" s="36"/>
      <c r="L1682" s="2"/>
      <c r="M1682" s="38"/>
      <c r="N1682" s="38"/>
      <c r="O1682" s="38"/>
    </row>
    <row r="1683">
      <c r="A1683" s="15" t="s">
        <v>35</v>
      </c>
      <c r="B1683" s="36" t="s">
        <v>1730</v>
      </c>
      <c r="C1683" s="37" t="s">
        <v>520</v>
      </c>
      <c r="D1683" s="29" t="str">
        <f t="shared" si="1"/>
        <v>0</v>
      </c>
      <c r="E1683" s="29" t="str">
        <f t="shared" si="5"/>
        <v>0</v>
      </c>
      <c r="F1683" s="29" t="str">
        <f t="shared" si="6"/>
        <v>0</v>
      </c>
      <c r="G1683" s="32" t="str">
        <f t="shared" si="7"/>
        <v>0</v>
      </c>
      <c r="H1683" s="39">
        <v>32637.64</v>
      </c>
      <c r="I1683" s="40"/>
      <c r="K1683" s="36"/>
      <c r="L1683" s="2"/>
      <c r="M1683" s="38"/>
      <c r="N1683" s="38"/>
      <c r="O1683" s="38"/>
    </row>
    <row r="1684">
      <c r="A1684" s="15" t="s">
        <v>35</v>
      </c>
      <c r="B1684" s="36" t="s">
        <v>1731</v>
      </c>
      <c r="C1684" s="37" t="s">
        <v>520</v>
      </c>
      <c r="D1684" s="29" t="str">
        <f t="shared" si="1"/>
        <v>0</v>
      </c>
      <c r="E1684" s="29" t="str">
        <f t="shared" si="5"/>
        <v>0</v>
      </c>
      <c r="F1684" s="29" t="str">
        <f t="shared" si="6"/>
        <v>0</v>
      </c>
      <c r="G1684" s="32" t="str">
        <f t="shared" si="7"/>
        <v>0</v>
      </c>
      <c r="H1684" s="39">
        <v>10903.82</v>
      </c>
      <c r="I1684" s="40"/>
      <c r="K1684" s="36"/>
      <c r="L1684" s="2"/>
      <c r="M1684" s="38"/>
      <c r="N1684" s="38"/>
      <c r="O1684" s="38"/>
    </row>
    <row r="1685">
      <c r="A1685" s="15" t="s">
        <v>35</v>
      </c>
      <c r="B1685" s="36" t="s">
        <v>1732</v>
      </c>
      <c r="C1685" s="37" t="s">
        <v>520</v>
      </c>
      <c r="D1685" s="29" t="str">
        <f t="shared" si="1"/>
        <v>0</v>
      </c>
      <c r="E1685" s="29" t="str">
        <f t="shared" si="5"/>
        <v>0</v>
      </c>
      <c r="F1685" s="29" t="str">
        <f t="shared" si="6"/>
        <v>0</v>
      </c>
      <c r="G1685" s="32" t="str">
        <f t="shared" si="7"/>
        <v>0</v>
      </c>
      <c r="H1685" s="39">
        <v>5736.18</v>
      </c>
      <c r="I1685" s="40"/>
      <c r="K1685" s="36"/>
      <c r="L1685" s="2"/>
      <c r="M1685" s="38"/>
      <c r="N1685" s="38"/>
      <c r="O1685" s="38"/>
    </row>
    <row r="1686">
      <c r="A1686" s="15" t="s">
        <v>35</v>
      </c>
      <c r="B1686" s="36" t="s">
        <v>1733</v>
      </c>
      <c r="C1686" s="37" t="s">
        <v>520</v>
      </c>
      <c r="D1686" s="29" t="str">
        <f t="shared" si="1"/>
        <v>0</v>
      </c>
      <c r="E1686" s="29" t="str">
        <f t="shared" si="5"/>
        <v>0</v>
      </c>
      <c r="F1686" s="29" t="str">
        <f t="shared" si="6"/>
        <v>0</v>
      </c>
      <c r="G1686" s="32" t="str">
        <f t="shared" si="7"/>
        <v>0</v>
      </c>
      <c r="H1686" s="39">
        <v>24451.57</v>
      </c>
      <c r="I1686" s="40"/>
      <c r="K1686" s="36"/>
      <c r="L1686" s="2"/>
      <c r="M1686" s="38"/>
      <c r="N1686" s="38"/>
      <c r="O1686" s="38"/>
    </row>
    <row r="1687">
      <c r="A1687" s="15" t="s">
        <v>35</v>
      </c>
      <c r="B1687" s="36" t="s">
        <v>1734</v>
      </c>
      <c r="C1687" s="37" t="s">
        <v>520</v>
      </c>
      <c r="D1687" s="29" t="str">
        <f t="shared" si="1"/>
        <v>0</v>
      </c>
      <c r="E1687" s="29" t="str">
        <f t="shared" si="5"/>
        <v>0</v>
      </c>
      <c r="F1687" s="29" t="str">
        <f t="shared" si="6"/>
        <v>0</v>
      </c>
      <c r="G1687" s="32" t="str">
        <f t="shared" si="7"/>
        <v>0</v>
      </c>
      <c r="H1687" s="39">
        <v>20037.94</v>
      </c>
      <c r="I1687" s="40"/>
      <c r="K1687" s="36"/>
      <c r="L1687" s="2"/>
      <c r="M1687" s="38"/>
      <c r="N1687" s="38"/>
      <c r="O1687" s="38"/>
    </row>
    <row r="1688">
      <c r="A1688" s="15" t="s">
        <v>35</v>
      </c>
      <c r="B1688" s="36" t="s">
        <v>1735</v>
      </c>
      <c r="C1688" s="37" t="s">
        <v>520</v>
      </c>
      <c r="D1688" s="29" t="str">
        <f t="shared" si="1"/>
        <v>0</v>
      </c>
      <c r="E1688" s="29" t="str">
        <f t="shared" si="5"/>
        <v>0</v>
      </c>
      <c r="F1688" s="29" t="str">
        <f t="shared" si="6"/>
        <v>0</v>
      </c>
      <c r="G1688" s="32" t="str">
        <f t="shared" si="7"/>
        <v>0</v>
      </c>
      <c r="H1688" s="39">
        <v>17586.1</v>
      </c>
      <c r="I1688" s="40"/>
      <c r="K1688" s="36"/>
      <c r="L1688" s="2"/>
      <c r="M1688" s="38"/>
      <c r="N1688" s="38"/>
      <c r="O1688" s="38"/>
    </row>
    <row r="1689">
      <c r="A1689" s="15" t="s">
        <v>35</v>
      </c>
      <c r="B1689" s="36" t="s">
        <v>1736</v>
      </c>
      <c r="C1689" s="37" t="s">
        <v>520</v>
      </c>
      <c r="D1689" s="29" t="str">
        <f t="shared" si="1"/>
        <v>0</v>
      </c>
      <c r="E1689" s="29" t="str">
        <f t="shared" si="5"/>
        <v>0</v>
      </c>
      <c r="F1689" s="29" t="str">
        <f t="shared" si="6"/>
        <v>0</v>
      </c>
      <c r="G1689" s="32" t="str">
        <f t="shared" si="7"/>
        <v>0</v>
      </c>
      <c r="H1689" s="39">
        <v>4727.1</v>
      </c>
      <c r="I1689" s="40"/>
      <c r="K1689" s="36"/>
      <c r="L1689" s="2"/>
      <c r="M1689" s="38"/>
      <c r="N1689" s="38"/>
      <c r="O1689" s="38"/>
    </row>
    <row r="1690">
      <c r="A1690" s="15" t="s">
        <v>35</v>
      </c>
      <c r="B1690" s="36" t="s">
        <v>1737</v>
      </c>
      <c r="C1690" s="37" t="s">
        <v>520</v>
      </c>
      <c r="D1690" s="29" t="str">
        <f t="shared" si="1"/>
        <v>0</v>
      </c>
      <c r="E1690" s="29" t="str">
        <f t="shared" si="5"/>
        <v>0</v>
      </c>
      <c r="F1690" s="29" t="str">
        <f t="shared" si="6"/>
        <v>0</v>
      </c>
      <c r="G1690" s="32" t="str">
        <f t="shared" si="7"/>
        <v>0</v>
      </c>
      <c r="H1690" s="39">
        <v>14423.91</v>
      </c>
      <c r="I1690" s="40"/>
      <c r="K1690" s="36"/>
      <c r="L1690" s="2"/>
      <c r="M1690" s="38"/>
      <c r="N1690" s="38"/>
      <c r="O1690" s="38"/>
    </row>
    <row r="1691">
      <c r="A1691" s="15" t="s">
        <v>35</v>
      </c>
      <c r="B1691" s="36" t="s">
        <v>1738</v>
      </c>
      <c r="C1691" s="37" t="s">
        <v>520</v>
      </c>
      <c r="D1691" s="29" t="str">
        <f t="shared" si="1"/>
        <v>0</v>
      </c>
      <c r="E1691" s="29" t="str">
        <f t="shared" si="5"/>
        <v>0</v>
      </c>
      <c r="F1691" s="29" t="str">
        <f t="shared" si="6"/>
        <v>0</v>
      </c>
      <c r="G1691" s="32" t="str">
        <f t="shared" si="7"/>
        <v>0</v>
      </c>
      <c r="H1691" s="39">
        <v>77242.14</v>
      </c>
      <c r="I1691" s="40"/>
      <c r="K1691" s="36"/>
      <c r="L1691" s="2"/>
      <c r="M1691" s="38"/>
      <c r="N1691" s="38"/>
      <c r="O1691" s="38"/>
    </row>
    <row r="1692">
      <c r="A1692" s="15" t="s">
        <v>35</v>
      </c>
      <c r="B1692" s="36" t="s">
        <v>1739</v>
      </c>
      <c r="C1692" s="37" t="s">
        <v>520</v>
      </c>
      <c r="D1692" s="29" t="str">
        <f t="shared" si="1"/>
        <v>0</v>
      </c>
      <c r="E1692" s="29" t="str">
        <f t="shared" si="5"/>
        <v>0</v>
      </c>
      <c r="F1692" s="29" t="str">
        <f t="shared" si="6"/>
        <v>0</v>
      </c>
      <c r="G1692" s="32" t="str">
        <f t="shared" si="7"/>
        <v>0</v>
      </c>
      <c r="H1692" s="39">
        <v>19073.26</v>
      </c>
      <c r="I1692" s="40"/>
      <c r="K1692" s="36"/>
      <c r="L1692" s="2"/>
      <c r="M1692" s="38"/>
      <c r="N1692" s="38"/>
      <c r="O1692" s="38"/>
    </row>
    <row r="1693">
      <c r="A1693" s="15" t="s">
        <v>35</v>
      </c>
      <c r="B1693" s="36" t="s">
        <v>1740</v>
      </c>
      <c r="C1693" s="37" t="s">
        <v>520</v>
      </c>
      <c r="D1693" s="29" t="str">
        <f t="shared" si="1"/>
        <v>0</v>
      </c>
      <c r="E1693" s="29" t="str">
        <f t="shared" si="5"/>
        <v>0</v>
      </c>
      <c r="F1693" s="29" t="str">
        <f t="shared" si="6"/>
        <v>0</v>
      </c>
      <c r="G1693" s="32" t="str">
        <f t="shared" si="7"/>
        <v>0</v>
      </c>
      <c r="H1693" s="39">
        <v>44179.74</v>
      </c>
      <c r="I1693" s="40"/>
      <c r="K1693" s="36"/>
      <c r="L1693" s="2"/>
      <c r="M1693" s="38"/>
      <c r="N1693" s="38"/>
      <c r="O1693" s="38"/>
    </row>
    <row r="1694">
      <c r="A1694" s="15" t="s">
        <v>35</v>
      </c>
      <c r="B1694" s="36" t="s">
        <v>1741</v>
      </c>
      <c r="C1694" s="37" t="s">
        <v>520</v>
      </c>
      <c r="D1694" s="29" t="str">
        <f t="shared" si="1"/>
        <v>Statoil </v>
      </c>
      <c r="E1694" s="29" t="str">
        <f t="shared" si="5"/>
        <v>0</v>
      </c>
      <c r="F1694" s="35" t="str">
        <f t="shared" si="6"/>
        <v>STATOIL ASA NOK2.50</v>
      </c>
      <c r="G1694" s="32">
        <f t="shared" si="7"/>
        <v>31750.75</v>
      </c>
      <c r="H1694" s="39">
        <v>31750.75</v>
      </c>
      <c r="I1694" s="40"/>
      <c r="K1694" s="36"/>
      <c r="L1694" s="2"/>
      <c r="M1694" s="38"/>
      <c r="N1694" s="38"/>
      <c r="O1694" s="38"/>
    </row>
    <row r="1695">
      <c r="A1695" s="15" t="s">
        <v>35</v>
      </c>
      <c r="B1695" s="36" t="s">
        <v>1742</v>
      </c>
      <c r="C1695" s="37" t="s">
        <v>520</v>
      </c>
      <c r="D1695" s="29" t="str">
        <f t="shared" si="1"/>
        <v>0</v>
      </c>
      <c r="E1695" s="29" t="str">
        <f t="shared" si="5"/>
        <v>0</v>
      </c>
      <c r="F1695" s="29" t="str">
        <f t="shared" si="6"/>
        <v>0</v>
      </c>
      <c r="G1695" s="32" t="str">
        <f t="shared" si="7"/>
        <v>0</v>
      </c>
      <c r="H1695" s="39">
        <v>10680.03</v>
      </c>
      <c r="I1695" s="40"/>
      <c r="K1695" s="36"/>
      <c r="L1695" s="2"/>
      <c r="M1695" s="38"/>
      <c r="N1695" s="38"/>
      <c r="O1695" s="38"/>
    </row>
    <row r="1696">
      <c r="A1696" s="15" t="s">
        <v>35</v>
      </c>
      <c r="B1696" s="36" t="s">
        <v>1743</v>
      </c>
      <c r="C1696" s="37" t="s">
        <v>520</v>
      </c>
      <c r="D1696" s="29" t="str">
        <f t="shared" si="1"/>
        <v>0</v>
      </c>
      <c r="E1696" s="29" t="str">
        <f t="shared" si="5"/>
        <v>0</v>
      </c>
      <c r="F1696" s="29" t="str">
        <f t="shared" si="6"/>
        <v>0</v>
      </c>
      <c r="G1696" s="32" t="str">
        <f t="shared" si="7"/>
        <v>0</v>
      </c>
      <c r="H1696" s="39">
        <v>13353.71</v>
      </c>
      <c r="I1696" s="40"/>
      <c r="K1696" s="36"/>
      <c r="L1696" s="2"/>
      <c r="M1696" s="38"/>
      <c r="N1696" s="38"/>
      <c r="O1696" s="38"/>
    </row>
    <row r="1697">
      <c r="A1697" s="15" t="s">
        <v>35</v>
      </c>
      <c r="B1697" s="36" t="s">
        <v>1744</v>
      </c>
      <c r="C1697" s="37" t="s">
        <v>520</v>
      </c>
      <c r="D1697" s="29" t="str">
        <f t="shared" si="1"/>
        <v>0</v>
      </c>
      <c r="E1697" s="29" t="str">
        <f t="shared" si="5"/>
        <v>0</v>
      </c>
      <c r="F1697" s="29" t="str">
        <f t="shared" si="6"/>
        <v>0</v>
      </c>
      <c r="G1697" s="32" t="str">
        <f t="shared" si="7"/>
        <v>0</v>
      </c>
      <c r="H1697" s="39">
        <v>7265.22</v>
      </c>
      <c r="I1697" s="40"/>
      <c r="K1697" s="36"/>
      <c r="L1697" s="2"/>
      <c r="M1697" s="38"/>
      <c r="N1697" s="38"/>
      <c r="O1697" s="38"/>
    </row>
    <row r="1698">
      <c r="A1698" s="15" t="s">
        <v>35</v>
      </c>
      <c r="B1698" s="36" t="s">
        <v>1745</v>
      </c>
      <c r="C1698" s="37" t="s">
        <v>520</v>
      </c>
      <c r="D1698" s="29" t="str">
        <f t="shared" si="1"/>
        <v>0</v>
      </c>
      <c r="E1698" s="29" t="str">
        <f t="shared" si="5"/>
        <v>0</v>
      </c>
      <c r="F1698" s="29" t="str">
        <f t="shared" si="6"/>
        <v>0</v>
      </c>
      <c r="G1698" s="32" t="str">
        <f t="shared" si="7"/>
        <v>0</v>
      </c>
      <c r="H1698" s="39">
        <v>10051.97</v>
      </c>
      <c r="I1698" s="40"/>
      <c r="K1698" s="36"/>
      <c r="L1698" s="2"/>
      <c r="M1698" s="38"/>
      <c r="N1698" s="38"/>
      <c r="O1698" s="38"/>
    </row>
    <row r="1699">
      <c r="A1699" s="15" t="s">
        <v>35</v>
      </c>
      <c r="B1699" s="36" t="s">
        <v>1746</v>
      </c>
      <c r="C1699" s="37" t="s">
        <v>520</v>
      </c>
      <c r="D1699" s="29" t="str">
        <f t="shared" si="1"/>
        <v>0</v>
      </c>
      <c r="E1699" s="29" t="str">
        <f t="shared" si="5"/>
        <v>0</v>
      </c>
      <c r="F1699" s="29" t="str">
        <f t="shared" si="6"/>
        <v>0</v>
      </c>
      <c r="G1699" s="32" t="str">
        <f t="shared" si="7"/>
        <v>0</v>
      </c>
      <c r="H1699" s="39">
        <v>8434.0</v>
      </c>
      <c r="I1699" s="40"/>
      <c r="K1699" s="36"/>
      <c r="L1699" s="2"/>
      <c r="M1699" s="38"/>
      <c r="N1699" s="38"/>
      <c r="O1699" s="38"/>
    </row>
    <row r="1700">
      <c r="A1700" s="15" t="s">
        <v>35</v>
      </c>
      <c r="B1700" s="36" t="s">
        <v>1747</v>
      </c>
      <c r="C1700" s="37" t="s">
        <v>520</v>
      </c>
      <c r="D1700" s="29" t="str">
        <f t="shared" si="1"/>
        <v>0</v>
      </c>
      <c r="E1700" s="29" t="str">
        <f t="shared" si="5"/>
        <v>0</v>
      </c>
      <c r="F1700" s="29" t="str">
        <f t="shared" si="6"/>
        <v>0</v>
      </c>
      <c r="G1700" s="32" t="str">
        <f t="shared" si="7"/>
        <v>0</v>
      </c>
      <c r="H1700" s="39">
        <v>28220.59</v>
      </c>
      <c r="I1700" s="40"/>
      <c r="K1700" s="36"/>
      <c r="L1700" s="2"/>
      <c r="M1700" s="38"/>
      <c r="N1700" s="38"/>
      <c r="O1700" s="38"/>
    </row>
    <row r="1701">
      <c r="A1701" s="15" t="s">
        <v>35</v>
      </c>
      <c r="B1701" s="36" t="s">
        <v>1748</v>
      </c>
      <c r="C1701" s="37" t="s">
        <v>520</v>
      </c>
      <c r="D1701" s="29" t="str">
        <f t="shared" si="1"/>
        <v>0</v>
      </c>
      <c r="E1701" s="29" t="str">
        <f t="shared" si="5"/>
        <v>0</v>
      </c>
      <c r="F1701" s="29" t="str">
        <f t="shared" si="6"/>
        <v>0</v>
      </c>
      <c r="G1701" s="32" t="str">
        <f t="shared" si="7"/>
        <v>0</v>
      </c>
      <c r="H1701" s="39">
        <v>7676.71</v>
      </c>
      <c r="I1701" s="40"/>
      <c r="K1701" s="36"/>
      <c r="L1701" s="2"/>
      <c r="M1701" s="38"/>
      <c r="N1701" s="38"/>
      <c r="O1701" s="38"/>
    </row>
    <row r="1702">
      <c r="A1702" s="15" t="s">
        <v>35</v>
      </c>
      <c r="B1702" s="36" t="s">
        <v>1749</v>
      </c>
      <c r="C1702" s="37" t="s">
        <v>520</v>
      </c>
      <c r="D1702" s="29" t="str">
        <f t="shared" si="1"/>
        <v>0</v>
      </c>
      <c r="E1702" s="29" t="str">
        <f t="shared" si="5"/>
        <v>0</v>
      </c>
      <c r="F1702" s="29" t="str">
        <f t="shared" si="6"/>
        <v>0</v>
      </c>
      <c r="G1702" s="32" t="str">
        <f t="shared" si="7"/>
        <v>0</v>
      </c>
      <c r="H1702" s="39">
        <v>6485.36</v>
      </c>
      <c r="I1702" s="40"/>
      <c r="K1702" s="36"/>
      <c r="L1702" s="2"/>
      <c r="M1702" s="38"/>
      <c r="N1702" s="38"/>
      <c r="O1702" s="38"/>
    </row>
    <row r="1703">
      <c r="A1703" s="15" t="s">
        <v>35</v>
      </c>
      <c r="B1703" s="36" t="s">
        <v>1750</v>
      </c>
      <c r="C1703" s="37" t="s">
        <v>520</v>
      </c>
      <c r="D1703" s="29" t="str">
        <f t="shared" si="1"/>
        <v>0</v>
      </c>
      <c r="E1703" s="29" t="str">
        <f t="shared" si="5"/>
        <v>0</v>
      </c>
      <c r="F1703" s="29" t="str">
        <f t="shared" si="6"/>
        <v>0</v>
      </c>
      <c r="G1703" s="32" t="str">
        <f t="shared" si="7"/>
        <v>0</v>
      </c>
      <c r="H1703" s="39">
        <v>5281.08</v>
      </c>
      <c r="I1703" s="40"/>
      <c r="K1703" s="36"/>
      <c r="L1703" s="2"/>
      <c r="M1703" s="38"/>
      <c r="N1703" s="38"/>
      <c r="O1703" s="38"/>
    </row>
    <row r="1704">
      <c r="A1704" s="15" t="s">
        <v>35</v>
      </c>
      <c r="B1704" s="36" t="s">
        <v>1751</v>
      </c>
      <c r="C1704" s="37" t="s">
        <v>520</v>
      </c>
      <c r="D1704" s="29" t="str">
        <f t="shared" si="1"/>
        <v>0</v>
      </c>
      <c r="E1704" s="29" t="str">
        <f t="shared" si="5"/>
        <v>0</v>
      </c>
      <c r="F1704" s="29" t="str">
        <f t="shared" si="6"/>
        <v>0</v>
      </c>
      <c r="G1704" s="32" t="str">
        <f t="shared" si="7"/>
        <v>0</v>
      </c>
      <c r="H1704" s="39">
        <v>8326.83</v>
      </c>
      <c r="I1704" s="40"/>
      <c r="K1704" s="36"/>
      <c r="L1704" s="2"/>
      <c r="M1704" s="38"/>
      <c r="N1704" s="38"/>
      <c r="O1704" s="38"/>
    </row>
    <row r="1705">
      <c r="A1705" s="15" t="s">
        <v>35</v>
      </c>
      <c r="B1705" s="36" t="s">
        <v>1752</v>
      </c>
      <c r="C1705" s="37" t="s">
        <v>520</v>
      </c>
      <c r="D1705" s="29" t="str">
        <f t="shared" si="1"/>
        <v>0</v>
      </c>
      <c r="E1705" s="29" t="str">
        <f t="shared" si="5"/>
        <v>0</v>
      </c>
      <c r="F1705" s="29" t="str">
        <f t="shared" si="6"/>
        <v>0</v>
      </c>
      <c r="G1705" s="32" t="str">
        <f t="shared" si="7"/>
        <v>0</v>
      </c>
      <c r="H1705" s="39">
        <v>19268.31</v>
      </c>
      <c r="I1705" s="40"/>
      <c r="K1705" s="36"/>
      <c r="L1705" s="2"/>
      <c r="M1705" s="38"/>
      <c r="N1705" s="38"/>
      <c r="O1705" s="38"/>
    </row>
    <row r="1706">
      <c r="A1706" s="15" t="s">
        <v>35</v>
      </c>
      <c r="B1706" s="36" t="s">
        <v>1753</v>
      </c>
      <c r="C1706" s="37" t="s">
        <v>520</v>
      </c>
      <c r="D1706" s="29" t="str">
        <f t="shared" si="1"/>
        <v>0</v>
      </c>
      <c r="E1706" s="29" t="str">
        <f t="shared" si="5"/>
        <v>0</v>
      </c>
      <c r="F1706" s="29" t="str">
        <f t="shared" si="6"/>
        <v>0</v>
      </c>
      <c r="G1706" s="32" t="str">
        <f t="shared" si="7"/>
        <v>0</v>
      </c>
      <c r="H1706" s="39">
        <v>17488.19</v>
      </c>
      <c r="I1706" s="40"/>
      <c r="K1706" s="36"/>
      <c r="L1706" s="2"/>
      <c r="M1706" s="38"/>
      <c r="N1706" s="38"/>
      <c r="O1706" s="38"/>
    </row>
    <row r="1707">
      <c r="A1707" s="15" t="s">
        <v>35</v>
      </c>
      <c r="B1707" s="36" t="s">
        <v>1754</v>
      </c>
      <c r="C1707" s="37" t="s">
        <v>520</v>
      </c>
      <c r="D1707" s="29" t="str">
        <f t="shared" si="1"/>
        <v>0</v>
      </c>
      <c r="E1707" s="29" t="str">
        <f t="shared" si="5"/>
        <v>0</v>
      </c>
      <c r="F1707" s="29" t="str">
        <f t="shared" si="6"/>
        <v>0</v>
      </c>
      <c r="G1707" s="32" t="str">
        <f t="shared" si="7"/>
        <v>0</v>
      </c>
      <c r="H1707" s="39">
        <v>9456.69</v>
      </c>
      <c r="I1707" s="40"/>
      <c r="K1707" s="36"/>
      <c r="L1707" s="2"/>
      <c r="M1707" s="38"/>
      <c r="N1707" s="38"/>
      <c r="O1707" s="38"/>
    </row>
    <row r="1708">
      <c r="A1708" s="15" t="s">
        <v>35</v>
      </c>
      <c r="B1708" s="36" t="s">
        <v>1755</v>
      </c>
      <c r="C1708" s="37" t="s">
        <v>520</v>
      </c>
      <c r="D1708" s="29" t="str">
        <f t="shared" si="1"/>
        <v>0</v>
      </c>
      <c r="E1708" s="29" t="str">
        <f t="shared" si="5"/>
        <v>0</v>
      </c>
      <c r="F1708" s="29" t="str">
        <f t="shared" si="6"/>
        <v>0</v>
      </c>
      <c r="G1708" s="32" t="str">
        <f t="shared" si="7"/>
        <v>0</v>
      </c>
      <c r="H1708" s="39">
        <v>94329.88</v>
      </c>
      <c r="I1708" s="40"/>
      <c r="K1708" s="36"/>
      <c r="L1708" s="2"/>
      <c r="M1708" s="38"/>
      <c r="N1708" s="38"/>
      <c r="O1708" s="38"/>
    </row>
    <row r="1709">
      <c r="A1709" s="15" t="s">
        <v>35</v>
      </c>
      <c r="B1709" s="36" t="s">
        <v>1756</v>
      </c>
      <c r="C1709" s="37" t="s">
        <v>520</v>
      </c>
      <c r="D1709" s="29" t="str">
        <f t="shared" si="1"/>
        <v>0</v>
      </c>
      <c r="E1709" s="29" t="str">
        <f t="shared" si="5"/>
        <v>0</v>
      </c>
      <c r="F1709" s="29" t="str">
        <f t="shared" si="6"/>
        <v>0</v>
      </c>
      <c r="G1709" s="32" t="str">
        <f t="shared" si="7"/>
        <v>0</v>
      </c>
      <c r="H1709" s="39">
        <v>27587.49</v>
      </c>
      <c r="I1709" s="40"/>
      <c r="K1709" s="36"/>
      <c r="L1709" s="2"/>
      <c r="M1709" s="38"/>
      <c r="N1709" s="38"/>
      <c r="O1709" s="38"/>
    </row>
    <row r="1710">
      <c r="A1710" s="15" t="s">
        <v>35</v>
      </c>
      <c r="B1710" s="36" t="s">
        <v>1757</v>
      </c>
      <c r="C1710" s="37" t="s">
        <v>520</v>
      </c>
      <c r="D1710" s="29" t="str">
        <f t="shared" si="1"/>
        <v>0</v>
      </c>
      <c r="E1710" s="29" t="str">
        <f t="shared" si="5"/>
        <v>0</v>
      </c>
      <c r="F1710" s="29" t="str">
        <f t="shared" si="6"/>
        <v>0</v>
      </c>
      <c r="G1710" s="32" t="str">
        <f t="shared" si="7"/>
        <v>0</v>
      </c>
      <c r="H1710" s="39">
        <v>32463.33</v>
      </c>
      <c r="I1710" s="40"/>
      <c r="K1710" s="36"/>
      <c r="L1710" s="2"/>
      <c r="M1710" s="38"/>
      <c r="N1710" s="38"/>
      <c r="O1710" s="38"/>
    </row>
    <row r="1711">
      <c r="A1711" s="15" t="s">
        <v>35</v>
      </c>
      <c r="B1711" s="36" t="s">
        <v>1758</v>
      </c>
      <c r="C1711" s="37" t="s">
        <v>520</v>
      </c>
      <c r="D1711" s="29" t="str">
        <f t="shared" si="1"/>
        <v>0</v>
      </c>
      <c r="E1711" s="29" t="str">
        <f t="shared" si="5"/>
        <v>0</v>
      </c>
      <c r="F1711" s="29" t="str">
        <f t="shared" si="6"/>
        <v>0</v>
      </c>
      <c r="G1711" s="32" t="str">
        <f t="shared" si="7"/>
        <v>0</v>
      </c>
      <c r="H1711" s="39">
        <v>26588.59</v>
      </c>
      <c r="I1711" s="40"/>
      <c r="K1711" s="36"/>
      <c r="L1711" s="2"/>
      <c r="M1711" s="38"/>
      <c r="N1711" s="38"/>
      <c r="O1711" s="38"/>
    </row>
    <row r="1712">
      <c r="A1712" s="15" t="s">
        <v>35</v>
      </c>
      <c r="B1712" s="36" t="s">
        <v>1759</v>
      </c>
      <c r="C1712" s="37" t="s">
        <v>520</v>
      </c>
      <c r="D1712" s="29" t="str">
        <f t="shared" si="1"/>
        <v>0</v>
      </c>
      <c r="E1712" s="29" t="str">
        <f t="shared" si="5"/>
        <v>0</v>
      </c>
      <c r="F1712" s="29" t="str">
        <f t="shared" si="6"/>
        <v>0</v>
      </c>
      <c r="G1712" s="32" t="str">
        <f t="shared" si="7"/>
        <v>0</v>
      </c>
      <c r="H1712" s="39">
        <v>27903.19</v>
      </c>
      <c r="I1712" s="40"/>
      <c r="K1712" s="36"/>
      <c r="L1712" s="2"/>
      <c r="M1712" s="38"/>
      <c r="N1712" s="38"/>
      <c r="O1712" s="38"/>
    </row>
    <row r="1713">
      <c r="A1713" s="15" t="s">
        <v>35</v>
      </c>
      <c r="B1713" s="36" t="s">
        <v>1760</v>
      </c>
      <c r="C1713" s="37" t="s">
        <v>520</v>
      </c>
      <c r="D1713" s="29" t="str">
        <f t="shared" si="1"/>
        <v>Suncor Energy </v>
      </c>
      <c r="E1713" s="29" t="str">
        <f t="shared" si="5"/>
        <v>0</v>
      </c>
      <c r="F1713" s="35" t="str">
        <f t="shared" si="6"/>
        <v>SUNCOR ENERGY INC (CT)</v>
      </c>
      <c r="G1713" s="32">
        <f t="shared" si="7"/>
        <v>70379.54</v>
      </c>
      <c r="H1713" s="39">
        <v>70379.54</v>
      </c>
      <c r="I1713" s="40"/>
      <c r="K1713" s="36"/>
      <c r="L1713" s="2"/>
      <c r="M1713" s="38"/>
      <c r="N1713" s="38"/>
      <c r="O1713" s="38"/>
    </row>
    <row r="1714">
      <c r="A1714" s="15" t="s">
        <v>35</v>
      </c>
      <c r="B1714" s="36" t="s">
        <v>1761</v>
      </c>
      <c r="C1714" s="37" t="s">
        <v>520</v>
      </c>
      <c r="D1714" s="29" t="str">
        <f t="shared" si="1"/>
        <v>0</v>
      </c>
      <c r="E1714" s="29" t="str">
        <f t="shared" si="5"/>
        <v>0</v>
      </c>
      <c r="F1714" s="29" t="str">
        <f t="shared" si="6"/>
        <v>0</v>
      </c>
      <c r="G1714" s="32" t="str">
        <f t="shared" si="7"/>
        <v>0</v>
      </c>
      <c r="H1714" s="39">
        <v>20296.8</v>
      </c>
      <c r="I1714" s="40"/>
      <c r="K1714" s="36"/>
      <c r="L1714" s="2"/>
      <c r="M1714" s="38"/>
      <c r="N1714" s="38"/>
      <c r="O1714" s="38"/>
    </row>
    <row r="1715">
      <c r="A1715" s="15" t="s">
        <v>35</v>
      </c>
      <c r="B1715" s="36" t="s">
        <v>1762</v>
      </c>
      <c r="C1715" s="37" t="s">
        <v>520</v>
      </c>
      <c r="D1715" s="29" t="str">
        <f t="shared" si="1"/>
        <v>0</v>
      </c>
      <c r="E1715" s="29" t="str">
        <f t="shared" si="5"/>
        <v>0</v>
      </c>
      <c r="F1715" s="29" t="str">
        <f t="shared" si="6"/>
        <v>0</v>
      </c>
      <c r="G1715" s="32" t="str">
        <f t="shared" si="7"/>
        <v>0</v>
      </c>
      <c r="H1715" s="39">
        <v>26258.68</v>
      </c>
      <c r="I1715" s="40"/>
      <c r="K1715" s="36"/>
      <c r="L1715" s="2"/>
      <c r="M1715" s="38"/>
      <c r="N1715" s="38"/>
      <c r="O1715" s="38"/>
    </row>
    <row r="1716">
      <c r="A1716" s="15" t="s">
        <v>35</v>
      </c>
      <c r="B1716" s="36" t="s">
        <v>1763</v>
      </c>
      <c r="C1716" s="37" t="s">
        <v>520</v>
      </c>
      <c r="D1716" s="29" t="str">
        <f t="shared" si="1"/>
        <v>0</v>
      </c>
      <c r="E1716" s="29" t="str">
        <f t="shared" si="5"/>
        <v>0</v>
      </c>
      <c r="F1716" s="29" t="str">
        <f t="shared" si="6"/>
        <v>0</v>
      </c>
      <c r="G1716" s="32" t="str">
        <f t="shared" si="7"/>
        <v>0</v>
      </c>
      <c r="H1716" s="39">
        <v>5032.61</v>
      </c>
      <c r="I1716" s="40"/>
      <c r="K1716" s="36"/>
      <c r="L1716" s="2"/>
      <c r="M1716" s="38"/>
      <c r="N1716" s="38"/>
      <c r="O1716" s="38"/>
    </row>
    <row r="1717">
      <c r="A1717" s="15" t="s">
        <v>35</v>
      </c>
      <c r="B1717" s="36" t="s">
        <v>1764</v>
      </c>
      <c r="C1717" s="37" t="s">
        <v>520</v>
      </c>
      <c r="D1717" s="29" t="str">
        <f t="shared" si="1"/>
        <v>0</v>
      </c>
      <c r="E1717" s="29" t="str">
        <f t="shared" si="5"/>
        <v>0</v>
      </c>
      <c r="F1717" s="29" t="str">
        <f t="shared" si="6"/>
        <v>0</v>
      </c>
      <c r="G1717" s="32" t="str">
        <f t="shared" si="7"/>
        <v>0</v>
      </c>
      <c r="H1717" s="39">
        <v>15405.96</v>
      </c>
      <c r="I1717" s="40"/>
      <c r="K1717" s="36"/>
      <c r="L1717" s="2"/>
      <c r="M1717" s="38"/>
      <c r="N1717" s="38"/>
      <c r="O1717" s="38"/>
    </row>
    <row r="1718">
      <c r="A1718" s="15" t="s">
        <v>35</v>
      </c>
      <c r="B1718" s="36" t="s">
        <v>1765</v>
      </c>
      <c r="C1718" s="37" t="s">
        <v>520</v>
      </c>
      <c r="D1718" s="29" t="str">
        <f t="shared" si="1"/>
        <v>0</v>
      </c>
      <c r="E1718" s="29" t="str">
        <f t="shared" si="5"/>
        <v>0</v>
      </c>
      <c r="F1718" s="29" t="str">
        <f t="shared" si="6"/>
        <v>0</v>
      </c>
      <c r="G1718" s="32" t="str">
        <f t="shared" si="7"/>
        <v>0</v>
      </c>
      <c r="H1718" s="39">
        <v>24408.5</v>
      </c>
      <c r="I1718" s="40"/>
      <c r="K1718" s="36"/>
      <c r="L1718" s="2"/>
      <c r="M1718" s="38"/>
      <c r="N1718" s="38"/>
      <c r="O1718" s="38"/>
    </row>
    <row r="1719">
      <c r="A1719" s="15" t="s">
        <v>35</v>
      </c>
      <c r="B1719" s="36" t="s">
        <v>1766</v>
      </c>
      <c r="C1719" s="37" t="s">
        <v>520</v>
      </c>
      <c r="D1719" s="29" t="str">
        <f t="shared" si="1"/>
        <v>0</v>
      </c>
      <c r="E1719" s="29" t="str">
        <f t="shared" si="5"/>
        <v>0</v>
      </c>
      <c r="F1719" s="29" t="str">
        <f t="shared" si="6"/>
        <v>0</v>
      </c>
      <c r="G1719" s="32" t="str">
        <f t="shared" si="7"/>
        <v>0</v>
      </c>
      <c r="H1719" s="39">
        <v>31829.36</v>
      </c>
      <c r="I1719" s="40"/>
      <c r="K1719" s="36"/>
      <c r="L1719" s="2"/>
      <c r="M1719" s="38"/>
      <c r="N1719" s="38"/>
      <c r="O1719" s="38"/>
    </row>
    <row r="1720">
      <c r="A1720" s="15" t="s">
        <v>35</v>
      </c>
      <c r="B1720" s="36" t="s">
        <v>1767</v>
      </c>
      <c r="C1720" s="37" t="s">
        <v>520</v>
      </c>
      <c r="D1720" s="29" t="str">
        <f t="shared" si="1"/>
        <v>0</v>
      </c>
      <c r="E1720" s="29" t="str">
        <f t="shared" si="5"/>
        <v>0</v>
      </c>
      <c r="F1720" s="29" t="str">
        <f t="shared" si="6"/>
        <v>0</v>
      </c>
      <c r="G1720" s="32" t="str">
        <f t="shared" si="7"/>
        <v>0</v>
      </c>
      <c r="H1720" s="39">
        <v>27469.7</v>
      </c>
      <c r="I1720" s="40"/>
      <c r="K1720" s="36"/>
      <c r="L1720" s="2"/>
      <c r="M1720" s="38"/>
      <c r="N1720" s="38"/>
      <c r="O1720" s="38"/>
    </row>
    <row r="1721">
      <c r="A1721" s="15" t="s">
        <v>35</v>
      </c>
      <c r="B1721" s="36" t="s">
        <v>1768</v>
      </c>
      <c r="C1721" s="37" t="s">
        <v>520</v>
      </c>
      <c r="D1721" s="29" t="str">
        <f t="shared" si="1"/>
        <v>0</v>
      </c>
      <c r="E1721" s="29" t="str">
        <f t="shared" si="5"/>
        <v>0</v>
      </c>
      <c r="F1721" s="29" t="str">
        <f t="shared" si="6"/>
        <v>0</v>
      </c>
      <c r="G1721" s="32" t="str">
        <f t="shared" si="7"/>
        <v>0</v>
      </c>
      <c r="H1721" s="39">
        <v>7471.44</v>
      </c>
      <c r="I1721" s="40"/>
      <c r="K1721" s="36"/>
      <c r="L1721" s="2"/>
      <c r="M1721" s="38"/>
      <c r="N1721" s="38"/>
      <c r="O1721" s="38"/>
    </row>
    <row r="1722">
      <c r="A1722" s="15" t="s">
        <v>35</v>
      </c>
      <c r="B1722" s="36" t="s">
        <v>1769</v>
      </c>
      <c r="C1722" s="37" t="s">
        <v>520</v>
      </c>
      <c r="D1722" s="29" t="str">
        <f t="shared" si="1"/>
        <v>0</v>
      </c>
      <c r="E1722" s="29" t="str">
        <f t="shared" si="5"/>
        <v>0</v>
      </c>
      <c r="F1722" s="29" t="str">
        <f t="shared" si="6"/>
        <v>0</v>
      </c>
      <c r="G1722" s="32" t="str">
        <f t="shared" si="7"/>
        <v>0</v>
      </c>
      <c r="H1722" s="39">
        <v>39793.78</v>
      </c>
      <c r="I1722" s="40"/>
      <c r="K1722" s="36"/>
      <c r="L1722" s="2"/>
      <c r="M1722" s="38"/>
      <c r="N1722" s="38"/>
      <c r="O1722" s="38"/>
    </row>
    <row r="1723">
      <c r="A1723" s="15" t="s">
        <v>35</v>
      </c>
      <c r="B1723" s="36" t="s">
        <v>1770</v>
      </c>
      <c r="C1723" s="37" t="s">
        <v>520</v>
      </c>
      <c r="D1723" s="29" t="str">
        <f t="shared" si="1"/>
        <v>0</v>
      </c>
      <c r="E1723" s="29" t="str">
        <f t="shared" si="5"/>
        <v>0</v>
      </c>
      <c r="F1723" s="29" t="str">
        <f t="shared" si="6"/>
        <v>0</v>
      </c>
      <c r="G1723" s="32" t="str">
        <f t="shared" si="7"/>
        <v>0</v>
      </c>
      <c r="H1723" s="39">
        <v>8713.63</v>
      </c>
      <c r="I1723" s="40"/>
      <c r="K1723" s="36"/>
      <c r="L1723" s="2"/>
      <c r="M1723" s="38"/>
      <c r="N1723" s="38"/>
      <c r="O1723" s="38"/>
    </row>
    <row r="1724">
      <c r="A1724" s="15" t="s">
        <v>35</v>
      </c>
      <c r="B1724" s="36" t="s">
        <v>1771</v>
      </c>
      <c r="C1724" s="37" t="s">
        <v>520</v>
      </c>
      <c r="D1724" s="29" t="str">
        <f t="shared" si="1"/>
        <v>0</v>
      </c>
      <c r="E1724" s="29" t="str">
        <f t="shared" si="5"/>
        <v>0</v>
      </c>
      <c r="F1724" s="29" t="str">
        <f t="shared" si="6"/>
        <v>0</v>
      </c>
      <c r="G1724" s="32" t="str">
        <f t="shared" si="7"/>
        <v>0</v>
      </c>
      <c r="H1724" s="39">
        <v>10792.61</v>
      </c>
      <c r="I1724" s="40"/>
      <c r="K1724" s="36"/>
      <c r="L1724" s="2"/>
      <c r="M1724" s="38"/>
      <c r="N1724" s="38"/>
      <c r="O1724" s="38"/>
    </row>
    <row r="1725">
      <c r="A1725" s="15" t="s">
        <v>35</v>
      </c>
      <c r="B1725" s="36" t="s">
        <v>1772</v>
      </c>
      <c r="C1725" s="37" t="s">
        <v>520</v>
      </c>
      <c r="D1725" s="29" t="str">
        <f t="shared" si="1"/>
        <v>0</v>
      </c>
      <c r="E1725" s="29" t="str">
        <f t="shared" si="5"/>
        <v>0</v>
      </c>
      <c r="F1725" s="29" t="str">
        <f t="shared" si="6"/>
        <v>0</v>
      </c>
      <c r="G1725" s="32" t="str">
        <f t="shared" si="7"/>
        <v>0</v>
      </c>
      <c r="H1725" s="39">
        <v>8160.55</v>
      </c>
      <c r="I1725" s="40"/>
      <c r="K1725" s="36"/>
      <c r="L1725" s="2"/>
      <c r="M1725" s="38"/>
      <c r="N1725" s="38"/>
      <c r="O1725" s="38"/>
    </row>
    <row r="1726">
      <c r="A1726" s="15" t="s">
        <v>35</v>
      </c>
      <c r="B1726" s="36" t="s">
        <v>1773</v>
      </c>
      <c r="C1726" s="37" t="s">
        <v>520</v>
      </c>
      <c r="D1726" s="29" t="str">
        <f t="shared" si="1"/>
        <v>0</v>
      </c>
      <c r="E1726" s="29" t="str">
        <f t="shared" si="5"/>
        <v>0</v>
      </c>
      <c r="F1726" s="29" t="str">
        <f t="shared" si="6"/>
        <v>0</v>
      </c>
      <c r="G1726" s="32" t="str">
        <f t="shared" si="7"/>
        <v>0</v>
      </c>
      <c r="H1726" s="39">
        <v>5990.6</v>
      </c>
      <c r="I1726" s="40"/>
      <c r="K1726" s="36"/>
      <c r="L1726" s="2"/>
      <c r="M1726" s="38"/>
      <c r="N1726" s="38"/>
      <c r="O1726" s="38"/>
    </row>
    <row r="1727">
      <c r="A1727" s="15" t="s">
        <v>35</v>
      </c>
      <c r="B1727" s="36" t="s">
        <v>1774</v>
      </c>
      <c r="C1727" s="37" t="s">
        <v>520</v>
      </c>
      <c r="D1727" s="29" t="str">
        <f t="shared" si="1"/>
        <v>0</v>
      </c>
      <c r="E1727" s="29" t="str">
        <f t="shared" si="5"/>
        <v>0</v>
      </c>
      <c r="F1727" s="29" t="str">
        <f t="shared" si="6"/>
        <v>0</v>
      </c>
      <c r="G1727" s="32" t="str">
        <f t="shared" si="7"/>
        <v>0</v>
      </c>
      <c r="H1727" s="39">
        <v>46547.68</v>
      </c>
      <c r="I1727" s="40"/>
      <c r="K1727" s="36"/>
      <c r="L1727" s="2"/>
      <c r="M1727" s="38"/>
      <c r="N1727" s="38"/>
      <c r="O1727" s="38"/>
    </row>
    <row r="1728">
      <c r="A1728" s="15" t="s">
        <v>35</v>
      </c>
      <c r="B1728" s="36" t="s">
        <v>1775</v>
      </c>
      <c r="C1728" s="37" t="s">
        <v>520</v>
      </c>
      <c r="D1728" s="29" t="str">
        <f t="shared" si="1"/>
        <v>0</v>
      </c>
      <c r="E1728" s="29" t="str">
        <f t="shared" si="5"/>
        <v>0</v>
      </c>
      <c r="F1728" s="29" t="str">
        <f t="shared" si="6"/>
        <v>0</v>
      </c>
      <c r="G1728" s="32" t="str">
        <f t="shared" si="7"/>
        <v>0</v>
      </c>
      <c r="H1728" s="39">
        <v>16404.13</v>
      </c>
      <c r="I1728" s="40"/>
      <c r="K1728" s="36"/>
      <c r="L1728" s="2"/>
      <c r="M1728" s="38"/>
      <c r="N1728" s="38"/>
      <c r="O1728" s="38"/>
    </row>
    <row r="1729">
      <c r="A1729" s="15" t="s">
        <v>35</v>
      </c>
      <c r="B1729" s="36" t="s">
        <v>1776</v>
      </c>
      <c r="C1729" s="37" t="s">
        <v>520</v>
      </c>
      <c r="D1729" s="29" t="str">
        <f t="shared" si="1"/>
        <v>0</v>
      </c>
      <c r="E1729" s="29" t="str">
        <f t="shared" si="5"/>
        <v>0</v>
      </c>
      <c r="F1729" s="29" t="str">
        <f t="shared" si="6"/>
        <v>0</v>
      </c>
      <c r="G1729" s="32" t="str">
        <f t="shared" si="7"/>
        <v>0</v>
      </c>
      <c r="H1729" s="39">
        <v>5361.18</v>
      </c>
      <c r="I1729" s="40"/>
      <c r="K1729" s="36"/>
      <c r="L1729" s="2"/>
      <c r="M1729" s="38"/>
      <c r="N1729" s="38"/>
      <c r="O1729" s="38"/>
    </row>
    <row r="1730">
      <c r="A1730" s="15" t="s">
        <v>35</v>
      </c>
      <c r="B1730" s="36" t="s">
        <v>1777</v>
      </c>
      <c r="C1730" s="37" t="s">
        <v>520</v>
      </c>
      <c r="D1730" s="29" t="str">
        <f t="shared" si="1"/>
        <v>0</v>
      </c>
      <c r="E1730" s="29" t="str">
        <f t="shared" si="5"/>
        <v>0</v>
      </c>
      <c r="F1730" s="29" t="str">
        <f t="shared" si="6"/>
        <v>0</v>
      </c>
      <c r="G1730" s="32" t="str">
        <f t="shared" si="7"/>
        <v>0</v>
      </c>
      <c r="H1730" s="39">
        <v>22451.83</v>
      </c>
      <c r="I1730" s="40"/>
      <c r="K1730" s="36"/>
      <c r="L1730" s="2"/>
      <c r="M1730" s="38"/>
      <c r="N1730" s="38"/>
      <c r="O1730" s="38"/>
    </row>
    <row r="1731">
      <c r="A1731" s="15" t="s">
        <v>35</v>
      </c>
      <c r="B1731" s="36" t="s">
        <v>1778</v>
      </c>
      <c r="C1731" s="37" t="s">
        <v>520</v>
      </c>
      <c r="D1731" s="29" t="str">
        <f t="shared" si="1"/>
        <v>0</v>
      </c>
      <c r="E1731" s="29" t="str">
        <f t="shared" si="5"/>
        <v>0</v>
      </c>
      <c r="F1731" s="29" t="str">
        <f t="shared" si="6"/>
        <v>0</v>
      </c>
      <c r="G1731" s="32" t="str">
        <f t="shared" si="7"/>
        <v>0</v>
      </c>
      <c r="H1731" s="39">
        <v>50199.26</v>
      </c>
      <c r="I1731" s="40"/>
      <c r="K1731" s="36"/>
      <c r="L1731" s="2"/>
      <c r="M1731" s="38"/>
      <c r="N1731" s="38"/>
      <c r="O1731" s="38"/>
    </row>
    <row r="1732">
      <c r="A1732" s="15" t="s">
        <v>35</v>
      </c>
      <c r="B1732" s="36" t="s">
        <v>1779</v>
      </c>
      <c r="C1732" s="37" t="s">
        <v>520</v>
      </c>
      <c r="D1732" s="29" t="str">
        <f t="shared" si="1"/>
        <v>0</v>
      </c>
      <c r="E1732" s="29" t="str">
        <f t="shared" si="5"/>
        <v>0</v>
      </c>
      <c r="F1732" s="29" t="str">
        <f t="shared" si="6"/>
        <v>0</v>
      </c>
      <c r="G1732" s="32" t="str">
        <f t="shared" si="7"/>
        <v>0</v>
      </c>
      <c r="H1732" s="39">
        <v>7636.38</v>
      </c>
      <c r="I1732" s="40"/>
      <c r="K1732" s="36"/>
      <c r="L1732" s="2"/>
      <c r="M1732" s="38"/>
      <c r="N1732" s="38"/>
      <c r="O1732" s="38"/>
    </row>
    <row r="1733">
      <c r="A1733" s="15" t="s">
        <v>35</v>
      </c>
      <c r="B1733" s="36" t="s">
        <v>1780</v>
      </c>
      <c r="C1733" s="37" t="s">
        <v>520</v>
      </c>
      <c r="D1733" s="29" t="str">
        <f t="shared" si="1"/>
        <v>0</v>
      </c>
      <c r="E1733" s="29" t="str">
        <f t="shared" si="5"/>
        <v>0</v>
      </c>
      <c r="F1733" s="29" t="str">
        <f t="shared" si="6"/>
        <v>0</v>
      </c>
      <c r="G1733" s="32" t="str">
        <f t="shared" si="7"/>
        <v>0</v>
      </c>
      <c r="H1733" s="39">
        <v>28614.52</v>
      </c>
      <c r="I1733" s="40"/>
      <c r="K1733" s="36"/>
      <c r="L1733" s="2"/>
      <c r="M1733" s="38"/>
      <c r="N1733" s="38"/>
      <c r="O1733" s="38"/>
    </row>
    <row r="1734">
      <c r="A1734" s="15" t="s">
        <v>35</v>
      </c>
      <c r="B1734" s="36" t="s">
        <v>1781</v>
      </c>
      <c r="C1734" s="37" t="s">
        <v>520</v>
      </c>
      <c r="D1734" s="29" t="str">
        <f t="shared" si="1"/>
        <v>0</v>
      </c>
      <c r="E1734" s="29" t="str">
        <f t="shared" si="5"/>
        <v>0</v>
      </c>
      <c r="F1734" s="29" t="str">
        <f t="shared" si="6"/>
        <v>0</v>
      </c>
      <c r="G1734" s="32" t="str">
        <f t="shared" si="7"/>
        <v>0</v>
      </c>
      <c r="H1734" s="39">
        <v>5836.39</v>
      </c>
      <c r="I1734" s="40"/>
      <c r="K1734" s="36"/>
      <c r="L1734" s="2"/>
      <c r="M1734" s="38"/>
      <c r="N1734" s="38"/>
      <c r="O1734" s="38"/>
    </row>
    <row r="1735">
      <c r="A1735" s="15" t="s">
        <v>35</v>
      </c>
      <c r="B1735" s="36" t="s">
        <v>1782</v>
      </c>
      <c r="C1735" s="37" t="s">
        <v>520</v>
      </c>
      <c r="D1735" s="29" t="str">
        <f t="shared" si="1"/>
        <v>0</v>
      </c>
      <c r="E1735" s="29" t="str">
        <f t="shared" si="5"/>
        <v>0</v>
      </c>
      <c r="F1735" s="29" t="str">
        <f t="shared" si="6"/>
        <v>0</v>
      </c>
      <c r="G1735" s="32" t="str">
        <f t="shared" si="7"/>
        <v>0</v>
      </c>
      <c r="H1735" s="39">
        <v>12608.27</v>
      </c>
      <c r="I1735" s="40"/>
      <c r="K1735" s="36"/>
      <c r="L1735" s="2"/>
      <c r="M1735" s="38"/>
      <c r="N1735" s="38"/>
      <c r="O1735" s="38"/>
    </row>
    <row r="1736">
      <c r="A1736" s="15" t="s">
        <v>35</v>
      </c>
      <c r="B1736" s="36" t="s">
        <v>1783</v>
      </c>
      <c r="C1736" s="37" t="s">
        <v>520</v>
      </c>
      <c r="D1736" s="29" t="str">
        <f t="shared" si="1"/>
        <v>0</v>
      </c>
      <c r="E1736" s="29" t="str">
        <f t="shared" si="5"/>
        <v>0</v>
      </c>
      <c r="F1736" s="29" t="str">
        <f t="shared" si="6"/>
        <v>0</v>
      </c>
      <c r="G1736" s="32" t="str">
        <f t="shared" si="7"/>
        <v>0</v>
      </c>
      <c r="H1736" s="39">
        <v>9410.52</v>
      </c>
      <c r="I1736" s="40"/>
      <c r="K1736" s="36"/>
      <c r="L1736" s="2"/>
      <c r="M1736" s="38"/>
      <c r="N1736" s="38"/>
      <c r="O1736" s="38"/>
    </row>
    <row r="1737">
      <c r="A1737" s="15" t="s">
        <v>35</v>
      </c>
      <c r="B1737" s="36" t="s">
        <v>1784</v>
      </c>
      <c r="C1737" s="37" t="s">
        <v>520</v>
      </c>
      <c r="D1737" s="29" t="str">
        <f t="shared" si="1"/>
        <v>0</v>
      </c>
      <c r="E1737" s="29" t="str">
        <f t="shared" si="5"/>
        <v>0</v>
      </c>
      <c r="F1737" s="29" t="str">
        <f t="shared" si="6"/>
        <v>0</v>
      </c>
      <c r="G1737" s="32" t="str">
        <f t="shared" si="7"/>
        <v>0</v>
      </c>
      <c r="H1737" s="39">
        <v>12003.6</v>
      </c>
      <c r="I1737" s="40"/>
      <c r="K1737" s="36"/>
      <c r="L1737" s="2"/>
      <c r="M1737" s="38"/>
      <c r="N1737" s="38"/>
      <c r="O1737" s="38"/>
    </row>
    <row r="1738">
      <c r="A1738" s="15" t="s">
        <v>35</v>
      </c>
      <c r="B1738" s="36" t="s">
        <v>1785</v>
      </c>
      <c r="C1738" s="37" t="s">
        <v>520</v>
      </c>
      <c r="D1738" s="29" t="str">
        <f t="shared" si="1"/>
        <v>0</v>
      </c>
      <c r="E1738" s="29" t="str">
        <f t="shared" si="5"/>
        <v>0</v>
      </c>
      <c r="F1738" s="29" t="str">
        <f t="shared" si="6"/>
        <v>0</v>
      </c>
      <c r="G1738" s="32" t="str">
        <f t="shared" si="7"/>
        <v>0</v>
      </c>
      <c r="H1738" s="39">
        <v>28230.61</v>
      </c>
      <c r="I1738" s="40"/>
      <c r="K1738" s="36"/>
      <c r="L1738" s="2"/>
      <c r="M1738" s="38"/>
      <c r="N1738" s="38"/>
      <c r="O1738" s="38"/>
    </row>
    <row r="1739">
      <c r="A1739" s="15" t="s">
        <v>35</v>
      </c>
      <c r="B1739" s="36" t="s">
        <v>1786</v>
      </c>
      <c r="C1739" s="37" t="s">
        <v>520</v>
      </c>
      <c r="D1739" s="29" t="str">
        <f t="shared" si="1"/>
        <v>0</v>
      </c>
      <c r="E1739" s="29" t="str">
        <f t="shared" si="5"/>
        <v>0</v>
      </c>
      <c r="F1739" s="29" t="str">
        <f t="shared" si="6"/>
        <v>0</v>
      </c>
      <c r="G1739" s="32" t="str">
        <f t="shared" si="7"/>
        <v>0</v>
      </c>
      <c r="H1739" s="39">
        <v>6266.68</v>
      </c>
      <c r="I1739" s="40"/>
      <c r="K1739" s="36"/>
      <c r="L1739" s="2"/>
      <c r="M1739" s="38"/>
      <c r="N1739" s="38"/>
      <c r="O1739" s="38"/>
    </row>
    <row r="1740">
      <c r="A1740" s="15" t="s">
        <v>35</v>
      </c>
      <c r="B1740" s="36" t="s">
        <v>1787</v>
      </c>
      <c r="C1740" s="37" t="s">
        <v>520</v>
      </c>
      <c r="D1740" s="29" t="str">
        <f t="shared" si="1"/>
        <v>0</v>
      </c>
      <c r="E1740" s="29" t="str">
        <f t="shared" si="5"/>
        <v>0</v>
      </c>
      <c r="F1740" s="29" t="str">
        <f t="shared" si="6"/>
        <v>0</v>
      </c>
      <c r="G1740" s="32" t="str">
        <f t="shared" si="7"/>
        <v>0</v>
      </c>
      <c r="H1740" s="39">
        <v>6643.89</v>
      </c>
      <c r="I1740" s="40"/>
      <c r="K1740" s="36"/>
      <c r="L1740" s="2"/>
      <c r="M1740" s="38"/>
      <c r="N1740" s="38"/>
      <c r="O1740" s="38"/>
    </row>
    <row r="1741">
      <c r="A1741" s="15" t="s">
        <v>35</v>
      </c>
      <c r="B1741" s="36" t="s">
        <v>1788</v>
      </c>
      <c r="C1741" s="37" t="s">
        <v>520</v>
      </c>
      <c r="D1741" s="29" t="str">
        <f t="shared" si="1"/>
        <v>0</v>
      </c>
      <c r="E1741" s="29" t="str">
        <f t="shared" si="5"/>
        <v>0</v>
      </c>
      <c r="F1741" s="29" t="str">
        <f t="shared" si="6"/>
        <v>0</v>
      </c>
      <c r="G1741" s="32" t="str">
        <f t="shared" si="7"/>
        <v>0</v>
      </c>
      <c r="H1741" s="39">
        <v>4750.94</v>
      </c>
      <c r="I1741" s="40"/>
      <c r="K1741" s="36"/>
      <c r="L1741" s="2"/>
      <c r="M1741" s="38"/>
      <c r="N1741" s="38"/>
      <c r="O1741" s="38"/>
    </row>
    <row r="1742">
      <c r="A1742" s="15" t="s">
        <v>35</v>
      </c>
      <c r="B1742" s="36" t="s">
        <v>1789</v>
      </c>
      <c r="C1742" s="37" t="s">
        <v>520</v>
      </c>
      <c r="D1742" s="29" t="str">
        <f t="shared" si="1"/>
        <v>0</v>
      </c>
      <c r="E1742" s="29" t="str">
        <f t="shared" si="5"/>
        <v>0</v>
      </c>
      <c r="F1742" s="29" t="str">
        <f t="shared" si="6"/>
        <v>0</v>
      </c>
      <c r="G1742" s="32" t="str">
        <f t="shared" si="7"/>
        <v>0</v>
      </c>
      <c r="H1742" s="39">
        <v>4404.76</v>
      </c>
      <c r="I1742" s="40"/>
      <c r="K1742" s="36"/>
      <c r="L1742" s="2"/>
      <c r="M1742" s="38"/>
      <c r="N1742" s="38"/>
      <c r="O1742" s="38"/>
    </row>
    <row r="1743">
      <c r="A1743" s="15" t="s">
        <v>35</v>
      </c>
      <c r="B1743" s="36" t="s">
        <v>1790</v>
      </c>
      <c r="C1743" s="37" t="s">
        <v>520</v>
      </c>
      <c r="D1743" s="29" t="str">
        <f t="shared" si="1"/>
        <v>0</v>
      </c>
      <c r="E1743" s="29" t="str">
        <f t="shared" si="5"/>
        <v>0</v>
      </c>
      <c r="F1743" s="29" t="str">
        <f t="shared" si="6"/>
        <v>0</v>
      </c>
      <c r="G1743" s="32" t="str">
        <f t="shared" si="7"/>
        <v>0</v>
      </c>
      <c r="H1743" s="39">
        <v>6715.2</v>
      </c>
      <c r="I1743" s="40"/>
      <c r="K1743" s="36"/>
      <c r="L1743" s="2"/>
      <c r="M1743" s="38"/>
      <c r="N1743" s="38"/>
      <c r="O1743" s="38"/>
    </row>
    <row r="1744">
      <c r="A1744" s="15" t="s">
        <v>35</v>
      </c>
      <c r="B1744" s="36" t="s">
        <v>1791</v>
      </c>
      <c r="C1744" s="37" t="s">
        <v>520</v>
      </c>
      <c r="D1744" s="29" t="str">
        <f t="shared" si="1"/>
        <v>0</v>
      </c>
      <c r="E1744" s="29" t="str">
        <f t="shared" si="5"/>
        <v>0</v>
      </c>
      <c r="F1744" s="29" t="str">
        <f t="shared" si="6"/>
        <v>0</v>
      </c>
      <c r="G1744" s="32" t="str">
        <f t="shared" si="7"/>
        <v>0</v>
      </c>
      <c r="H1744" s="39">
        <v>4405.39</v>
      </c>
      <c r="I1744" s="40"/>
      <c r="K1744" s="36"/>
      <c r="L1744" s="2"/>
      <c r="M1744" s="38"/>
      <c r="N1744" s="38"/>
      <c r="O1744" s="38"/>
    </row>
    <row r="1745">
      <c r="A1745" s="15" t="s">
        <v>35</v>
      </c>
      <c r="B1745" s="36" t="s">
        <v>1792</v>
      </c>
      <c r="C1745" s="37" t="s">
        <v>520</v>
      </c>
      <c r="D1745" s="29" t="str">
        <f t="shared" si="1"/>
        <v>0</v>
      </c>
      <c r="E1745" s="29" t="str">
        <f t="shared" si="5"/>
        <v>0</v>
      </c>
      <c r="F1745" s="29" t="str">
        <f t="shared" si="6"/>
        <v>0</v>
      </c>
      <c r="G1745" s="32" t="str">
        <f t="shared" si="7"/>
        <v>0</v>
      </c>
      <c r="H1745" s="39">
        <v>7330.49</v>
      </c>
      <c r="I1745" s="40"/>
      <c r="K1745" s="36"/>
      <c r="L1745" s="2"/>
      <c r="M1745" s="38"/>
      <c r="N1745" s="38"/>
      <c r="O1745" s="38"/>
    </row>
    <row r="1746">
      <c r="A1746" s="15" t="s">
        <v>35</v>
      </c>
      <c r="B1746" s="36" t="s">
        <v>1793</v>
      </c>
      <c r="C1746" s="37" t="s">
        <v>520</v>
      </c>
      <c r="D1746" s="29" t="str">
        <f t="shared" si="1"/>
        <v>0</v>
      </c>
      <c r="E1746" s="29" t="str">
        <f t="shared" si="5"/>
        <v>0</v>
      </c>
      <c r="F1746" s="29" t="str">
        <f t="shared" si="6"/>
        <v>0</v>
      </c>
      <c r="G1746" s="32" t="str">
        <f t="shared" si="7"/>
        <v>0</v>
      </c>
      <c r="H1746" s="39">
        <v>115499.92</v>
      </c>
      <c r="I1746" s="40"/>
      <c r="K1746" s="36"/>
      <c r="L1746" s="2"/>
      <c r="M1746" s="38"/>
      <c r="N1746" s="38"/>
      <c r="O1746" s="38"/>
    </row>
    <row r="1747">
      <c r="A1747" s="15" t="s">
        <v>35</v>
      </c>
      <c r="B1747" s="36" t="s">
        <v>1794</v>
      </c>
      <c r="C1747" s="37" t="s">
        <v>520</v>
      </c>
      <c r="D1747" s="29" t="str">
        <f t="shared" si="1"/>
        <v>0</v>
      </c>
      <c r="E1747" s="29" t="str">
        <f t="shared" si="5"/>
        <v>0</v>
      </c>
      <c r="F1747" s="29" t="str">
        <f t="shared" si="6"/>
        <v>0</v>
      </c>
      <c r="G1747" s="32" t="str">
        <f t="shared" si="7"/>
        <v>0</v>
      </c>
      <c r="H1747" s="39">
        <v>48310.34</v>
      </c>
      <c r="I1747" s="40"/>
      <c r="K1747" s="36"/>
      <c r="L1747" s="2"/>
      <c r="M1747" s="38"/>
      <c r="N1747" s="38"/>
      <c r="O1747" s="38"/>
    </row>
    <row r="1748">
      <c r="A1748" s="15" t="s">
        <v>35</v>
      </c>
      <c r="B1748" s="36" t="s">
        <v>1795</v>
      </c>
      <c r="C1748" s="37" t="s">
        <v>520</v>
      </c>
      <c r="D1748" s="29" t="str">
        <f t="shared" si="1"/>
        <v>0</v>
      </c>
      <c r="E1748" s="29" t="str">
        <f t="shared" si="5"/>
        <v>0</v>
      </c>
      <c r="F1748" s="29" t="str">
        <f t="shared" si="6"/>
        <v>0</v>
      </c>
      <c r="G1748" s="32" t="str">
        <f t="shared" si="7"/>
        <v>0</v>
      </c>
      <c r="H1748" s="39">
        <v>16527.59</v>
      </c>
      <c r="I1748" s="40"/>
      <c r="K1748" s="36"/>
      <c r="L1748" s="2"/>
      <c r="M1748" s="38"/>
      <c r="N1748" s="38"/>
      <c r="O1748" s="38"/>
    </row>
    <row r="1749">
      <c r="A1749" s="15" t="s">
        <v>35</v>
      </c>
      <c r="B1749" s="36" t="s">
        <v>1796</v>
      </c>
      <c r="C1749" s="37" t="s">
        <v>520</v>
      </c>
      <c r="D1749" s="29" t="str">
        <f t="shared" si="1"/>
        <v>0</v>
      </c>
      <c r="E1749" s="29" t="str">
        <f t="shared" si="5"/>
        <v>0</v>
      </c>
      <c r="F1749" s="29" t="str">
        <f t="shared" si="6"/>
        <v>0</v>
      </c>
      <c r="G1749" s="32" t="str">
        <f t="shared" si="7"/>
        <v>0</v>
      </c>
      <c r="H1749" s="39">
        <v>54141.58</v>
      </c>
      <c r="I1749" s="40"/>
      <c r="K1749" s="36"/>
      <c r="L1749" s="2"/>
      <c r="M1749" s="38"/>
      <c r="N1749" s="38"/>
      <c r="O1749" s="38"/>
    </row>
    <row r="1750">
      <c r="A1750" s="15" t="s">
        <v>35</v>
      </c>
      <c r="B1750" s="36" t="s">
        <v>1797</v>
      </c>
      <c r="C1750" s="37" t="s">
        <v>520</v>
      </c>
      <c r="D1750" s="29" t="str">
        <f t="shared" si="1"/>
        <v>0</v>
      </c>
      <c r="E1750" s="29" t="str">
        <f t="shared" si="5"/>
        <v>0</v>
      </c>
      <c r="F1750" s="29" t="str">
        <f t="shared" si="6"/>
        <v>0</v>
      </c>
      <c r="G1750" s="32" t="str">
        <f t="shared" si="7"/>
        <v>0</v>
      </c>
      <c r="H1750" s="39">
        <v>5194.18</v>
      </c>
      <c r="I1750" s="40"/>
      <c r="K1750" s="36"/>
      <c r="L1750" s="2"/>
      <c r="M1750" s="38"/>
      <c r="N1750" s="38"/>
      <c r="O1750" s="38"/>
    </row>
    <row r="1751">
      <c r="A1751" s="15" t="s">
        <v>35</v>
      </c>
      <c r="B1751" s="36" t="s">
        <v>1798</v>
      </c>
      <c r="C1751" s="37" t="s">
        <v>520</v>
      </c>
      <c r="D1751" s="29" t="str">
        <f t="shared" si="1"/>
        <v>0</v>
      </c>
      <c r="E1751" s="29" t="str">
        <f t="shared" si="5"/>
        <v>0</v>
      </c>
      <c r="F1751" s="29" t="str">
        <f t="shared" si="6"/>
        <v>0</v>
      </c>
      <c r="G1751" s="32" t="str">
        <f t="shared" si="7"/>
        <v>0</v>
      </c>
      <c r="H1751" s="39">
        <v>8798.78</v>
      </c>
      <c r="I1751" s="40"/>
      <c r="K1751" s="36"/>
      <c r="L1751" s="2"/>
      <c r="M1751" s="38"/>
      <c r="N1751" s="38"/>
      <c r="O1751" s="38"/>
    </row>
    <row r="1752">
      <c r="A1752" s="15" t="s">
        <v>35</v>
      </c>
      <c r="B1752" s="36" t="s">
        <v>1799</v>
      </c>
      <c r="C1752" s="37" t="s">
        <v>520</v>
      </c>
      <c r="D1752" s="29" t="str">
        <f t="shared" si="1"/>
        <v>0</v>
      </c>
      <c r="E1752" s="29" t="str">
        <f t="shared" si="5"/>
        <v>0</v>
      </c>
      <c r="F1752" s="29" t="str">
        <f t="shared" si="6"/>
        <v>0</v>
      </c>
      <c r="G1752" s="32" t="str">
        <f t="shared" si="7"/>
        <v>0</v>
      </c>
      <c r="H1752" s="39">
        <v>10899.18</v>
      </c>
      <c r="I1752" s="40"/>
      <c r="K1752" s="36"/>
      <c r="L1752" s="2"/>
      <c r="M1752" s="38"/>
      <c r="N1752" s="38"/>
      <c r="O1752" s="38"/>
    </row>
    <row r="1753">
      <c r="A1753" s="15" t="s">
        <v>35</v>
      </c>
      <c r="B1753" s="36" t="s">
        <v>1800</v>
      </c>
      <c r="C1753" s="37" t="s">
        <v>520</v>
      </c>
      <c r="D1753" s="29" t="str">
        <f t="shared" si="1"/>
        <v>0</v>
      </c>
      <c r="E1753" s="29" t="str">
        <f t="shared" si="5"/>
        <v>0</v>
      </c>
      <c r="F1753" s="29" t="str">
        <f t="shared" si="6"/>
        <v>0</v>
      </c>
      <c r="G1753" s="32" t="str">
        <f t="shared" si="7"/>
        <v>0</v>
      </c>
      <c r="H1753" s="39">
        <v>8045.61</v>
      </c>
      <c r="I1753" s="40"/>
      <c r="K1753" s="36"/>
      <c r="L1753" s="2"/>
      <c r="M1753" s="38"/>
      <c r="N1753" s="38"/>
      <c r="O1753" s="38"/>
    </row>
    <row r="1754">
      <c r="A1754" s="15" t="s">
        <v>35</v>
      </c>
      <c r="B1754" s="36" t="s">
        <v>1801</v>
      </c>
      <c r="C1754" s="37" t="s">
        <v>520</v>
      </c>
      <c r="D1754" s="29" t="str">
        <f t="shared" si="1"/>
        <v>0</v>
      </c>
      <c r="E1754" s="29" t="str">
        <f t="shared" si="5"/>
        <v>0</v>
      </c>
      <c r="F1754" s="29" t="str">
        <f t="shared" si="6"/>
        <v>0</v>
      </c>
      <c r="G1754" s="32" t="str">
        <f t="shared" si="7"/>
        <v>0</v>
      </c>
      <c r="H1754" s="39">
        <v>31155.37</v>
      </c>
      <c r="I1754" s="40"/>
      <c r="K1754" s="36"/>
      <c r="L1754" s="2"/>
      <c r="M1754" s="38"/>
      <c r="N1754" s="38"/>
      <c r="O1754" s="38"/>
    </row>
    <row r="1755">
      <c r="A1755" s="15" t="s">
        <v>35</v>
      </c>
      <c r="B1755" s="36" t="s">
        <v>1802</v>
      </c>
      <c r="C1755" s="37" t="s">
        <v>520</v>
      </c>
      <c r="D1755" s="29" t="str">
        <f t="shared" si="1"/>
        <v>0</v>
      </c>
      <c r="E1755" s="29" t="str">
        <f t="shared" si="5"/>
        <v>0</v>
      </c>
      <c r="F1755" s="29" t="str">
        <f t="shared" si="6"/>
        <v>0</v>
      </c>
      <c r="G1755" s="32" t="str">
        <f t="shared" si="7"/>
        <v>0</v>
      </c>
      <c r="H1755" s="39">
        <v>14065.94</v>
      </c>
      <c r="I1755" s="40"/>
      <c r="K1755" s="36"/>
      <c r="L1755" s="2"/>
      <c r="M1755" s="38"/>
      <c r="N1755" s="38"/>
      <c r="O1755" s="38"/>
    </row>
    <row r="1756">
      <c r="A1756" s="15" t="s">
        <v>35</v>
      </c>
      <c r="B1756" s="36" t="s">
        <v>1803</v>
      </c>
      <c r="C1756" s="37" t="s">
        <v>520</v>
      </c>
      <c r="D1756" s="29" t="str">
        <f t="shared" si="1"/>
        <v>0</v>
      </c>
      <c r="E1756" s="29" t="str">
        <f t="shared" si="5"/>
        <v>0</v>
      </c>
      <c r="F1756" s="29" t="str">
        <f t="shared" si="6"/>
        <v>0</v>
      </c>
      <c r="G1756" s="32" t="str">
        <f t="shared" si="7"/>
        <v>0</v>
      </c>
      <c r="H1756" s="39">
        <v>4808.39</v>
      </c>
      <c r="I1756" s="40"/>
      <c r="K1756" s="36"/>
      <c r="L1756" s="2"/>
      <c r="M1756" s="38"/>
      <c r="N1756" s="38"/>
      <c r="O1756" s="38"/>
    </row>
    <row r="1757">
      <c r="A1757" s="15" t="s">
        <v>35</v>
      </c>
      <c r="B1757" s="36" t="s">
        <v>1804</v>
      </c>
      <c r="C1757" s="37" t="s">
        <v>520</v>
      </c>
      <c r="D1757" s="29" t="str">
        <f t="shared" si="1"/>
        <v>0</v>
      </c>
      <c r="E1757" s="29" t="str">
        <f t="shared" si="5"/>
        <v>Teck</v>
      </c>
      <c r="F1757" s="35" t="str">
        <f t="shared" si="6"/>
        <v>TECK RESOURCES LTD-CLS B (CT)</v>
      </c>
      <c r="G1757" s="32">
        <f t="shared" si="7"/>
        <v>17058.1</v>
      </c>
      <c r="H1757" s="39">
        <v>17058.1</v>
      </c>
      <c r="I1757" s="40"/>
      <c r="K1757" s="36"/>
      <c r="L1757" s="2"/>
      <c r="M1757" s="38"/>
      <c r="N1757" s="38"/>
      <c r="O1757" s="38"/>
    </row>
    <row r="1758">
      <c r="A1758" s="15" t="s">
        <v>35</v>
      </c>
      <c r="B1758" s="36" t="s">
        <v>1805</v>
      </c>
      <c r="C1758" s="37" t="s">
        <v>520</v>
      </c>
      <c r="D1758" s="29" t="str">
        <f t="shared" si="1"/>
        <v>0</v>
      </c>
      <c r="E1758" s="29" t="str">
        <f t="shared" si="5"/>
        <v>0</v>
      </c>
      <c r="F1758" s="29" t="str">
        <f t="shared" si="6"/>
        <v>0</v>
      </c>
      <c r="G1758" s="32" t="str">
        <f t="shared" si="7"/>
        <v>0</v>
      </c>
      <c r="H1758" s="39">
        <v>4922.92</v>
      </c>
      <c r="I1758" s="40"/>
      <c r="K1758" s="36"/>
      <c r="L1758" s="2"/>
      <c r="M1758" s="38"/>
      <c r="N1758" s="38"/>
      <c r="O1758" s="38"/>
    </row>
    <row r="1759">
      <c r="A1759" s="15" t="s">
        <v>35</v>
      </c>
      <c r="B1759" s="36" t="s">
        <v>1806</v>
      </c>
      <c r="C1759" s="37" t="s">
        <v>520</v>
      </c>
      <c r="D1759" s="29" t="str">
        <f t="shared" si="1"/>
        <v>0</v>
      </c>
      <c r="E1759" s="29" t="str">
        <f t="shared" si="5"/>
        <v>0</v>
      </c>
      <c r="F1759" s="29" t="str">
        <f t="shared" si="6"/>
        <v>0</v>
      </c>
      <c r="G1759" s="32" t="str">
        <f t="shared" si="7"/>
        <v>0</v>
      </c>
      <c r="H1759" s="39">
        <v>4851.9</v>
      </c>
      <c r="I1759" s="40"/>
      <c r="K1759" s="36"/>
      <c r="L1759" s="2"/>
      <c r="M1759" s="38"/>
      <c r="N1759" s="38"/>
      <c r="O1759" s="38"/>
    </row>
    <row r="1760">
      <c r="A1760" s="15" t="s">
        <v>35</v>
      </c>
      <c r="B1760" s="36" t="s">
        <v>1807</v>
      </c>
      <c r="C1760" s="37" t="s">
        <v>520</v>
      </c>
      <c r="D1760" s="29" t="str">
        <f t="shared" si="1"/>
        <v>0</v>
      </c>
      <c r="E1760" s="29" t="str">
        <f t="shared" si="5"/>
        <v>0</v>
      </c>
      <c r="F1760" s="29" t="str">
        <f t="shared" si="6"/>
        <v>0</v>
      </c>
      <c r="G1760" s="32" t="str">
        <f t="shared" si="7"/>
        <v>0</v>
      </c>
      <c r="H1760" s="39">
        <v>4756.09</v>
      </c>
      <c r="I1760" s="40"/>
      <c r="K1760" s="36"/>
      <c r="L1760" s="2"/>
      <c r="M1760" s="38"/>
      <c r="N1760" s="38"/>
      <c r="O1760" s="38"/>
    </row>
    <row r="1761">
      <c r="A1761" s="15" t="s">
        <v>35</v>
      </c>
      <c r="B1761" s="36" t="s">
        <v>1808</v>
      </c>
      <c r="C1761" s="37" t="s">
        <v>520</v>
      </c>
      <c r="D1761" s="29" t="str">
        <f t="shared" si="1"/>
        <v>0</v>
      </c>
      <c r="E1761" s="29" t="str">
        <f t="shared" si="5"/>
        <v>0</v>
      </c>
      <c r="F1761" s="29" t="str">
        <f t="shared" si="6"/>
        <v>0</v>
      </c>
      <c r="G1761" s="32" t="str">
        <f t="shared" si="7"/>
        <v>0</v>
      </c>
      <c r="H1761" s="39">
        <v>6437.1</v>
      </c>
      <c r="I1761" s="40"/>
      <c r="K1761" s="36"/>
      <c r="L1761" s="2"/>
      <c r="M1761" s="38"/>
      <c r="N1761" s="38"/>
      <c r="O1761" s="38"/>
    </row>
    <row r="1762">
      <c r="A1762" s="15" t="s">
        <v>35</v>
      </c>
      <c r="B1762" s="36" t="s">
        <v>1809</v>
      </c>
      <c r="C1762" s="37" t="s">
        <v>520</v>
      </c>
      <c r="D1762" s="29" t="str">
        <f t="shared" si="1"/>
        <v>0</v>
      </c>
      <c r="E1762" s="29" t="str">
        <f t="shared" si="5"/>
        <v>0</v>
      </c>
      <c r="F1762" s="29" t="str">
        <f t="shared" si="6"/>
        <v>0</v>
      </c>
      <c r="G1762" s="32" t="str">
        <f t="shared" si="7"/>
        <v>0</v>
      </c>
      <c r="H1762" s="39">
        <v>14588.73</v>
      </c>
      <c r="I1762" s="40"/>
      <c r="K1762" s="36"/>
      <c r="L1762" s="2"/>
      <c r="M1762" s="38"/>
      <c r="N1762" s="38"/>
      <c r="O1762" s="38"/>
    </row>
    <row r="1763">
      <c r="A1763" s="15" t="s">
        <v>35</v>
      </c>
      <c r="B1763" s="36" t="s">
        <v>1810</v>
      </c>
      <c r="C1763" s="37" t="s">
        <v>520</v>
      </c>
      <c r="D1763" s="29" t="str">
        <f t="shared" si="1"/>
        <v>0</v>
      </c>
      <c r="E1763" s="29" t="str">
        <f t="shared" si="5"/>
        <v>0</v>
      </c>
      <c r="F1763" s="29" t="str">
        <f t="shared" si="6"/>
        <v>0</v>
      </c>
      <c r="G1763" s="32" t="str">
        <f t="shared" si="7"/>
        <v>0</v>
      </c>
      <c r="H1763" s="39">
        <v>7606.24</v>
      </c>
      <c r="I1763" s="40"/>
      <c r="K1763" s="36"/>
      <c r="L1763" s="2"/>
      <c r="M1763" s="38"/>
      <c r="N1763" s="38"/>
      <c r="O1763" s="38"/>
    </row>
    <row r="1764">
      <c r="A1764" s="15" t="s">
        <v>35</v>
      </c>
      <c r="B1764" s="36" t="s">
        <v>1811</v>
      </c>
      <c r="C1764" s="37" t="s">
        <v>520</v>
      </c>
      <c r="D1764" s="29" t="str">
        <f t="shared" si="1"/>
        <v>0</v>
      </c>
      <c r="E1764" s="29" t="str">
        <f t="shared" si="5"/>
        <v>0</v>
      </c>
      <c r="F1764" s="29" t="str">
        <f t="shared" si="6"/>
        <v>0</v>
      </c>
      <c r="G1764" s="32" t="str">
        <f t="shared" si="7"/>
        <v>0</v>
      </c>
      <c r="H1764" s="39">
        <v>87626.28</v>
      </c>
      <c r="I1764" s="40"/>
      <c r="K1764" s="36"/>
      <c r="L1764" s="2"/>
      <c r="M1764" s="38"/>
      <c r="N1764" s="38"/>
      <c r="O1764" s="38"/>
    </row>
    <row r="1765">
      <c r="A1765" s="15" t="s">
        <v>35</v>
      </c>
      <c r="B1765" s="36" t="s">
        <v>1812</v>
      </c>
      <c r="C1765" s="37" t="s">
        <v>520</v>
      </c>
      <c r="D1765" s="29" t="str">
        <f t="shared" si="1"/>
        <v>0</v>
      </c>
      <c r="E1765" s="29" t="str">
        <f t="shared" si="5"/>
        <v>0</v>
      </c>
      <c r="F1765" s="29" t="str">
        <f t="shared" si="6"/>
        <v>0</v>
      </c>
      <c r="G1765" s="32" t="str">
        <f t="shared" si="7"/>
        <v>0</v>
      </c>
      <c r="H1765" s="39">
        <v>19924.7</v>
      </c>
      <c r="I1765" s="40"/>
      <c r="K1765" s="36"/>
      <c r="L1765" s="2"/>
      <c r="M1765" s="38"/>
      <c r="N1765" s="38"/>
      <c r="O1765" s="38"/>
    </row>
    <row r="1766">
      <c r="A1766" s="15" t="s">
        <v>35</v>
      </c>
      <c r="B1766" s="36" t="s">
        <v>1813</v>
      </c>
      <c r="C1766" s="37" t="s">
        <v>520</v>
      </c>
      <c r="D1766" s="29" t="str">
        <f t="shared" si="1"/>
        <v>0</v>
      </c>
      <c r="E1766" s="29" t="str">
        <f t="shared" si="5"/>
        <v>0</v>
      </c>
      <c r="F1766" s="29" t="str">
        <f t="shared" si="6"/>
        <v>0</v>
      </c>
      <c r="G1766" s="32" t="str">
        <f t="shared" si="7"/>
        <v>0</v>
      </c>
      <c r="H1766" s="39">
        <v>24565.71</v>
      </c>
      <c r="I1766" s="40"/>
      <c r="K1766" s="36"/>
      <c r="L1766" s="2"/>
      <c r="M1766" s="38"/>
      <c r="N1766" s="38"/>
      <c r="O1766" s="38"/>
    </row>
    <row r="1767">
      <c r="A1767" s="15" t="s">
        <v>35</v>
      </c>
      <c r="B1767" s="36" t="s">
        <v>1814</v>
      </c>
      <c r="C1767" s="37" t="s">
        <v>520</v>
      </c>
      <c r="D1767" s="29" t="str">
        <f t="shared" si="1"/>
        <v>0</v>
      </c>
      <c r="E1767" s="29" t="str">
        <f t="shared" si="5"/>
        <v>0</v>
      </c>
      <c r="F1767" s="29" t="str">
        <f t="shared" si="6"/>
        <v>0</v>
      </c>
      <c r="G1767" s="32" t="str">
        <f t="shared" si="7"/>
        <v>0</v>
      </c>
      <c r="H1767" s="39">
        <v>27717.33</v>
      </c>
      <c r="I1767" s="40"/>
      <c r="K1767" s="36"/>
      <c r="L1767" s="2"/>
      <c r="M1767" s="38"/>
      <c r="N1767" s="38"/>
      <c r="O1767" s="38"/>
    </row>
    <row r="1768">
      <c r="A1768" s="15" t="s">
        <v>35</v>
      </c>
      <c r="B1768" s="36" t="s">
        <v>1815</v>
      </c>
      <c r="C1768" s="37" t="s">
        <v>520</v>
      </c>
      <c r="D1768" s="29" t="str">
        <f t="shared" si="1"/>
        <v>0</v>
      </c>
      <c r="E1768" s="29" t="str">
        <f t="shared" si="5"/>
        <v>0</v>
      </c>
      <c r="F1768" s="29" t="str">
        <f t="shared" si="6"/>
        <v>0</v>
      </c>
      <c r="G1768" s="32" t="str">
        <f t="shared" si="7"/>
        <v>0</v>
      </c>
      <c r="H1768" s="39">
        <v>10807.37</v>
      </c>
      <c r="I1768" s="40"/>
      <c r="K1768" s="36"/>
      <c r="L1768" s="2"/>
      <c r="M1768" s="38"/>
      <c r="N1768" s="38"/>
      <c r="O1768" s="38"/>
    </row>
    <row r="1769">
      <c r="A1769" s="15" t="s">
        <v>35</v>
      </c>
      <c r="B1769" s="36" t="s">
        <v>1816</v>
      </c>
      <c r="C1769" s="37" t="s">
        <v>520</v>
      </c>
      <c r="D1769" s="29" t="str">
        <f t="shared" si="1"/>
        <v>0</v>
      </c>
      <c r="E1769" s="29" t="str">
        <f t="shared" si="5"/>
        <v>0</v>
      </c>
      <c r="F1769" s="29" t="str">
        <f t="shared" si="6"/>
        <v>0</v>
      </c>
      <c r="G1769" s="32" t="str">
        <f t="shared" si="7"/>
        <v>0</v>
      </c>
      <c r="H1769" s="39">
        <v>6582.7</v>
      </c>
      <c r="I1769" s="40"/>
      <c r="K1769" s="36"/>
      <c r="L1769" s="2"/>
      <c r="M1769" s="38"/>
      <c r="N1769" s="38"/>
      <c r="O1769" s="38"/>
    </row>
    <row r="1770">
      <c r="A1770" s="15" t="s">
        <v>35</v>
      </c>
      <c r="B1770" s="36" t="s">
        <v>1817</v>
      </c>
      <c r="C1770" s="37" t="s">
        <v>520</v>
      </c>
      <c r="D1770" s="29" t="str">
        <f t="shared" si="1"/>
        <v>0</v>
      </c>
      <c r="E1770" s="29" t="str">
        <f t="shared" si="5"/>
        <v>0</v>
      </c>
      <c r="F1770" s="29" t="str">
        <f t="shared" si="6"/>
        <v>0</v>
      </c>
      <c r="G1770" s="32" t="str">
        <f t="shared" si="7"/>
        <v>0</v>
      </c>
      <c r="H1770" s="39">
        <v>10130.3</v>
      </c>
      <c r="I1770" s="40"/>
      <c r="K1770" s="36"/>
      <c r="L1770" s="2"/>
      <c r="M1770" s="38"/>
      <c r="N1770" s="38"/>
      <c r="O1770" s="38"/>
    </row>
    <row r="1771">
      <c r="A1771" s="15" t="s">
        <v>35</v>
      </c>
      <c r="B1771" s="36" t="s">
        <v>1818</v>
      </c>
      <c r="C1771" s="37" t="s">
        <v>520</v>
      </c>
      <c r="D1771" s="29" t="str">
        <f t="shared" si="1"/>
        <v>0</v>
      </c>
      <c r="E1771" s="29" t="str">
        <f t="shared" si="5"/>
        <v>0</v>
      </c>
      <c r="F1771" s="29" t="str">
        <f t="shared" si="6"/>
        <v>0</v>
      </c>
      <c r="G1771" s="32" t="str">
        <f t="shared" si="7"/>
        <v>0</v>
      </c>
      <c r="H1771" s="39">
        <v>9999.56</v>
      </c>
      <c r="I1771" s="40"/>
      <c r="K1771" s="36"/>
      <c r="L1771" s="2"/>
      <c r="M1771" s="38"/>
      <c r="N1771" s="38"/>
      <c r="O1771" s="38"/>
    </row>
    <row r="1772">
      <c r="A1772" s="15" t="s">
        <v>35</v>
      </c>
      <c r="B1772" s="36" t="s">
        <v>1819</v>
      </c>
      <c r="C1772" s="37" t="s">
        <v>520</v>
      </c>
      <c r="D1772" s="29" t="str">
        <f t="shared" si="1"/>
        <v>0</v>
      </c>
      <c r="E1772" s="29" t="str">
        <f t="shared" si="5"/>
        <v>0</v>
      </c>
      <c r="F1772" s="29" t="str">
        <f t="shared" si="6"/>
        <v>0</v>
      </c>
      <c r="G1772" s="32" t="str">
        <f t="shared" si="7"/>
        <v>0</v>
      </c>
      <c r="H1772" s="39">
        <v>9702.61</v>
      </c>
      <c r="I1772" s="40"/>
      <c r="K1772" s="36"/>
      <c r="L1772" s="2"/>
      <c r="M1772" s="38"/>
      <c r="N1772" s="38"/>
      <c r="O1772" s="38"/>
    </row>
    <row r="1773">
      <c r="A1773" s="15" t="s">
        <v>35</v>
      </c>
      <c r="B1773" s="36" t="s">
        <v>1820</v>
      </c>
      <c r="C1773" s="37" t="s">
        <v>520</v>
      </c>
      <c r="D1773" s="29" t="str">
        <f t="shared" si="1"/>
        <v>0</v>
      </c>
      <c r="E1773" s="29" t="str">
        <f t="shared" si="5"/>
        <v>0</v>
      </c>
      <c r="F1773" s="29" t="str">
        <f t="shared" si="6"/>
        <v>0</v>
      </c>
      <c r="G1773" s="32" t="str">
        <f t="shared" si="7"/>
        <v>0</v>
      </c>
      <c r="H1773" s="39">
        <v>11987.02</v>
      </c>
      <c r="I1773" s="40"/>
      <c r="K1773" s="36"/>
      <c r="L1773" s="2"/>
      <c r="M1773" s="38"/>
      <c r="N1773" s="38"/>
      <c r="O1773" s="38"/>
    </row>
    <row r="1774">
      <c r="A1774" s="15" t="s">
        <v>35</v>
      </c>
      <c r="B1774" s="36" t="s">
        <v>1821</v>
      </c>
      <c r="C1774" s="37" t="s">
        <v>520</v>
      </c>
      <c r="D1774" s="29" t="str">
        <f t="shared" si="1"/>
        <v>0</v>
      </c>
      <c r="E1774" s="29" t="str">
        <f t="shared" si="5"/>
        <v>0</v>
      </c>
      <c r="F1774" s="29" t="str">
        <f t="shared" si="6"/>
        <v>0</v>
      </c>
      <c r="G1774" s="32" t="str">
        <f t="shared" si="7"/>
        <v>0</v>
      </c>
      <c r="H1774" s="39">
        <v>45923.81</v>
      </c>
      <c r="I1774" s="40"/>
      <c r="K1774" s="36"/>
      <c r="L1774" s="2"/>
      <c r="M1774" s="38"/>
      <c r="N1774" s="38"/>
      <c r="O1774" s="38"/>
    </row>
    <row r="1775">
      <c r="A1775" s="15" t="s">
        <v>35</v>
      </c>
      <c r="B1775" s="36" t="s">
        <v>1822</v>
      </c>
      <c r="C1775" s="37" t="s">
        <v>520</v>
      </c>
      <c r="D1775" s="29" t="str">
        <f t="shared" si="1"/>
        <v>0</v>
      </c>
      <c r="E1775" s="29" t="str">
        <f t="shared" si="5"/>
        <v>0</v>
      </c>
      <c r="F1775" s="29" t="str">
        <f t="shared" si="6"/>
        <v>0</v>
      </c>
      <c r="G1775" s="32" t="str">
        <f t="shared" si="7"/>
        <v>0</v>
      </c>
      <c r="H1775" s="39">
        <v>65737.7</v>
      </c>
      <c r="I1775" s="40"/>
      <c r="K1775" s="36"/>
      <c r="L1775" s="2"/>
      <c r="M1775" s="38"/>
      <c r="N1775" s="38"/>
      <c r="O1775" s="38"/>
    </row>
    <row r="1776">
      <c r="A1776" s="15" t="s">
        <v>35</v>
      </c>
      <c r="B1776" s="36" t="s">
        <v>1823</v>
      </c>
      <c r="C1776" s="37" t="s">
        <v>520</v>
      </c>
      <c r="D1776" s="29" t="str">
        <f t="shared" si="1"/>
        <v>0</v>
      </c>
      <c r="E1776" s="29" t="str">
        <f t="shared" si="5"/>
        <v>0</v>
      </c>
      <c r="F1776" s="29" t="str">
        <f t="shared" si="6"/>
        <v>0</v>
      </c>
      <c r="G1776" s="32" t="str">
        <f t="shared" si="7"/>
        <v>0</v>
      </c>
      <c r="H1776" s="39">
        <v>14052.38</v>
      </c>
      <c r="I1776" s="40"/>
      <c r="K1776" s="36"/>
      <c r="L1776" s="2"/>
      <c r="M1776" s="38"/>
      <c r="N1776" s="38"/>
      <c r="O1776" s="38"/>
    </row>
    <row r="1777">
      <c r="A1777" s="15" t="s">
        <v>35</v>
      </c>
      <c r="B1777" s="36" t="s">
        <v>1824</v>
      </c>
      <c r="C1777" s="37" t="s">
        <v>520</v>
      </c>
      <c r="D1777" s="29" t="str">
        <f t="shared" si="1"/>
        <v>0</v>
      </c>
      <c r="E1777" s="29" t="str">
        <f t="shared" si="5"/>
        <v>0</v>
      </c>
      <c r="F1777" s="29" t="str">
        <f t="shared" si="6"/>
        <v>0</v>
      </c>
      <c r="G1777" s="32" t="str">
        <f t="shared" si="7"/>
        <v>0</v>
      </c>
      <c r="H1777" s="39">
        <v>9031.79</v>
      </c>
      <c r="I1777" s="40"/>
      <c r="K1777" s="36"/>
      <c r="L1777" s="2"/>
      <c r="M1777" s="38"/>
      <c r="N1777" s="38"/>
      <c r="O1777" s="38"/>
    </row>
    <row r="1778">
      <c r="A1778" s="15" t="s">
        <v>35</v>
      </c>
      <c r="B1778" s="36" t="s">
        <v>1825</v>
      </c>
      <c r="C1778" s="37" t="s">
        <v>520</v>
      </c>
      <c r="D1778" s="29" t="str">
        <f t="shared" si="1"/>
        <v>0</v>
      </c>
      <c r="E1778" s="29" t="str">
        <f t="shared" si="5"/>
        <v>0</v>
      </c>
      <c r="F1778" s="29" t="str">
        <f t="shared" si="6"/>
        <v>0</v>
      </c>
      <c r="G1778" s="32" t="str">
        <f t="shared" si="7"/>
        <v>0</v>
      </c>
      <c r="H1778" s="39">
        <v>54734.22</v>
      </c>
      <c r="I1778" s="40"/>
      <c r="K1778" s="36"/>
      <c r="L1778" s="2"/>
      <c r="M1778" s="38"/>
      <c r="N1778" s="38"/>
      <c r="O1778" s="38"/>
    </row>
    <row r="1779">
      <c r="A1779" s="15" t="s">
        <v>35</v>
      </c>
      <c r="B1779" s="36" t="s">
        <v>1826</v>
      </c>
      <c r="C1779" s="37" t="s">
        <v>520</v>
      </c>
      <c r="D1779" s="29" t="str">
        <f t="shared" si="1"/>
        <v>0</v>
      </c>
      <c r="E1779" s="29" t="str">
        <f t="shared" si="5"/>
        <v>0</v>
      </c>
      <c r="F1779" s="29" t="str">
        <f t="shared" si="6"/>
        <v>0</v>
      </c>
      <c r="G1779" s="32" t="str">
        <f t="shared" si="7"/>
        <v>0</v>
      </c>
      <c r="H1779" s="39">
        <v>19405.78</v>
      </c>
      <c r="I1779" s="40"/>
      <c r="K1779" s="36"/>
      <c r="L1779" s="2"/>
      <c r="M1779" s="38"/>
      <c r="N1779" s="38"/>
      <c r="O1779" s="38"/>
    </row>
    <row r="1780">
      <c r="A1780" s="15" t="s">
        <v>35</v>
      </c>
      <c r="B1780" s="36" t="s">
        <v>1827</v>
      </c>
      <c r="C1780" s="37" t="s">
        <v>520</v>
      </c>
      <c r="D1780" s="29" t="str">
        <f t="shared" si="1"/>
        <v>0</v>
      </c>
      <c r="E1780" s="29" t="str">
        <f t="shared" si="5"/>
        <v>0</v>
      </c>
      <c r="F1780" s="29" t="str">
        <f t="shared" si="6"/>
        <v>0</v>
      </c>
      <c r="G1780" s="32" t="str">
        <f t="shared" si="7"/>
        <v>0</v>
      </c>
      <c r="H1780" s="39">
        <v>13344.61</v>
      </c>
      <c r="I1780" s="40"/>
      <c r="K1780" s="36"/>
      <c r="L1780" s="2"/>
      <c r="M1780" s="38"/>
      <c r="N1780" s="38"/>
      <c r="O1780" s="38"/>
    </row>
    <row r="1781">
      <c r="A1781" s="15" t="s">
        <v>35</v>
      </c>
      <c r="B1781" s="36" t="s">
        <v>1828</v>
      </c>
      <c r="C1781" s="37" t="s">
        <v>520</v>
      </c>
      <c r="D1781" s="29" t="str">
        <f t="shared" si="1"/>
        <v>0</v>
      </c>
      <c r="E1781" s="29" t="str">
        <f t="shared" si="5"/>
        <v>0</v>
      </c>
      <c r="F1781" s="29" t="str">
        <f t="shared" si="6"/>
        <v>0</v>
      </c>
      <c r="G1781" s="32" t="str">
        <f t="shared" si="7"/>
        <v>0</v>
      </c>
      <c r="H1781" s="39">
        <v>14931.67</v>
      </c>
      <c r="I1781" s="40"/>
      <c r="K1781" s="36"/>
      <c r="L1781" s="2"/>
      <c r="M1781" s="38"/>
      <c r="N1781" s="38"/>
      <c r="O1781" s="38"/>
    </row>
    <row r="1782">
      <c r="A1782" s="15" t="s">
        <v>35</v>
      </c>
      <c r="B1782" s="36" t="s">
        <v>1829</v>
      </c>
      <c r="C1782" s="37" t="s">
        <v>520</v>
      </c>
      <c r="D1782" s="29" t="str">
        <f t="shared" si="1"/>
        <v>0</v>
      </c>
      <c r="E1782" s="29" t="str">
        <f t="shared" si="5"/>
        <v>0</v>
      </c>
      <c r="F1782" s="29" t="str">
        <f t="shared" si="6"/>
        <v>0</v>
      </c>
      <c r="G1782" s="32" t="str">
        <f t="shared" si="7"/>
        <v>0</v>
      </c>
      <c r="H1782" s="39">
        <v>5411.18</v>
      </c>
      <c r="I1782" s="40"/>
      <c r="K1782" s="36"/>
      <c r="L1782" s="2"/>
      <c r="M1782" s="38"/>
      <c r="N1782" s="38"/>
      <c r="O1782" s="38"/>
    </row>
    <row r="1783">
      <c r="A1783" s="15" t="s">
        <v>35</v>
      </c>
      <c r="B1783" s="36" t="s">
        <v>1830</v>
      </c>
      <c r="C1783" s="37" t="s">
        <v>520</v>
      </c>
      <c r="D1783" s="29" t="str">
        <f t="shared" si="1"/>
        <v>0</v>
      </c>
      <c r="E1783" s="29" t="str">
        <f t="shared" si="5"/>
        <v>0</v>
      </c>
      <c r="F1783" s="29" t="str">
        <f t="shared" si="6"/>
        <v>0</v>
      </c>
      <c r="G1783" s="32" t="str">
        <f t="shared" si="7"/>
        <v>0</v>
      </c>
      <c r="H1783" s="39">
        <v>12209.5</v>
      </c>
      <c r="I1783" s="40"/>
      <c r="K1783" s="36"/>
      <c r="L1783" s="2"/>
      <c r="M1783" s="38"/>
      <c r="N1783" s="38"/>
      <c r="O1783" s="38"/>
    </row>
    <row r="1784">
      <c r="A1784" s="15" t="s">
        <v>35</v>
      </c>
      <c r="B1784" s="36" t="s">
        <v>1831</v>
      </c>
      <c r="C1784" s="37" t="s">
        <v>520</v>
      </c>
      <c r="D1784" s="29" t="str">
        <f t="shared" si="1"/>
        <v>0</v>
      </c>
      <c r="E1784" s="29" t="str">
        <f t="shared" si="5"/>
        <v>0</v>
      </c>
      <c r="F1784" s="29" t="str">
        <f t="shared" si="6"/>
        <v>0</v>
      </c>
      <c r="G1784" s="32" t="str">
        <f t="shared" si="7"/>
        <v>0</v>
      </c>
      <c r="H1784" s="39">
        <v>5729.38</v>
      </c>
      <c r="I1784" s="40"/>
      <c r="K1784" s="36"/>
      <c r="L1784" s="2"/>
      <c r="M1784" s="38"/>
      <c r="N1784" s="38"/>
      <c r="O1784" s="38"/>
    </row>
    <row r="1785">
      <c r="A1785" s="15" t="s">
        <v>35</v>
      </c>
      <c r="B1785" s="36" t="s">
        <v>1832</v>
      </c>
      <c r="C1785" s="37" t="s">
        <v>520</v>
      </c>
      <c r="D1785" s="29" t="str">
        <f t="shared" si="1"/>
        <v>0</v>
      </c>
      <c r="E1785" s="29" t="str">
        <f t="shared" si="5"/>
        <v>0</v>
      </c>
      <c r="F1785" s="29" t="str">
        <f t="shared" si="6"/>
        <v>0</v>
      </c>
      <c r="G1785" s="32" t="str">
        <f t="shared" si="7"/>
        <v>0</v>
      </c>
      <c r="H1785" s="39">
        <v>51911.57</v>
      </c>
      <c r="I1785" s="40"/>
      <c r="K1785" s="36"/>
      <c r="L1785" s="2"/>
      <c r="M1785" s="38"/>
      <c r="N1785" s="38"/>
      <c r="O1785" s="38"/>
    </row>
    <row r="1786">
      <c r="A1786" s="15" t="s">
        <v>35</v>
      </c>
      <c r="B1786" s="36" t="s">
        <v>1833</v>
      </c>
      <c r="C1786" s="37" t="s">
        <v>520</v>
      </c>
      <c r="D1786" s="29" t="str">
        <f t="shared" si="1"/>
        <v>0</v>
      </c>
      <c r="E1786" s="29" t="str">
        <f t="shared" si="5"/>
        <v>0</v>
      </c>
      <c r="F1786" s="29" t="str">
        <f t="shared" si="6"/>
        <v>0</v>
      </c>
      <c r="G1786" s="32" t="str">
        <f t="shared" si="7"/>
        <v>0</v>
      </c>
      <c r="H1786" s="39">
        <v>83418.58</v>
      </c>
      <c r="I1786" s="40"/>
      <c r="K1786" s="36"/>
      <c r="L1786" s="2"/>
      <c r="M1786" s="38"/>
      <c r="N1786" s="38"/>
      <c r="O1786" s="38"/>
    </row>
    <row r="1787">
      <c r="A1787" s="15" t="s">
        <v>35</v>
      </c>
      <c r="B1787" s="36" t="s">
        <v>1834</v>
      </c>
      <c r="C1787" s="37" t="s">
        <v>520</v>
      </c>
      <c r="D1787" s="29" t="str">
        <f t="shared" si="1"/>
        <v>0</v>
      </c>
      <c r="E1787" s="29" t="str">
        <f t="shared" si="5"/>
        <v>0</v>
      </c>
      <c r="F1787" s="29" t="str">
        <f t="shared" si="6"/>
        <v>0</v>
      </c>
      <c r="G1787" s="32" t="str">
        <f t="shared" si="7"/>
        <v>0</v>
      </c>
      <c r="H1787" s="39">
        <v>7571.35</v>
      </c>
      <c r="I1787" s="40"/>
      <c r="K1787" s="36"/>
      <c r="L1787" s="2"/>
      <c r="M1787" s="38"/>
      <c r="N1787" s="38"/>
      <c r="O1787" s="38"/>
    </row>
    <row r="1788">
      <c r="A1788" s="15" t="s">
        <v>35</v>
      </c>
      <c r="B1788" s="36" t="s">
        <v>1835</v>
      </c>
      <c r="C1788" s="37" t="s">
        <v>520</v>
      </c>
      <c r="D1788" s="29" t="str">
        <f t="shared" si="1"/>
        <v>0</v>
      </c>
      <c r="E1788" s="29" t="str">
        <f t="shared" si="5"/>
        <v>0</v>
      </c>
      <c r="F1788" s="29" t="str">
        <f t="shared" si="6"/>
        <v>0</v>
      </c>
      <c r="G1788" s="32" t="str">
        <f t="shared" si="7"/>
        <v>0</v>
      </c>
      <c r="H1788" s="39">
        <v>62384.24</v>
      </c>
      <c r="I1788" s="40"/>
      <c r="K1788" s="36"/>
      <c r="L1788" s="2"/>
      <c r="M1788" s="38"/>
      <c r="N1788" s="38"/>
      <c r="O1788" s="38"/>
    </row>
    <row r="1789">
      <c r="A1789" s="15" t="s">
        <v>35</v>
      </c>
      <c r="B1789" s="36" t="s">
        <v>1836</v>
      </c>
      <c r="C1789" s="37" t="s">
        <v>520</v>
      </c>
      <c r="D1789" s="29" t="str">
        <f t="shared" si="1"/>
        <v>0</v>
      </c>
      <c r="E1789" s="29" t="str">
        <f t="shared" si="5"/>
        <v>0</v>
      </c>
      <c r="F1789" s="29" t="str">
        <f t="shared" si="6"/>
        <v>0</v>
      </c>
      <c r="G1789" s="32" t="str">
        <f t="shared" si="7"/>
        <v>0</v>
      </c>
      <c r="H1789" s="39">
        <v>4912.56</v>
      </c>
      <c r="I1789" s="40"/>
      <c r="K1789" s="36"/>
      <c r="L1789" s="2"/>
      <c r="M1789" s="38"/>
      <c r="N1789" s="38"/>
      <c r="O1789" s="38"/>
    </row>
    <row r="1790">
      <c r="A1790" s="15" t="s">
        <v>35</v>
      </c>
      <c r="B1790" s="36" t="s">
        <v>1837</v>
      </c>
      <c r="C1790" s="37" t="s">
        <v>520</v>
      </c>
      <c r="D1790" s="29" t="str">
        <f t="shared" si="1"/>
        <v>0</v>
      </c>
      <c r="E1790" s="29" t="str">
        <f t="shared" si="5"/>
        <v>0</v>
      </c>
      <c r="F1790" s="29" t="str">
        <f t="shared" si="6"/>
        <v>0</v>
      </c>
      <c r="G1790" s="32" t="str">
        <f t="shared" si="7"/>
        <v>0</v>
      </c>
      <c r="H1790" s="39">
        <v>7062.2</v>
      </c>
      <c r="I1790" s="40"/>
      <c r="K1790" s="36"/>
      <c r="L1790" s="2"/>
      <c r="M1790" s="38"/>
      <c r="N1790" s="38"/>
      <c r="O1790" s="38"/>
    </row>
    <row r="1791">
      <c r="A1791" s="15" t="s">
        <v>35</v>
      </c>
      <c r="B1791" s="36" t="s">
        <v>1838</v>
      </c>
      <c r="C1791" s="37" t="s">
        <v>520</v>
      </c>
      <c r="D1791" s="29" t="str">
        <f t="shared" si="1"/>
        <v>0</v>
      </c>
      <c r="E1791" s="29" t="str">
        <f t="shared" si="5"/>
        <v>0</v>
      </c>
      <c r="F1791" s="29" t="str">
        <f t="shared" si="6"/>
        <v>0</v>
      </c>
      <c r="G1791" s="32" t="str">
        <f t="shared" si="7"/>
        <v>0</v>
      </c>
      <c r="H1791" s="39">
        <v>7262.19</v>
      </c>
      <c r="I1791" s="40"/>
      <c r="K1791" s="36"/>
      <c r="L1791" s="2"/>
      <c r="M1791" s="38"/>
      <c r="N1791" s="38"/>
      <c r="O1791" s="38"/>
    </row>
    <row r="1792">
      <c r="A1792" s="15" t="s">
        <v>35</v>
      </c>
      <c r="B1792" s="36" t="s">
        <v>1839</v>
      </c>
      <c r="C1792" s="37" t="s">
        <v>520</v>
      </c>
      <c r="D1792" s="29" t="str">
        <f t="shared" si="1"/>
        <v>0</v>
      </c>
      <c r="E1792" s="29" t="str">
        <f t="shared" si="5"/>
        <v>0</v>
      </c>
      <c r="F1792" s="29" t="str">
        <f t="shared" si="6"/>
        <v>0</v>
      </c>
      <c r="G1792" s="32" t="str">
        <f t="shared" si="7"/>
        <v>0</v>
      </c>
      <c r="H1792" s="39">
        <v>30836.81</v>
      </c>
      <c r="I1792" s="40"/>
      <c r="K1792" s="36"/>
      <c r="L1792" s="2"/>
      <c r="M1792" s="38"/>
      <c r="N1792" s="38"/>
      <c r="O1792" s="38"/>
    </row>
    <row r="1793">
      <c r="A1793" s="15" t="s">
        <v>35</v>
      </c>
      <c r="B1793" s="36" t="s">
        <v>1840</v>
      </c>
      <c r="C1793" s="37" t="s">
        <v>520</v>
      </c>
      <c r="D1793" s="29" t="str">
        <f t="shared" si="1"/>
        <v>0</v>
      </c>
      <c r="E1793" s="29" t="str">
        <f t="shared" si="5"/>
        <v>0</v>
      </c>
      <c r="F1793" s="29" t="str">
        <f t="shared" si="6"/>
        <v>0</v>
      </c>
      <c r="G1793" s="32" t="str">
        <f t="shared" si="7"/>
        <v>0</v>
      </c>
      <c r="H1793" s="39">
        <v>9861.39</v>
      </c>
      <c r="I1793" s="40"/>
      <c r="K1793" s="36"/>
      <c r="L1793" s="2"/>
      <c r="M1793" s="38"/>
      <c r="N1793" s="38"/>
      <c r="O1793" s="38"/>
    </row>
    <row r="1794">
      <c r="A1794" s="15" t="s">
        <v>35</v>
      </c>
      <c r="B1794" s="36" t="s">
        <v>1841</v>
      </c>
      <c r="C1794" s="37" t="s">
        <v>520</v>
      </c>
      <c r="D1794" s="29" t="str">
        <f t="shared" si="1"/>
        <v>0</v>
      </c>
      <c r="E1794" s="29" t="str">
        <f t="shared" si="5"/>
        <v>0</v>
      </c>
      <c r="F1794" s="29" t="str">
        <f t="shared" si="6"/>
        <v>0</v>
      </c>
      <c r="G1794" s="32" t="str">
        <f t="shared" si="7"/>
        <v>0</v>
      </c>
      <c r="H1794" s="39">
        <v>12878.11</v>
      </c>
      <c r="I1794" s="40"/>
      <c r="K1794" s="36"/>
      <c r="L1794" s="2"/>
      <c r="M1794" s="38"/>
      <c r="N1794" s="38"/>
      <c r="O1794" s="38"/>
    </row>
    <row r="1795">
      <c r="A1795" s="15" t="s">
        <v>35</v>
      </c>
      <c r="B1795" s="36" t="s">
        <v>1842</v>
      </c>
      <c r="C1795" s="37" t="s">
        <v>520</v>
      </c>
      <c r="D1795" s="29" t="str">
        <f t="shared" si="1"/>
        <v>0</v>
      </c>
      <c r="E1795" s="29" t="str">
        <f t="shared" si="5"/>
        <v>0</v>
      </c>
      <c r="F1795" s="29" t="str">
        <f t="shared" si="6"/>
        <v>0</v>
      </c>
      <c r="G1795" s="32" t="str">
        <f t="shared" si="7"/>
        <v>0</v>
      </c>
      <c r="H1795" s="39">
        <v>16944.83</v>
      </c>
      <c r="I1795" s="40"/>
      <c r="K1795" s="36"/>
      <c r="L1795" s="2"/>
      <c r="M1795" s="38"/>
      <c r="N1795" s="38"/>
      <c r="O1795" s="38"/>
    </row>
    <row r="1796">
      <c r="A1796" s="15" t="s">
        <v>35</v>
      </c>
      <c r="B1796" s="36" t="s">
        <v>1843</v>
      </c>
      <c r="C1796" s="37" t="s">
        <v>520</v>
      </c>
      <c r="D1796" s="29" t="str">
        <f t="shared" si="1"/>
        <v>0</v>
      </c>
      <c r="E1796" s="29" t="str">
        <f t="shared" si="5"/>
        <v>0</v>
      </c>
      <c r="F1796" s="29" t="str">
        <f t="shared" si="6"/>
        <v>0</v>
      </c>
      <c r="G1796" s="32" t="str">
        <f t="shared" si="7"/>
        <v>0</v>
      </c>
      <c r="H1796" s="39">
        <v>6094.9</v>
      </c>
      <c r="I1796" s="40"/>
      <c r="K1796" s="36"/>
      <c r="L1796" s="2"/>
      <c r="M1796" s="38"/>
      <c r="N1796" s="38"/>
      <c r="O1796" s="38"/>
    </row>
    <row r="1797">
      <c r="A1797" s="15" t="s">
        <v>35</v>
      </c>
      <c r="B1797" s="36" t="s">
        <v>1844</v>
      </c>
      <c r="C1797" s="37" t="s">
        <v>520</v>
      </c>
      <c r="D1797" s="29" t="str">
        <f t="shared" si="1"/>
        <v>0</v>
      </c>
      <c r="E1797" s="29" t="str">
        <f t="shared" si="5"/>
        <v>0</v>
      </c>
      <c r="F1797" s="29" t="str">
        <f t="shared" si="6"/>
        <v>0</v>
      </c>
      <c r="G1797" s="32" t="str">
        <f t="shared" si="7"/>
        <v>0</v>
      </c>
      <c r="H1797" s="39">
        <v>11119.62</v>
      </c>
      <c r="I1797" s="40"/>
      <c r="K1797" s="36"/>
      <c r="L1797" s="2"/>
      <c r="M1797" s="38"/>
      <c r="N1797" s="38"/>
      <c r="O1797" s="38"/>
    </row>
    <row r="1798">
      <c r="A1798" s="15" t="s">
        <v>35</v>
      </c>
      <c r="B1798" s="36" t="s">
        <v>1845</v>
      </c>
      <c r="C1798" s="37" t="s">
        <v>520</v>
      </c>
      <c r="D1798" s="29" t="str">
        <f t="shared" si="1"/>
        <v>0</v>
      </c>
      <c r="E1798" s="29" t="str">
        <f t="shared" si="5"/>
        <v>0</v>
      </c>
      <c r="F1798" s="29" t="str">
        <f t="shared" si="6"/>
        <v>0</v>
      </c>
      <c r="G1798" s="32" t="str">
        <f t="shared" si="7"/>
        <v>0</v>
      </c>
      <c r="H1798" s="39">
        <v>5887.06</v>
      </c>
      <c r="I1798" s="40"/>
      <c r="K1798" s="36"/>
      <c r="L1798" s="2"/>
      <c r="M1798" s="38"/>
      <c r="N1798" s="38"/>
      <c r="O1798" s="38"/>
    </row>
    <row r="1799">
      <c r="A1799" s="15" t="s">
        <v>35</v>
      </c>
      <c r="B1799" s="36" t="s">
        <v>1846</v>
      </c>
      <c r="C1799" s="37" t="s">
        <v>520</v>
      </c>
      <c r="D1799" s="29" t="str">
        <f t="shared" si="1"/>
        <v>0</v>
      </c>
      <c r="E1799" s="29" t="str">
        <f t="shared" si="5"/>
        <v>0</v>
      </c>
      <c r="F1799" s="29" t="str">
        <f t="shared" si="6"/>
        <v>0</v>
      </c>
      <c r="G1799" s="32" t="str">
        <f t="shared" si="7"/>
        <v>0</v>
      </c>
      <c r="H1799" s="39">
        <v>7259.82</v>
      </c>
      <c r="I1799" s="40"/>
      <c r="K1799" s="36"/>
      <c r="L1799" s="2"/>
      <c r="M1799" s="38"/>
      <c r="N1799" s="38"/>
      <c r="O1799" s="38"/>
    </row>
    <row r="1800">
      <c r="A1800" s="15" t="s">
        <v>35</v>
      </c>
      <c r="B1800" s="36" t="s">
        <v>1847</v>
      </c>
      <c r="C1800" s="37" t="s">
        <v>520</v>
      </c>
      <c r="D1800" s="29" t="str">
        <f t="shared" si="1"/>
        <v>0</v>
      </c>
      <c r="E1800" s="29" t="str">
        <f t="shared" si="5"/>
        <v>0</v>
      </c>
      <c r="F1800" s="29" t="str">
        <f t="shared" si="6"/>
        <v>0</v>
      </c>
      <c r="G1800" s="32" t="str">
        <f t="shared" si="7"/>
        <v>0</v>
      </c>
      <c r="H1800" s="39">
        <v>4625.75</v>
      </c>
      <c r="I1800" s="40"/>
      <c r="K1800" s="36"/>
      <c r="L1800" s="2"/>
      <c r="M1800" s="38"/>
      <c r="N1800" s="38"/>
      <c r="O1800" s="38"/>
    </row>
    <row r="1801">
      <c r="A1801" s="15" t="s">
        <v>35</v>
      </c>
      <c r="B1801" s="36" t="s">
        <v>1848</v>
      </c>
      <c r="C1801" s="37" t="s">
        <v>520</v>
      </c>
      <c r="D1801" s="29" t="str">
        <f t="shared" si="1"/>
        <v>0</v>
      </c>
      <c r="E1801" s="29" t="str">
        <f t="shared" si="5"/>
        <v>0</v>
      </c>
      <c r="F1801" s="29" t="str">
        <f t="shared" si="6"/>
        <v>0</v>
      </c>
      <c r="G1801" s="32" t="str">
        <f t="shared" si="7"/>
        <v>0</v>
      </c>
      <c r="H1801" s="39">
        <v>6638.92</v>
      </c>
      <c r="I1801" s="40"/>
      <c r="K1801" s="36"/>
      <c r="L1801" s="2"/>
      <c r="M1801" s="38"/>
      <c r="N1801" s="38"/>
      <c r="O1801" s="38"/>
    </row>
    <row r="1802">
      <c r="A1802" s="15" t="s">
        <v>35</v>
      </c>
      <c r="B1802" s="36" t="s">
        <v>1849</v>
      </c>
      <c r="C1802" s="37" t="s">
        <v>520</v>
      </c>
      <c r="D1802" s="29" t="str">
        <f t="shared" si="1"/>
        <v>0</v>
      </c>
      <c r="E1802" s="29" t="str">
        <f t="shared" si="5"/>
        <v>0</v>
      </c>
      <c r="F1802" s="29" t="str">
        <f t="shared" si="6"/>
        <v>0</v>
      </c>
      <c r="G1802" s="32" t="str">
        <f t="shared" si="7"/>
        <v>0</v>
      </c>
      <c r="H1802" s="39">
        <v>14874.37</v>
      </c>
      <c r="I1802" s="40"/>
      <c r="K1802" s="36"/>
      <c r="L1802" s="2"/>
      <c r="M1802" s="38"/>
      <c r="N1802" s="38"/>
      <c r="O1802" s="38"/>
    </row>
    <row r="1803">
      <c r="A1803" s="15" t="s">
        <v>35</v>
      </c>
      <c r="B1803" s="36" t="s">
        <v>1850</v>
      </c>
      <c r="C1803" s="37" t="s">
        <v>520</v>
      </c>
      <c r="D1803" s="29" t="str">
        <f t="shared" si="1"/>
        <v>0</v>
      </c>
      <c r="E1803" s="29" t="str">
        <f t="shared" si="5"/>
        <v>0</v>
      </c>
      <c r="F1803" s="29" t="str">
        <f t="shared" si="6"/>
        <v>0</v>
      </c>
      <c r="G1803" s="32" t="str">
        <f t="shared" si="7"/>
        <v>0</v>
      </c>
      <c r="H1803" s="39">
        <v>10577.05</v>
      </c>
      <c r="I1803" s="40"/>
      <c r="K1803" s="36"/>
      <c r="L1803" s="2"/>
      <c r="M1803" s="38"/>
      <c r="N1803" s="38"/>
      <c r="O1803" s="38"/>
    </row>
    <row r="1804">
      <c r="A1804" s="15" t="s">
        <v>35</v>
      </c>
      <c r="B1804" s="36" t="s">
        <v>1851</v>
      </c>
      <c r="C1804" s="37" t="s">
        <v>520</v>
      </c>
      <c r="D1804" s="29" t="str">
        <f t="shared" si="1"/>
        <v>0</v>
      </c>
      <c r="E1804" s="29" t="str">
        <f t="shared" si="5"/>
        <v>0</v>
      </c>
      <c r="F1804" s="29" t="str">
        <f t="shared" si="6"/>
        <v>0</v>
      </c>
      <c r="G1804" s="32" t="str">
        <f t="shared" si="7"/>
        <v>0</v>
      </c>
      <c r="H1804" s="39">
        <v>101858.83</v>
      </c>
      <c r="I1804" s="40"/>
      <c r="K1804" s="36"/>
      <c r="L1804" s="2"/>
      <c r="M1804" s="38"/>
      <c r="N1804" s="38"/>
      <c r="O1804" s="38"/>
    </row>
    <row r="1805">
      <c r="A1805" s="15" t="s">
        <v>35</v>
      </c>
      <c r="B1805" s="36" t="s">
        <v>1852</v>
      </c>
      <c r="C1805" s="37" t="s">
        <v>520</v>
      </c>
      <c r="D1805" s="29" t="str">
        <f t="shared" si="1"/>
        <v>0</v>
      </c>
      <c r="E1805" s="29" t="str">
        <f t="shared" si="5"/>
        <v>0</v>
      </c>
      <c r="F1805" s="29" t="str">
        <f t="shared" si="6"/>
        <v>0</v>
      </c>
      <c r="G1805" s="32" t="str">
        <f t="shared" si="7"/>
        <v>0</v>
      </c>
      <c r="H1805" s="39">
        <v>16720.14</v>
      </c>
      <c r="I1805" s="40"/>
      <c r="K1805" s="36"/>
      <c r="L1805" s="2"/>
      <c r="M1805" s="38"/>
      <c r="N1805" s="38"/>
      <c r="O1805" s="38"/>
    </row>
    <row r="1806">
      <c r="A1806" s="15" t="s">
        <v>35</v>
      </c>
      <c r="B1806" s="36" t="s">
        <v>1853</v>
      </c>
      <c r="C1806" s="37" t="s">
        <v>520</v>
      </c>
      <c r="D1806" s="29" t="str">
        <f t="shared" si="1"/>
        <v>0</v>
      </c>
      <c r="E1806" s="29" t="str">
        <f t="shared" si="5"/>
        <v>0</v>
      </c>
      <c r="F1806" s="29" t="str">
        <f t="shared" si="6"/>
        <v>0</v>
      </c>
      <c r="G1806" s="32" t="str">
        <f t="shared" si="7"/>
        <v>0</v>
      </c>
      <c r="H1806" s="39">
        <v>23668.02</v>
      </c>
      <c r="I1806" s="40"/>
      <c r="K1806" s="36"/>
      <c r="L1806" s="2"/>
      <c r="M1806" s="38"/>
      <c r="N1806" s="38"/>
      <c r="O1806" s="38"/>
    </row>
    <row r="1807">
      <c r="A1807" s="15" t="s">
        <v>35</v>
      </c>
      <c r="B1807" s="36" t="s">
        <v>1854</v>
      </c>
      <c r="C1807" s="37" t="s">
        <v>520</v>
      </c>
      <c r="D1807" s="29" t="str">
        <f t="shared" si="1"/>
        <v>Total</v>
      </c>
      <c r="E1807" s="29" t="str">
        <f t="shared" si="5"/>
        <v>0</v>
      </c>
      <c r="F1807" s="35" t="str">
        <f t="shared" si="6"/>
        <v>TOTAL SA EUR2.5 (FP)</v>
      </c>
      <c r="G1807" s="32">
        <f t="shared" si="7"/>
        <v>168252.35</v>
      </c>
      <c r="H1807" s="39">
        <v>168252.35</v>
      </c>
      <c r="I1807" s="40"/>
      <c r="K1807" s="36"/>
      <c r="L1807" s="2"/>
      <c r="M1807" s="38"/>
      <c r="N1807" s="38"/>
      <c r="O1807" s="38"/>
    </row>
    <row r="1808">
      <c r="A1808" s="15" t="s">
        <v>35</v>
      </c>
      <c r="B1808" s="36" t="s">
        <v>1855</v>
      </c>
      <c r="C1808" s="37" t="s">
        <v>520</v>
      </c>
      <c r="D1808" s="29" t="str">
        <f t="shared" si="1"/>
        <v>0</v>
      </c>
      <c r="E1808" s="29" t="str">
        <f t="shared" si="5"/>
        <v>0</v>
      </c>
      <c r="F1808" s="29" t="str">
        <f t="shared" si="6"/>
        <v>0</v>
      </c>
      <c r="G1808" s="32" t="str">
        <f t="shared" si="7"/>
        <v>0</v>
      </c>
      <c r="H1808" s="39">
        <v>7345.99</v>
      </c>
      <c r="I1808" s="40"/>
      <c r="K1808" s="36"/>
      <c r="L1808" s="2"/>
      <c r="M1808" s="38"/>
      <c r="N1808" s="38"/>
      <c r="O1808" s="38"/>
    </row>
    <row r="1809">
      <c r="A1809" s="15" t="s">
        <v>35</v>
      </c>
      <c r="B1809" s="36" t="s">
        <v>1856</v>
      </c>
      <c r="C1809" s="37" t="s">
        <v>520</v>
      </c>
      <c r="D1809" s="29" t="str">
        <f t="shared" si="1"/>
        <v>0</v>
      </c>
      <c r="E1809" s="29" t="str">
        <f t="shared" si="5"/>
        <v>0</v>
      </c>
      <c r="F1809" s="29" t="str">
        <f t="shared" si="6"/>
        <v>0</v>
      </c>
      <c r="G1809" s="32" t="str">
        <f t="shared" si="7"/>
        <v>0</v>
      </c>
      <c r="H1809" s="39">
        <v>7375.85</v>
      </c>
      <c r="I1809" s="40"/>
      <c r="K1809" s="36"/>
      <c r="L1809" s="2"/>
      <c r="M1809" s="38"/>
      <c r="N1809" s="38"/>
      <c r="O1809" s="38"/>
    </row>
    <row r="1810">
      <c r="A1810" s="15" t="s">
        <v>35</v>
      </c>
      <c r="B1810" s="36" t="s">
        <v>1857</v>
      </c>
      <c r="C1810" s="37" t="s">
        <v>520</v>
      </c>
      <c r="D1810" s="29" t="str">
        <f t="shared" si="1"/>
        <v>0</v>
      </c>
      <c r="E1810" s="29" t="str">
        <f t="shared" si="5"/>
        <v>0</v>
      </c>
      <c r="F1810" s="29" t="str">
        <f t="shared" si="6"/>
        <v>0</v>
      </c>
      <c r="G1810" s="32" t="str">
        <f t="shared" si="7"/>
        <v>0</v>
      </c>
      <c r="H1810" s="39">
        <v>5000.7</v>
      </c>
      <c r="I1810" s="40"/>
      <c r="K1810" s="36"/>
      <c r="L1810" s="2"/>
      <c r="M1810" s="38"/>
      <c r="N1810" s="38"/>
      <c r="O1810" s="38"/>
    </row>
    <row r="1811">
      <c r="A1811" s="15" t="s">
        <v>35</v>
      </c>
      <c r="B1811" s="36" t="s">
        <v>1858</v>
      </c>
      <c r="C1811" s="37" t="s">
        <v>520</v>
      </c>
      <c r="D1811" s="29" t="str">
        <f t="shared" si="1"/>
        <v>0</v>
      </c>
      <c r="E1811" s="29" t="str">
        <f t="shared" si="5"/>
        <v>0</v>
      </c>
      <c r="F1811" s="29" t="str">
        <f t="shared" si="6"/>
        <v>0</v>
      </c>
      <c r="G1811" s="32" t="str">
        <f t="shared" si="7"/>
        <v>0</v>
      </c>
      <c r="H1811" s="39">
        <v>10382.02</v>
      </c>
      <c r="I1811" s="40"/>
      <c r="K1811" s="36"/>
      <c r="L1811" s="2"/>
      <c r="M1811" s="38"/>
      <c r="N1811" s="38"/>
      <c r="O1811" s="38"/>
    </row>
    <row r="1812">
      <c r="A1812" s="15" t="s">
        <v>35</v>
      </c>
      <c r="B1812" s="36" t="s">
        <v>1859</v>
      </c>
      <c r="C1812" s="37" t="s">
        <v>520</v>
      </c>
      <c r="D1812" s="29" t="str">
        <f t="shared" si="1"/>
        <v>0</v>
      </c>
      <c r="E1812" s="29" t="str">
        <f t="shared" si="5"/>
        <v>0</v>
      </c>
      <c r="F1812" s="29" t="str">
        <f t="shared" si="6"/>
        <v>0</v>
      </c>
      <c r="G1812" s="32" t="str">
        <f t="shared" si="7"/>
        <v>0</v>
      </c>
      <c r="H1812" s="39">
        <v>220295.38</v>
      </c>
      <c r="I1812" s="40"/>
      <c r="K1812" s="36"/>
      <c r="L1812" s="2"/>
      <c r="M1812" s="38"/>
      <c r="N1812" s="38"/>
      <c r="O1812" s="38"/>
    </row>
    <row r="1813">
      <c r="A1813" s="15" t="s">
        <v>35</v>
      </c>
      <c r="B1813" s="36" t="s">
        <v>1860</v>
      </c>
      <c r="C1813" s="37" t="s">
        <v>520</v>
      </c>
      <c r="D1813" s="29" t="str">
        <f t="shared" si="1"/>
        <v>0</v>
      </c>
      <c r="E1813" s="29" t="str">
        <f t="shared" si="5"/>
        <v>0</v>
      </c>
      <c r="F1813" s="29" t="str">
        <f t="shared" si="6"/>
        <v>0</v>
      </c>
      <c r="G1813" s="32" t="str">
        <f t="shared" si="7"/>
        <v>0</v>
      </c>
      <c r="H1813" s="39">
        <v>7687.02</v>
      </c>
      <c r="I1813" s="40"/>
      <c r="K1813" s="36"/>
      <c r="L1813" s="2"/>
      <c r="M1813" s="38"/>
      <c r="N1813" s="38"/>
      <c r="O1813" s="38"/>
    </row>
    <row r="1814">
      <c r="A1814" s="15" t="s">
        <v>35</v>
      </c>
      <c r="B1814" s="36" t="s">
        <v>1861</v>
      </c>
      <c r="C1814" s="37" t="s">
        <v>520</v>
      </c>
      <c r="D1814" s="29" t="str">
        <f t="shared" si="1"/>
        <v>0</v>
      </c>
      <c r="E1814" s="29" t="str">
        <f t="shared" si="5"/>
        <v>0</v>
      </c>
      <c r="F1814" s="29" t="str">
        <f t="shared" si="6"/>
        <v>0</v>
      </c>
      <c r="G1814" s="32" t="str">
        <f t="shared" si="7"/>
        <v>0</v>
      </c>
      <c r="H1814" s="39">
        <v>10898.02</v>
      </c>
      <c r="I1814" s="40"/>
      <c r="K1814" s="36"/>
      <c r="L1814" s="2"/>
      <c r="M1814" s="38"/>
      <c r="N1814" s="38"/>
      <c r="O1814" s="38"/>
    </row>
    <row r="1815">
      <c r="A1815" s="15" t="s">
        <v>35</v>
      </c>
      <c r="B1815" s="36" t="s">
        <v>1862</v>
      </c>
      <c r="C1815" s="37" t="s">
        <v>520</v>
      </c>
      <c r="D1815" s="29" t="str">
        <f t="shared" si="1"/>
        <v>0</v>
      </c>
      <c r="E1815" s="29" t="str">
        <f t="shared" si="5"/>
        <v>0</v>
      </c>
      <c r="F1815" s="29" t="str">
        <f t="shared" si="6"/>
        <v>0</v>
      </c>
      <c r="G1815" s="32" t="str">
        <f t="shared" si="7"/>
        <v>0</v>
      </c>
      <c r="H1815" s="39">
        <v>4605.27</v>
      </c>
      <c r="I1815" s="40"/>
      <c r="K1815" s="36"/>
      <c r="L1815" s="2"/>
      <c r="M1815" s="38"/>
      <c r="N1815" s="38"/>
      <c r="O1815" s="38"/>
    </row>
    <row r="1816">
      <c r="A1816" s="15" t="s">
        <v>35</v>
      </c>
      <c r="B1816" s="36" t="s">
        <v>1863</v>
      </c>
      <c r="C1816" s="37" t="s">
        <v>520</v>
      </c>
      <c r="D1816" s="29" t="str">
        <f t="shared" si="1"/>
        <v>0</v>
      </c>
      <c r="E1816" s="29" t="str">
        <f t="shared" si="5"/>
        <v>0</v>
      </c>
      <c r="F1816" s="29" t="str">
        <f t="shared" si="6"/>
        <v>0</v>
      </c>
      <c r="G1816" s="32" t="str">
        <f t="shared" si="7"/>
        <v>0</v>
      </c>
      <c r="H1816" s="39">
        <v>43488.41</v>
      </c>
      <c r="I1816" s="40"/>
      <c r="K1816" s="36"/>
      <c r="L1816" s="2"/>
      <c r="M1816" s="38"/>
      <c r="N1816" s="38"/>
      <c r="O1816" s="38"/>
    </row>
    <row r="1817">
      <c r="A1817" s="15" t="s">
        <v>35</v>
      </c>
      <c r="B1817" s="36" t="s">
        <v>1864</v>
      </c>
      <c r="C1817" s="37" t="s">
        <v>520</v>
      </c>
      <c r="D1817" s="29" t="str">
        <f t="shared" si="1"/>
        <v>0</v>
      </c>
      <c r="E1817" s="29" t="str">
        <f t="shared" si="5"/>
        <v>0</v>
      </c>
      <c r="F1817" s="29" t="str">
        <f t="shared" si="6"/>
        <v>0</v>
      </c>
      <c r="G1817" s="32" t="str">
        <f t="shared" si="7"/>
        <v>0</v>
      </c>
      <c r="H1817" s="39">
        <v>9227.15</v>
      </c>
      <c r="I1817" s="40"/>
      <c r="K1817" s="36"/>
      <c r="L1817" s="2"/>
      <c r="M1817" s="38"/>
      <c r="N1817" s="38"/>
      <c r="O1817" s="38"/>
    </row>
    <row r="1818">
      <c r="A1818" s="15" t="s">
        <v>35</v>
      </c>
      <c r="B1818" s="36" t="s">
        <v>1865</v>
      </c>
      <c r="C1818" s="37" t="s">
        <v>520</v>
      </c>
      <c r="D1818" s="29" t="str">
        <f t="shared" si="1"/>
        <v>0</v>
      </c>
      <c r="E1818" s="29" t="str">
        <f t="shared" si="5"/>
        <v>0</v>
      </c>
      <c r="F1818" s="29" t="str">
        <f t="shared" si="6"/>
        <v>0</v>
      </c>
      <c r="G1818" s="32" t="str">
        <f t="shared" si="7"/>
        <v>0</v>
      </c>
      <c r="H1818" s="39">
        <v>10687.53</v>
      </c>
      <c r="I1818" s="40"/>
      <c r="K1818" s="36"/>
      <c r="L1818" s="2"/>
      <c r="M1818" s="38"/>
      <c r="N1818" s="38"/>
      <c r="O1818" s="38"/>
    </row>
    <row r="1819">
      <c r="A1819" s="15" t="s">
        <v>35</v>
      </c>
      <c r="B1819" s="36" t="s">
        <v>1866</v>
      </c>
      <c r="C1819" s="37" t="s">
        <v>520</v>
      </c>
      <c r="D1819" s="29" t="str">
        <f t="shared" si="1"/>
        <v>0</v>
      </c>
      <c r="E1819" s="29" t="str">
        <f t="shared" si="5"/>
        <v>0</v>
      </c>
      <c r="F1819" s="29" t="str">
        <f t="shared" si="6"/>
        <v>0</v>
      </c>
      <c r="G1819" s="32" t="str">
        <f t="shared" si="7"/>
        <v>0</v>
      </c>
      <c r="H1819" s="39">
        <v>12065.5</v>
      </c>
      <c r="I1819" s="40"/>
      <c r="K1819" s="36"/>
      <c r="L1819" s="2"/>
      <c r="M1819" s="38"/>
      <c r="N1819" s="38"/>
      <c r="O1819" s="38"/>
    </row>
    <row r="1820">
      <c r="A1820" s="15" t="s">
        <v>35</v>
      </c>
      <c r="B1820" s="36" t="s">
        <v>1867</v>
      </c>
      <c r="C1820" s="37" t="s">
        <v>520</v>
      </c>
      <c r="D1820" s="29" t="str">
        <f t="shared" si="1"/>
        <v>0</v>
      </c>
      <c r="E1820" s="29" t="str">
        <f t="shared" si="5"/>
        <v>0</v>
      </c>
      <c r="F1820" s="29" t="str">
        <f t="shared" si="6"/>
        <v>0</v>
      </c>
      <c r="G1820" s="32" t="str">
        <f t="shared" si="7"/>
        <v>0</v>
      </c>
      <c r="H1820" s="39">
        <v>11723.53</v>
      </c>
      <c r="I1820" s="40"/>
      <c r="K1820" s="36"/>
      <c r="L1820" s="2"/>
      <c r="M1820" s="38"/>
      <c r="N1820" s="38"/>
      <c r="O1820" s="38"/>
    </row>
    <row r="1821">
      <c r="A1821" s="15" t="s">
        <v>35</v>
      </c>
      <c r="B1821" s="36" t="s">
        <v>1868</v>
      </c>
      <c r="C1821" s="37" t="s">
        <v>520</v>
      </c>
      <c r="D1821" s="29" t="str">
        <f t="shared" si="1"/>
        <v>0</v>
      </c>
      <c r="E1821" s="29" t="str">
        <f t="shared" si="5"/>
        <v>0</v>
      </c>
      <c r="F1821" s="29" t="str">
        <f t="shared" si="6"/>
        <v>0</v>
      </c>
      <c r="G1821" s="32" t="str">
        <f t="shared" si="7"/>
        <v>0</v>
      </c>
      <c r="H1821" s="39">
        <v>44988.21</v>
      </c>
      <c r="I1821" s="40"/>
      <c r="K1821" s="36"/>
      <c r="L1821" s="2"/>
      <c r="M1821" s="38"/>
      <c r="N1821" s="38"/>
      <c r="O1821" s="38"/>
    </row>
    <row r="1822">
      <c r="A1822" s="15" t="s">
        <v>35</v>
      </c>
      <c r="B1822" s="36" t="s">
        <v>1869</v>
      </c>
      <c r="C1822" s="37" t="s">
        <v>520</v>
      </c>
      <c r="D1822" s="29" t="str">
        <f t="shared" si="1"/>
        <v>0</v>
      </c>
      <c r="E1822" s="29" t="str">
        <f t="shared" si="5"/>
        <v>0</v>
      </c>
      <c r="F1822" s="29" t="str">
        <f t="shared" si="6"/>
        <v>0</v>
      </c>
      <c r="G1822" s="32" t="str">
        <f t="shared" si="7"/>
        <v>0</v>
      </c>
      <c r="H1822" s="39">
        <v>4964.52</v>
      </c>
      <c r="I1822" s="40"/>
      <c r="K1822" s="36"/>
      <c r="L1822" s="2"/>
      <c r="M1822" s="38"/>
      <c r="N1822" s="38"/>
      <c r="O1822" s="38"/>
    </row>
    <row r="1823">
      <c r="A1823" s="15" t="s">
        <v>35</v>
      </c>
      <c r="B1823" s="36" t="s">
        <v>1870</v>
      </c>
      <c r="C1823" s="37" t="s">
        <v>520</v>
      </c>
      <c r="D1823" s="29" t="str">
        <f t="shared" si="1"/>
        <v>0</v>
      </c>
      <c r="E1823" s="29" t="str">
        <f t="shared" si="5"/>
        <v>0</v>
      </c>
      <c r="F1823" s="29" t="str">
        <f t="shared" si="6"/>
        <v>0</v>
      </c>
      <c r="G1823" s="32" t="str">
        <f t="shared" si="7"/>
        <v>0</v>
      </c>
      <c r="H1823" s="39">
        <v>11769.83</v>
      </c>
      <c r="I1823" s="40"/>
      <c r="K1823" s="36"/>
      <c r="L1823" s="2"/>
      <c r="M1823" s="38"/>
      <c r="N1823" s="38"/>
      <c r="O1823" s="38"/>
    </row>
    <row r="1824">
      <c r="A1824" s="15" t="s">
        <v>35</v>
      </c>
      <c r="B1824" s="36" t="s">
        <v>1871</v>
      </c>
      <c r="C1824" s="37" t="s">
        <v>520</v>
      </c>
      <c r="D1824" s="29" t="str">
        <f t="shared" si="1"/>
        <v>0</v>
      </c>
      <c r="E1824" s="29" t="str">
        <f t="shared" si="5"/>
        <v>0</v>
      </c>
      <c r="F1824" s="29" t="str">
        <f t="shared" si="6"/>
        <v>0</v>
      </c>
      <c r="G1824" s="32" t="str">
        <f t="shared" si="7"/>
        <v>0</v>
      </c>
      <c r="H1824" s="39">
        <v>12095.86</v>
      </c>
      <c r="I1824" s="40"/>
      <c r="K1824" s="36"/>
      <c r="L1824" s="2"/>
      <c r="M1824" s="38"/>
      <c r="N1824" s="38"/>
      <c r="O1824" s="38"/>
    </row>
    <row r="1825">
      <c r="A1825" s="15" t="s">
        <v>35</v>
      </c>
      <c r="B1825" s="36" t="s">
        <v>1872</v>
      </c>
      <c r="C1825" s="37" t="s">
        <v>520</v>
      </c>
      <c r="D1825" s="29" t="str">
        <f t="shared" si="1"/>
        <v>0</v>
      </c>
      <c r="E1825" s="29" t="str">
        <f t="shared" si="5"/>
        <v>0</v>
      </c>
      <c r="F1825" s="29" t="str">
        <f t="shared" si="6"/>
        <v>0</v>
      </c>
      <c r="G1825" s="32" t="str">
        <f t="shared" si="7"/>
        <v>0</v>
      </c>
      <c r="H1825" s="39">
        <v>11277.7</v>
      </c>
      <c r="I1825" s="40"/>
      <c r="K1825" s="36"/>
      <c r="L1825" s="2"/>
      <c r="M1825" s="38"/>
      <c r="N1825" s="38"/>
      <c r="O1825" s="38"/>
    </row>
    <row r="1826">
      <c r="A1826" s="15" t="s">
        <v>35</v>
      </c>
      <c r="B1826" s="36" t="s">
        <v>1873</v>
      </c>
      <c r="C1826" s="37" t="s">
        <v>520</v>
      </c>
      <c r="D1826" s="29" t="str">
        <f t="shared" si="1"/>
        <v>0</v>
      </c>
      <c r="E1826" s="29" t="str">
        <f t="shared" si="5"/>
        <v>0</v>
      </c>
      <c r="F1826" s="29" t="str">
        <f t="shared" si="6"/>
        <v>0</v>
      </c>
      <c r="G1826" s="32" t="str">
        <f t="shared" si="7"/>
        <v>0</v>
      </c>
      <c r="H1826" s="39">
        <v>5771.44</v>
      </c>
      <c r="I1826" s="40"/>
      <c r="K1826" s="36"/>
      <c r="L1826" s="2"/>
      <c r="M1826" s="38"/>
      <c r="N1826" s="38"/>
      <c r="O1826" s="38"/>
    </row>
    <row r="1827">
      <c r="A1827" s="15" t="s">
        <v>35</v>
      </c>
      <c r="B1827" s="36" t="s">
        <v>1874</v>
      </c>
      <c r="C1827" s="37" t="s">
        <v>520</v>
      </c>
      <c r="D1827" s="29" t="str">
        <f t="shared" si="1"/>
        <v>0</v>
      </c>
      <c r="E1827" s="29" t="str">
        <f t="shared" si="5"/>
        <v>0</v>
      </c>
      <c r="F1827" s="29" t="str">
        <f t="shared" si="6"/>
        <v>0</v>
      </c>
      <c r="G1827" s="32" t="str">
        <f t="shared" si="7"/>
        <v>0</v>
      </c>
      <c r="H1827" s="39">
        <v>4887.97</v>
      </c>
      <c r="I1827" s="40"/>
      <c r="K1827" s="36"/>
      <c r="L1827" s="2"/>
      <c r="M1827" s="38"/>
      <c r="N1827" s="38"/>
      <c r="O1827" s="38"/>
    </row>
    <row r="1828">
      <c r="A1828" s="15" t="s">
        <v>35</v>
      </c>
      <c r="B1828" s="36" t="s">
        <v>1875</v>
      </c>
      <c r="C1828" s="37" t="s">
        <v>520</v>
      </c>
      <c r="D1828" s="29" t="str">
        <f t="shared" si="1"/>
        <v>0</v>
      </c>
      <c r="E1828" s="29" t="str">
        <f t="shared" si="5"/>
        <v>0</v>
      </c>
      <c r="F1828" s="29" t="str">
        <f t="shared" si="6"/>
        <v>0</v>
      </c>
      <c r="G1828" s="32" t="str">
        <f t="shared" si="7"/>
        <v>0</v>
      </c>
      <c r="H1828" s="39">
        <v>20437.56</v>
      </c>
      <c r="I1828" s="40"/>
      <c r="K1828" s="36"/>
      <c r="L1828" s="2"/>
      <c r="M1828" s="38"/>
      <c r="N1828" s="38"/>
      <c r="O1828" s="38"/>
    </row>
    <row r="1829">
      <c r="A1829" s="15" t="s">
        <v>35</v>
      </c>
      <c r="B1829" s="36" t="s">
        <v>1876</v>
      </c>
      <c r="C1829" s="37" t="s">
        <v>520</v>
      </c>
      <c r="D1829" s="29" t="str">
        <f t="shared" si="1"/>
        <v>0</v>
      </c>
      <c r="E1829" s="29" t="str">
        <f t="shared" si="5"/>
        <v>0</v>
      </c>
      <c r="F1829" s="29" t="str">
        <f t="shared" si="6"/>
        <v>0</v>
      </c>
      <c r="G1829" s="32" t="str">
        <f t="shared" si="7"/>
        <v>0</v>
      </c>
      <c r="H1829" s="39">
        <v>70776.16</v>
      </c>
      <c r="I1829" s="40"/>
      <c r="K1829" s="36"/>
      <c r="L1829" s="2"/>
      <c r="M1829" s="38"/>
      <c r="N1829" s="38"/>
      <c r="O1829" s="38"/>
    </row>
    <row r="1830">
      <c r="A1830" s="15" t="s">
        <v>35</v>
      </c>
      <c r="B1830" s="36" t="s">
        <v>1877</v>
      </c>
      <c r="C1830" s="37" t="s">
        <v>520</v>
      </c>
      <c r="D1830" s="29" t="str">
        <f t="shared" si="1"/>
        <v>0</v>
      </c>
      <c r="E1830" s="29" t="str">
        <f t="shared" si="5"/>
        <v>0</v>
      </c>
      <c r="F1830" s="29" t="str">
        <f t="shared" si="6"/>
        <v>0</v>
      </c>
      <c r="G1830" s="32" t="str">
        <f t="shared" si="7"/>
        <v>0</v>
      </c>
      <c r="H1830" s="39">
        <v>23132.29</v>
      </c>
      <c r="I1830" s="40"/>
      <c r="K1830" s="36"/>
      <c r="L1830" s="2"/>
      <c r="M1830" s="38"/>
      <c r="N1830" s="38"/>
      <c r="O1830" s="38"/>
    </row>
    <row r="1831">
      <c r="A1831" s="15" t="s">
        <v>35</v>
      </c>
      <c r="B1831" s="36" t="s">
        <v>1878</v>
      </c>
      <c r="C1831" s="37" t="s">
        <v>520</v>
      </c>
      <c r="D1831" s="29" t="str">
        <f t="shared" si="1"/>
        <v>0</v>
      </c>
      <c r="E1831" s="29" t="str">
        <f t="shared" si="5"/>
        <v>0</v>
      </c>
      <c r="F1831" s="29" t="str">
        <f t="shared" si="6"/>
        <v>0</v>
      </c>
      <c r="G1831" s="32" t="str">
        <f t="shared" si="7"/>
        <v>0</v>
      </c>
      <c r="H1831" s="39">
        <v>12623.7</v>
      </c>
      <c r="I1831" s="40"/>
      <c r="K1831" s="36"/>
      <c r="L1831" s="2"/>
      <c r="M1831" s="38"/>
      <c r="N1831" s="38"/>
      <c r="O1831" s="38"/>
    </row>
    <row r="1832">
      <c r="A1832" s="15" t="s">
        <v>35</v>
      </c>
      <c r="B1832" s="36" t="s">
        <v>1879</v>
      </c>
      <c r="C1832" s="37" t="s">
        <v>520</v>
      </c>
      <c r="D1832" s="29" t="str">
        <f t="shared" si="1"/>
        <v>0</v>
      </c>
      <c r="E1832" s="29" t="str">
        <f t="shared" si="5"/>
        <v>0</v>
      </c>
      <c r="F1832" s="29" t="str">
        <f t="shared" si="6"/>
        <v>0</v>
      </c>
      <c r="G1832" s="32" t="str">
        <f t="shared" si="7"/>
        <v>0</v>
      </c>
      <c r="H1832" s="39">
        <v>5443.12</v>
      </c>
      <c r="I1832" s="40"/>
      <c r="K1832" s="36"/>
      <c r="L1832" s="2"/>
      <c r="M1832" s="38"/>
      <c r="N1832" s="38"/>
      <c r="O1832" s="38"/>
    </row>
    <row r="1833">
      <c r="A1833" s="15" t="s">
        <v>35</v>
      </c>
      <c r="B1833" s="36" t="s">
        <v>1880</v>
      </c>
      <c r="C1833" s="37" t="s">
        <v>520</v>
      </c>
      <c r="D1833" s="29" t="str">
        <f t="shared" si="1"/>
        <v>0</v>
      </c>
      <c r="E1833" s="29" t="str">
        <f t="shared" si="5"/>
        <v>0</v>
      </c>
      <c r="F1833" s="29" t="str">
        <f t="shared" si="6"/>
        <v>0</v>
      </c>
      <c r="G1833" s="32" t="str">
        <f t="shared" si="7"/>
        <v>0</v>
      </c>
      <c r="H1833" s="39">
        <v>90012.16</v>
      </c>
      <c r="I1833" s="40"/>
      <c r="K1833" s="36"/>
      <c r="L1833" s="2"/>
      <c r="M1833" s="38"/>
      <c r="N1833" s="38"/>
      <c r="O1833" s="38"/>
    </row>
    <row r="1834">
      <c r="A1834" s="15" t="s">
        <v>35</v>
      </c>
      <c r="B1834" s="36" t="s">
        <v>1881</v>
      </c>
      <c r="C1834" s="37" t="s">
        <v>520</v>
      </c>
      <c r="D1834" s="29" t="str">
        <f t="shared" si="1"/>
        <v>0</v>
      </c>
      <c r="E1834" s="29" t="str">
        <f t="shared" si="5"/>
        <v>0</v>
      </c>
      <c r="F1834" s="29" t="str">
        <f t="shared" si="6"/>
        <v>0</v>
      </c>
      <c r="G1834" s="32" t="str">
        <f t="shared" si="7"/>
        <v>0</v>
      </c>
      <c r="H1834" s="39">
        <v>11399.07</v>
      </c>
      <c r="I1834" s="40"/>
      <c r="K1834" s="36"/>
      <c r="L1834" s="2"/>
      <c r="M1834" s="38"/>
      <c r="N1834" s="38"/>
      <c r="O1834" s="38"/>
    </row>
    <row r="1835">
      <c r="A1835" s="15" t="s">
        <v>35</v>
      </c>
      <c r="B1835" s="36" t="s">
        <v>1882</v>
      </c>
      <c r="C1835" s="37" t="s">
        <v>520</v>
      </c>
      <c r="D1835" s="29" t="str">
        <f t="shared" si="1"/>
        <v>0</v>
      </c>
      <c r="E1835" s="29" t="str">
        <f t="shared" si="5"/>
        <v>0</v>
      </c>
      <c r="F1835" s="29" t="str">
        <f t="shared" si="6"/>
        <v>0</v>
      </c>
      <c r="G1835" s="32" t="str">
        <f t="shared" si="7"/>
        <v>0</v>
      </c>
      <c r="H1835" s="39">
        <v>11973.96</v>
      </c>
      <c r="I1835" s="40"/>
      <c r="K1835" s="36"/>
      <c r="L1835" s="2"/>
      <c r="M1835" s="38"/>
      <c r="N1835" s="38"/>
      <c r="O1835" s="38"/>
    </row>
    <row r="1836">
      <c r="A1836" s="15" t="s">
        <v>35</v>
      </c>
      <c r="B1836" s="36" t="s">
        <v>1883</v>
      </c>
      <c r="C1836" s="37" t="s">
        <v>520</v>
      </c>
      <c r="D1836" s="29" t="str">
        <f t="shared" si="1"/>
        <v>0</v>
      </c>
      <c r="E1836" s="29" t="str">
        <f t="shared" si="5"/>
        <v>0</v>
      </c>
      <c r="F1836" s="29" t="str">
        <f t="shared" si="6"/>
        <v>0</v>
      </c>
      <c r="G1836" s="32" t="str">
        <f t="shared" si="7"/>
        <v>0</v>
      </c>
      <c r="H1836" s="39">
        <v>7502.83</v>
      </c>
      <c r="I1836" s="40"/>
      <c r="K1836" s="36"/>
      <c r="L1836" s="2"/>
      <c r="M1836" s="38"/>
      <c r="N1836" s="38"/>
      <c r="O1836" s="38"/>
    </row>
    <row r="1837">
      <c r="A1837" s="15" t="s">
        <v>35</v>
      </c>
      <c r="B1837" s="36" t="s">
        <v>1884</v>
      </c>
      <c r="C1837" s="37" t="s">
        <v>520</v>
      </c>
      <c r="D1837" s="29" t="str">
        <f t="shared" si="1"/>
        <v>0</v>
      </c>
      <c r="E1837" s="29" t="str">
        <f t="shared" si="5"/>
        <v>0</v>
      </c>
      <c r="F1837" s="29" t="str">
        <f t="shared" si="6"/>
        <v>0</v>
      </c>
      <c r="G1837" s="32" t="str">
        <f t="shared" si="7"/>
        <v>0</v>
      </c>
      <c r="H1837" s="39">
        <v>9311.3</v>
      </c>
      <c r="I1837" s="40"/>
      <c r="K1837" s="36"/>
      <c r="L1837" s="2"/>
      <c r="M1837" s="38"/>
      <c r="N1837" s="38"/>
      <c r="O1837" s="38"/>
    </row>
    <row r="1838">
      <c r="A1838" s="15" t="s">
        <v>35</v>
      </c>
      <c r="B1838" s="36" t="s">
        <v>1885</v>
      </c>
      <c r="C1838" s="37" t="s">
        <v>520</v>
      </c>
      <c r="D1838" s="29" t="str">
        <f t="shared" si="1"/>
        <v>0</v>
      </c>
      <c r="E1838" s="29" t="str">
        <f t="shared" si="5"/>
        <v>0</v>
      </c>
      <c r="F1838" s="29" t="str">
        <f t="shared" si="6"/>
        <v>0</v>
      </c>
      <c r="G1838" s="32" t="str">
        <f t="shared" si="7"/>
        <v>0</v>
      </c>
      <c r="H1838" s="39">
        <v>34191.36</v>
      </c>
      <c r="I1838" s="40"/>
      <c r="K1838" s="36"/>
      <c r="L1838" s="2"/>
      <c r="M1838" s="38"/>
      <c r="N1838" s="38"/>
      <c r="O1838" s="38"/>
    </row>
    <row r="1839">
      <c r="A1839" s="15" t="s">
        <v>35</v>
      </c>
      <c r="B1839" s="36" t="s">
        <v>1886</v>
      </c>
      <c r="C1839" s="37" t="s">
        <v>520</v>
      </c>
      <c r="D1839" s="29" t="str">
        <f t="shared" si="1"/>
        <v>0</v>
      </c>
      <c r="E1839" s="29" t="str">
        <f t="shared" si="5"/>
        <v>0</v>
      </c>
      <c r="F1839" s="29" t="str">
        <f t="shared" si="6"/>
        <v>0</v>
      </c>
      <c r="G1839" s="32" t="str">
        <f t="shared" si="7"/>
        <v>0</v>
      </c>
      <c r="H1839" s="39">
        <v>46890.07</v>
      </c>
      <c r="I1839" s="40"/>
      <c r="K1839" s="36"/>
      <c r="L1839" s="2"/>
      <c r="M1839" s="38"/>
      <c r="N1839" s="38"/>
      <c r="O1839" s="38"/>
    </row>
    <row r="1840">
      <c r="A1840" s="15" t="s">
        <v>35</v>
      </c>
      <c r="B1840" s="36" t="s">
        <v>1887</v>
      </c>
      <c r="C1840" s="37" t="s">
        <v>520</v>
      </c>
      <c r="D1840" s="29" t="str">
        <f t="shared" si="1"/>
        <v>0</v>
      </c>
      <c r="E1840" s="29" t="str">
        <f t="shared" si="5"/>
        <v>0</v>
      </c>
      <c r="F1840" s="29" t="str">
        <f t="shared" si="6"/>
        <v>0</v>
      </c>
      <c r="G1840" s="32" t="str">
        <f t="shared" si="7"/>
        <v>0</v>
      </c>
      <c r="H1840" s="39">
        <v>86302.02</v>
      </c>
      <c r="I1840" s="40"/>
      <c r="K1840" s="36"/>
      <c r="L1840" s="2"/>
      <c r="M1840" s="38"/>
      <c r="N1840" s="38"/>
      <c r="O1840" s="38"/>
    </row>
    <row r="1841">
      <c r="A1841" s="15" t="s">
        <v>35</v>
      </c>
      <c r="B1841" s="36" t="s">
        <v>1888</v>
      </c>
      <c r="C1841" s="37" t="s">
        <v>520</v>
      </c>
      <c r="D1841" s="29" t="str">
        <f t="shared" si="1"/>
        <v>0</v>
      </c>
      <c r="E1841" s="29" t="str">
        <f t="shared" si="5"/>
        <v>0</v>
      </c>
      <c r="F1841" s="29" t="str">
        <f t="shared" si="6"/>
        <v>0</v>
      </c>
      <c r="G1841" s="32" t="str">
        <f t="shared" si="7"/>
        <v>0</v>
      </c>
      <c r="H1841" s="39">
        <v>105842.59</v>
      </c>
      <c r="I1841" s="40"/>
      <c r="K1841" s="36"/>
      <c r="L1841" s="2"/>
      <c r="M1841" s="38"/>
      <c r="N1841" s="38"/>
      <c r="O1841" s="38"/>
    </row>
    <row r="1842">
      <c r="A1842" s="15" t="s">
        <v>35</v>
      </c>
      <c r="B1842" s="36" t="s">
        <v>1889</v>
      </c>
      <c r="C1842" s="37" t="s">
        <v>520</v>
      </c>
      <c r="D1842" s="29" t="str">
        <f t="shared" si="1"/>
        <v>0</v>
      </c>
      <c r="E1842" s="29" t="str">
        <f t="shared" si="5"/>
        <v>0</v>
      </c>
      <c r="F1842" s="29" t="str">
        <f t="shared" si="6"/>
        <v>0</v>
      </c>
      <c r="G1842" s="32" t="str">
        <f t="shared" si="7"/>
        <v>0</v>
      </c>
      <c r="H1842" s="39">
        <v>10702.23</v>
      </c>
      <c r="I1842" s="40"/>
      <c r="K1842" s="36"/>
      <c r="L1842" s="2"/>
      <c r="M1842" s="38"/>
      <c r="N1842" s="38"/>
      <c r="O1842" s="38"/>
    </row>
    <row r="1843">
      <c r="A1843" s="15" t="s">
        <v>35</v>
      </c>
      <c r="B1843" s="36" t="s">
        <v>1890</v>
      </c>
      <c r="C1843" s="37" t="s">
        <v>520</v>
      </c>
      <c r="D1843" s="29" t="str">
        <f t="shared" si="1"/>
        <v>0</v>
      </c>
      <c r="E1843" s="29" t="str">
        <f t="shared" si="5"/>
        <v>0</v>
      </c>
      <c r="F1843" s="29" t="str">
        <f t="shared" si="6"/>
        <v>0</v>
      </c>
      <c r="G1843" s="32" t="str">
        <f t="shared" si="7"/>
        <v>0</v>
      </c>
      <c r="H1843" s="39">
        <v>5708.55</v>
      </c>
      <c r="I1843" s="40"/>
      <c r="K1843" s="36"/>
      <c r="L1843" s="2"/>
      <c r="M1843" s="38"/>
      <c r="N1843" s="38"/>
      <c r="O1843" s="38"/>
    </row>
    <row r="1844">
      <c r="A1844" s="15" t="s">
        <v>35</v>
      </c>
      <c r="B1844" s="36" t="s">
        <v>1891</v>
      </c>
      <c r="C1844" s="37" t="s">
        <v>520</v>
      </c>
      <c r="D1844" s="29" t="str">
        <f t="shared" si="1"/>
        <v>0</v>
      </c>
      <c r="E1844" s="29" t="str">
        <f t="shared" si="5"/>
        <v>0</v>
      </c>
      <c r="F1844" s="29" t="str">
        <f t="shared" si="6"/>
        <v>0</v>
      </c>
      <c r="G1844" s="32" t="str">
        <f t="shared" si="7"/>
        <v>0</v>
      </c>
      <c r="H1844" s="39">
        <v>6839.14</v>
      </c>
      <c r="I1844" s="40"/>
      <c r="K1844" s="36"/>
      <c r="L1844" s="2"/>
      <c r="M1844" s="38"/>
      <c r="N1844" s="38"/>
      <c r="O1844" s="38"/>
    </row>
    <row r="1845">
      <c r="A1845" s="15" t="s">
        <v>35</v>
      </c>
      <c r="B1845" s="36" t="s">
        <v>1892</v>
      </c>
      <c r="C1845" s="37" t="s">
        <v>520</v>
      </c>
      <c r="D1845" s="29" t="str">
        <f t="shared" si="1"/>
        <v>0</v>
      </c>
      <c r="E1845" s="29" t="str">
        <f t="shared" si="5"/>
        <v>0</v>
      </c>
      <c r="F1845" s="29" t="str">
        <f t="shared" si="6"/>
        <v>0</v>
      </c>
      <c r="G1845" s="32" t="str">
        <f t="shared" si="7"/>
        <v>0</v>
      </c>
      <c r="H1845" s="39">
        <v>26860.19</v>
      </c>
      <c r="I1845" s="40"/>
      <c r="K1845" s="36"/>
      <c r="L1845" s="2"/>
      <c r="M1845" s="38"/>
      <c r="N1845" s="38"/>
      <c r="O1845" s="38"/>
    </row>
    <row r="1846">
      <c r="A1846" s="15" t="s">
        <v>35</v>
      </c>
      <c r="B1846" s="36" t="s">
        <v>1893</v>
      </c>
      <c r="C1846" s="37" t="s">
        <v>520</v>
      </c>
      <c r="D1846" s="29" t="str">
        <f t="shared" si="1"/>
        <v>0</v>
      </c>
      <c r="E1846" s="29" t="str">
        <f t="shared" si="5"/>
        <v>0</v>
      </c>
      <c r="F1846" s="29" t="str">
        <f t="shared" si="6"/>
        <v>0</v>
      </c>
      <c r="G1846" s="32" t="str">
        <f t="shared" si="7"/>
        <v>0</v>
      </c>
      <c r="H1846" s="39">
        <v>102099.26</v>
      </c>
      <c r="I1846" s="40"/>
      <c r="K1846" s="36"/>
      <c r="L1846" s="2"/>
      <c r="M1846" s="38"/>
      <c r="N1846" s="38"/>
      <c r="O1846" s="38"/>
    </row>
    <row r="1847">
      <c r="A1847" s="15" t="s">
        <v>35</v>
      </c>
      <c r="B1847" s="36" t="s">
        <v>1894</v>
      </c>
      <c r="C1847" s="37" t="s">
        <v>520</v>
      </c>
      <c r="D1847" s="29" t="str">
        <f t="shared" si="1"/>
        <v>0</v>
      </c>
      <c r="E1847" s="29" t="str">
        <f t="shared" si="5"/>
        <v>0</v>
      </c>
      <c r="F1847" s="29" t="str">
        <f t="shared" si="6"/>
        <v>0</v>
      </c>
      <c r="G1847" s="32" t="str">
        <f t="shared" si="7"/>
        <v>0</v>
      </c>
      <c r="H1847" s="39">
        <v>5395.66</v>
      </c>
      <c r="I1847" s="40"/>
      <c r="K1847" s="36"/>
      <c r="L1847" s="2"/>
      <c r="M1847" s="38"/>
      <c r="N1847" s="38"/>
      <c r="O1847" s="38"/>
    </row>
    <row r="1848">
      <c r="A1848" s="15" t="s">
        <v>35</v>
      </c>
      <c r="B1848" s="36" t="s">
        <v>1895</v>
      </c>
      <c r="C1848" s="37" t="s">
        <v>520</v>
      </c>
      <c r="D1848" s="29" t="str">
        <f t="shared" si="1"/>
        <v>0</v>
      </c>
      <c r="E1848" s="29" t="str">
        <f t="shared" si="5"/>
        <v>0</v>
      </c>
      <c r="F1848" s="29" t="str">
        <f t="shared" si="6"/>
        <v>0</v>
      </c>
      <c r="G1848" s="32" t="str">
        <f t="shared" si="7"/>
        <v>0</v>
      </c>
      <c r="H1848" s="39">
        <v>140878.03</v>
      </c>
      <c r="I1848" s="40"/>
      <c r="K1848" s="36"/>
      <c r="L1848" s="2"/>
      <c r="M1848" s="38"/>
      <c r="N1848" s="38"/>
      <c r="O1848" s="38"/>
    </row>
    <row r="1849">
      <c r="A1849" s="15" t="s">
        <v>35</v>
      </c>
      <c r="B1849" s="36" t="s">
        <v>1896</v>
      </c>
      <c r="C1849" s="37" t="s">
        <v>520</v>
      </c>
      <c r="D1849" s="29" t="str">
        <f t="shared" si="1"/>
        <v>0</v>
      </c>
      <c r="E1849" s="29" t="str">
        <f t="shared" si="5"/>
        <v>0</v>
      </c>
      <c r="F1849" s="29" t="str">
        <f t="shared" si="6"/>
        <v>0</v>
      </c>
      <c r="G1849" s="32" t="str">
        <f t="shared" si="7"/>
        <v>0</v>
      </c>
      <c r="H1849" s="39">
        <v>103426.05</v>
      </c>
      <c r="I1849" s="40"/>
      <c r="K1849" s="36"/>
      <c r="L1849" s="2"/>
      <c r="M1849" s="38"/>
      <c r="N1849" s="38"/>
      <c r="O1849" s="38"/>
    </row>
    <row r="1850">
      <c r="A1850" s="15" t="s">
        <v>35</v>
      </c>
      <c r="B1850" s="36" t="s">
        <v>1897</v>
      </c>
      <c r="C1850" s="37" t="s">
        <v>520</v>
      </c>
      <c r="D1850" s="29" t="str">
        <f t="shared" si="1"/>
        <v>0</v>
      </c>
      <c r="E1850" s="29" t="str">
        <f t="shared" si="5"/>
        <v>0</v>
      </c>
      <c r="F1850" s="29" t="str">
        <f t="shared" si="6"/>
        <v>0</v>
      </c>
      <c r="G1850" s="32" t="str">
        <f t="shared" si="7"/>
        <v>0</v>
      </c>
      <c r="H1850" s="39">
        <v>11084.29</v>
      </c>
      <c r="I1850" s="40"/>
      <c r="K1850" s="36"/>
      <c r="L1850" s="2"/>
      <c r="M1850" s="38"/>
      <c r="N1850" s="38"/>
      <c r="O1850" s="38"/>
    </row>
    <row r="1851">
      <c r="A1851" s="15" t="s">
        <v>35</v>
      </c>
      <c r="B1851" s="36" t="s">
        <v>1898</v>
      </c>
      <c r="C1851" s="37" t="s">
        <v>520</v>
      </c>
      <c r="D1851" s="29" t="str">
        <f t="shared" si="1"/>
        <v>0</v>
      </c>
      <c r="E1851" s="29" t="str">
        <f t="shared" si="5"/>
        <v>0</v>
      </c>
      <c r="F1851" s="29" t="str">
        <f t="shared" si="6"/>
        <v>0</v>
      </c>
      <c r="G1851" s="32" t="str">
        <f t="shared" si="7"/>
        <v>0</v>
      </c>
      <c r="H1851" s="39">
        <v>13670.88</v>
      </c>
      <c r="I1851" s="40"/>
      <c r="K1851" s="36"/>
      <c r="L1851" s="2"/>
      <c r="M1851" s="38"/>
      <c r="N1851" s="38"/>
      <c r="O1851" s="38"/>
    </row>
    <row r="1852">
      <c r="A1852" s="15" t="s">
        <v>35</v>
      </c>
      <c r="B1852" s="36" t="s">
        <v>1899</v>
      </c>
      <c r="C1852" s="37" t="s">
        <v>520</v>
      </c>
      <c r="D1852" s="29" t="str">
        <f t="shared" si="1"/>
        <v>0</v>
      </c>
      <c r="E1852" s="29" t="str">
        <f t="shared" si="5"/>
        <v>0</v>
      </c>
      <c r="F1852" s="29" t="str">
        <f t="shared" si="6"/>
        <v>0</v>
      </c>
      <c r="G1852" s="32" t="str">
        <f t="shared" si="7"/>
        <v>0</v>
      </c>
      <c r="H1852" s="39">
        <v>11927.86</v>
      </c>
      <c r="I1852" s="40"/>
      <c r="K1852" s="36"/>
      <c r="L1852" s="2"/>
      <c r="M1852" s="38"/>
      <c r="N1852" s="38"/>
      <c r="O1852" s="38"/>
    </row>
    <row r="1853">
      <c r="A1853" s="15" t="s">
        <v>35</v>
      </c>
      <c r="B1853" s="36" t="s">
        <v>1900</v>
      </c>
      <c r="C1853" s="37" t="s">
        <v>520</v>
      </c>
      <c r="D1853" s="29" t="str">
        <f t="shared" si="1"/>
        <v>0</v>
      </c>
      <c r="E1853" s="29" t="str">
        <f t="shared" si="5"/>
        <v>0</v>
      </c>
      <c r="F1853" s="29" t="str">
        <f t="shared" si="6"/>
        <v>0</v>
      </c>
      <c r="G1853" s="32" t="str">
        <f t="shared" si="7"/>
        <v>0</v>
      </c>
      <c r="H1853" s="39">
        <v>5834.54</v>
      </c>
      <c r="I1853" s="40"/>
      <c r="K1853" s="36"/>
      <c r="L1853" s="2"/>
      <c r="M1853" s="38"/>
      <c r="N1853" s="38"/>
      <c r="O1853" s="38"/>
    </row>
    <row r="1854">
      <c r="A1854" s="15" t="s">
        <v>35</v>
      </c>
      <c r="B1854" s="36" t="s">
        <v>1901</v>
      </c>
      <c r="C1854" s="37" t="s">
        <v>520</v>
      </c>
      <c r="D1854" s="29" t="str">
        <f t="shared" si="1"/>
        <v>0</v>
      </c>
      <c r="E1854" s="29" t="str">
        <f t="shared" si="5"/>
        <v>0</v>
      </c>
      <c r="F1854" s="29" t="str">
        <f t="shared" si="6"/>
        <v>0</v>
      </c>
      <c r="G1854" s="32" t="str">
        <f t="shared" si="7"/>
        <v>0</v>
      </c>
      <c r="H1854" s="39">
        <v>101552.94</v>
      </c>
      <c r="I1854" s="40"/>
      <c r="K1854" s="36"/>
      <c r="L1854" s="2"/>
      <c r="M1854" s="38"/>
      <c r="N1854" s="38"/>
      <c r="O1854" s="38"/>
    </row>
    <row r="1855">
      <c r="A1855" s="15" t="s">
        <v>35</v>
      </c>
      <c r="B1855" s="36" t="s">
        <v>1902</v>
      </c>
      <c r="C1855" s="37" t="s">
        <v>520</v>
      </c>
      <c r="D1855" s="29" t="str">
        <f t="shared" si="1"/>
        <v>0</v>
      </c>
      <c r="E1855" s="29" t="str">
        <f t="shared" si="5"/>
        <v>Vale</v>
      </c>
      <c r="F1855" s="35" t="str">
        <f t="shared" si="6"/>
        <v>VALE RIO DOCE(CIA) PF 'A' NPV</v>
      </c>
      <c r="G1855" s="32">
        <f t="shared" si="7"/>
        <v>38165.53</v>
      </c>
      <c r="H1855" s="39">
        <v>38165.53</v>
      </c>
      <c r="I1855" s="40"/>
      <c r="K1855" s="36"/>
      <c r="L1855" s="2"/>
      <c r="M1855" s="38"/>
      <c r="N1855" s="38"/>
      <c r="O1855" s="38"/>
    </row>
    <row r="1856">
      <c r="A1856" s="15" t="s">
        <v>35</v>
      </c>
      <c r="B1856" s="36" t="s">
        <v>1903</v>
      </c>
      <c r="C1856" s="37" t="s">
        <v>520</v>
      </c>
      <c r="D1856" s="29" t="str">
        <f t="shared" si="1"/>
        <v>0</v>
      </c>
      <c r="E1856" s="29" t="str">
        <f t="shared" si="5"/>
        <v>Vale</v>
      </c>
      <c r="F1856" s="35" t="str">
        <f t="shared" si="6"/>
        <v>VALE RIO DOCIE (CIA) COM NPV</v>
      </c>
      <c r="G1856" s="32">
        <f t="shared" si="7"/>
        <v>27456.67</v>
      </c>
      <c r="H1856" s="39">
        <v>27456.67</v>
      </c>
      <c r="I1856" s="40"/>
      <c r="K1856" s="36"/>
      <c r="L1856" s="2"/>
      <c r="M1856" s="38"/>
      <c r="N1856" s="38"/>
      <c r="O1856" s="38"/>
    </row>
    <row r="1857">
      <c r="A1857" s="15" t="s">
        <v>35</v>
      </c>
      <c r="B1857" s="36" t="s">
        <v>1904</v>
      </c>
      <c r="C1857" s="37" t="s">
        <v>520</v>
      </c>
      <c r="D1857" s="29" t="str">
        <f t="shared" si="1"/>
        <v>0</v>
      </c>
      <c r="E1857" s="29" t="str">
        <f t="shared" si="5"/>
        <v>0</v>
      </c>
      <c r="F1857" s="29" t="str">
        <f t="shared" si="6"/>
        <v>0</v>
      </c>
      <c r="G1857" s="32" t="str">
        <f t="shared" si="7"/>
        <v>0</v>
      </c>
      <c r="H1857" s="39">
        <v>50003.55</v>
      </c>
      <c r="I1857" s="40"/>
      <c r="K1857" s="36"/>
      <c r="L1857" s="2"/>
      <c r="M1857" s="38"/>
      <c r="N1857" s="38"/>
      <c r="O1857" s="38"/>
    </row>
    <row r="1858">
      <c r="A1858" s="15" t="s">
        <v>35</v>
      </c>
      <c r="B1858" s="36" t="s">
        <v>1905</v>
      </c>
      <c r="C1858" s="37" t="s">
        <v>520</v>
      </c>
      <c r="D1858" s="29" t="str">
        <f t="shared" si="1"/>
        <v>0</v>
      </c>
      <c r="E1858" s="29" t="str">
        <f t="shared" si="5"/>
        <v>0</v>
      </c>
      <c r="F1858" s="29" t="str">
        <f t="shared" si="6"/>
        <v>0</v>
      </c>
      <c r="G1858" s="32" t="str">
        <f t="shared" si="7"/>
        <v>0</v>
      </c>
      <c r="H1858" s="39">
        <v>11786.02</v>
      </c>
      <c r="I1858" s="40"/>
      <c r="K1858" s="36"/>
      <c r="L1858" s="2"/>
      <c r="M1858" s="38"/>
      <c r="N1858" s="38"/>
      <c r="O1858" s="38"/>
    </row>
    <row r="1859">
      <c r="A1859" s="15" t="s">
        <v>35</v>
      </c>
      <c r="B1859" s="36" t="s">
        <v>1906</v>
      </c>
      <c r="C1859" s="37" t="s">
        <v>520</v>
      </c>
      <c r="D1859" s="29" t="str">
        <f t="shared" si="1"/>
        <v>0</v>
      </c>
      <c r="E1859" s="29" t="str">
        <f t="shared" si="5"/>
        <v>0</v>
      </c>
      <c r="F1859" s="29" t="str">
        <f t="shared" si="6"/>
        <v>0</v>
      </c>
      <c r="G1859" s="32" t="str">
        <f t="shared" si="7"/>
        <v>0</v>
      </c>
      <c r="H1859" s="39">
        <v>35112.32</v>
      </c>
      <c r="I1859" s="40"/>
      <c r="K1859" s="36"/>
      <c r="L1859" s="2"/>
      <c r="M1859" s="38"/>
      <c r="N1859" s="38"/>
      <c r="O1859" s="38"/>
    </row>
    <row r="1860">
      <c r="A1860" s="15" t="s">
        <v>35</v>
      </c>
      <c r="B1860" s="36" t="s">
        <v>1907</v>
      </c>
      <c r="C1860" s="37" t="s">
        <v>520</v>
      </c>
      <c r="D1860" s="29" t="str">
        <f t="shared" si="1"/>
        <v>0</v>
      </c>
      <c r="E1860" s="29" t="str">
        <f t="shared" si="5"/>
        <v>0</v>
      </c>
      <c r="F1860" s="29" t="str">
        <f t="shared" si="6"/>
        <v>0</v>
      </c>
      <c r="G1860" s="32" t="str">
        <f t="shared" si="7"/>
        <v>0</v>
      </c>
      <c r="H1860" s="39">
        <v>8868.86</v>
      </c>
      <c r="I1860" s="40"/>
      <c r="K1860" s="36"/>
      <c r="L1860" s="2"/>
      <c r="M1860" s="38"/>
      <c r="N1860" s="38"/>
      <c r="O1860" s="38"/>
    </row>
    <row r="1861">
      <c r="A1861" s="15" t="s">
        <v>35</v>
      </c>
      <c r="B1861" s="36" t="s">
        <v>1908</v>
      </c>
      <c r="C1861" s="37" t="s">
        <v>520</v>
      </c>
      <c r="D1861" s="29" t="str">
        <f t="shared" si="1"/>
        <v>0</v>
      </c>
      <c r="E1861" s="29" t="str">
        <f t="shared" si="5"/>
        <v>0</v>
      </c>
      <c r="F1861" s="29" t="str">
        <f t="shared" si="6"/>
        <v>0</v>
      </c>
      <c r="G1861" s="32" t="str">
        <f t="shared" si="7"/>
        <v>0</v>
      </c>
      <c r="H1861" s="39">
        <v>11499.18</v>
      </c>
      <c r="I1861" s="40"/>
      <c r="K1861" s="36"/>
      <c r="L1861" s="2"/>
      <c r="M1861" s="38"/>
      <c r="N1861" s="38"/>
      <c r="O1861" s="38"/>
    </row>
    <row r="1862">
      <c r="A1862" s="15" t="s">
        <v>35</v>
      </c>
      <c r="B1862" s="36" t="s">
        <v>1909</v>
      </c>
      <c r="C1862" s="37" t="s">
        <v>520</v>
      </c>
      <c r="D1862" s="29" t="str">
        <f t="shared" si="1"/>
        <v>0</v>
      </c>
      <c r="E1862" s="29" t="str">
        <f t="shared" si="5"/>
        <v>0</v>
      </c>
      <c r="F1862" s="29" t="str">
        <f t="shared" si="6"/>
        <v>0</v>
      </c>
      <c r="G1862" s="32" t="str">
        <f t="shared" si="7"/>
        <v>0</v>
      </c>
      <c r="H1862" s="39">
        <v>22839.15</v>
      </c>
      <c r="I1862" s="40"/>
      <c r="K1862" s="36"/>
      <c r="L1862" s="2"/>
      <c r="M1862" s="38"/>
      <c r="N1862" s="38"/>
      <c r="O1862" s="38"/>
    </row>
    <row r="1863">
      <c r="A1863" s="15" t="s">
        <v>35</v>
      </c>
      <c r="B1863" s="36" t="s">
        <v>1910</v>
      </c>
      <c r="C1863" s="37" t="s">
        <v>520</v>
      </c>
      <c r="D1863" s="29" t="str">
        <f t="shared" si="1"/>
        <v>0</v>
      </c>
      <c r="E1863" s="29" t="str">
        <f t="shared" si="5"/>
        <v>0</v>
      </c>
      <c r="F1863" s="29" t="str">
        <f t="shared" si="6"/>
        <v>0</v>
      </c>
      <c r="G1863" s="32" t="str">
        <f t="shared" si="7"/>
        <v>0</v>
      </c>
      <c r="H1863" s="39">
        <v>8639.52</v>
      </c>
      <c r="I1863" s="40"/>
      <c r="K1863" s="36"/>
      <c r="L1863" s="2"/>
      <c r="M1863" s="38"/>
      <c r="N1863" s="38"/>
      <c r="O1863" s="38"/>
    </row>
    <row r="1864">
      <c r="A1864" s="15" t="s">
        <v>35</v>
      </c>
      <c r="B1864" s="36" t="s">
        <v>1911</v>
      </c>
      <c r="C1864" s="37" t="s">
        <v>520</v>
      </c>
      <c r="D1864" s="29" t="str">
        <f t="shared" si="1"/>
        <v>0</v>
      </c>
      <c r="E1864" s="29" t="str">
        <f t="shared" si="5"/>
        <v>0</v>
      </c>
      <c r="F1864" s="29" t="str">
        <f t="shared" si="6"/>
        <v>0</v>
      </c>
      <c r="G1864" s="32" t="str">
        <f t="shared" si="7"/>
        <v>0</v>
      </c>
      <c r="H1864" s="39">
        <v>12671.28</v>
      </c>
      <c r="I1864" s="40"/>
      <c r="K1864" s="36"/>
      <c r="L1864" s="2"/>
      <c r="M1864" s="38"/>
      <c r="N1864" s="38"/>
      <c r="O1864" s="38"/>
    </row>
    <row r="1865">
      <c r="A1865" s="15" t="s">
        <v>35</v>
      </c>
      <c r="B1865" s="36" t="s">
        <v>1912</v>
      </c>
      <c r="C1865" s="37" t="s">
        <v>520</v>
      </c>
      <c r="D1865" s="29" t="str">
        <f t="shared" si="1"/>
        <v>0</v>
      </c>
      <c r="E1865" s="29" t="str">
        <f t="shared" si="5"/>
        <v>0</v>
      </c>
      <c r="F1865" s="29" t="str">
        <f t="shared" si="6"/>
        <v>0</v>
      </c>
      <c r="G1865" s="32" t="str">
        <f t="shared" si="7"/>
        <v>0</v>
      </c>
      <c r="H1865" s="39">
        <v>13546.36</v>
      </c>
      <c r="I1865" s="40"/>
      <c r="K1865" s="36"/>
      <c r="L1865" s="2"/>
      <c r="M1865" s="38"/>
      <c r="N1865" s="38"/>
      <c r="O1865" s="38"/>
    </row>
    <row r="1866">
      <c r="A1866" s="15" t="s">
        <v>35</v>
      </c>
      <c r="B1866" s="36" t="s">
        <v>1913</v>
      </c>
      <c r="C1866" s="37" t="s">
        <v>520</v>
      </c>
      <c r="D1866" s="29" t="str">
        <f t="shared" si="1"/>
        <v>0</v>
      </c>
      <c r="E1866" s="29" t="str">
        <f t="shared" si="5"/>
        <v>0</v>
      </c>
      <c r="F1866" s="29" t="str">
        <f t="shared" si="6"/>
        <v>0</v>
      </c>
      <c r="G1866" s="32" t="str">
        <f t="shared" si="7"/>
        <v>0</v>
      </c>
      <c r="H1866" s="39">
        <v>190015.15</v>
      </c>
      <c r="I1866" s="40"/>
      <c r="K1866" s="36"/>
      <c r="L1866" s="2"/>
      <c r="M1866" s="38"/>
      <c r="N1866" s="38"/>
      <c r="O1866" s="38"/>
    </row>
    <row r="1867">
      <c r="A1867" s="15" t="s">
        <v>35</v>
      </c>
      <c r="B1867" s="36" t="s">
        <v>1914</v>
      </c>
      <c r="C1867" s="37" t="s">
        <v>520</v>
      </c>
      <c r="D1867" s="29" t="str">
        <f t="shared" si="1"/>
        <v>0</v>
      </c>
      <c r="E1867" s="29" t="str">
        <f t="shared" si="5"/>
        <v>0</v>
      </c>
      <c r="F1867" s="29" t="str">
        <f t="shared" si="6"/>
        <v>0</v>
      </c>
      <c r="G1867" s="32" t="str">
        <f t="shared" si="7"/>
        <v>0</v>
      </c>
      <c r="H1867" s="39">
        <v>23628.93</v>
      </c>
      <c r="I1867" s="40"/>
      <c r="K1867" s="36"/>
      <c r="L1867" s="2"/>
      <c r="M1867" s="38"/>
      <c r="N1867" s="38"/>
      <c r="O1867" s="38"/>
    </row>
    <row r="1868">
      <c r="A1868" s="15" t="s">
        <v>35</v>
      </c>
      <c r="B1868" s="36" t="s">
        <v>1915</v>
      </c>
      <c r="C1868" s="37" t="s">
        <v>520</v>
      </c>
      <c r="D1868" s="29" t="str">
        <f t="shared" si="1"/>
        <v>0</v>
      </c>
      <c r="E1868" s="29" t="str">
        <f t="shared" si="5"/>
        <v>0</v>
      </c>
      <c r="F1868" s="29" t="str">
        <f t="shared" si="6"/>
        <v>0</v>
      </c>
      <c r="G1868" s="32" t="str">
        <f t="shared" si="7"/>
        <v>0</v>
      </c>
      <c r="H1868" s="39">
        <v>27722.02</v>
      </c>
      <c r="I1868" s="40"/>
      <c r="K1868" s="36"/>
      <c r="L1868" s="2"/>
      <c r="M1868" s="38"/>
      <c r="N1868" s="38"/>
      <c r="O1868" s="38"/>
    </row>
    <row r="1869">
      <c r="A1869" s="15" t="s">
        <v>35</v>
      </c>
      <c r="B1869" s="36" t="s">
        <v>1916</v>
      </c>
      <c r="C1869" s="37" t="s">
        <v>520</v>
      </c>
      <c r="D1869" s="29" t="str">
        <f t="shared" si="1"/>
        <v>0</v>
      </c>
      <c r="E1869" s="29" t="str">
        <f t="shared" si="5"/>
        <v>0</v>
      </c>
      <c r="F1869" s="29" t="str">
        <f t="shared" si="6"/>
        <v>0</v>
      </c>
      <c r="G1869" s="32" t="str">
        <f t="shared" si="7"/>
        <v>0</v>
      </c>
      <c r="H1869" s="39">
        <v>46875.79</v>
      </c>
      <c r="I1869" s="40"/>
      <c r="K1869" s="36"/>
      <c r="L1869" s="2"/>
      <c r="M1869" s="38"/>
      <c r="N1869" s="38"/>
      <c r="O1869" s="38"/>
    </row>
    <row r="1870">
      <c r="A1870" s="15" t="s">
        <v>35</v>
      </c>
      <c r="B1870" s="36" t="s">
        <v>1917</v>
      </c>
      <c r="C1870" s="37" t="s">
        <v>520</v>
      </c>
      <c r="D1870" s="29" t="str">
        <f t="shared" si="1"/>
        <v>0</v>
      </c>
      <c r="E1870" s="29" t="str">
        <f t="shared" si="5"/>
        <v>0</v>
      </c>
      <c r="F1870" s="29" t="str">
        <f t="shared" si="6"/>
        <v>0</v>
      </c>
      <c r="G1870" s="32" t="str">
        <f t="shared" si="7"/>
        <v>0</v>
      </c>
      <c r="H1870" s="39">
        <v>43267.88</v>
      </c>
      <c r="I1870" s="40"/>
      <c r="K1870" s="36"/>
      <c r="L1870" s="2"/>
      <c r="M1870" s="38"/>
      <c r="N1870" s="38"/>
      <c r="O1870" s="38"/>
    </row>
    <row r="1871">
      <c r="A1871" s="15" t="s">
        <v>35</v>
      </c>
      <c r="B1871" s="36" t="s">
        <v>1918</v>
      </c>
      <c r="C1871" s="37" t="s">
        <v>520</v>
      </c>
      <c r="D1871" s="29" t="str">
        <f t="shared" si="1"/>
        <v>0</v>
      </c>
      <c r="E1871" s="29" t="str">
        <f t="shared" si="5"/>
        <v>0</v>
      </c>
      <c r="F1871" s="29" t="str">
        <f t="shared" si="6"/>
        <v>0</v>
      </c>
      <c r="G1871" s="32" t="str">
        <f t="shared" si="7"/>
        <v>0</v>
      </c>
      <c r="H1871" s="39">
        <v>153299.65</v>
      </c>
      <c r="I1871" s="40"/>
      <c r="K1871" s="36"/>
      <c r="L1871" s="2"/>
      <c r="M1871" s="38"/>
      <c r="N1871" s="38"/>
      <c r="O1871" s="38"/>
    </row>
    <row r="1872">
      <c r="A1872" s="15" t="s">
        <v>35</v>
      </c>
      <c r="B1872" s="36" t="s">
        <v>1919</v>
      </c>
      <c r="C1872" s="37" t="s">
        <v>520</v>
      </c>
      <c r="D1872" s="29" t="str">
        <f t="shared" si="1"/>
        <v>0</v>
      </c>
      <c r="E1872" s="29" t="str">
        <f t="shared" si="5"/>
        <v>0</v>
      </c>
      <c r="F1872" s="29" t="str">
        <f t="shared" si="6"/>
        <v>0</v>
      </c>
      <c r="G1872" s="32" t="str">
        <f t="shared" si="7"/>
        <v>0</v>
      </c>
      <c r="H1872" s="39">
        <v>45973.52</v>
      </c>
      <c r="I1872" s="40"/>
      <c r="K1872" s="36"/>
      <c r="L1872" s="2"/>
      <c r="M1872" s="38"/>
      <c r="N1872" s="38"/>
      <c r="O1872" s="38"/>
    </row>
    <row r="1873">
      <c r="A1873" s="15" t="s">
        <v>35</v>
      </c>
      <c r="B1873" s="36" t="s">
        <v>1920</v>
      </c>
      <c r="C1873" s="37" t="s">
        <v>520</v>
      </c>
      <c r="D1873" s="29" t="str">
        <f t="shared" si="1"/>
        <v>0</v>
      </c>
      <c r="E1873" s="29" t="str">
        <f t="shared" si="5"/>
        <v>0</v>
      </c>
      <c r="F1873" s="29" t="str">
        <f t="shared" si="6"/>
        <v>0</v>
      </c>
      <c r="G1873" s="32" t="str">
        <f t="shared" si="7"/>
        <v>0</v>
      </c>
      <c r="H1873" s="39">
        <v>10114.6</v>
      </c>
      <c r="I1873" s="40"/>
      <c r="K1873" s="36"/>
      <c r="L1873" s="2"/>
      <c r="M1873" s="38"/>
      <c r="N1873" s="38"/>
      <c r="O1873" s="38"/>
    </row>
    <row r="1874">
      <c r="A1874" s="15" t="s">
        <v>35</v>
      </c>
      <c r="B1874" s="36" t="s">
        <v>1921</v>
      </c>
      <c r="C1874" s="37" t="s">
        <v>520</v>
      </c>
      <c r="D1874" s="29" t="str">
        <f t="shared" si="1"/>
        <v>0</v>
      </c>
      <c r="E1874" s="29" t="str">
        <f t="shared" si="5"/>
        <v>0</v>
      </c>
      <c r="F1874" s="29" t="str">
        <f t="shared" si="6"/>
        <v>0</v>
      </c>
      <c r="G1874" s="32" t="str">
        <f t="shared" si="7"/>
        <v>0</v>
      </c>
      <c r="H1874" s="39">
        <v>5552.09</v>
      </c>
      <c r="I1874" s="40"/>
      <c r="K1874" s="36"/>
      <c r="L1874" s="2"/>
      <c r="M1874" s="38"/>
      <c r="N1874" s="38"/>
      <c r="O1874" s="38"/>
    </row>
    <row r="1875">
      <c r="A1875" s="15" t="s">
        <v>35</v>
      </c>
      <c r="B1875" s="36" t="s">
        <v>1922</v>
      </c>
      <c r="C1875" s="37" t="s">
        <v>520</v>
      </c>
      <c r="D1875" s="29" t="str">
        <f t="shared" si="1"/>
        <v>0</v>
      </c>
      <c r="E1875" s="29" t="str">
        <f t="shared" si="5"/>
        <v>0</v>
      </c>
      <c r="F1875" s="29" t="str">
        <f t="shared" si="6"/>
        <v>0</v>
      </c>
      <c r="G1875" s="32" t="str">
        <f t="shared" si="7"/>
        <v>0</v>
      </c>
      <c r="H1875" s="39">
        <v>7575.75</v>
      </c>
      <c r="I1875" s="40"/>
      <c r="K1875" s="36"/>
      <c r="L1875" s="2"/>
      <c r="M1875" s="38"/>
      <c r="N1875" s="38"/>
      <c r="O1875" s="38"/>
    </row>
    <row r="1876">
      <c r="A1876" s="15" t="s">
        <v>35</v>
      </c>
      <c r="B1876" s="36" t="s">
        <v>1923</v>
      </c>
      <c r="C1876" s="37" t="s">
        <v>520</v>
      </c>
      <c r="D1876" s="29" t="str">
        <f t="shared" si="1"/>
        <v>0</v>
      </c>
      <c r="E1876" s="29" t="str">
        <f t="shared" si="5"/>
        <v>0</v>
      </c>
      <c r="F1876" s="29" t="str">
        <f t="shared" si="6"/>
        <v>0</v>
      </c>
      <c r="G1876" s="32" t="str">
        <f t="shared" si="7"/>
        <v>0</v>
      </c>
      <c r="H1876" s="39">
        <v>55068.13</v>
      </c>
      <c r="I1876" s="40"/>
      <c r="K1876" s="36"/>
      <c r="L1876" s="2"/>
      <c r="M1876" s="38"/>
      <c r="N1876" s="38"/>
      <c r="O1876" s="38"/>
    </row>
    <row r="1877">
      <c r="A1877" s="15" t="s">
        <v>35</v>
      </c>
      <c r="B1877" s="36" t="s">
        <v>1924</v>
      </c>
      <c r="C1877" s="37" t="s">
        <v>520</v>
      </c>
      <c r="D1877" s="29" t="str">
        <f t="shared" si="1"/>
        <v>0</v>
      </c>
      <c r="E1877" s="29" t="str">
        <f t="shared" si="5"/>
        <v>0</v>
      </c>
      <c r="F1877" s="29" t="str">
        <f t="shared" si="6"/>
        <v>0</v>
      </c>
      <c r="G1877" s="32" t="str">
        <f t="shared" si="7"/>
        <v>0</v>
      </c>
      <c r="H1877" s="39">
        <v>10806.77</v>
      </c>
      <c r="I1877" s="40"/>
      <c r="K1877" s="36"/>
      <c r="L1877" s="2"/>
      <c r="M1877" s="38"/>
      <c r="N1877" s="38"/>
      <c r="O1877" s="38"/>
    </row>
    <row r="1878">
      <c r="A1878" s="15" t="s">
        <v>35</v>
      </c>
      <c r="B1878" s="36" t="s">
        <v>1925</v>
      </c>
      <c r="C1878" s="37" t="s">
        <v>520</v>
      </c>
      <c r="D1878" s="29" t="str">
        <f t="shared" si="1"/>
        <v>0</v>
      </c>
      <c r="E1878" s="29" t="str">
        <f t="shared" si="5"/>
        <v>0</v>
      </c>
      <c r="F1878" s="29" t="str">
        <f t="shared" si="6"/>
        <v>0</v>
      </c>
      <c r="G1878" s="32" t="str">
        <f t="shared" si="7"/>
        <v>0</v>
      </c>
      <c r="H1878" s="39">
        <v>26892.11</v>
      </c>
      <c r="I1878" s="40"/>
      <c r="K1878" s="36"/>
      <c r="L1878" s="2"/>
      <c r="M1878" s="38"/>
      <c r="N1878" s="38"/>
      <c r="O1878" s="38"/>
    </row>
    <row r="1879">
      <c r="A1879" s="15" t="s">
        <v>35</v>
      </c>
      <c r="B1879" s="36" t="s">
        <v>1926</v>
      </c>
      <c r="C1879" s="37" t="s">
        <v>520</v>
      </c>
      <c r="D1879" s="29" t="str">
        <f t="shared" si="1"/>
        <v>0</v>
      </c>
      <c r="E1879" s="29" t="str">
        <f t="shared" si="5"/>
        <v>0</v>
      </c>
      <c r="F1879" s="29" t="str">
        <f t="shared" si="6"/>
        <v>0</v>
      </c>
      <c r="G1879" s="32" t="str">
        <f t="shared" si="7"/>
        <v>0</v>
      </c>
      <c r="H1879" s="39">
        <v>4938.93</v>
      </c>
      <c r="I1879" s="40"/>
      <c r="K1879" s="36"/>
      <c r="L1879" s="2"/>
      <c r="M1879" s="38"/>
      <c r="N1879" s="38"/>
      <c r="O1879" s="38"/>
    </row>
    <row r="1880">
      <c r="A1880" s="15" t="s">
        <v>35</v>
      </c>
      <c r="B1880" s="36" t="s">
        <v>1927</v>
      </c>
      <c r="C1880" s="37" t="s">
        <v>520</v>
      </c>
      <c r="D1880" s="29" t="str">
        <f t="shared" si="1"/>
        <v>0</v>
      </c>
      <c r="E1880" s="29" t="str">
        <f t="shared" si="5"/>
        <v>0</v>
      </c>
      <c r="F1880" s="29" t="str">
        <f t="shared" si="6"/>
        <v>0</v>
      </c>
      <c r="G1880" s="32" t="str">
        <f t="shared" si="7"/>
        <v>0</v>
      </c>
      <c r="H1880" s="39">
        <v>20878.13</v>
      </c>
      <c r="I1880" s="40"/>
      <c r="K1880" s="36"/>
      <c r="L1880" s="2"/>
      <c r="M1880" s="38"/>
      <c r="N1880" s="38"/>
      <c r="O1880" s="38"/>
    </row>
    <row r="1881">
      <c r="A1881" s="15" t="s">
        <v>35</v>
      </c>
      <c r="B1881" s="36" t="s">
        <v>1928</v>
      </c>
      <c r="C1881" s="37" t="s">
        <v>520</v>
      </c>
      <c r="D1881" s="29" t="str">
        <f t="shared" si="1"/>
        <v>0</v>
      </c>
      <c r="E1881" s="29" t="str">
        <f t="shared" si="5"/>
        <v>0</v>
      </c>
      <c r="F1881" s="29" t="str">
        <f t="shared" si="6"/>
        <v>0</v>
      </c>
      <c r="G1881" s="32" t="str">
        <f t="shared" si="7"/>
        <v>0</v>
      </c>
      <c r="H1881" s="39">
        <v>11850.7</v>
      </c>
      <c r="I1881" s="40"/>
      <c r="K1881" s="36"/>
      <c r="L1881" s="2"/>
      <c r="M1881" s="38"/>
      <c r="N1881" s="38"/>
      <c r="O1881" s="38"/>
    </row>
    <row r="1882">
      <c r="A1882" s="15" t="s">
        <v>35</v>
      </c>
      <c r="B1882" s="36" t="s">
        <v>1929</v>
      </c>
      <c r="C1882" s="37" t="s">
        <v>520</v>
      </c>
      <c r="D1882" s="29" t="str">
        <f t="shared" si="1"/>
        <v>0</v>
      </c>
      <c r="E1882" s="29" t="str">
        <f t="shared" si="5"/>
        <v>0</v>
      </c>
      <c r="F1882" s="29" t="str">
        <f t="shared" si="6"/>
        <v>0</v>
      </c>
      <c r="G1882" s="32" t="str">
        <f t="shared" si="7"/>
        <v>0</v>
      </c>
      <c r="H1882" s="39">
        <v>68167.63</v>
      </c>
      <c r="I1882" s="40"/>
      <c r="K1882" s="36"/>
      <c r="L1882" s="2"/>
      <c r="M1882" s="38"/>
      <c r="N1882" s="38"/>
      <c r="O1882" s="38"/>
    </row>
    <row r="1883">
      <c r="A1883" s="15" t="s">
        <v>35</v>
      </c>
      <c r="B1883" s="36" t="s">
        <v>1930</v>
      </c>
      <c r="C1883" s="37" t="s">
        <v>520</v>
      </c>
      <c r="D1883" s="29" t="str">
        <f t="shared" si="1"/>
        <v>0</v>
      </c>
      <c r="E1883" s="29" t="str">
        <f t="shared" si="5"/>
        <v>0</v>
      </c>
      <c r="F1883" s="29" t="str">
        <f t="shared" si="6"/>
        <v>0</v>
      </c>
      <c r="G1883" s="32" t="str">
        <f t="shared" si="7"/>
        <v>0</v>
      </c>
      <c r="H1883" s="39">
        <v>20218.36</v>
      </c>
      <c r="I1883" s="40"/>
      <c r="K1883" s="36"/>
      <c r="L1883" s="2"/>
      <c r="M1883" s="38"/>
      <c r="N1883" s="38"/>
      <c r="O1883" s="38"/>
    </row>
    <row r="1884">
      <c r="A1884" s="15" t="s">
        <v>35</v>
      </c>
      <c r="B1884" s="36" t="s">
        <v>1931</v>
      </c>
      <c r="C1884" s="37" t="s">
        <v>520</v>
      </c>
      <c r="D1884" s="29" t="str">
        <f t="shared" si="1"/>
        <v>0</v>
      </c>
      <c r="E1884" s="29" t="str">
        <f t="shared" si="5"/>
        <v>0</v>
      </c>
      <c r="F1884" s="29" t="str">
        <f t="shared" si="6"/>
        <v>0</v>
      </c>
      <c r="G1884" s="32" t="str">
        <f t="shared" si="7"/>
        <v>0</v>
      </c>
      <c r="H1884" s="39">
        <v>173569.6</v>
      </c>
      <c r="I1884" s="40"/>
      <c r="K1884" s="36"/>
      <c r="L1884" s="2"/>
      <c r="M1884" s="38"/>
      <c r="N1884" s="38"/>
      <c r="O1884" s="38"/>
    </row>
    <row r="1885">
      <c r="A1885" s="15" t="s">
        <v>35</v>
      </c>
      <c r="B1885" s="36" t="s">
        <v>1932</v>
      </c>
      <c r="C1885" s="37" t="s">
        <v>520</v>
      </c>
      <c r="D1885" s="29" t="str">
        <f t="shared" si="1"/>
        <v>0</v>
      </c>
      <c r="E1885" s="29" t="str">
        <f t="shared" si="5"/>
        <v>0</v>
      </c>
      <c r="F1885" s="29" t="str">
        <f t="shared" si="6"/>
        <v>0</v>
      </c>
      <c r="G1885" s="32" t="str">
        <f t="shared" si="7"/>
        <v>0</v>
      </c>
      <c r="H1885" s="39">
        <v>12682.39</v>
      </c>
      <c r="I1885" s="40"/>
      <c r="K1885" s="36"/>
      <c r="L1885" s="2"/>
      <c r="M1885" s="38"/>
      <c r="N1885" s="38"/>
      <c r="O1885" s="38"/>
    </row>
    <row r="1886">
      <c r="A1886" s="15" t="s">
        <v>35</v>
      </c>
      <c r="B1886" s="36" t="s">
        <v>1933</v>
      </c>
      <c r="C1886" s="37" t="s">
        <v>520</v>
      </c>
      <c r="D1886" s="29" t="str">
        <f t="shared" si="1"/>
        <v>0</v>
      </c>
      <c r="E1886" s="29" t="str">
        <f t="shared" si="5"/>
        <v>0</v>
      </c>
      <c r="F1886" s="29" t="str">
        <f t="shared" si="6"/>
        <v>0</v>
      </c>
      <c r="G1886" s="32" t="str">
        <f t="shared" si="7"/>
        <v>0</v>
      </c>
      <c r="H1886" s="39">
        <v>10991.45</v>
      </c>
      <c r="I1886" s="40"/>
      <c r="K1886" s="36"/>
      <c r="L1886" s="2"/>
      <c r="M1886" s="38"/>
      <c r="N1886" s="38"/>
      <c r="O1886" s="38"/>
    </row>
    <row r="1887">
      <c r="A1887" s="15" t="s">
        <v>35</v>
      </c>
      <c r="B1887" s="36" t="s">
        <v>1934</v>
      </c>
      <c r="C1887" s="37" t="s">
        <v>520</v>
      </c>
      <c r="D1887" s="29" t="str">
        <f t="shared" si="1"/>
        <v>0</v>
      </c>
      <c r="E1887" s="29" t="str">
        <f t="shared" si="5"/>
        <v>0</v>
      </c>
      <c r="F1887" s="29" t="str">
        <f t="shared" si="6"/>
        <v>0</v>
      </c>
      <c r="G1887" s="32" t="str">
        <f t="shared" si="7"/>
        <v>0</v>
      </c>
      <c r="H1887" s="39">
        <v>26993.02</v>
      </c>
      <c r="I1887" s="40"/>
      <c r="K1887" s="36"/>
      <c r="L1887" s="2"/>
      <c r="M1887" s="38"/>
      <c r="N1887" s="38"/>
      <c r="O1887" s="38"/>
    </row>
    <row r="1888">
      <c r="A1888" s="15" t="s">
        <v>35</v>
      </c>
      <c r="B1888" s="36" t="s">
        <v>1935</v>
      </c>
      <c r="C1888" s="37" t="s">
        <v>520</v>
      </c>
      <c r="D1888" s="29" t="str">
        <f t="shared" si="1"/>
        <v>0</v>
      </c>
      <c r="E1888" s="29" t="str">
        <f t="shared" si="5"/>
        <v>0</v>
      </c>
      <c r="F1888" s="29" t="str">
        <f t="shared" si="6"/>
        <v>0</v>
      </c>
      <c r="G1888" s="32" t="str">
        <f t="shared" si="7"/>
        <v>0</v>
      </c>
      <c r="H1888" s="39">
        <v>10798.09</v>
      </c>
      <c r="I1888" s="40"/>
      <c r="K1888" s="36"/>
      <c r="L1888" s="2"/>
      <c r="M1888" s="38"/>
      <c r="N1888" s="38"/>
      <c r="O1888" s="38"/>
    </row>
    <row r="1889">
      <c r="A1889" s="15" t="s">
        <v>35</v>
      </c>
      <c r="B1889" s="36" t="s">
        <v>1936</v>
      </c>
      <c r="C1889" s="37" t="s">
        <v>520</v>
      </c>
      <c r="D1889" s="29" t="str">
        <f t="shared" si="1"/>
        <v>0</v>
      </c>
      <c r="E1889" s="29" t="str">
        <f t="shared" si="5"/>
        <v>0</v>
      </c>
      <c r="F1889" s="29" t="str">
        <f t="shared" si="6"/>
        <v>0</v>
      </c>
      <c r="G1889" s="32" t="str">
        <f t="shared" si="7"/>
        <v>0</v>
      </c>
      <c r="H1889" s="39">
        <v>16670.13</v>
      </c>
      <c r="I1889" s="40"/>
      <c r="K1889" s="36"/>
      <c r="L1889" s="2"/>
      <c r="M1889" s="38"/>
      <c r="N1889" s="38"/>
      <c r="O1889" s="38"/>
    </row>
    <row r="1890">
      <c r="A1890" s="15" t="s">
        <v>35</v>
      </c>
      <c r="B1890" s="36" t="s">
        <v>1937</v>
      </c>
      <c r="C1890" s="37" t="s">
        <v>520</v>
      </c>
      <c r="D1890" s="29" t="str">
        <f t="shared" si="1"/>
        <v>0</v>
      </c>
      <c r="E1890" s="29" t="str">
        <f t="shared" si="5"/>
        <v>0</v>
      </c>
      <c r="F1890" s="29" t="str">
        <f t="shared" si="6"/>
        <v>0</v>
      </c>
      <c r="G1890" s="32" t="str">
        <f t="shared" si="7"/>
        <v>0</v>
      </c>
      <c r="H1890" s="39">
        <v>35445.78</v>
      </c>
      <c r="I1890" s="40"/>
      <c r="K1890" s="36"/>
      <c r="L1890" s="2"/>
      <c r="M1890" s="38"/>
      <c r="N1890" s="38"/>
      <c r="O1890" s="38"/>
    </row>
    <row r="1891">
      <c r="A1891" s="15" t="s">
        <v>35</v>
      </c>
      <c r="B1891" s="36" t="s">
        <v>1938</v>
      </c>
      <c r="C1891" s="37" t="s">
        <v>520</v>
      </c>
      <c r="D1891" s="29" t="str">
        <f t="shared" si="1"/>
        <v>0</v>
      </c>
      <c r="E1891" s="29" t="str">
        <f t="shared" si="5"/>
        <v>0</v>
      </c>
      <c r="F1891" s="29" t="str">
        <f t="shared" si="6"/>
        <v>0</v>
      </c>
      <c r="G1891" s="32" t="str">
        <f t="shared" si="7"/>
        <v>0</v>
      </c>
      <c r="H1891" s="39">
        <v>325068.94</v>
      </c>
      <c r="I1891" s="40"/>
      <c r="K1891" s="36"/>
      <c r="L1891" s="2"/>
      <c r="M1891" s="38"/>
      <c r="N1891" s="38"/>
      <c r="O1891" s="38"/>
    </row>
    <row r="1892">
      <c r="A1892" s="15" t="s">
        <v>35</v>
      </c>
      <c r="B1892" s="36" t="s">
        <v>1939</v>
      </c>
      <c r="C1892" s="37" t="s">
        <v>520</v>
      </c>
      <c r="D1892" s="29" t="str">
        <f t="shared" si="1"/>
        <v>0</v>
      </c>
      <c r="E1892" s="29" t="str">
        <f t="shared" si="5"/>
        <v>0</v>
      </c>
      <c r="F1892" s="29" t="str">
        <f t="shared" si="6"/>
        <v>0</v>
      </c>
      <c r="G1892" s="32" t="str">
        <f t="shared" si="7"/>
        <v>0</v>
      </c>
      <c r="H1892" s="39">
        <v>6445.63</v>
      </c>
      <c r="I1892" s="40"/>
      <c r="K1892" s="36"/>
      <c r="L1892" s="2"/>
      <c r="M1892" s="38"/>
      <c r="N1892" s="38"/>
      <c r="O1892" s="38"/>
    </row>
    <row r="1893">
      <c r="A1893" s="15" t="s">
        <v>35</v>
      </c>
      <c r="B1893" s="36" t="s">
        <v>1940</v>
      </c>
      <c r="C1893" s="37" t="s">
        <v>520</v>
      </c>
      <c r="D1893" s="29" t="str">
        <f t="shared" si="1"/>
        <v>0</v>
      </c>
      <c r="E1893" s="29" t="str">
        <f t="shared" si="5"/>
        <v>Wesfarmers</v>
      </c>
      <c r="F1893" s="35" t="str">
        <f t="shared" si="6"/>
        <v>WESFARMERS LTD NPV</v>
      </c>
      <c r="G1893" s="32">
        <f t="shared" si="7"/>
        <v>60459.83</v>
      </c>
      <c r="H1893" s="39">
        <v>60459.83</v>
      </c>
      <c r="I1893" s="40"/>
      <c r="K1893" s="36"/>
      <c r="L1893" s="2"/>
      <c r="M1893" s="38"/>
      <c r="N1893" s="38"/>
      <c r="O1893" s="38"/>
    </row>
    <row r="1894">
      <c r="A1894" s="15" t="s">
        <v>35</v>
      </c>
      <c r="B1894" s="36" t="s">
        <v>1941</v>
      </c>
      <c r="C1894" s="37" t="s">
        <v>520</v>
      </c>
      <c r="D1894" s="29" t="str">
        <f t="shared" si="1"/>
        <v>0</v>
      </c>
      <c r="E1894" s="29" t="str">
        <f t="shared" si="5"/>
        <v>0</v>
      </c>
      <c r="F1894" s="29" t="str">
        <f t="shared" si="6"/>
        <v>0</v>
      </c>
      <c r="G1894" s="32" t="str">
        <f t="shared" si="7"/>
        <v>0</v>
      </c>
      <c r="H1894" s="39">
        <v>11320.52</v>
      </c>
      <c r="I1894" s="40"/>
      <c r="K1894" s="36"/>
      <c r="L1894" s="2"/>
      <c r="M1894" s="38"/>
      <c r="N1894" s="38"/>
      <c r="O1894" s="38"/>
    </row>
    <row r="1895">
      <c r="A1895" s="15" t="s">
        <v>35</v>
      </c>
      <c r="B1895" s="36" t="s">
        <v>1942</v>
      </c>
      <c r="C1895" s="37" t="s">
        <v>520</v>
      </c>
      <c r="D1895" s="29" t="str">
        <f t="shared" si="1"/>
        <v>0</v>
      </c>
      <c r="E1895" s="29" t="str">
        <f t="shared" si="5"/>
        <v>0</v>
      </c>
      <c r="F1895" s="29" t="str">
        <f t="shared" si="6"/>
        <v>0</v>
      </c>
      <c r="G1895" s="32" t="str">
        <f t="shared" si="7"/>
        <v>0</v>
      </c>
      <c r="H1895" s="39">
        <v>23447.17</v>
      </c>
      <c r="I1895" s="40"/>
      <c r="K1895" s="36"/>
      <c r="L1895" s="2"/>
      <c r="M1895" s="38"/>
      <c r="N1895" s="38"/>
      <c r="O1895" s="38"/>
    </row>
    <row r="1896">
      <c r="A1896" s="15" t="s">
        <v>35</v>
      </c>
      <c r="B1896" s="36" t="s">
        <v>1943</v>
      </c>
      <c r="C1896" s="37" t="s">
        <v>520</v>
      </c>
      <c r="D1896" s="29" t="str">
        <f t="shared" si="1"/>
        <v>0</v>
      </c>
      <c r="E1896" s="29" t="str">
        <f t="shared" si="5"/>
        <v>0</v>
      </c>
      <c r="F1896" s="29" t="str">
        <f t="shared" si="6"/>
        <v>0</v>
      </c>
      <c r="G1896" s="32" t="str">
        <f t="shared" si="7"/>
        <v>0</v>
      </c>
      <c r="H1896" s="39">
        <v>13028.27</v>
      </c>
      <c r="I1896" s="40"/>
      <c r="K1896" s="36"/>
      <c r="L1896" s="2"/>
      <c r="M1896" s="38"/>
      <c r="N1896" s="38"/>
      <c r="O1896" s="38"/>
    </row>
    <row r="1897">
      <c r="A1897" s="15" t="s">
        <v>35</v>
      </c>
      <c r="B1897" s="36" t="s">
        <v>1944</v>
      </c>
      <c r="C1897" s="37" t="s">
        <v>520</v>
      </c>
      <c r="D1897" s="29" t="str">
        <f t="shared" si="1"/>
        <v>0</v>
      </c>
      <c r="E1897" s="29" t="str">
        <f t="shared" si="5"/>
        <v>0</v>
      </c>
      <c r="F1897" s="29" t="str">
        <f t="shared" si="6"/>
        <v>0</v>
      </c>
      <c r="G1897" s="32" t="str">
        <f t="shared" si="7"/>
        <v>0</v>
      </c>
      <c r="H1897" s="39">
        <v>25168.59</v>
      </c>
      <c r="I1897" s="40"/>
      <c r="K1897" s="36"/>
      <c r="L1897" s="2"/>
      <c r="M1897" s="38"/>
      <c r="N1897" s="38"/>
      <c r="O1897" s="38"/>
    </row>
    <row r="1898">
      <c r="A1898" s="15" t="s">
        <v>35</v>
      </c>
      <c r="B1898" s="36" t="s">
        <v>1945</v>
      </c>
      <c r="C1898" s="37" t="s">
        <v>520</v>
      </c>
      <c r="D1898" s="29" t="str">
        <f t="shared" si="1"/>
        <v>0</v>
      </c>
      <c r="E1898" s="29" t="str">
        <f t="shared" si="5"/>
        <v>0</v>
      </c>
      <c r="F1898" s="29" t="str">
        <f t="shared" si="6"/>
        <v>0</v>
      </c>
      <c r="G1898" s="32" t="str">
        <f t="shared" si="7"/>
        <v>0</v>
      </c>
      <c r="H1898" s="39">
        <v>10534.32</v>
      </c>
      <c r="I1898" s="40"/>
      <c r="K1898" s="36"/>
      <c r="L1898" s="2"/>
      <c r="M1898" s="38"/>
      <c r="N1898" s="38"/>
      <c r="O1898" s="38"/>
    </row>
    <row r="1899">
      <c r="A1899" s="15" t="s">
        <v>35</v>
      </c>
      <c r="B1899" s="36" t="s">
        <v>1946</v>
      </c>
      <c r="C1899" s="37" t="s">
        <v>520</v>
      </c>
      <c r="D1899" s="29" t="str">
        <f t="shared" si="1"/>
        <v>0</v>
      </c>
      <c r="E1899" s="29" t="str">
        <f t="shared" si="5"/>
        <v>0</v>
      </c>
      <c r="F1899" s="29" t="str">
        <f t="shared" si="6"/>
        <v>0</v>
      </c>
      <c r="G1899" s="32" t="str">
        <f t="shared" si="7"/>
        <v>0</v>
      </c>
      <c r="H1899" s="39">
        <v>5649.56</v>
      </c>
      <c r="I1899" s="40"/>
      <c r="K1899" s="36"/>
      <c r="L1899" s="2"/>
      <c r="M1899" s="38"/>
      <c r="N1899" s="38"/>
      <c r="O1899" s="38"/>
    </row>
    <row r="1900">
      <c r="A1900" s="15" t="s">
        <v>35</v>
      </c>
      <c r="B1900" s="36" t="s">
        <v>1947</v>
      </c>
      <c r="C1900" s="37" t="s">
        <v>520</v>
      </c>
      <c r="D1900" s="29" t="str">
        <f t="shared" si="1"/>
        <v>0</v>
      </c>
      <c r="E1900" s="29" t="str">
        <f t="shared" si="5"/>
        <v>0</v>
      </c>
      <c r="F1900" s="29" t="str">
        <f t="shared" si="6"/>
        <v>0</v>
      </c>
      <c r="G1900" s="32" t="str">
        <f t="shared" si="7"/>
        <v>0</v>
      </c>
      <c r="H1900" s="39">
        <v>120041.45</v>
      </c>
      <c r="I1900" s="40"/>
      <c r="K1900" s="36"/>
      <c r="L1900" s="2"/>
      <c r="M1900" s="38"/>
      <c r="N1900" s="38"/>
      <c r="O1900" s="38"/>
    </row>
    <row r="1901">
      <c r="A1901" s="15" t="s">
        <v>35</v>
      </c>
      <c r="B1901" s="36" t="s">
        <v>1948</v>
      </c>
      <c r="C1901" s="37" t="s">
        <v>520</v>
      </c>
      <c r="D1901" s="29" t="str">
        <f t="shared" si="1"/>
        <v>0</v>
      </c>
      <c r="E1901" s="29" t="str">
        <f t="shared" si="5"/>
        <v>0</v>
      </c>
      <c r="F1901" s="29" t="str">
        <f t="shared" si="6"/>
        <v>0</v>
      </c>
      <c r="G1901" s="32" t="str">
        <f t="shared" si="7"/>
        <v>0</v>
      </c>
      <c r="H1901" s="39">
        <v>25275.51</v>
      </c>
      <c r="I1901" s="40"/>
      <c r="K1901" s="36"/>
      <c r="L1901" s="2"/>
      <c r="M1901" s="38"/>
      <c r="N1901" s="38"/>
      <c r="O1901" s="38"/>
    </row>
    <row r="1902">
      <c r="A1902" s="15" t="s">
        <v>35</v>
      </c>
      <c r="B1902" s="36" t="s">
        <v>1949</v>
      </c>
      <c r="C1902" s="37" t="s">
        <v>520</v>
      </c>
      <c r="D1902" s="29" t="str">
        <f t="shared" si="1"/>
        <v>0</v>
      </c>
      <c r="E1902" s="29" t="str">
        <f t="shared" si="5"/>
        <v>0</v>
      </c>
      <c r="F1902" s="29" t="str">
        <f t="shared" si="6"/>
        <v>0</v>
      </c>
      <c r="G1902" s="32" t="str">
        <f t="shared" si="7"/>
        <v>0</v>
      </c>
      <c r="H1902" s="39">
        <v>15697.22</v>
      </c>
      <c r="I1902" s="40"/>
      <c r="K1902" s="36"/>
      <c r="L1902" s="2"/>
      <c r="M1902" s="38"/>
      <c r="N1902" s="38"/>
      <c r="O1902" s="38"/>
    </row>
    <row r="1903">
      <c r="A1903" s="15" t="s">
        <v>35</v>
      </c>
      <c r="B1903" s="36" t="s">
        <v>1950</v>
      </c>
      <c r="C1903" s="37" t="s">
        <v>520</v>
      </c>
      <c r="D1903" s="29" t="str">
        <f t="shared" si="1"/>
        <v>0</v>
      </c>
      <c r="E1903" s="29" t="str">
        <f t="shared" si="5"/>
        <v>0</v>
      </c>
      <c r="F1903" s="29" t="str">
        <f t="shared" si="6"/>
        <v>0</v>
      </c>
      <c r="G1903" s="32" t="str">
        <f t="shared" si="7"/>
        <v>0</v>
      </c>
      <c r="H1903" s="39">
        <v>5122.61</v>
      </c>
      <c r="I1903" s="40"/>
      <c r="K1903" s="36"/>
      <c r="L1903" s="2"/>
      <c r="M1903" s="38"/>
      <c r="N1903" s="38"/>
      <c r="O1903" s="38"/>
    </row>
    <row r="1904">
      <c r="A1904" s="15" t="s">
        <v>35</v>
      </c>
      <c r="B1904" s="36" t="s">
        <v>1951</v>
      </c>
      <c r="C1904" s="37" t="s">
        <v>520</v>
      </c>
      <c r="D1904" s="29" t="str">
        <f t="shared" si="1"/>
        <v>0</v>
      </c>
      <c r="E1904" s="29" t="str">
        <f t="shared" si="5"/>
        <v>0</v>
      </c>
      <c r="F1904" s="29" t="str">
        <f t="shared" si="6"/>
        <v>0</v>
      </c>
      <c r="G1904" s="32" t="str">
        <f t="shared" si="7"/>
        <v>0</v>
      </c>
      <c r="H1904" s="39">
        <v>15757.44</v>
      </c>
      <c r="I1904" s="40"/>
      <c r="K1904" s="36"/>
      <c r="L1904" s="2"/>
      <c r="M1904" s="38"/>
      <c r="N1904" s="38"/>
      <c r="O1904" s="38"/>
    </row>
    <row r="1905">
      <c r="A1905" s="15" t="s">
        <v>35</v>
      </c>
      <c r="B1905" s="36" t="s">
        <v>1952</v>
      </c>
      <c r="C1905" s="37" t="s">
        <v>520</v>
      </c>
      <c r="D1905" s="29" t="str">
        <f t="shared" si="1"/>
        <v>0</v>
      </c>
      <c r="E1905" s="29" t="str">
        <f t="shared" si="5"/>
        <v>0</v>
      </c>
      <c r="F1905" s="29" t="str">
        <f t="shared" si="6"/>
        <v>0</v>
      </c>
      <c r="G1905" s="32" t="str">
        <f t="shared" si="7"/>
        <v>0</v>
      </c>
      <c r="H1905" s="39">
        <v>5784.84</v>
      </c>
      <c r="I1905" s="40"/>
      <c r="K1905" s="36"/>
      <c r="L1905" s="2"/>
      <c r="M1905" s="38"/>
      <c r="N1905" s="38"/>
      <c r="O1905" s="38"/>
    </row>
    <row r="1906">
      <c r="A1906" s="15" t="s">
        <v>35</v>
      </c>
      <c r="B1906" s="36" t="s">
        <v>1953</v>
      </c>
      <c r="C1906" s="37" t="s">
        <v>520</v>
      </c>
      <c r="D1906" s="29" t="str">
        <f t="shared" si="1"/>
        <v>0</v>
      </c>
      <c r="E1906" s="29" t="str">
        <f t="shared" si="5"/>
        <v>0</v>
      </c>
      <c r="F1906" s="29" t="str">
        <f t="shared" si="6"/>
        <v>0</v>
      </c>
      <c r="G1906" s="32" t="str">
        <f t="shared" si="7"/>
        <v>0</v>
      </c>
      <c r="H1906" s="39">
        <v>26309.04</v>
      </c>
      <c r="I1906" s="40"/>
      <c r="K1906" s="36"/>
      <c r="L1906" s="2"/>
      <c r="M1906" s="38"/>
      <c r="N1906" s="38"/>
      <c r="O1906" s="38"/>
    </row>
    <row r="1907">
      <c r="A1907" s="15" t="s">
        <v>35</v>
      </c>
      <c r="B1907" s="36" t="s">
        <v>1954</v>
      </c>
      <c r="C1907" s="37" t="s">
        <v>520</v>
      </c>
      <c r="D1907" s="29" t="str">
        <f t="shared" si="1"/>
        <v>0</v>
      </c>
      <c r="E1907" s="29" t="str">
        <f t="shared" si="5"/>
        <v>0</v>
      </c>
      <c r="F1907" s="29" t="str">
        <f t="shared" si="6"/>
        <v>0</v>
      </c>
      <c r="G1907" s="32" t="str">
        <f t="shared" si="7"/>
        <v>0</v>
      </c>
      <c r="H1907" s="39">
        <v>35489.28</v>
      </c>
      <c r="I1907" s="40"/>
      <c r="K1907" s="36"/>
      <c r="L1907" s="2"/>
      <c r="M1907" s="38"/>
      <c r="N1907" s="38"/>
      <c r="O1907" s="38"/>
    </row>
    <row r="1908">
      <c r="A1908" s="15" t="s">
        <v>35</v>
      </c>
      <c r="B1908" s="36" t="s">
        <v>1955</v>
      </c>
      <c r="C1908" s="37" t="s">
        <v>520</v>
      </c>
      <c r="D1908" s="29" t="str">
        <f t="shared" si="1"/>
        <v>0</v>
      </c>
      <c r="E1908" s="29" t="str">
        <f t="shared" si="5"/>
        <v>0</v>
      </c>
      <c r="F1908" s="29" t="str">
        <f t="shared" si="6"/>
        <v>0</v>
      </c>
      <c r="G1908" s="32" t="str">
        <f t="shared" si="7"/>
        <v>0</v>
      </c>
      <c r="H1908" s="39">
        <v>12223.67</v>
      </c>
      <c r="I1908" s="40"/>
      <c r="K1908" s="36"/>
      <c r="L1908" s="2"/>
      <c r="M1908" s="38"/>
      <c r="N1908" s="38"/>
      <c r="O1908" s="38"/>
    </row>
    <row r="1909">
      <c r="A1909" s="15" t="s">
        <v>35</v>
      </c>
      <c r="B1909" s="36" t="s">
        <v>1956</v>
      </c>
      <c r="C1909" s="37" t="s">
        <v>520</v>
      </c>
      <c r="D1909" s="29" t="str">
        <f t="shared" si="1"/>
        <v>0</v>
      </c>
      <c r="E1909" s="29" t="str">
        <f t="shared" si="5"/>
        <v>0</v>
      </c>
      <c r="F1909" s="29" t="str">
        <f t="shared" si="6"/>
        <v>0</v>
      </c>
      <c r="G1909" s="32" t="str">
        <f t="shared" si="7"/>
        <v>0</v>
      </c>
      <c r="H1909" s="39">
        <v>7743.81</v>
      </c>
      <c r="I1909" s="40"/>
      <c r="K1909" s="36"/>
      <c r="L1909" s="2"/>
      <c r="M1909" s="38"/>
      <c r="N1909" s="38"/>
      <c r="O1909" s="38"/>
    </row>
    <row r="1910">
      <c r="A1910" s="15" t="s">
        <v>35</v>
      </c>
      <c r="B1910" s="36" t="s">
        <v>1957</v>
      </c>
      <c r="C1910" s="37" t="s">
        <v>520</v>
      </c>
      <c r="D1910" s="29" t="str">
        <f t="shared" si="1"/>
        <v>0</v>
      </c>
      <c r="E1910" s="29" t="str">
        <f t="shared" si="5"/>
        <v>0</v>
      </c>
      <c r="F1910" s="29" t="str">
        <f t="shared" si="6"/>
        <v>0</v>
      </c>
      <c r="G1910" s="32" t="str">
        <f t="shared" si="7"/>
        <v>0</v>
      </c>
      <c r="H1910" s="39">
        <v>6703.29</v>
      </c>
      <c r="I1910" s="40"/>
      <c r="K1910" s="36"/>
      <c r="L1910" s="2"/>
      <c r="M1910" s="38"/>
      <c r="N1910" s="38"/>
      <c r="O1910" s="38"/>
    </row>
    <row r="1911">
      <c r="A1911" s="15" t="s">
        <v>35</v>
      </c>
      <c r="B1911" s="36" t="s">
        <v>1958</v>
      </c>
      <c r="C1911" s="37" t="s">
        <v>520</v>
      </c>
      <c r="D1911" s="29" t="str">
        <f t="shared" si="1"/>
        <v>0</v>
      </c>
      <c r="E1911" s="29" t="str">
        <f t="shared" si="5"/>
        <v>0</v>
      </c>
      <c r="F1911" s="29" t="str">
        <f t="shared" si="6"/>
        <v>0</v>
      </c>
      <c r="G1911" s="32" t="str">
        <f t="shared" si="7"/>
        <v>0</v>
      </c>
      <c r="H1911" s="39">
        <v>12723.4</v>
      </c>
      <c r="I1911" s="40"/>
      <c r="K1911" s="36"/>
      <c r="L1911" s="2"/>
      <c r="M1911" s="38"/>
      <c r="N1911" s="38"/>
      <c r="O1911" s="38"/>
    </row>
    <row r="1912">
      <c r="A1912" s="15" t="s">
        <v>35</v>
      </c>
      <c r="B1912" s="36" t="s">
        <v>1959</v>
      </c>
      <c r="C1912" s="37" t="s">
        <v>520</v>
      </c>
      <c r="D1912" s="29" t="str">
        <f t="shared" si="1"/>
        <v>0</v>
      </c>
      <c r="E1912" s="29" t="str">
        <f t="shared" si="5"/>
        <v>0</v>
      </c>
      <c r="F1912" s="29" t="str">
        <f t="shared" si="6"/>
        <v>0</v>
      </c>
      <c r="G1912" s="32" t="str">
        <f t="shared" si="7"/>
        <v>0</v>
      </c>
      <c r="H1912" s="39">
        <v>11724.57</v>
      </c>
      <c r="I1912" s="40"/>
      <c r="K1912" s="36"/>
      <c r="L1912" s="2"/>
      <c r="M1912" s="38"/>
      <c r="N1912" s="38"/>
      <c r="O1912" s="38"/>
    </row>
    <row r="1913">
      <c r="A1913" s="15" t="s">
        <v>35</v>
      </c>
      <c r="B1913" s="36" t="s">
        <v>1960</v>
      </c>
      <c r="C1913" s="37" t="s">
        <v>520</v>
      </c>
      <c r="D1913" s="29" t="str">
        <f t="shared" si="1"/>
        <v>Woodside Petroleum</v>
      </c>
      <c r="E1913" s="29" t="str">
        <f t="shared" si="5"/>
        <v>0</v>
      </c>
      <c r="F1913" s="35" t="str">
        <f t="shared" si="6"/>
        <v>WOODSIDE PETROLEUM,ORD A$0.50</v>
      </c>
      <c r="G1913" s="32">
        <f t="shared" si="7"/>
        <v>29002.39</v>
      </c>
      <c r="H1913" s="39">
        <v>29002.39</v>
      </c>
      <c r="I1913" s="40"/>
      <c r="K1913" s="36"/>
      <c r="L1913" s="2"/>
      <c r="M1913" s="38"/>
      <c r="N1913" s="38"/>
      <c r="O1913" s="38"/>
    </row>
    <row r="1914">
      <c r="A1914" s="15" t="s">
        <v>35</v>
      </c>
      <c r="B1914" s="36" t="s">
        <v>1961</v>
      </c>
      <c r="C1914" s="37" t="s">
        <v>520</v>
      </c>
      <c r="D1914" s="29" t="str">
        <f t="shared" si="1"/>
        <v>0</v>
      </c>
      <c r="E1914" s="29" t="str">
        <f t="shared" si="5"/>
        <v>0</v>
      </c>
      <c r="F1914" s="29" t="str">
        <f t="shared" si="6"/>
        <v>0</v>
      </c>
      <c r="G1914" s="32" t="str">
        <f t="shared" si="7"/>
        <v>0</v>
      </c>
      <c r="H1914" s="39">
        <v>50167.0</v>
      </c>
      <c r="I1914" s="40"/>
      <c r="K1914" s="36"/>
      <c r="L1914" s="2"/>
      <c r="M1914" s="38"/>
      <c r="N1914" s="38"/>
      <c r="O1914" s="38"/>
    </row>
    <row r="1915">
      <c r="A1915" s="15" t="s">
        <v>35</v>
      </c>
      <c r="B1915" s="36" t="s">
        <v>1962</v>
      </c>
      <c r="C1915" s="37" t="s">
        <v>520</v>
      </c>
      <c r="D1915" s="29" t="str">
        <f t="shared" si="1"/>
        <v>0</v>
      </c>
      <c r="E1915" s="29" t="str">
        <f t="shared" si="5"/>
        <v>0</v>
      </c>
      <c r="F1915" s="29" t="str">
        <f t="shared" si="6"/>
        <v>0</v>
      </c>
      <c r="G1915" s="32" t="str">
        <f t="shared" si="7"/>
        <v>0</v>
      </c>
      <c r="H1915" s="39">
        <v>6952.01</v>
      </c>
      <c r="I1915" s="40"/>
      <c r="K1915" s="36"/>
      <c r="L1915" s="2"/>
      <c r="M1915" s="38"/>
      <c r="N1915" s="38"/>
      <c r="O1915" s="38"/>
    </row>
    <row r="1916">
      <c r="A1916" s="15" t="s">
        <v>35</v>
      </c>
      <c r="B1916" s="36" t="s">
        <v>1963</v>
      </c>
      <c r="C1916" s="37" t="s">
        <v>520</v>
      </c>
      <c r="D1916" s="29" t="str">
        <f t="shared" si="1"/>
        <v>0</v>
      </c>
      <c r="E1916" s="29" t="str">
        <f t="shared" si="5"/>
        <v>0</v>
      </c>
      <c r="F1916" s="29" t="str">
        <f t="shared" si="6"/>
        <v>0</v>
      </c>
      <c r="G1916" s="32" t="str">
        <f t="shared" si="7"/>
        <v>0</v>
      </c>
      <c r="H1916" s="39">
        <v>4702.04</v>
      </c>
      <c r="I1916" s="40"/>
      <c r="K1916" s="36"/>
      <c r="L1916" s="2"/>
      <c r="M1916" s="38"/>
      <c r="N1916" s="38"/>
      <c r="O1916" s="38"/>
    </row>
    <row r="1917">
      <c r="A1917" s="15" t="s">
        <v>35</v>
      </c>
      <c r="B1917" s="36" t="s">
        <v>1964</v>
      </c>
      <c r="C1917" s="37" t="s">
        <v>520</v>
      </c>
      <c r="D1917" s="29" t="str">
        <f t="shared" si="1"/>
        <v>0</v>
      </c>
      <c r="E1917" s="29" t="str">
        <f t="shared" si="5"/>
        <v>0</v>
      </c>
      <c r="F1917" s="29" t="str">
        <f t="shared" si="6"/>
        <v>0</v>
      </c>
      <c r="G1917" s="32" t="str">
        <f t="shared" si="7"/>
        <v>0</v>
      </c>
      <c r="H1917" s="39">
        <v>6023.39</v>
      </c>
      <c r="I1917" s="40"/>
      <c r="K1917" s="36"/>
      <c r="L1917" s="2"/>
      <c r="M1917" s="38"/>
      <c r="N1917" s="38"/>
      <c r="O1917" s="38"/>
    </row>
    <row r="1918">
      <c r="A1918" s="15" t="s">
        <v>35</v>
      </c>
      <c r="B1918" s="36" t="s">
        <v>1965</v>
      </c>
      <c r="C1918" s="37" t="s">
        <v>520</v>
      </c>
      <c r="D1918" s="29" t="str">
        <f t="shared" si="1"/>
        <v>0</v>
      </c>
      <c r="E1918" s="29" t="str">
        <f t="shared" si="5"/>
        <v>0</v>
      </c>
      <c r="F1918" s="29" t="str">
        <f t="shared" si="6"/>
        <v>0</v>
      </c>
      <c r="G1918" s="32" t="str">
        <f t="shared" si="7"/>
        <v>0</v>
      </c>
      <c r="H1918" s="39">
        <v>4321.55</v>
      </c>
      <c r="I1918" s="40"/>
      <c r="K1918" s="36"/>
      <c r="L1918" s="2"/>
      <c r="M1918" s="38"/>
      <c r="N1918" s="38"/>
      <c r="O1918" s="38"/>
    </row>
    <row r="1919">
      <c r="A1919" s="15" t="s">
        <v>35</v>
      </c>
      <c r="B1919" s="36" t="s">
        <v>1966</v>
      </c>
      <c r="C1919" s="37" t="s">
        <v>520</v>
      </c>
      <c r="D1919" s="29" t="str">
        <f t="shared" si="1"/>
        <v>WPX Energy</v>
      </c>
      <c r="E1919" s="29" t="str">
        <f t="shared" si="5"/>
        <v>0</v>
      </c>
      <c r="F1919" s="35" t="str">
        <f t="shared" si="6"/>
        <v>WPX ENERGY INC W/I</v>
      </c>
      <c r="G1919" s="32">
        <f t="shared" si="7"/>
        <v>6249.71</v>
      </c>
      <c r="H1919" s="39">
        <v>6249.71</v>
      </c>
      <c r="I1919" s="40"/>
      <c r="K1919" s="36"/>
      <c r="L1919" s="2"/>
      <c r="M1919" s="38"/>
      <c r="N1919" s="38"/>
      <c r="O1919" s="38"/>
    </row>
    <row r="1920">
      <c r="A1920" s="15" t="s">
        <v>35</v>
      </c>
      <c r="B1920" s="36" t="s">
        <v>1967</v>
      </c>
      <c r="C1920" s="37" t="s">
        <v>520</v>
      </c>
      <c r="D1920" s="29" t="str">
        <f t="shared" si="1"/>
        <v>0</v>
      </c>
      <c r="E1920" s="29" t="str">
        <f t="shared" si="5"/>
        <v>0</v>
      </c>
      <c r="F1920" s="29" t="str">
        <f t="shared" si="6"/>
        <v>0</v>
      </c>
      <c r="G1920" s="32" t="str">
        <f t="shared" si="7"/>
        <v>0</v>
      </c>
      <c r="H1920" s="39">
        <v>13725.62</v>
      </c>
      <c r="I1920" s="40"/>
      <c r="K1920" s="36"/>
      <c r="L1920" s="2"/>
      <c r="M1920" s="38"/>
      <c r="N1920" s="38"/>
      <c r="O1920" s="38"/>
    </row>
    <row r="1921">
      <c r="A1921" s="15" t="s">
        <v>35</v>
      </c>
      <c r="B1921" s="36" t="s">
        <v>1968</v>
      </c>
      <c r="C1921" s="37" t="s">
        <v>520</v>
      </c>
      <c r="D1921" s="29" t="str">
        <f t="shared" si="1"/>
        <v>0</v>
      </c>
      <c r="E1921" s="29" t="str">
        <f t="shared" si="5"/>
        <v>0</v>
      </c>
      <c r="F1921" s="29" t="str">
        <f t="shared" si="6"/>
        <v>0</v>
      </c>
      <c r="G1921" s="32" t="str">
        <f t="shared" si="7"/>
        <v>0</v>
      </c>
      <c r="H1921" s="39">
        <v>6409.72</v>
      </c>
      <c r="I1921" s="40"/>
      <c r="K1921" s="36"/>
      <c r="L1921" s="2"/>
      <c r="M1921" s="38"/>
      <c r="N1921" s="38"/>
      <c r="O1921" s="38"/>
    </row>
    <row r="1922">
      <c r="A1922" s="15" t="s">
        <v>35</v>
      </c>
      <c r="B1922" s="36" t="s">
        <v>1969</v>
      </c>
      <c r="C1922" s="37" t="s">
        <v>520</v>
      </c>
      <c r="D1922" s="29" t="str">
        <f t="shared" si="1"/>
        <v>0</v>
      </c>
      <c r="E1922" s="29" t="str">
        <f t="shared" si="5"/>
        <v>0</v>
      </c>
      <c r="F1922" s="29" t="str">
        <f t="shared" si="6"/>
        <v>0</v>
      </c>
      <c r="G1922" s="32" t="str">
        <f t="shared" si="7"/>
        <v>0</v>
      </c>
      <c r="H1922" s="39">
        <v>22626.32</v>
      </c>
      <c r="I1922" s="40"/>
      <c r="K1922" s="36"/>
      <c r="L1922" s="2"/>
      <c r="M1922" s="38"/>
      <c r="N1922" s="38"/>
      <c r="O1922" s="38"/>
    </row>
    <row r="1923">
      <c r="A1923" s="15" t="s">
        <v>35</v>
      </c>
      <c r="B1923" s="36" t="s">
        <v>1970</v>
      </c>
      <c r="C1923" s="37" t="s">
        <v>520</v>
      </c>
      <c r="D1923" s="29" t="str">
        <f t="shared" si="1"/>
        <v>0</v>
      </c>
      <c r="E1923" s="29" t="str">
        <f t="shared" si="5"/>
        <v>0</v>
      </c>
      <c r="F1923" s="29" t="str">
        <f t="shared" si="6"/>
        <v>0</v>
      </c>
      <c r="G1923" s="32" t="str">
        <f t="shared" si="7"/>
        <v>0</v>
      </c>
      <c r="H1923" s="39">
        <v>18215.04</v>
      </c>
      <c r="I1923" s="40"/>
      <c r="K1923" s="36"/>
      <c r="L1923" s="2"/>
      <c r="M1923" s="38"/>
      <c r="N1923" s="38"/>
      <c r="O1923" s="38"/>
    </row>
    <row r="1924">
      <c r="A1924" s="15" t="s">
        <v>35</v>
      </c>
      <c r="B1924" s="36" t="s">
        <v>1971</v>
      </c>
      <c r="C1924" s="37" t="s">
        <v>520</v>
      </c>
      <c r="D1924" s="29" t="str">
        <f t="shared" si="1"/>
        <v>0</v>
      </c>
      <c r="E1924" s="29" t="str">
        <f t="shared" si="5"/>
        <v>0</v>
      </c>
      <c r="F1924" s="29" t="str">
        <f t="shared" si="6"/>
        <v>0</v>
      </c>
      <c r="G1924" s="32" t="str">
        <f t="shared" si="7"/>
        <v>0</v>
      </c>
      <c r="H1924" s="39">
        <v>19781.54</v>
      </c>
      <c r="I1924" s="40"/>
      <c r="K1924" s="36"/>
      <c r="L1924" s="2"/>
      <c r="M1924" s="38"/>
      <c r="N1924" s="38"/>
      <c r="O1924" s="38"/>
    </row>
    <row r="1925">
      <c r="A1925" s="15" t="s">
        <v>35</v>
      </c>
      <c r="B1925" s="36" t="s">
        <v>1972</v>
      </c>
      <c r="C1925" s="37" t="s">
        <v>520</v>
      </c>
      <c r="D1925" s="29" t="str">
        <f t="shared" si="1"/>
        <v>0</v>
      </c>
      <c r="E1925" s="29" t="str">
        <f t="shared" si="5"/>
        <v>0</v>
      </c>
      <c r="F1925" s="29" t="str">
        <f t="shared" si="6"/>
        <v>0</v>
      </c>
      <c r="G1925" s="32" t="str">
        <f t="shared" si="7"/>
        <v>0</v>
      </c>
      <c r="H1925" s="39">
        <v>15157.56</v>
      </c>
      <c r="I1925" s="40"/>
      <c r="K1925" s="36"/>
      <c r="L1925" s="2"/>
      <c r="M1925" s="38"/>
      <c r="N1925" s="38"/>
      <c r="O1925" s="38"/>
    </row>
    <row r="1926">
      <c r="A1926" s="15" t="s">
        <v>35</v>
      </c>
      <c r="B1926" s="36" t="s">
        <v>1973</v>
      </c>
      <c r="C1926" s="37" t="s">
        <v>520</v>
      </c>
      <c r="D1926" s="29" t="str">
        <f t="shared" si="1"/>
        <v>0</v>
      </c>
      <c r="E1926" s="29" t="str">
        <f t="shared" si="5"/>
        <v>0</v>
      </c>
      <c r="F1926" s="29" t="str">
        <f t="shared" si="6"/>
        <v>0</v>
      </c>
      <c r="G1926" s="32" t="str">
        <f t="shared" si="7"/>
        <v>0</v>
      </c>
      <c r="H1926" s="39">
        <v>12908.77</v>
      </c>
      <c r="I1926" s="40"/>
      <c r="K1926" s="36"/>
      <c r="L1926" s="2"/>
      <c r="M1926" s="38"/>
      <c r="N1926" s="38"/>
      <c r="O1926" s="38"/>
    </row>
    <row r="1927">
      <c r="A1927" s="15" t="s">
        <v>35</v>
      </c>
      <c r="B1927" s="36" t="s">
        <v>1974</v>
      </c>
      <c r="C1927" s="37" t="s">
        <v>520</v>
      </c>
      <c r="D1927" s="29" t="str">
        <f t="shared" si="1"/>
        <v>0</v>
      </c>
      <c r="E1927" s="29" t="str">
        <f t="shared" si="5"/>
        <v>0</v>
      </c>
      <c r="F1927" s="29" t="str">
        <f t="shared" si="6"/>
        <v>0</v>
      </c>
      <c r="G1927" s="32" t="str">
        <f t="shared" si="7"/>
        <v>0</v>
      </c>
      <c r="H1927" s="39">
        <v>10048.68</v>
      </c>
      <c r="I1927" s="40"/>
      <c r="K1927" s="36"/>
      <c r="L1927" s="2"/>
      <c r="M1927" s="38"/>
      <c r="N1927" s="38"/>
      <c r="O1927" s="38"/>
    </row>
    <row r="1928">
      <c r="A1928" s="15" t="s">
        <v>35</v>
      </c>
      <c r="B1928" s="36" t="s">
        <v>1975</v>
      </c>
      <c r="C1928" s="37" t="s">
        <v>520</v>
      </c>
      <c r="D1928" s="29" t="str">
        <f t="shared" si="1"/>
        <v>0</v>
      </c>
      <c r="E1928" s="29" t="str">
        <f t="shared" si="5"/>
        <v>0</v>
      </c>
      <c r="F1928" s="29" t="str">
        <f t="shared" si="6"/>
        <v>0</v>
      </c>
      <c r="G1928" s="32" t="str">
        <f t="shared" si="7"/>
        <v>0</v>
      </c>
      <c r="H1928" s="39">
        <v>49310.45</v>
      </c>
      <c r="I1928" s="40"/>
      <c r="K1928" s="36"/>
      <c r="L1928" s="2"/>
      <c r="M1928" s="38"/>
      <c r="N1928" s="38"/>
      <c r="O1928" s="38"/>
    </row>
    <row r="1929">
      <c r="A1929" s="15" t="s">
        <v>35</v>
      </c>
      <c r="B1929" s="36" t="s">
        <v>1976</v>
      </c>
      <c r="C1929" s="37" t="s">
        <v>520</v>
      </c>
      <c r="D1929" s="29" t="str">
        <f t="shared" si="1"/>
        <v>0</v>
      </c>
      <c r="E1929" s="29" t="str">
        <f t="shared" si="5"/>
        <v>0</v>
      </c>
      <c r="F1929" s="29" t="str">
        <f t="shared" si="6"/>
        <v>0</v>
      </c>
      <c r="G1929" s="32" t="str">
        <f t="shared" si="7"/>
        <v>0</v>
      </c>
      <c r="H1929" s="39">
        <v>10281.04</v>
      </c>
      <c r="I1929" s="40"/>
      <c r="K1929" s="36"/>
      <c r="L1929" s="2"/>
      <c r="M1929" s="38"/>
      <c r="N1929" s="38"/>
      <c r="O1929" s="38"/>
    </row>
    <row r="1930">
      <c r="A1930" s="15" t="s">
        <v>35</v>
      </c>
      <c r="B1930" s="36" t="s">
        <v>1977</v>
      </c>
      <c r="C1930" s="37" t="s">
        <v>520</v>
      </c>
      <c r="D1930" s="29" t="str">
        <f t="shared" si="1"/>
        <v>0</v>
      </c>
      <c r="E1930" s="29" t="str">
        <f t="shared" si="5"/>
        <v>0</v>
      </c>
      <c r="F1930" s="29" t="str">
        <f t="shared" si="6"/>
        <v>0</v>
      </c>
      <c r="G1930" s="32" t="str">
        <f t="shared" si="7"/>
        <v>0</v>
      </c>
      <c r="H1930" s="39">
        <v>7661.15</v>
      </c>
      <c r="I1930" s="40"/>
      <c r="K1930" s="36"/>
      <c r="L1930" s="2"/>
      <c r="M1930" s="38"/>
      <c r="N1930" s="38"/>
      <c r="O1930" s="38"/>
    </row>
    <row r="1931">
      <c r="A1931" s="15" t="s">
        <v>35</v>
      </c>
      <c r="B1931" s="36" t="s">
        <v>1978</v>
      </c>
      <c r="C1931" s="37" t="s">
        <v>520</v>
      </c>
      <c r="D1931" s="29" t="str">
        <f t="shared" si="1"/>
        <v>0</v>
      </c>
      <c r="E1931" s="29" t="str">
        <f t="shared" si="5"/>
        <v>0</v>
      </c>
      <c r="F1931" s="29" t="str">
        <f t="shared" si="6"/>
        <v>0</v>
      </c>
      <c r="G1931" s="32" t="str">
        <f t="shared" si="7"/>
        <v>0</v>
      </c>
      <c r="H1931" s="39">
        <v>5696.37</v>
      </c>
      <c r="I1931" s="40"/>
      <c r="K1931" s="36"/>
      <c r="L1931" s="2"/>
      <c r="M1931" s="38"/>
      <c r="N1931" s="38"/>
      <c r="O1931" s="38"/>
    </row>
    <row r="1932">
      <c r="A1932" s="15" t="s">
        <v>35</v>
      </c>
      <c r="B1932" s="36" t="s">
        <v>1979</v>
      </c>
      <c r="C1932" s="37" t="s">
        <v>520</v>
      </c>
      <c r="D1932" s="29" t="str">
        <f t="shared" si="1"/>
        <v>0</v>
      </c>
      <c r="E1932" s="29" t="str">
        <f t="shared" si="5"/>
        <v>0</v>
      </c>
      <c r="F1932" s="29" t="str">
        <f t="shared" si="6"/>
        <v>0</v>
      </c>
      <c r="G1932" s="32" t="str">
        <f t="shared" si="7"/>
        <v>0</v>
      </c>
      <c r="H1932" s="39">
        <v>9940.61</v>
      </c>
      <c r="I1932" s="40"/>
      <c r="K1932" s="36"/>
      <c r="L1932" s="2"/>
      <c r="M1932" s="38"/>
      <c r="N1932" s="38"/>
      <c r="O1932" s="38"/>
    </row>
    <row r="1933">
      <c r="A1933" s="15" t="s">
        <v>35</v>
      </c>
      <c r="B1933" s="36" t="s">
        <v>1980</v>
      </c>
      <c r="C1933" s="37" t="s">
        <v>520</v>
      </c>
      <c r="D1933" s="29" t="str">
        <f t="shared" si="1"/>
        <v>0</v>
      </c>
      <c r="E1933" s="29" t="str">
        <f t="shared" si="5"/>
        <v>0</v>
      </c>
      <c r="F1933" s="29" t="str">
        <f t="shared" si="6"/>
        <v>0</v>
      </c>
      <c r="G1933" s="32" t="str">
        <f t="shared" si="7"/>
        <v>0</v>
      </c>
      <c r="H1933" s="39">
        <v>11040.42</v>
      </c>
      <c r="I1933" s="40"/>
      <c r="K1933" s="36"/>
      <c r="L1933" s="2"/>
      <c r="M1933" s="38"/>
      <c r="N1933" s="38"/>
      <c r="O1933" s="38"/>
    </row>
    <row r="1934">
      <c r="A1934" s="15" t="s">
        <v>35</v>
      </c>
      <c r="B1934" s="36" t="s">
        <v>1981</v>
      </c>
      <c r="C1934" s="37" t="s">
        <v>520</v>
      </c>
      <c r="D1934" s="29" t="str">
        <f t="shared" si="1"/>
        <v>0</v>
      </c>
      <c r="E1934" s="29" t="str">
        <f t="shared" si="5"/>
        <v>0</v>
      </c>
      <c r="F1934" s="29" t="str">
        <f t="shared" si="6"/>
        <v>0</v>
      </c>
      <c r="G1934" s="32" t="str">
        <f t="shared" si="7"/>
        <v>0</v>
      </c>
      <c r="H1934" s="39">
        <v>9503.25</v>
      </c>
      <c r="I1934" s="40"/>
      <c r="K1934" s="36"/>
      <c r="L1934" s="2"/>
      <c r="M1934" s="38"/>
      <c r="N1934" s="38"/>
      <c r="O1934" s="38"/>
    </row>
    <row r="1935">
      <c r="A1935" s="15" t="s">
        <v>35</v>
      </c>
      <c r="B1935" s="36" t="s">
        <v>1982</v>
      </c>
      <c r="C1935" s="37" t="s">
        <v>520</v>
      </c>
      <c r="D1935" s="29" t="str">
        <f t="shared" si="1"/>
        <v>0</v>
      </c>
      <c r="E1935" s="29" t="str">
        <f t="shared" si="5"/>
        <v>0</v>
      </c>
      <c r="F1935" s="29" t="str">
        <f t="shared" si="6"/>
        <v>0</v>
      </c>
      <c r="G1935" s="32" t="str">
        <f t="shared" si="7"/>
        <v>0</v>
      </c>
      <c r="H1935" s="39">
        <v>5421.0</v>
      </c>
      <c r="I1935" s="40"/>
      <c r="K1935" s="36"/>
      <c r="L1935" s="2"/>
      <c r="M1935" s="38"/>
      <c r="N1935" s="38"/>
      <c r="O1935" s="38"/>
    </row>
    <row r="1936">
      <c r="A1936" s="15" t="s">
        <v>35</v>
      </c>
      <c r="B1936" s="36" t="s">
        <v>1983</v>
      </c>
      <c r="C1936" s="37" t="s">
        <v>520</v>
      </c>
      <c r="D1936" s="29" t="str">
        <f t="shared" si="1"/>
        <v>0</v>
      </c>
      <c r="E1936" s="29" t="str">
        <f t="shared" si="5"/>
        <v>0</v>
      </c>
      <c r="F1936" s="29" t="str">
        <f t="shared" si="6"/>
        <v>0</v>
      </c>
      <c r="G1936" s="32" t="str">
        <f t="shared" si="7"/>
        <v>0</v>
      </c>
      <c r="H1936" s="39">
        <v>5233.81</v>
      </c>
      <c r="I1936" s="40"/>
      <c r="K1936" s="36"/>
      <c r="L1936" s="2"/>
      <c r="M1936" s="38"/>
      <c r="N1936" s="38"/>
      <c r="O1936" s="38"/>
    </row>
    <row r="1937">
      <c r="A1937" s="15" t="s">
        <v>35</v>
      </c>
      <c r="B1937" s="36" t="s">
        <v>1984</v>
      </c>
      <c r="C1937" s="37" t="s">
        <v>520</v>
      </c>
      <c r="D1937" s="29" t="str">
        <f t="shared" si="1"/>
        <v>0</v>
      </c>
      <c r="E1937" s="29" t="str">
        <f t="shared" si="5"/>
        <v>0</v>
      </c>
      <c r="F1937" s="29" t="str">
        <f t="shared" si="6"/>
        <v>0</v>
      </c>
      <c r="G1937" s="32" t="str">
        <f t="shared" si="7"/>
        <v>0</v>
      </c>
      <c r="H1937" s="39">
        <v>7845.04</v>
      </c>
      <c r="I1937" s="40"/>
      <c r="K1937" s="36"/>
      <c r="L1937" s="2"/>
      <c r="M1937" s="38"/>
      <c r="N1937" s="38"/>
      <c r="O1937" s="38"/>
    </row>
    <row r="1938">
      <c r="A1938" s="15" t="s">
        <v>35</v>
      </c>
      <c r="B1938" s="36" t="s">
        <v>1985</v>
      </c>
      <c r="C1938" s="37" t="s">
        <v>520</v>
      </c>
      <c r="D1938" s="29" t="str">
        <f t="shared" si="1"/>
        <v>0</v>
      </c>
      <c r="E1938" s="29" t="str">
        <f t="shared" si="5"/>
        <v>0</v>
      </c>
      <c r="F1938" s="29" t="str">
        <f t="shared" si="6"/>
        <v>0</v>
      </c>
      <c r="G1938" s="32" t="str">
        <f t="shared" si="7"/>
        <v>0</v>
      </c>
      <c r="H1938" s="39">
        <v>45547.94</v>
      </c>
      <c r="I1938" s="40"/>
      <c r="K1938" s="36"/>
      <c r="L1938" s="2"/>
      <c r="M1938" s="38"/>
      <c r="N1938" s="38"/>
      <c r="O1938" s="38"/>
    </row>
    <row r="1939">
      <c r="A1939" s="15" t="s">
        <v>35</v>
      </c>
      <c r="B1939" s="36" t="s">
        <v>1986</v>
      </c>
      <c r="C1939" s="37" t="s">
        <v>520</v>
      </c>
      <c r="D1939" s="29" t="str">
        <f t="shared" si="1"/>
        <v>0</v>
      </c>
      <c r="E1939" s="29" t="str">
        <f t="shared" si="5"/>
        <v>0</v>
      </c>
      <c r="F1939" s="29" t="str">
        <f t="shared" si="6"/>
        <v>0</v>
      </c>
      <c r="G1939" s="32" t="str">
        <f t="shared" si="7"/>
        <v>0</v>
      </c>
      <c r="H1939" s="39">
        <v>8956.22</v>
      </c>
      <c r="I1939" s="40"/>
      <c r="K1939" s="36"/>
      <c r="L1939" s="2"/>
      <c r="M1939" s="38"/>
      <c r="N1939" s="38"/>
      <c r="O1939" s="38"/>
    </row>
    <row r="1940">
      <c r="A1940" s="15" t="s">
        <v>35</v>
      </c>
      <c r="B1940" s="36" t="s">
        <v>1987</v>
      </c>
      <c r="C1940" s="37" t="s">
        <v>520</v>
      </c>
      <c r="D1940" s="29" t="str">
        <f t="shared" si="1"/>
        <v>0</v>
      </c>
      <c r="E1940" s="29" t="str">
        <f t="shared" si="5"/>
        <v>0</v>
      </c>
      <c r="F1940" s="29" t="str">
        <f t="shared" si="6"/>
        <v>0</v>
      </c>
      <c r="G1940" s="32" t="str">
        <f t="shared" si="7"/>
        <v>0</v>
      </c>
      <c r="H1940" s="39">
        <v>20926.59</v>
      </c>
      <c r="I1940" s="40"/>
      <c r="K1940" s="36"/>
      <c r="L1940" s="2"/>
      <c r="M1940" s="38"/>
      <c r="N1940" s="38"/>
      <c r="O1940" s="38"/>
    </row>
    <row r="1941">
      <c r="A1941" s="15" t="s">
        <v>35</v>
      </c>
      <c r="B1941" s="36" t="s">
        <v>1988</v>
      </c>
      <c r="C1941" s="37" t="s">
        <v>520</v>
      </c>
      <c r="D1941" s="29" t="str">
        <f t="shared" si="1"/>
        <v>0</v>
      </c>
      <c r="E1941" s="29" t="str">
        <f t="shared" si="5"/>
        <v>0</v>
      </c>
      <c r="F1941" s="29" t="str">
        <f t="shared" si="6"/>
        <v>0</v>
      </c>
      <c r="G1941" s="32" t="str">
        <f t="shared" si="7"/>
        <v>0</v>
      </c>
      <c r="H1941" s="39">
        <v>8023.6</v>
      </c>
      <c r="I1941" s="40"/>
      <c r="K1941" s="36"/>
      <c r="L1941" s="2"/>
      <c r="M1941" s="38"/>
      <c r="N1941" s="38"/>
      <c r="O1941" s="38"/>
    </row>
    <row r="1942">
      <c r="A1942" s="15" t="s">
        <v>35</v>
      </c>
      <c r="B1942" s="36" t="s">
        <v>1989</v>
      </c>
      <c r="C1942" s="37" t="s">
        <v>520</v>
      </c>
      <c r="D1942" s="29" t="str">
        <f t="shared" si="1"/>
        <v>0</v>
      </c>
      <c r="E1942" s="29" t="str">
        <f t="shared" si="5"/>
        <v>0</v>
      </c>
      <c r="F1942" s="29" t="str">
        <f t="shared" si="6"/>
        <v>0</v>
      </c>
      <c r="G1942" s="32" t="str">
        <f t="shared" si="7"/>
        <v>0</v>
      </c>
      <c r="H1942" s="39">
        <v>9401.76</v>
      </c>
      <c r="I1942" s="40"/>
      <c r="K1942" s="36"/>
      <c r="L1942" s="2"/>
      <c r="M1942" s="38"/>
      <c r="N1942" s="38"/>
      <c r="O1942" s="38"/>
    </row>
    <row r="1943">
      <c r="A1943" s="15" t="s">
        <v>35</v>
      </c>
      <c r="B1943" s="36" t="s">
        <v>1990</v>
      </c>
      <c r="C1943" s="37" t="s">
        <v>520</v>
      </c>
      <c r="D1943" s="29" t="str">
        <f t="shared" si="1"/>
        <v>0</v>
      </c>
      <c r="E1943" s="29" t="str">
        <f t="shared" si="5"/>
        <v>0</v>
      </c>
      <c r="F1943" s="29" t="str">
        <f t="shared" si="6"/>
        <v>0</v>
      </c>
      <c r="G1943" s="32" t="str">
        <f t="shared" si="7"/>
        <v>0</v>
      </c>
      <c r="H1943" s="39">
        <v>58211.38</v>
      </c>
      <c r="I1943" s="40"/>
      <c r="K1943" s="36"/>
      <c r="L1943" s="2"/>
      <c r="M1943" s="38"/>
      <c r="N1943" s="38"/>
      <c r="O1943" s="38"/>
    </row>
    <row r="1944">
      <c r="A1944" s="15" t="s">
        <v>35</v>
      </c>
      <c r="B1944" s="36" t="s">
        <v>519</v>
      </c>
      <c r="C1944" s="15" t="s">
        <v>1991</v>
      </c>
      <c r="D1944" s="29" t="str">
        <f t="shared" si="1"/>
        <v>0</v>
      </c>
      <c r="E1944" s="29" t="str">
        <f t="shared" si="5"/>
        <v>0</v>
      </c>
      <c r="F1944" s="29" t="str">
        <f t="shared" si="6"/>
        <v>0</v>
      </c>
      <c r="G1944" s="32" t="str">
        <f t="shared" si="7"/>
        <v>0</v>
      </c>
      <c r="H1944" s="39">
        <v>200804.43</v>
      </c>
      <c r="I1944" s="40"/>
      <c r="L1944" s="2"/>
      <c r="M1944" s="38"/>
      <c r="N1944" s="38"/>
      <c r="O1944" s="38"/>
    </row>
    <row r="1945">
      <c r="A1945" s="15" t="s">
        <v>35</v>
      </c>
      <c r="B1945" s="36" t="s">
        <v>1992</v>
      </c>
      <c r="C1945" s="15" t="s">
        <v>1991</v>
      </c>
      <c r="D1945" s="29" t="str">
        <f t="shared" si="1"/>
        <v>0</v>
      </c>
      <c r="E1945" s="29" t="str">
        <f t="shared" si="5"/>
        <v>0</v>
      </c>
      <c r="F1945" s="29" t="str">
        <f t="shared" si="6"/>
        <v>0</v>
      </c>
      <c r="G1945" s="32" t="str">
        <f t="shared" si="7"/>
        <v>0</v>
      </c>
      <c r="H1945" s="39">
        <v>47009.15</v>
      </c>
      <c r="I1945" s="40"/>
      <c r="L1945" s="2"/>
      <c r="M1945" s="38"/>
      <c r="N1945" s="38"/>
      <c r="O1945" s="38"/>
    </row>
    <row r="1946">
      <c r="A1946" s="15" t="s">
        <v>35</v>
      </c>
      <c r="B1946" s="36" t="s">
        <v>1993</v>
      </c>
      <c r="C1946" s="15" t="s">
        <v>1991</v>
      </c>
      <c r="D1946" s="29" t="str">
        <f t="shared" si="1"/>
        <v>0</v>
      </c>
      <c r="E1946" s="29" t="str">
        <f t="shared" si="5"/>
        <v>0</v>
      </c>
      <c r="F1946" s="29" t="str">
        <f t="shared" si="6"/>
        <v>0</v>
      </c>
      <c r="G1946" s="32" t="str">
        <f t="shared" si="7"/>
        <v>0</v>
      </c>
      <c r="H1946" s="39">
        <v>31170.66</v>
      </c>
      <c r="I1946" s="40"/>
      <c r="L1946" s="2"/>
      <c r="M1946" s="38"/>
      <c r="N1946" s="38"/>
      <c r="O1946" s="38"/>
    </row>
    <row r="1947">
      <c r="A1947" s="15" t="s">
        <v>35</v>
      </c>
      <c r="B1947" s="36" t="s">
        <v>1994</v>
      </c>
      <c r="C1947" s="15" t="s">
        <v>1991</v>
      </c>
      <c r="D1947" s="29" t="str">
        <f t="shared" si="1"/>
        <v>0</v>
      </c>
      <c r="E1947" s="29" t="str">
        <f t="shared" si="5"/>
        <v>0</v>
      </c>
      <c r="F1947" s="29" t="str">
        <f t="shared" si="6"/>
        <v>0</v>
      </c>
      <c r="G1947" s="32" t="str">
        <f t="shared" si="7"/>
        <v>0</v>
      </c>
      <c r="H1947" s="39">
        <v>2031.65</v>
      </c>
      <c r="I1947" s="40"/>
      <c r="L1947" s="2"/>
      <c r="M1947" s="38"/>
      <c r="N1947" s="38"/>
      <c r="O1947" s="38"/>
    </row>
    <row r="1948">
      <c r="A1948" s="15" t="s">
        <v>35</v>
      </c>
      <c r="B1948" s="36" t="s">
        <v>1995</v>
      </c>
      <c r="C1948" s="15" t="s">
        <v>1991</v>
      </c>
      <c r="D1948" s="29" t="str">
        <f t="shared" si="1"/>
        <v>0</v>
      </c>
      <c r="E1948" s="29" t="str">
        <f t="shared" si="5"/>
        <v>0</v>
      </c>
      <c r="F1948" s="29" t="str">
        <f t="shared" si="6"/>
        <v>0</v>
      </c>
      <c r="G1948" s="32" t="str">
        <f t="shared" si="7"/>
        <v>0</v>
      </c>
      <c r="H1948" s="39">
        <v>88165.11</v>
      </c>
      <c r="I1948" s="40"/>
      <c r="L1948" s="2"/>
      <c r="M1948" s="38"/>
      <c r="N1948" s="38"/>
      <c r="O1948" s="38"/>
    </row>
    <row r="1949">
      <c r="A1949" s="15" t="s">
        <v>35</v>
      </c>
      <c r="B1949" s="36" t="s">
        <v>1996</v>
      </c>
      <c r="C1949" s="15" t="s">
        <v>1991</v>
      </c>
      <c r="D1949" s="29" t="str">
        <f t="shared" si="1"/>
        <v>0</v>
      </c>
      <c r="E1949" s="29" t="str">
        <f t="shared" si="5"/>
        <v>0</v>
      </c>
      <c r="F1949" s="29" t="str">
        <f t="shared" si="6"/>
        <v>0</v>
      </c>
      <c r="G1949" s="32" t="str">
        <f t="shared" si="7"/>
        <v>0</v>
      </c>
      <c r="H1949" s="39">
        <v>5418.71</v>
      </c>
      <c r="I1949" s="40"/>
      <c r="L1949" s="2"/>
      <c r="M1949" s="38"/>
      <c r="N1949" s="38"/>
      <c r="O1949" s="38"/>
    </row>
    <row r="1950">
      <c r="A1950" s="15" t="s">
        <v>35</v>
      </c>
      <c r="B1950" s="36" t="s">
        <v>1997</v>
      </c>
      <c r="C1950" s="15" t="s">
        <v>1991</v>
      </c>
      <c r="D1950" s="29" t="str">
        <f t="shared" si="1"/>
        <v>0</v>
      </c>
      <c r="E1950" s="29" t="str">
        <f t="shared" si="5"/>
        <v>0</v>
      </c>
      <c r="F1950" s="29" t="str">
        <f t="shared" si="6"/>
        <v>0</v>
      </c>
      <c r="G1950" s="32" t="str">
        <f t="shared" si="7"/>
        <v>0</v>
      </c>
      <c r="H1950" s="39">
        <v>5756.95</v>
      </c>
      <c r="I1950" s="40"/>
      <c r="L1950" s="2"/>
      <c r="M1950" s="38"/>
      <c r="N1950" s="38"/>
      <c r="O1950" s="38"/>
    </row>
    <row r="1951">
      <c r="A1951" s="15" t="s">
        <v>35</v>
      </c>
      <c r="B1951" s="36" t="s">
        <v>1998</v>
      </c>
      <c r="C1951" s="15" t="s">
        <v>1991</v>
      </c>
      <c r="D1951" s="29" t="str">
        <f t="shared" si="1"/>
        <v>0</v>
      </c>
      <c r="E1951" s="29" t="str">
        <f t="shared" si="5"/>
        <v>0</v>
      </c>
      <c r="F1951" s="29" t="str">
        <f t="shared" si="6"/>
        <v>0</v>
      </c>
      <c r="G1951" s="32" t="str">
        <f t="shared" si="7"/>
        <v>0</v>
      </c>
      <c r="H1951" s="39">
        <v>2454.33</v>
      </c>
      <c r="I1951" s="40"/>
      <c r="L1951" s="2"/>
      <c r="M1951" s="38"/>
      <c r="N1951" s="38"/>
      <c r="O1951" s="38"/>
    </row>
    <row r="1952">
      <c r="A1952" s="15" t="s">
        <v>35</v>
      </c>
      <c r="B1952" s="36" t="s">
        <v>1999</v>
      </c>
      <c r="C1952" s="15" t="s">
        <v>1991</v>
      </c>
      <c r="D1952" s="29" t="str">
        <f t="shared" si="1"/>
        <v>0</v>
      </c>
      <c r="E1952" s="29" t="str">
        <f t="shared" si="5"/>
        <v>0</v>
      </c>
      <c r="F1952" s="29" t="str">
        <f t="shared" si="6"/>
        <v>0</v>
      </c>
      <c r="G1952" s="32" t="str">
        <f t="shared" si="7"/>
        <v>0</v>
      </c>
      <c r="H1952" s="39">
        <v>24774.33</v>
      </c>
      <c r="I1952" s="40"/>
      <c r="L1952" s="2"/>
      <c r="M1952" s="38"/>
      <c r="N1952" s="38"/>
      <c r="O1952" s="38"/>
    </row>
    <row r="1953">
      <c r="A1953" s="15" t="s">
        <v>35</v>
      </c>
      <c r="B1953" s="36" t="s">
        <v>530</v>
      </c>
      <c r="C1953" s="15" t="s">
        <v>1991</v>
      </c>
      <c r="D1953" s="29" t="str">
        <f t="shared" si="1"/>
        <v>0</v>
      </c>
      <c r="E1953" s="29" t="str">
        <f t="shared" si="5"/>
        <v>0</v>
      </c>
      <c r="F1953" s="29" t="str">
        <f t="shared" si="6"/>
        <v>0</v>
      </c>
      <c r="G1953" s="32" t="str">
        <f t="shared" si="7"/>
        <v>0</v>
      </c>
      <c r="H1953" s="39">
        <v>313891.24</v>
      </c>
      <c r="I1953" s="40"/>
      <c r="L1953" s="2"/>
      <c r="M1953" s="38"/>
      <c r="N1953" s="38"/>
      <c r="O1953" s="38"/>
    </row>
    <row r="1954">
      <c r="A1954" s="15" t="s">
        <v>35</v>
      </c>
      <c r="B1954" s="36" t="s">
        <v>2000</v>
      </c>
      <c r="C1954" s="15" t="s">
        <v>1991</v>
      </c>
      <c r="D1954" s="29" t="str">
        <f t="shared" si="1"/>
        <v>0</v>
      </c>
      <c r="E1954" s="29" t="str">
        <f t="shared" si="5"/>
        <v>0</v>
      </c>
      <c r="F1954" s="29" t="str">
        <f t="shared" si="6"/>
        <v>0</v>
      </c>
      <c r="G1954" s="32" t="str">
        <f t="shared" si="7"/>
        <v>0</v>
      </c>
      <c r="H1954" s="39">
        <v>2421.04</v>
      </c>
      <c r="I1954" s="40"/>
      <c r="L1954" s="2"/>
      <c r="M1954" s="38"/>
      <c r="N1954" s="38"/>
      <c r="O1954" s="38"/>
    </row>
    <row r="1955">
      <c r="A1955" s="15" t="s">
        <v>35</v>
      </c>
      <c r="B1955" s="36" t="s">
        <v>2001</v>
      </c>
      <c r="C1955" s="15" t="s">
        <v>1991</v>
      </c>
      <c r="D1955" s="29" t="str">
        <f t="shared" si="1"/>
        <v>0</v>
      </c>
      <c r="E1955" s="29" t="str">
        <f t="shared" si="5"/>
        <v>0</v>
      </c>
      <c r="F1955" s="29" t="str">
        <f t="shared" si="6"/>
        <v>0</v>
      </c>
      <c r="G1955" s="32" t="str">
        <f t="shared" si="7"/>
        <v>0</v>
      </c>
      <c r="H1955" s="39">
        <v>1751.96</v>
      </c>
      <c r="I1955" s="40"/>
      <c r="L1955" s="2"/>
      <c r="M1955" s="38"/>
      <c r="N1955" s="38"/>
      <c r="O1955" s="38"/>
    </row>
    <row r="1956">
      <c r="A1956" s="15" t="s">
        <v>35</v>
      </c>
      <c r="B1956" s="36" t="s">
        <v>2002</v>
      </c>
      <c r="C1956" s="15" t="s">
        <v>1991</v>
      </c>
      <c r="D1956" s="29" t="str">
        <f t="shared" si="1"/>
        <v>0</v>
      </c>
      <c r="E1956" s="29" t="str">
        <f t="shared" si="5"/>
        <v>0</v>
      </c>
      <c r="F1956" s="29" t="str">
        <f t="shared" si="6"/>
        <v>0</v>
      </c>
      <c r="G1956" s="32" t="str">
        <f t="shared" si="7"/>
        <v>0</v>
      </c>
      <c r="H1956" s="39">
        <v>1948.27</v>
      </c>
      <c r="I1956" s="40"/>
      <c r="L1956" s="2"/>
      <c r="M1956" s="38"/>
      <c r="N1956" s="38"/>
      <c r="O1956" s="38"/>
    </row>
    <row r="1957">
      <c r="A1957" s="15" t="s">
        <v>35</v>
      </c>
      <c r="B1957" s="36" t="s">
        <v>2003</v>
      </c>
      <c r="C1957" s="15" t="s">
        <v>1991</v>
      </c>
      <c r="D1957" s="29" t="str">
        <f t="shared" si="1"/>
        <v>0</v>
      </c>
      <c r="E1957" s="29" t="str">
        <f t="shared" si="5"/>
        <v>0</v>
      </c>
      <c r="F1957" s="29" t="str">
        <f t="shared" si="6"/>
        <v>0</v>
      </c>
      <c r="G1957" s="32" t="str">
        <f t="shared" si="7"/>
        <v>0</v>
      </c>
      <c r="H1957" s="39">
        <v>1767.62</v>
      </c>
      <c r="I1957" s="40"/>
      <c r="L1957" s="2"/>
      <c r="M1957" s="38"/>
      <c r="N1957" s="38"/>
      <c r="O1957" s="38"/>
    </row>
    <row r="1958">
      <c r="A1958" s="15" t="s">
        <v>35</v>
      </c>
      <c r="B1958" s="36" t="s">
        <v>2004</v>
      </c>
      <c r="C1958" s="15" t="s">
        <v>1991</v>
      </c>
      <c r="D1958" s="29" t="str">
        <f t="shared" si="1"/>
        <v>0</v>
      </c>
      <c r="E1958" s="29" t="str">
        <f t="shared" si="5"/>
        <v>0</v>
      </c>
      <c r="F1958" s="29" t="str">
        <f t="shared" si="6"/>
        <v>0</v>
      </c>
      <c r="G1958" s="32" t="str">
        <f t="shared" si="7"/>
        <v>0</v>
      </c>
      <c r="H1958" s="39">
        <v>28039.0</v>
      </c>
      <c r="I1958" s="40"/>
      <c r="L1958" s="2"/>
      <c r="M1958" s="38"/>
      <c r="N1958" s="38"/>
      <c r="O1958" s="38"/>
    </row>
    <row r="1959">
      <c r="A1959" s="15" t="s">
        <v>35</v>
      </c>
      <c r="B1959" s="36" t="s">
        <v>2005</v>
      </c>
      <c r="C1959" s="15" t="s">
        <v>1991</v>
      </c>
      <c r="D1959" s="29" t="str">
        <f t="shared" si="1"/>
        <v>0</v>
      </c>
      <c r="E1959" s="29" t="str">
        <f t="shared" si="5"/>
        <v>0</v>
      </c>
      <c r="F1959" s="29" t="str">
        <f t="shared" si="6"/>
        <v>0</v>
      </c>
      <c r="G1959" s="32" t="str">
        <f t="shared" si="7"/>
        <v>0</v>
      </c>
      <c r="H1959" s="39">
        <v>2325.52</v>
      </c>
      <c r="I1959" s="40"/>
      <c r="L1959" s="2"/>
      <c r="M1959" s="38"/>
      <c r="N1959" s="38"/>
      <c r="O1959" s="38"/>
    </row>
    <row r="1960">
      <c r="A1960" s="15" t="s">
        <v>35</v>
      </c>
      <c r="B1960" s="36" t="s">
        <v>2006</v>
      </c>
      <c r="C1960" s="15" t="s">
        <v>1991</v>
      </c>
      <c r="D1960" s="29" t="str">
        <f t="shared" si="1"/>
        <v>0</v>
      </c>
      <c r="E1960" s="29" t="str">
        <f t="shared" si="5"/>
        <v>0</v>
      </c>
      <c r="F1960" s="29" t="str">
        <f t="shared" si="6"/>
        <v>0</v>
      </c>
      <c r="G1960" s="32" t="str">
        <f t="shared" si="7"/>
        <v>0</v>
      </c>
      <c r="H1960" s="39">
        <v>3866.23</v>
      </c>
      <c r="I1960" s="40"/>
      <c r="L1960" s="2"/>
      <c r="M1960" s="38"/>
      <c r="N1960" s="38"/>
      <c r="O1960" s="38"/>
    </row>
    <row r="1961">
      <c r="A1961" s="15" t="s">
        <v>35</v>
      </c>
      <c r="B1961" s="36" t="s">
        <v>2007</v>
      </c>
      <c r="C1961" s="15" t="s">
        <v>1991</v>
      </c>
      <c r="D1961" s="29" t="str">
        <f t="shared" si="1"/>
        <v>0</v>
      </c>
      <c r="E1961" s="29" t="str">
        <f t="shared" si="5"/>
        <v>0</v>
      </c>
      <c r="F1961" s="29" t="str">
        <f t="shared" si="6"/>
        <v>0</v>
      </c>
      <c r="G1961" s="32" t="str">
        <f t="shared" si="7"/>
        <v>0</v>
      </c>
      <c r="H1961" s="39">
        <v>3855.3</v>
      </c>
      <c r="I1961" s="40"/>
      <c r="L1961" s="2"/>
      <c r="M1961" s="38"/>
      <c r="N1961" s="38"/>
      <c r="O1961" s="38"/>
    </row>
    <row r="1962">
      <c r="A1962" s="15" t="s">
        <v>35</v>
      </c>
      <c r="B1962" s="36" t="s">
        <v>2008</v>
      </c>
      <c r="C1962" s="15" t="s">
        <v>1991</v>
      </c>
      <c r="D1962" s="29" t="str">
        <f t="shared" si="1"/>
        <v>0</v>
      </c>
      <c r="E1962" s="29" t="str">
        <f t="shared" si="5"/>
        <v>0</v>
      </c>
      <c r="F1962" s="29" t="str">
        <f t="shared" si="6"/>
        <v>0</v>
      </c>
      <c r="G1962" s="32" t="str">
        <f t="shared" si="7"/>
        <v>0</v>
      </c>
      <c r="H1962" s="39">
        <v>3255.19</v>
      </c>
      <c r="I1962" s="40"/>
      <c r="L1962" s="2"/>
      <c r="M1962" s="38"/>
      <c r="N1962" s="38"/>
      <c r="O1962" s="38"/>
    </row>
    <row r="1963">
      <c r="A1963" s="15" t="s">
        <v>35</v>
      </c>
      <c r="B1963" s="36" t="s">
        <v>2009</v>
      </c>
      <c r="C1963" s="15" t="s">
        <v>1991</v>
      </c>
      <c r="D1963" s="29" t="str">
        <f t="shared" si="1"/>
        <v>0</v>
      </c>
      <c r="E1963" s="29" t="str">
        <f t="shared" si="5"/>
        <v>0</v>
      </c>
      <c r="F1963" s="29" t="str">
        <f t="shared" si="6"/>
        <v>0</v>
      </c>
      <c r="G1963" s="32" t="str">
        <f t="shared" si="7"/>
        <v>0</v>
      </c>
      <c r="H1963" s="39">
        <v>70469.07</v>
      </c>
      <c r="I1963" s="40"/>
      <c r="L1963" s="2"/>
      <c r="M1963" s="38"/>
      <c r="N1963" s="38"/>
      <c r="O1963" s="38"/>
    </row>
    <row r="1964">
      <c r="A1964" s="15" t="s">
        <v>35</v>
      </c>
      <c r="B1964" s="36" t="s">
        <v>2010</v>
      </c>
      <c r="C1964" s="15" t="s">
        <v>1991</v>
      </c>
      <c r="D1964" s="29" t="str">
        <f t="shared" si="1"/>
        <v>0</v>
      </c>
      <c r="E1964" s="29" t="str">
        <f t="shared" si="5"/>
        <v>0</v>
      </c>
      <c r="F1964" s="29" t="str">
        <f t="shared" si="6"/>
        <v>0</v>
      </c>
      <c r="G1964" s="32" t="str">
        <f t="shared" si="7"/>
        <v>0</v>
      </c>
      <c r="H1964" s="39">
        <v>2946.61</v>
      </c>
      <c r="I1964" s="40"/>
      <c r="L1964" s="2"/>
      <c r="M1964" s="38"/>
      <c r="N1964" s="38"/>
      <c r="O1964" s="38"/>
    </row>
    <row r="1965">
      <c r="A1965" s="15" t="s">
        <v>35</v>
      </c>
      <c r="B1965" s="36" t="s">
        <v>2011</v>
      </c>
      <c r="C1965" s="15" t="s">
        <v>1991</v>
      </c>
      <c r="D1965" s="29" t="str">
        <f t="shared" si="1"/>
        <v>0</v>
      </c>
      <c r="E1965" s="29" t="str">
        <f t="shared" si="5"/>
        <v>0</v>
      </c>
      <c r="F1965" s="29" t="str">
        <f t="shared" si="6"/>
        <v>0</v>
      </c>
      <c r="G1965" s="32" t="str">
        <f t="shared" si="7"/>
        <v>0</v>
      </c>
      <c r="H1965" s="39">
        <v>6505.23</v>
      </c>
      <c r="I1965" s="40"/>
      <c r="L1965" s="2"/>
      <c r="M1965" s="38"/>
      <c r="N1965" s="38"/>
      <c r="O1965" s="38"/>
    </row>
    <row r="1966">
      <c r="A1966" s="15" t="s">
        <v>35</v>
      </c>
      <c r="B1966" s="36" t="s">
        <v>2012</v>
      </c>
      <c r="C1966" s="15" t="s">
        <v>1991</v>
      </c>
      <c r="D1966" s="29" t="str">
        <f t="shared" si="1"/>
        <v>0</v>
      </c>
      <c r="E1966" s="29" t="str">
        <f t="shared" si="5"/>
        <v>0</v>
      </c>
      <c r="F1966" s="29" t="str">
        <f t="shared" si="6"/>
        <v>0</v>
      </c>
      <c r="G1966" s="32" t="str">
        <f t="shared" si="7"/>
        <v>0</v>
      </c>
      <c r="H1966" s="39">
        <v>70138.15</v>
      </c>
      <c r="I1966" s="40"/>
      <c r="L1966" s="2"/>
      <c r="M1966" s="38"/>
      <c r="N1966" s="38"/>
      <c r="O1966" s="38"/>
    </row>
    <row r="1967">
      <c r="A1967" s="15" t="s">
        <v>35</v>
      </c>
      <c r="B1967" s="36" t="s">
        <v>2013</v>
      </c>
      <c r="C1967" s="15" t="s">
        <v>1991</v>
      </c>
      <c r="D1967" s="29" t="str">
        <f t="shared" si="1"/>
        <v>0</v>
      </c>
      <c r="E1967" s="29" t="str">
        <f t="shared" si="5"/>
        <v>0</v>
      </c>
      <c r="F1967" s="29" t="str">
        <f t="shared" si="6"/>
        <v>0</v>
      </c>
      <c r="G1967" s="32" t="str">
        <f t="shared" si="7"/>
        <v>0</v>
      </c>
      <c r="H1967" s="39">
        <v>37643.6</v>
      </c>
      <c r="I1967" s="40"/>
      <c r="L1967" s="2"/>
      <c r="M1967" s="38"/>
      <c r="N1967" s="38"/>
      <c r="O1967" s="38"/>
    </row>
    <row r="1968">
      <c r="A1968" s="15" t="s">
        <v>35</v>
      </c>
      <c r="B1968" s="36" t="s">
        <v>2014</v>
      </c>
      <c r="C1968" s="15" t="s">
        <v>1991</v>
      </c>
      <c r="D1968" s="29" t="str">
        <f t="shared" si="1"/>
        <v>0</v>
      </c>
      <c r="E1968" s="29" t="str">
        <f t="shared" si="5"/>
        <v>0</v>
      </c>
      <c r="F1968" s="29" t="str">
        <f t="shared" si="6"/>
        <v>0</v>
      </c>
      <c r="G1968" s="32" t="str">
        <f t="shared" si="7"/>
        <v>0</v>
      </c>
      <c r="H1968" s="39">
        <v>2298.27</v>
      </c>
      <c r="I1968" s="40"/>
      <c r="L1968" s="2"/>
      <c r="M1968" s="38"/>
      <c r="N1968" s="38"/>
      <c r="O1968" s="38"/>
    </row>
    <row r="1969">
      <c r="A1969" s="15" t="s">
        <v>35</v>
      </c>
      <c r="B1969" s="36" t="s">
        <v>2015</v>
      </c>
      <c r="C1969" s="15" t="s">
        <v>1991</v>
      </c>
      <c r="D1969" s="29" t="str">
        <f t="shared" si="1"/>
        <v>0</v>
      </c>
      <c r="E1969" s="29" t="str">
        <f t="shared" si="5"/>
        <v>0</v>
      </c>
      <c r="F1969" s="29" t="str">
        <f t="shared" si="6"/>
        <v>0</v>
      </c>
      <c r="G1969" s="32" t="str">
        <f t="shared" si="7"/>
        <v>0</v>
      </c>
      <c r="H1969" s="39">
        <v>57305.85</v>
      </c>
      <c r="I1969" s="40"/>
      <c r="L1969" s="2"/>
      <c r="M1969" s="38"/>
      <c r="N1969" s="38"/>
      <c r="O1969" s="38"/>
    </row>
    <row r="1970">
      <c r="A1970" s="15" t="s">
        <v>35</v>
      </c>
      <c r="B1970" s="36" t="s">
        <v>2016</v>
      </c>
      <c r="C1970" s="15" t="s">
        <v>1991</v>
      </c>
      <c r="D1970" s="29" t="str">
        <f t="shared" si="1"/>
        <v>0</v>
      </c>
      <c r="E1970" s="29" t="str">
        <f t="shared" si="5"/>
        <v>0</v>
      </c>
      <c r="F1970" s="29" t="str">
        <f t="shared" si="6"/>
        <v>0</v>
      </c>
      <c r="G1970" s="32" t="str">
        <f t="shared" si="7"/>
        <v>0</v>
      </c>
      <c r="H1970" s="39">
        <v>35698.34</v>
      </c>
      <c r="I1970" s="40"/>
      <c r="L1970" s="2"/>
      <c r="M1970" s="38"/>
      <c r="N1970" s="38"/>
      <c r="O1970" s="38"/>
    </row>
    <row r="1971">
      <c r="A1971" s="15" t="s">
        <v>35</v>
      </c>
      <c r="B1971" s="36" t="s">
        <v>2017</v>
      </c>
      <c r="C1971" s="15" t="s">
        <v>1991</v>
      </c>
      <c r="D1971" s="29" t="str">
        <f t="shared" si="1"/>
        <v>0</v>
      </c>
      <c r="E1971" s="29" t="str">
        <f t="shared" si="5"/>
        <v>0</v>
      </c>
      <c r="F1971" s="29" t="str">
        <f t="shared" si="6"/>
        <v>0</v>
      </c>
      <c r="G1971" s="32" t="str">
        <f t="shared" si="7"/>
        <v>0</v>
      </c>
      <c r="H1971" s="39">
        <v>69688.9</v>
      </c>
      <c r="I1971" s="40"/>
      <c r="L1971" s="2"/>
      <c r="M1971" s="38"/>
      <c r="N1971" s="38"/>
      <c r="O1971" s="38"/>
    </row>
    <row r="1972">
      <c r="A1972" s="15" t="s">
        <v>35</v>
      </c>
      <c r="B1972" s="36" t="s">
        <v>2018</v>
      </c>
      <c r="C1972" s="15" t="s">
        <v>1991</v>
      </c>
      <c r="D1972" s="29" t="str">
        <f t="shared" si="1"/>
        <v>0</v>
      </c>
      <c r="E1972" s="29" t="str">
        <f t="shared" si="5"/>
        <v>0</v>
      </c>
      <c r="F1972" s="29" t="str">
        <f t="shared" si="6"/>
        <v>0</v>
      </c>
      <c r="G1972" s="32" t="str">
        <f t="shared" si="7"/>
        <v>0</v>
      </c>
      <c r="H1972" s="39">
        <v>4387.49</v>
      </c>
      <c r="I1972" s="40"/>
      <c r="L1972" s="2"/>
      <c r="M1972" s="38"/>
      <c r="N1972" s="38"/>
      <c r="O1972" s="38"/>
    </row>
    <row r="1973">
      <c r="A1973" s="15" t="s">
        <v>35</v>
      </c>
      <c r="B1973" s="36" t="s">
        <v>2019</v>
      </c>
      <c r="C1973" s="15" t="s">
        <v>1991</v>
      </c>
      <c r="D1973" s="29" t="str">
        <f t="shared" si="1"/>
        <v>0</v>
      </c>
      <c r="E1973" s="29" t="str">
        <f t="shared" si="5"/>
        <v>0</v>
      </c>
      <c r="F1973" s="29" t="str">
        <f t="shared" si="6"/>
        <v>0</v>
      </c>
      <c r="G1973" s="32" t="str">
        <f t="shared" si="7"/>
        <v>0</v>
      </c>
      <c r="H1973" s="39">
        <v>39763.81</v>
      </c>
      <c r="I1973" s="40"/>
      <c r="L1973" s="2"/>
      <c r="M1973" s="38"/>
      <c r="N1973" s="38"/>
      <c r="O1973" s="38"/>
    </row>
    <row r="1974">
      <c r="A1974" s="15" t="s">
        <v>35</v>
      </c>
      <c r="B1974" s="36" t="s">
        <v>2020</v>
      </c>
      <c r="C1974" s="15" t="s">
        <v>1991</v>
      </c>
      <c r="D1974" s="29" t="str">
        <f t="shared" si="1"/>
        <v>0</v>
      </c>
      <c r="E1974" s="29" t="str">
        <f t="shared" si="5"/>
        <v>0</v>
      </c>
      <c r="F1974" s="29" t="str">
        <f t="shared" si="6"/>
        <v>0</v>
      </c>
      <c r="G1974" s="32" t="str">
        <f t="shared" si="7"/>
        <v>0</v>
      </c>
      <c r="H1974" s="39">
        <v>2743.83</v>
      </c>
      <c r="I1974" s="40"/>
      <c r="L1974" s="2"/>
      <c r="M1974" s="38"/>
      <c r="N1974" s="38"/>
      <c r="O1974" s="38"/>
    </row>
    <row r="1975">
      <c r="A1975" s="15" t="s">
        <v>35</v>
      </c>
      <c r="B1975" s="36" t="s">
        <v>2021</v>
      </c>
      <c r="C1975" s="15" t="s">
        <v>1991</v>
      </c>
      <c r="D1975" s="29" t="str">
        <f t="shared" si="1"/>
        <v>0</v>
      </c>
      <c r="E1975" s="29" t="str">
        <f t="shared" si="5"/>
        <v>Anglo American</v>
      </c>
      <c r="F1975" s="35" t="str">
        <f t="shared" si="6"/>
        <v>ANGLO AMERICAN 9.375 08/04/14144A</v>
      </c>
      <c r="G1975" s="32">
        <f t="shared" si="7"/>
        <v>3001.99</v>
      </c>
      <c r="H1975" s="39">
        <v>3001.99</v>
      </c>
      <c r="I1975" s="40"/>
      <c r="L1975" s="2"/>
      <c r="M1975" s="38"/>
      <c r="N1975" s="38"/>
      <c r="O1975" s="38"/>
    </row>
    <row r="1976">
      <c r="A1976" s="15" t="s">
        <v>35</v>
      </c>
      <c r="B1976" s="36" t="s">
        <v>2022</v>
      </c>
      <c r="C1976" s="15" t="s">
        <v>1991</v>
      </c>
      <c r="D1976" s="29" t="str">
        <f t="shared" si="1"/>
        <v>0</v>
      </c>
      <c r="E1976" s="29" t="str">
        <f t="shared" si="5"/>
        <v>0</v>
      </c>
      <c r="F1976" s="29" t="str">
        <f t="shared" si="6"/>
        <v>0</v>
      </c>
      <c r="G1976" s="32" t="str">
        <f t="shared" si="7"/>
        <v>0</v>
      </c>
      <c r="H1976" s="39">
        <v>62711.6</v>
      </c>
      <c r="I1976" s="40"/>
      <c r="L1976" s="2"/>
      <c r="M1976" s="38"/>
      <c r="N1976" s="38"/>
      <c r="O1976" s="38"/>
    </row>
    <row r="1977">
      <c r="A1977" s="15" t="s">
        <v>35</v>
      </c>
      <c r="B1977" s="36" t="s">
        <v>2023</v>
      </c>
      <c r="C1977" s="15" t="s">
        <v>1991</v>
      </c>
      <c r="D1977" s="29" t="str">
        <f t="shared" si="1"/>
        <v>0</v>
      </c>
      <c r="E1977" s="29" t="str">
        <f t="shared" si="5"/>
        <v>0</v>
      </c>
      <c r="F1977" s="29" t="str">
        <f t="shared" si="6"/>
        <v>0</v>
      </c>
      <c r="G1977" s="32" t="str">
        <f t="shared" si="7"/>
        <v>0</v>
      </c>
      <c r="H1977" s="39">
        <v>5149.83</v>
      </c>
      <c r="I1977" s="40"/>
      <c r="L1977" s="2"/>
      <c r="M1977" s="38"/>
      <c r="N1977" s="38"/>
      <c r="O1977" s="38"/>
    </row>
    <row r="1978">
      <c r="A1978" s="15" t="s">
        <v>35</v>
      </c>
      <c r="B1978" s="36" t="s">
        <v>2024</v>
      </c>
      <c r="C1978" s="15" t="s">
        <v>1991</v>
      </c>
      <c r="D1978" s="29" t="str">
        <f t="shared" si="1"/>
        <v>0</v>
      </c>
      <c r="E1978" s="29" t="str">
        <f t="shared" si="5"/>
        <v>0</v>
      </c>
      <c r="F1978" s="29" t="str">
        <f t="shared" si="6"/>
        <v>0</v>
      </c>
      <c r="G1978" s="32" t="str">
        <f t="shared" si="7"/>
        <v>0</v>
      </c>
      <c r="H1978" s="39">
        <v>81626.89</v>
      </c>
      <c r="I1978" s="40"/>
      <c r="L1978" s="2"/>
      <c r="M1978" s="38"/>
      <c r="N1978" s="38"/>
      <c r="O1978" s="38"/>
    </row>
    <row r="1979">
      <c r="A1979" s="15" t="s">
        <v>35</v>
      </c>
      <c r="B1979" s="36" t="s">
        <v>2025</v>
      </c>
      <c r="C1979" s="15" t="s">
        <v>1991</v>
      </c>
      <c r="D1979" s="29" t="str">
        <f t="shared" si="1"/>
        <v>0</v>
      </c>
      <c r="E1979" s="29" t="str">
        <f t="shared" si="5"/>
        <v>0</v>
      </c>
      <c r="F1979" s="29" t="str">
        <f t="shared" si="6"/>
        <v>0</v>
      </c>
      <c r="G1979" s="32" t="str">
        <f t="shared" si="7"/>
        <v>0</v>
      </c>
      <c r="H1979" s="39">
        <v>69201.17</v>
      </c>
      <c r="I1979" s="40"/>
      <c r="L1979" s="2"/>
      <c r="M1979" s="38"/>
      <c r="N1979" s="38"/>
      <c r="O1979" s="38"/>
    </row>
    <row r="1980">
      <c r="A1980" s="15" t="s">
        <v>35</v>
      </c>
      <c r="B1980" s="36" t="s">
        <v>2026</v>
      </c>
      <c r="C1980" s="15" t="s">
        <v>1991</v>
      </c>
      <c r="D1980" s="29" t="str">
        <f t="shared" si="1"/>
        <v>0</v>
      </c>
      <c r="E1980" s="29" t="str">
        <f t="shared" si="5"/>
        <v>0</v>
      </c>
      <c r="F1980" s="29" t="str">
        <f t="shared" si="6"/>
        <v>0</v>
      </c>
      <c r="G1980" s="32" t="str">
        <f t="shared" si="7"/>
        <v>0</v>
      </c>
      <c r="H1980" s="39">
        <v>38257.22</v>
      </c>
      <c r="I1980" s="40"/>
      <c r="L1980" s="2"/>
      <c r="M1980" s="38"/>
      <c r="N1980" s="38"/>
      <c r="O1980" s="38"/>
    </row>
    <row r="1981">
      <c r="A1981" s="15" t="s">
        <v>35</v>
      </c>
      <c r="B1981" s="36" t="s">
        <v>2027</v>
      </c>
      <c r="C1981" s="15" t="s">
        <v>1991</v>
      </c>
      <c r="D1981" s="29" t="str">
        <f t="shared" si="1"/>
        <v>Apache </v>
      </c>
      <c r="E1981" s="29" t="str">
        <f t="shared" si="5"/>
        <v>0</v>
      </c>
      <c r="F1981" s="35" t="str">
        <f t="shared" si="6"/>
        <v>APACHE CORP 4.25 15/01/44</v>
      </c>
      <c r="G1981" s="32">
        <f t="shared" si="7"/>
        <v>3199.65</v>
      </c>
      <c r="H1981" s="39">
        <v>3199.65</v>
      </c>
      <c r="I1981" s="40"/>
      <c r="L1981" s="2"/>
      <c r="M1981" s="38"/>
      <c r="N1981" s="38"/>
      <c r="O1981" s="38"/>
    </row>
    <row r="1982">
      <c r="A1982" s="15" t="s">
        <v>35</v>
      </c>
      <c r="B1982" s="36" t="s">
        <v>2028</v>
      </c>
      <c r="C1982" s="15" t="s">
        <v>1991</v>
      </c>
      <c r="D1982" s="29" t="str">
        <f t="shared" si="1"/>
        <v>0</v>
      </c>
      <c r="E1982" s="29" t="str">
        <f t="shared" si="5"/>
        <v>0</v>
      </c>
      <c r="F1982" s="29" t="str">
        <f t="shared" si="6"/>
        <v>0</v>
      </c>
      <c r="G1982" s="32" t="str">
        <f t="shared" si="7"/>
        <v>0</v>
      </c>
      <c r="H1982" s="39">
        <v>2967.32</v>
      </c>
      <c r="I1982" s="40"/>
      <c r="L1982" s="2"/>
      <c r="M1982" s="38"/>
      <c r="N1982" s="38"/>
      <c r="O1982" s="38"/>
    </row>
    <row r="1983">
      <c r="A1983" s="15" t="s">
        <v>35</v>
      </c>
      <c r="B1983" s="36" t="s">
        <v>2029</v>
      </c>
      <c r="C1983" s="15" t="s">
        <v>1991</v>
      </c>
      <c r="D1983" s="29" t="str">
        <f t="shared" si="1"/>
        <v>0</v>
      </c>
      <c r="E1983" s="29" t="str">
        <f t="shared" si="5"/>
        <v>0</v>
      </c>
      <c r="F1983" s="29" t="str">
        <f t="shared" si="6"/>
        <v>0</v>
      </c>
      <c r="G1983" s="32" t="str">
        <f t="shared" si="7"/>
        <v>0</v>
      </c>
      <c r="H1983" s="39">
        <v>11284.57</v>
      </c>
      <c r="I1983" s="40"/>
      <c r="L1983" s="2"/>
      <c r="M1983" s="38"/>
      <c r="N1983" s="38"/>
      <c r="O1983" s="38"/>
    </row>
    <row r="1984">
      <c r="A1984" s="15" t="s">
        <v>35</v>
      </c>
      <c r="B1984" s="36" t="s">
        <v>2030</v>
      </c>
      <c r="C1984" s="15" t="s">
        <v>1991</v>
      </c>
      <c r="D1984" s="29" t="str">
        <f t="shared" si="1"/>
        <v>0</v>
      </c>
      <c r="E1984" s="29" t="str">
        <f t="shared" si="5"/>
        <v>0</v>
      </c>
      <c r="F1984" s="29" t="str">
        <f t="shared" si="6"/>
        <v>0</v>
      </c>
      <c r="G1984" s="32" t="str">
        <f t="shared" si="7"/>
        <v>0</v>
      </c>
      <c r="H1984" s="39">
        <v>3675.46</v>
      </c>
      <c r="I1984" s="40"/>
      <c r="L1984" s="2"/>
      <c r="M1984" s="38"/>
      <c r="N1984" s="38"/>
      <c r="O1984" s="38"/>
    </row>
    <row r="1985">
      <c r="A1985" s="15" t="s">
        <v>35</v>
      </c>
      <c r="B1985" s="36" t="s">
        <v>2031</v>
      </c>
      <c r="C1985" s="15" t="s">
        <v>1991</v>
      </c>
      <c r="D1985" s="29" t="str">
        <f t="shared" si="1"/>
        <v>0</v>
      </c>
      <c r="E1985" s="29" t="str">
        <f t="shared" si="5"/>
        <v>0</v>
      </c>
      <c r="F1985" s="29" t="str">
        <f t="shared" si="6"/>
        <v>0</v>
      </c>
      <c r="G1985" s="32" t="str">
        <f t="shared" si="7"/>
        <v>0</v>
      </c>
      <c r="H1985" s="39">
        <v>25301.15</v>
      </c>
      <c r="I1985" s="40"/>
      <c r="L1985" s="2"/>
      <c r="M1985" s="38"/>
      <c r="N1985" s="38"/>
      <c r="O1985" s="38"/>
    </row>
    <row r="1986">
      <c r="A1986" s="15" t="s">
        <v>35</v>
      </c>
      <c r="B1986" s="36" t="s">
        <v>2032</v>
      </c>
      <c r="C1986" s="15" t="s">
        <v>1991</v>
      </c>
      <c r="D1986" s="29" t="str">
        <f t="shared" si="1"/>
        <v>0</v>
      </c>
      <c r="E1986" s="29" t="str">
        <f t="shared" si="5"/>
        <v>0</v>
      </c>
      <c r="F1986" s="29" t="str">
        <f t="shared" si="6"/>
        <v>0</v>
      </c>
      <c r="G1986" s="32" t="str">
        <f t="shared" si="7"/>
        <v>0</v>
      </c>
      <c r="H1986" s="39">
        <v>52719.3</v>
      </c>
      <c r="I1986" s="40"/>
      <c r="L1986" s="2"/>
      <c r="M1986" s="38"/>
      <c r="N1986" s="38"/>
      <c r="O1986" s="38"/>
    </row>
    <row r="1987">
      <c r="A1987" s="15" t="s">
        <v>35</v>
      </c>
      <c r="B1987" s="36" t="s">
        <v>2033</v>
      </c>
      <c r="C1987" s="15" t="s">
        <v>1991</v>
      </c>
      <c r="D1987" s="29" t="str">
        <f t="shared" si="1"/>
        <v>0</v>
      </c>
      <c r="E1987" s="29" t="str">
        <f t="shared" si="5"/>
        <v>0</v>
      </c>
      <c r="F1987" s="29" t="str">
        <f t="shared" si="6"/>
        <v>0</v>
      </c>
      <c r="G1987" s="32" t="str">
        <f t="shared" si="7"/>
        <v>0</v>
      </c>
      <c r="H1987" s="39">
        <v>46299.19</v>
      </c>
      <c r="I1987" s="40"/>
      <c r="L1987" s="2"/>
      <c r="M1987" s="38"/>
      <c r="N1987" s="38"/>
      <c r="O1987" s="38"/>
    </row>
    <row r="1988">
      <c r="A1988" s="15" t="s">
        <v>35</v>
      </c>
      <c r="B1988" s="36" t="s">
        <v>2034</v>
      </c>
      <c r="C1988" s="15" t="s">
        <v>1991</v>
      </c>
      <c r="D1988" s="29" t="str">
        <f t="shared" si="1"/>
        <v>0</v>
      </c>
      <c r="E1988" s="29" t="str">
        <f t="shared" si="5"/>
        <v>0</v>
      </c>
      <c r="F1988" s="29" t="str">
        <f t="shared" si="6"/>
        <v>0</v>
      </c>
      <c r="G1988" s="32" t="str">
        <f t="shared" si="7"/>
        <v>0</v>
      </c>
      <c r="H1988" s="39">
        <v>55737.34</v>
      </c>
      <c r="I1988" s="40"/>
      <c r="L1988" s="2"/>
      <c r="M1988" s="38"/>
      <c r="N1988" s="38"/>
      <c r="O1988" s="38"/>
    </row>
    <row r="1989">
      <c r="A1989" s="15" t="s">
        <v>35</v>
      </c>
      <c r="B1989" s="36" t="s">
        <v>2035</v>
      </c>
      <c r="C1989" s="15" t="s">
        <v>1991</v>
      </c>
      <c r="D1989" s="29" t="str">
        <f t="shared" si="1"/>
        <v>0</v>
      </c>
      <c r="E1989" s="29" t="str">
        <f t="shared" si="5"/>
        <v>0</v>
      </c>
      <c r="F1989" s="29" t="str">
        <f t="shared" si="6"/>
        <v>0</v>
      </c>
      <c r="G1989" s="32" t="str">
        <f t="shared" si="7"/>
        <v>0</v>
      </c>
      <c r="H1989" s="39">
        <v>30482.91</v>
      </c>
      <c r="I1989" s="40"/>
      <c r="L1989" s="2"/>
      <c r="M1989" s="38"/>
      <c r="N1989" s="38"/>
      <c r="O1989" s="38"/>
    </row>
    <row r="1990">
      <c r="A1990" s="15" t="s">
        <v>35</v>
      </c>
      <c r="B1990" s="36" t="s">
        <v>2036</v>
      </c>
      <c r="C1990" s="15" t="s">
        <v>1991</v>
      </c>
      <c r="D1990" s="29" t="str">
        <f t="shared" si="1"/>
        <v>0</v>
      </c>
      <c r="E1990" s="29" t="str">
        <f t="shared" si="5"/>
        <v>0</v>
      </c>
      <c r="F1990" s="29" t="str">
        <f t="shared" si="6"/>
        <v>0</v>
      </c>
      <c r="G1990" s="32" t="str">
        <f t="shared" si="7"/>
        <v>0</v>
      </c>
      <c r="H1990" s="39">
        <v>30117.39</v>
      </c>
      <c r="I1990" s="40"/>
      <c r="L1990" s="2"/>
      <c r="M1990" s="38"/>
      <c r="N1990" s="38"/>
      <c r="O1990" s="38"/>
    </row>
    <row r="1991">
      <c r="A1991" s="15" t="s">
        <v>35</v>
      </c>
      <c r="B1991" s="36" t="s">
        <v>2037</v>
      </c>
      <c r="C1991" s="15" t="s">
        <v>1991</v>
      </c>
      <c r="D1991" s="29" t="str">
        <f t="shared" si="1"/>
        <v>0</v>
      </c>
      <c r="E1991" s="29" t="str">
        <f t="shared" si="5"/>
        <v>0</v>
      </c>
      <c r="F1991" s="29" t="str">
        <f t="shared" si="6"/>
        <v>0</v>
      </c>
      <c r="G1991" s="32" t="str">
        <f t="shared" si="7"/>
        <v>0</v>
      </c>
      <c r="H1991" s="39">
        <v>87889.58</v>
      </c>
      <c r="I1991" s="40"/>
      <c r="L1991" s="2"/>
      <c r="M1991" s="38"/>
      <c r="N1991" s="38"/>
      <c r="O1991" s="38"/>
    </row>
    <row r="1992">
      <c r="A1992" s="15" t="s">
        <v>35</v>
      </c>
      <c r="B1992" s="36" t="s">
        <v>2038</v>
      </c>
      <c r="C1992" s="15" t="s">
        <v>1991</v>
      </c>
      <c r="D1992" s="29" t="str">
        <f t="shared" si="1"/>
        <v>0</v>
      </c>
      <c r="E1992" s="29" t="str">
        <f t="shared" si="5"/>
        <v>0</v>
      </c>
      <c r="F1992" s="29" t="str">
        <f t="shared" si="6"/>
        <v>0</v>
      </c>
      <c r="G1992" s="32" t="str">
        <f t="shared" si="7"/>
        <v>0</v>
      </c>
      <c r="H1992" s="39">
        <v>2282.83</v>
      </c>
      <c r="I1992" s="40"/>
      <c r="L1992" s="2"/>
      <c r="M1992" s="38"/>
      <c r="N1992" s="38"/>
      <c r="O1992" s="38"/>
    </row>
    <row r="1993">
      <c r="A1993" s="15" t="s">
        <v>35</v>
      </c>
      <c r="B1993" s="36" t="s">
        <v>2039</v>
      </c>
      <c r="C1993" s="15" t="s">
        <v>1991</v>
      </c>
      <c r="D1993" s="29" t="str">
        <f t="shared" si="1"/>
        <v>0</v>
      </c>
      <c r="E1993" s="29" t="str">
        <f t="shared" si="5"/>
        <v>0</v>
      </c>
      <c r="F1993" s="29" t="str">
        <f t="shared" si="6"/>
        <v>0</v>
      </c>
      <c r="G1993" s="32" t="str">
        <f t="shared" si="7"/>
        <v>0</v>
      </c>
      <c r="H1993" s="39">
        <v>25266.05</v>
      </c>
      <c r="I1993" s="40"/>
      <c r="L1993" s="2"/>
      <c r="M1993" s="38"/>
      <c r="N1993" s="38"/>
      <c r="O1993" s="38"/>
    </row>
    <row r="1994">
      <c r="A1994" s="15" t="s">
        <v>35</v>
      </c>
      <c r="B1994" s="36" t="s">
        <v>2040</v>
      </c>
      <c r="C1994" s="15" t="s">
        <v>1991</v>
      </c>
      <c r="D1994" s="29" t="str">
        <f t="shared" si="1"/>
        <v>0</v>
      </c>
      <c r="E1994" s="29" t="str">
        <f t="shared" si="5"/>
        <v>0</v>
      </c>
      <c r="F1994" s="29" t="str">
        <f t="shared" si="6"/>
        <v>0</v>
      </c>
      <c r="G1994" s="32" t="str">
        <f t="shared" si="7"/>
        <v>0</v>
      </c>
      <c r="H1994" s="39">
        <v>2631.96</v>
      </c>
      <c r="I1994" s="40"/>
      <c r="L1994" s="2"/>
      <c r="M1994" s="38"/>
      <c r="N1994" s="38"/>
      <c r="O1994" s="38"/>
    </row>
    <row r="1995">
      <c r="A1995" s="15" t="s">
        <v>35</v>
      </c>
      <c r="B1995" s="36" t="s">
        <v>2041</v>
      </c>
      <c r="C1995" s="15" t="s">
        <v>1991</v>
      </c>
      <c r="D1995" s="29" t="str">
        <f t="shared" si="1"/>
        <v>0</v>
      </c>
      <c r="E1995" s="29" t="str">
        <f t="shared" si="5"/>
        <v>0</v>
      </c>
      <c r="F1995" s="29" t="str">
        <f t="shared" si="6"/>
        <v>0</v>
      </c>
      <c r="G1995" s="32" t="str">
        <f t="shared" si="7"/>
        <v>0</v>
      </c>
      <c r="H1995" s="39">
        <v>67066.58</v>
      </c>
      <c r="I1995" s="40"/>
      <c r="L1995" s="2"/>
      <c r="M1995" s="38"/>
      <c r="N1995" s="38"/>
      <c r="O1995" s="38"/>
    </row>
    <row r="1996">
      <c r="A1996" s="15" t="s">
        <v>35</v>
      </c>
      <c r="B1996" s="36" t="s">
        <v>2042</v>
      </c>
      <c r="C1996" s="15" t="s">
        <v>1991</v>
      </c>
      <c r="D1996" s="29" t="str">
        <f t="shared" si="1"/>
        <v>0</v>
      </c>
      <c r="E1996" s="29" t="str">
        <f t="shared" si="5"/>
        <v>0</v>
      </c>
      <c r="F1996" s="29" t="str">
        <f t="shared" si="6"/>
        <v>0</v>
      </c>
      <c r="G1996" s="32" t="str">
        <f t="shared" si="7"/>
        <v>0</v>
      </c>
      <c r="H1996" s="39">
        <v>2351.62</v>
      </c>
      <c r="I1996" s="40"/>
      <c r="L1996" s="2"/>
      <c r="M1996" s="38"/>
      <c r="N1996" s="38"/>
      <c r="O1996" s="38"/>
    </row>
    <row r="1997">
      <c r="A1997" s="15" t="s">
        <v>35</v>
      </c>
      <c r="B1997" s="36" t="s">
        <v>2043</v>
      </c>
      <c r="C1997" s="15" t="s">
        <v>1991</v>
      </c>
      <c r="D1997" s="29" t="str">
        <f t="shared" si="1"/>
        <v>0</v>
      </c>
      <c r="E1997" s="29" t="str">
        <f t="shared" si="5"/>
        <v>0</v>
      </c>
      <c r="F1997" s="29" t="str">
        <f t="shared" si="6"/>
        <v>0</v>
      </c>
      <c r="G1997" s="32" t="str">
        <f t="shared" si="7"/>
        <v>0</v>
      </c>
      <c r="H1997" s="39">
        <v>35120.95</v>
      </c>
      <c r="I1997" s="40"/>
      <c r="L1997" s="2"/>
      <c r="M1997" s="38"/>
      <c r="N1997" s="38"/>
      <c r="O1997" s="38"/>
    </row>
    <row r="1998">
      <c r="A1998" s="15" t="s">
        <v>35</v>
      </c>
      <c r="B1998" s="36" t="s">
        <v>2044</v>
      </c>
      <c r="C1998" s="15" t="s">
        <v>1991</v>
      </c>
      <c r="D1998" s="29" t="str">
        <f t="shared" si="1"/>
        <v>0</v>
      </c>
      <c r="E1998" s="29" t="str">
        <f t="shared" si="5"/>
        <v>0</v>
      </c>
      <c r="F1998" s="29" t="str">
        <f t="shared" si="6"/>
        <v>0</v>
      </c>
      <c r="G1998" s="32" t="str">
        <f t="shared" si="7"/>
        <v>0</v>
      </c>
      <c r="H1998" s="39">
        <v>11957.42</v>
      </c>
      <c r="I1998" s="40"/>
      <c r="L1998" s="2"/>
      <c r="M1998" s="38"/>
      <c r="N1998" s="38"/>
      <c r="O1998" s="38"/>
    </row>
    <row r="1999">
      <c r="A1999" s="15" t="s">
        <v>35</v>
      </c>
      <c r="B1999" s="36" t="s">
        <v>2045</v>
      </c>
      <c r="C1999" s="15" t="s">
        <v>1991</v>
      </c>
      <c r="D1999" s="29" t="str">
        <f t="shared" si="1"/>
        <v>0</v>
      </c>
      <c r="E1999" s="29" t="str">
        <f t="shared" si="5"/>
        <v>0</v>
      </c>
      <c r="F1999" s="29" t="str">
        <f t="shared" si="6"/>
        <v>0</v>
      </c>
      <c r="G1999" s="32" t="str">
        <f t="shared" si="7"/>
        <v>0</v>
      </c>
      <c r="H1999" s="39">
        <v>40885.47</v>
      </c>
      <c r="I1999" s="40"/>
      <c r="L1999" s="2"/>
      <c r="M1999" s="38"/>
      <c r="N1999" s="38"/>
      <c r="O1999" s="38"/>
    </row>
    <row r="2000">
      <c r="A2000" s="15" t="s">
        <v>35</v>
      </c>
      <c r="B2000" s="36" t="s">
        <v>2046</v>
      </c>
      <c r="C2000" s="15" t="s">
        <v>1991</v>
      </c>
      <c r="D2000" s="29" t="str">
        <f t="shared" si="1"/>
        <v>0</v>
      </c>
      <c r="E2000" s="29" t="str">
        <f t="shared" si="5"/>
        <v>0</v>
      </c>
      <c r="F2000" s="29" t="str">
        <f t="shared" si="6"/>
        <v>0</v>
      </c>
      <c r="G2000" s="32" t="str">
        <f t="shared" si="7"/>
        <v>0</v>
      </c>
      <c r="H2000" s="39">
        <v>37059.04</v>
      </c>
      <c r="I2000" s="40"/>
      <c r="L2000" s="2"/>
      <c r="M2000" s="38"/>
      <c r="N2000" s="38"/>
      <c r="O2000" s="38"/>
    </row>
    <row r="2001">
      <c r="A2001" s="15" t="s">
        <v>35</v>
      </c>
      <c r="B2001" s="36" t="s">
        <v>2047</v>
      </c>
      <c r="C2001" s="15" t="s">
        <v>1991</v>
      </c>
      <c r="D2001" s="29" t="str">
        <f t="shared" si="1"/>
        <v>0</v>
      </c>
      <c r="E2001" s="29" t="str">
        <f t="shared" si="5"/>
        <v>0</v>
      </c>
      <c r="F2001" s="29" t="str">
        <f t="shared" si="6"/>
        <v>0</v>
      </c>
      <c r="G2001" s="32" t="str">
        <f t="shared" si="7"/>
        <v>0</v>
      </c>
      <c r="H2001" s="39">
        <v>27623.45</v>
      </c>
      <c r="I2001" s="40"/>
      <c r="L2001" s="2"/>
      <c r="M2001" s="38"/>
      <c r="N2001" s="38"/>
      <c r="O2001" s="38"/>
    </row>
    <row r="2002">
      <c r="A2002" s="15" t="s">
        <v>35</v>
      </c>
      <c r="B2002" s="36" t="s">
        <v>2048</v>
      </c>
      <c r="C2002" s="15" t="s">
        <v>1991</v>
      </c>
      <c r="D2002" s="29" t="str">
        <f t="shared" si="1"/>
        <v>0</v>
      </c>
      <c r="E2002" s="29" t="str">
        <f t="shared" si="5"/>
        <v>0</v>
      </c>
      <c r="F2002" s="29" t="str">
        <f t="shared" si="6"/>
        <v>0</v>
      </c>
      <c r="G2002" s="32" t="str">
        <f t="shared" si="7"/>
        <v>0</v>
      </c>
      <c r="H2002" s="39">
        <v>66973.84</v>
      </c>
      <c r="I2002" s="40"/>
      <c r="L2002" s="2"/>
      <c r="M2002" s="38"/>
      <c r="N2002" s="38"/>
      <c r="O2002" s="38"/>
    </row>
    <row r="2003">
      <c r="A2003" s="15" t="s">
        <v>35</v>
      </c>
      <c r="B2003" s="36" t="s">
        <v>2049</v>
      </c>
      <c r="C2003" s="15" t="s">
        <v>1991</v>
      </c>
      <c r="D2003" s="29" t="str">
        <f t="shared" si="1"/>
        <v>0</v>
      </c>
      <c r="E2003" s="29" t="str">
        <f t="shared" si="5"/>
        <v>0</v>
      </c>
      <c r="F2003" s="29" t="str">
        <f t="shared" si="6"/>
        <v>0</v>
      </c>
      <c r="G2003" s="32" t="str">
        <f t="shared" si="7"/>
        <v>0</v>
      </c>
      <c r="H2003" s="39">
        <v>4465.35</v>
      </c>
      <c r="I2003" s="40"/>
      <c r="L2003" s="2"/>
      <c r="M2003" s="38"/>
      <c r="N2003" s="38"/>
      <c r="O2003" s="38"/>
    </row>
    <row r="2004">
      <c r="A2004" s="15" t="s">
        <v>35</v>
      </c>
      <c r="B2004" s="36" t="s">
        <v>2050</v>
      </c>
      <c r="C2004" s="15" t="s">
        <v>1991</v>
      </c>
      <c r="D2004" s="29" t="str">
        <f t="shared" si="1"/>
        <v>0</v>
      </c>
      <c r="E2004" s="29" t="str">
        <f t="shared" si="5"/>
        <v>0</v>
      </c>
      <c r="F2004" s="29" t="str">
        <f t="shared" si="6"/>
        <v>0</v>
      </c>
      <c r="G2004" s="32" t="str">
        <f t="shared" si="7"/>
        <v>0</v>
      </c>
      <c r="H2004" s="39">
        <v>3368.79</v>
      </c>
      <c r="I2004" s="40"/>
      <c r="L2004" s="2"/>
      <c r="M2004" s="38"/>
      <c r="N2004" s="38"/>
      <c r="O2004" s="38"/>
    </row>
    <row r="2005">
      <c r="A2005" s="15" t="s">
        <v>35</v>
      </c>
      <c r="B2005" s="36" t="s">
        <v>2051</v>
      </c>
      <c r="C2005" s="15" t="s">
        <v>1991</v>
      </c>
      <c r="D2005" s="29" t="str">
        <f t="shared" si="1"/>
        <v>0</v>
      </c>
      <c r="E2005" s="29" t="str">
        <f t="shared" si="5"/>
        <v>0</v>
      </c>
      <c r="F2005" s="29" t="str">
        <f t="shared" si="6"/>
        <v>0</v>
      </c>
      <c r="G2005" s="32" t="str">
        <f t="shared" si="7"/>
        <v>0</v>
      </c>
      <c r="H2005" s="39">
        <v>1944.21</v>
      </c>
      <c r="I2005" s="40"/>
      <c r="L2005" s="2"/>
      <c r="M2005" s="38"/>
      <c r="N2005" s="38"/>
      <c r="O2005" s="38"/>
    </row>
    <row r="2006">
      <c r="A2006" s="15" t="s">
        <v>35</v>
      </c>
      <c r="B2006" s="36" t="s">
        <v>2052</v>
      </c>
      <c r="C2006" s="15" t="s">
        <v>1991</v>
      </c>
      <c r="D2006" s="29" t="str">
        <f t="shared" si="1"/>
        <v>0</v>
      </c>
      <c r="E2006" s="29" t="str">
        <f t="shared" si="5"/>
        <v>0</v>
      </c>
      <c r="F2006" s="29" t="str">
        <f t="shared" si="6"/>
        <v>0</v>
      </c>
      <c r="G2006" s="32" t="str">
        <f t="shared" si="7"/>
        <v>0</v>
      </c>
      <c r="H2006" s="39">
        <v>2702.28</v>
      </c>
      <c r="I2006" s="40"/>
      <c r="L2006" s="2"/>
      <c r="M2006" s="38"/>
      <c r="N2006" s="38"/>
      <c r="O2006" s="38"/>
    </row>
    <row r="2007">
      <c r="A2007" s="15" t="s">
        <v>35</v>
      </c>
      <c r="B2007" s="36" t="s">
        <v>2053</v>
      </c>
      <c r="C2007" s="15" t="s">
        <v>1991</v>
      </c>
      <c r="D2007" s="29" t="str">
        <f t="shared" si="1"/>
        <v>0</v>
      </c>
      <c r="E2007" s="29" t="str">
        <f t="shared" si="5"/>
        <v>0</v>
      </c>
      <c r="F2007" s="29" t="str">
        <f t="shared" si="6"/>
        <v>0</v>
      </c>
      <c r="G2007" s="32" t="str">
        <f t="shared" si="7"/>
        <v>0</v>
      </c>
      <c r="H2007" s="39">
        <v>2935.47</v>
      </c>
      <c r="I2007" s="40"/>
      <c r="L2007" s="2"/>
      <c r="M2007" s="38"/>
      <c r="N2007" s="38"/>
      <c r="O2007" s="38"/>
    </row>
    <row r="2008">
      <c r="A2008" s="15" t="s">
        <v>35</v>
      </c>
      <c r="B2008" s="36" t="s">
        <v>2054</v>
      </c>
      <c r="C2008" s="15" t="s">
        <v>1991</v>
      </c>
      <c r="D2008" s="29" t="str">
        <f t="shared" si="1"/>
        <v>0</v>
      </c>
      <c r="E2008" s="29" t="str">
        <f t="shared" si="5"/>
        <v>0</v>
      </c>
      <c r="F2008" s="29" t="str">
        <f t="shared" si="6"/>
        <v>0</v>
      </c>
      <c r="G2008" s="32" t="str">
        <f t="shared" si="7"/>
        <v>0</v>
      </c>
      <c r="H2008" s="39">
        <v>3379.0</v>
      </c>
      <c r="I2008" s="40"/>
      <c r="L2008" s="2"/>
      <c r="M2008" s="38"/>
      <c r="N2008" s="38"/>
      <c r="O2008" s="38"/>
    </row>
    <row r="2009">
      <c r="A2009" s="15" t="s">
        <v>35</v>
      </c>
      <c r="B2009" s="36" t="s">
        <v>2055</v>
      </c>
      <c r="C2009" s="15" t="s">
        <v>1991</v>
      </c>
      <c r="D2009" s="29" t="str">
        <f t="shared" si="1"/>
        <v>0</v>
      </c>
      <c r="E2009" s="29" t="str">
        <f t="shared" si="5"/>
        <v>0</v>
      </c>
      <c r="F2009" s="29" t="str">
        <f t="shared" si="6"/>
        <v>0</v>
      </c>
      <c r="G2009" s="32" t="str">
        <f t="shared" si="7"/>
        <v>0</v>
      </c>
      <c r="H2009" s="39">
        <v>2235.09</v>
      </c>
      <c r="I2009" s="40"/>
      <c r="L2009" s="2"/>
      <c r="M2009" s="38"/>
      <c r="N2009" s="38"/>
      <c r="O2009" s="38"/>
    </row>
    <row r="2010">
      <c r="A2010" s="15" t="s">
        <v>35</v>
      </c>
      <c r="B2010" s="36" t="s">
        <v>2056</v>
      </c>
      <c r="C2010" s="15" t="s">
        <v>1991</v>
      </c>
      <c r="D2010" s="29" t="str">
        <f t="shared" si="1"/>
        <v>0</v>
      </c>
      <c r="E2010" s="29" t="str">
        <f t="shared" si="5"/>
        <v>0</v>
      </c>
      <c r="F2010" s="29" t="str">
        <f t="shared" si="6"/>
        <v>0</v>
      </c>
      <c r="G2010" s="32" t="str">
        <f t="shared" si="7"/>
        <v>0</v>
      </c>
      <c r="H2010" s="39">
        <v>3275.05</v>
      </c>
      <c r="I2010" s="40"/>
      <c r="L2010" s="2"/>
      <c r="M2010" s="38"/>
      <c r="N2010" s="38"/>
      <c r="O2010" s="38"/>
    </row>
    <row r="2011">
      <c r="A2011" s="15" t="s">
        <v>35</v>
      </c>
      <c r="B2011" s="36" t="s">
        <v>2057</v>
      </c>
      <c r="C2011" s="15" t="s">
        <v>1991</v>
      </c>
      <c r="D2011" s="29" t="str">
        <f t="shared" si="1"/>
        <v>0</v>
      </c>
      <c r="E2011" s="29" t="str">
        <f t="shared" si="5"/>
        <v>0</v>
      </c>
      <c r="F2011" s="29" t="str">
        <f t="shared" si="6"/>
        <v>0</v>
      </c>
      <c r="G2011" s="32" t="str">
        <f t="shared" si="7"/>
        <v>0</v>
      </c>
      <c r="H2011" s="39">
        <v>111334.62</v>
      </c>
      <c r="I2011" s="40"/>
      <c r="L2011" s="2"/>
      <c r="M2011" s="38"/>
      <c r="N2011" s="38"/>
      <c r="O2011" s="38"/>
    </row>
    <row r="2012">
      <c r="A2012" s="15" t="s">
        <v>35</v>
      </c>
      <c r="B2012" s="36" t="s">
        <v>2058</v>
      </c>
      <c r="C2012" s="15" t="s">
        <v>1991</v>
      </c>
      <c r="D2012" s="29" t="str">
        <f t="shared" si="1"/>
        <v>0</v>
      </c>
      <c r="E2012" s="29" t="str">
        <f t="shared" si="5"/>
        <v>0</v>
      </c>
      <c r="F2012" s="29" t="str">
        <f t="shared" si="6"/>
        <v>0</v>
      </c>
      <c r="G2012" s="32" t="str">
        <f t="shared" si="7"/>
        <v>0</v>
      </c>
      <c r="H2012" s="39">
        <v>2982.28</v>
      </c>
      <c r="I2012" s="40"/>
      <c r="L2012" s="2"/>
      <c r="M2012" s="38"/>
      <c r="N2012" s="38"/>
      <c r="O2012" s="38"/>
    </row>
    <row r="2013">
      <c r="A2013" s="15" t="s">
        <v>35</v>
      </c>
      <c r="B2013" s="36" t="s">
        <v>2059</v>
      </c>
      <c r="C2013" s="15" t="s">
        <v>1991</v>
      </c>
      <c r="D2013" s="29" t="str">
        <f t="shared" si="1"/>
        <v>0</v>
      </c>
      <c r="E2013" s="29" t="str">
        <f t="shared" si="5"/>
        <v>0</v>
      </c>
      <c r="F2013" s="29" t="str">
        <f t="shared" si="6"/>
        <v>0</v>
      </c>
      <c r="G2013" s="32" t="str">
        <f t="shared" si="7"/>
        <v>0</v>
      </c>
      <c r="H2013" s="39">
        <v>25206.8</v>
      </c>
      <c r="I2013" s="40"/>
      <c r="L2013" s="2"/>
      <c r="M2013" s="38"/>
      <c r="N2013" s="38"/>
      <c r="O2013" s="38"/>
    </row>
    <row r="2014">
      <c r="A2014" s="15" t="s">
        <v>35</v>
      </c>
      <c r="B2014" s="36" t="s">
        <v>2060</v>
      </c>
      <c r="C2014" s="15" t="s">
        <v>1991</v>
      </c>
      <c r="D2014" s="29" t="str">
        <f t="shared" si="1"/>
        <v>0</v>
      </c>
      <c r="E2014" s="29" t="str">
        <f t="shared" si="5"/>
        <v>0</v>
      </c>
      <c r="F2014" s="29" t="str">
        <f t="shared" si="6"/>
        <v>0</v>
      </c>
      <c r="G2014" s="32" t="str">
        <f t="shared" si="7"/>
        <v>0</v>
      </c>
      <c r="H2014" s="39">
        <v>130924.32</v>
      </c>
      <c r="I2014" s="40"/>
      <c r="L2014" s="2"/>
      <c r="M2014" s="38"/>
      <c r="N2014" s="38"/>
      <c r="O2014" s="38"/>
    </row>
    <row r="2015">
      <c r="A2015" s="15" t="s">
        <v>35</v>
      </c>
      <c r="B2015" s="36" t="s">
        <v>2061</v>
      </c>
      <c r="C2015" s="15" t="s">
        <v>1991</v>
      </c>
      <c r="D2015" s="29" t="str">
        <f t="shared" si="1"/>
        <v>0</v>
      </c>
      <c r="E2015" s="29" t="str">
        <f t="shared" si="5"/>
        <v>0</v>
      </c>
      <c r="F2015" s="29" t="str">
        <f t="shared" si="6"/>
        <v>0</v>
      </c>
      <c r="G2015" s="32" t="str">
        <f t="shared" si="7"/>
        <v>0</v>
      </c>
      <c r="H2015" s="39">
        <v>132646.8</v>
      </c>
      <c r="I2015" s="40"/>
      <c r="L2015" s="2"/>
      <c r="M2015" s="38"/>
      <c r="N2015" s="38"/>
      <c r="O2015" s="38"/>
    </row>
    <row r="2016">
      <c r="A2016" s="15" t="s">
        <v>35</v>
      </c>
      <c r="B2016" s="36" t="s">
        <v>2062</v>
      </c>
      <c r="C2016" s="15" t="s">
        <v>1991</v>
      </c>
      <c r="D2016" s="29" t="str">
        <f t="shared" si="1"/>
        <v>0</v>
      </c>
      <c r="E2016" s="29" t="str">
        <f t="shared" si="5"/>
        <v>0</v>
      </c>
      <c r="F2016" s="29" t="str">
        <f t="shared" si="6"/>
        <v>0</v>
      </c>
      <c r="G2016" s="32" t="str">
        <f t="shared" si="7"/>
        <v>0</v>
      </c>
      <c r="H2016" s="39">
        <v>22378.45</v>
      </c>
      <c r="I2016" s="40"/>
      <c r="L2016" s="2"/>
      <c r="M2016" s="38"/>
      <c r="N2016" s="38"/>
      <c r="O2016" s="38"/>
    </row>
    <row r="2017">
      <c r="A2017" s="15" t="s">
        <v>35</v>
      </c>
      <c r="B2017" s="36" t="s">
        <v>2063</v>
      </c>
      <c r="C2017" s="15" t="s">
        <v>1991</v>
      </c>
      <c r="D2017" s="29" t="str">
        <f t="shared" si="1"/>
        <v>0</v>
      </c>
      <c r="E2017" s="29" t="str">
        <f t="shared" si="5"/>
        <v>0</v>
      </c>
      <c r="F2017" s="29" t="str">
        <f t="shared" si="6"/>
        <v>0</v>
      </c>
      <c r="G2017" s="32" t="str">
        <f t="shared" si="7"/>
        <v>0</v>
      </c>
      <c r="H2017" s="39">
        <v>47622.28</v>
      </c>
      <c r="I2017" s="40"/>
      <c r="L2017" s="2"/>
      <c r="M2017" s="38"/>
      <c r="N2017" s="38"/>
      <c r="O2017" s="38"/>
    </row>
    <row r="2018">
      <c r="A2018" s="15" t="s">
        <v>35</v>
      </c>
      <c r="B2018" s="36" t="s">
        <v>2064</v>
      </c>
      <c r="C2018" s="15" t="s">
        <v>1991</v>
      </c>
      <c r="D2018" s="29" t="str">
        <f t="shared" si="1"/>
        <v>0</v>
      </c>
      <c r="E2018" s="29" t="str">
        <f t="shared" si="5"/>
        <v>0</v>
      </c>
      <c r="F2018" s="29" t="str">
        <f t="shared" si="6"/>
        <v>0</v>
      </c>
      <c r="G2018" s="32" t="str">
        <f t="shared" si="7"/>
        <v>0</v>
      </c>
      <c r="H2018" s="39">
        <v>1915.87</v>
      </c>
      <c r="I2018" s="40"/>
      <c r="L2018" s="2"/>
      <c r="M2018" s="38"/>
      <c r="N2018" s="38"/>
      <c r="O2018" s="38"/>
    </row>
    <row r="2019">
      <c r="A2019" s="15" t="s">
        <v>35</v>
      </c>
      <c r="B2019" s="36" t="s">
        <v>2065</v>
      </c>
      <c r="C2019" s="15" t="s">
        <v>1991</v>
      </c>
      <c r="D2019" s="29" t="str">
        <f t="shared" si="1"/>
        <v>0</v>
      </c>
      <c r="E2019" s="29" t="str">
        <f t="shared" si="5"/>
        <v>0</v>
      </c>
      <c r="F2019" s="29" t="str">
        <f t="shared" si="6"/>
        <v>0</v>
      </c>
      <c r="G2019" s="32" t="str">
        <f t="shared" si="7"/>
        <v>0</v>
      </c>
      <c r="H2019" s="39">
        <v>2457.67</v>
      </c>
      <c r="I2019" s="40"/>
      <c r="L2019" s="2"/>
      <c r="M2019" s="38"/>
      <c r="N2019" s="38"/>
      <c r="O2019" s="38"/>
    </row>
    <row r="2020">
      <c r="A2020" s="15" t="s">
        <v>35</v>
      </c>
      <c r="B2020" s="36" t="s">
        <v>2066</v>
      </c>
      <c r="C2020" s="15" t="s">
        <v>1991</v>
      </c>
      <c r="D2020" s="29" t="str">
        <f t="shared" si="1"/>
        <v>0</v>
      </c>
      <c r="E2020" s="29" t="str">
        <f t="shared" si="5"/>
        <v>0</v>
      </c>
      <c r="F2020" s="29" t="str">
        <f t="shared" si="6"/>
        <v>0</v>
      </c>
      <c r="G2020" s="32" t="str">
        <f t="shared" si="7"/>
        <v>0</v>
      </c>
      <c r="H2020" s="39">
        <v>1948.76</v>
      </c>
      <c r="I2020" s="40"/>
      <c r="L2020" s="2"/>
      <c r="M2020" s="38"/>
      <c r="N2020" s="38"/>
      <c r="O2020" s="38"/>
    </row>
    <row r="2021">
      <c r="A2021" s="15" t="s">
        <v>35</v>
      </c>
      <c r="B2021" s="36" t="s">
        <v>2067</v>
      </c>
      <c r="C2021" s="15" t="s">
        <v>1991</v>
      </c>
      <c r="D2021" s="29" t="str">
        <f t="shared" si="1"/>
        <v>0</v>
      </c>
      <c r="E2021" s="29" t="str">
        <f t="shared" si="5"/>
        <v>0</v>
      </c>
      <c r="F2021" s="29" t="str">
        <f t="shared" si="6"/>
        <v>0</v>
      </c>
      <c r="G2021" s="32" t="str">
        <f t="shared" si="7"/>
        <v>0</v>
      </c>
      <c r="H2021" s="39">
        <v>134672.38</v>
      </c>
      <c r="I2021" s="40"/>
      <c r="L2021" s="2"/>
      <c r="M2021" s="38"/>
      <c r="N2021" s="38"/>
      <c r="O2021" s="38"/>
    </row>
    <row r="2022">
      <c r="A2022" s="15" t="s">
        <v>35</v>
      </c>
      <c r="B2022" s="36" t="s">
        <v>2068</v>
      </c>
      <c r="C2022" s="15" t="s">
        <v>1991</v>
      </c>
      <c r="D2022" s="29" t="str">
        <f t="shared" si="1"/>
        <v>0</v>
      </c>
      <c r="E2022" s="29" t="str">
        <f t="shared" si="5"/>
        <v>0</v>
      </c>
      <c r="F2022" s="29" t="str">
        <f t="shared" si="6"/>
        <v>0</v>
      </c>
      <c r="G2022" s="32" t="str">
        <f t="shared" si="7"/>
        <v>0</v>
      </c>
      <c r="H2022" s="39">
        <v>4096.29</v>
      </c>
      <c r="I2022" s="40"/>
      <c r="L2022" s="2"/>
      <c r="M2022" s="38"/>
      <c r="N2022" s="38"/>
      <c r="O2022" s="38"/>
    </row>
    <row r="2023">
      <c r="A2023" s="15" t="s">
        <v>35</v>
      </c>
      <c r="B2023" s="36" t="s">
        <v>2069</v>
      </c>
      <c r="C2023" s="15" t="s">
        <v>1991</v>
      </c>
      <c r="D2023" s="29" t="str">
        <f t="shared" si="1"/>
        <v>0</v>
      </c>
      <c r="E2023" s="29" t="str">
        <f t="shared" si="5"/>
        <v>0</v>
      </c>
      <c r="F2023" s="29" t="str">
        <f t="shared" si="6"/>
        <v>0</v>
      </c>
      <c r="G2023" s="32" t="str">
        <f t="shared" si="7"/>
        <v>0</v>
      </c>
      <c r="H2023" s="39">
        <v>2610.8</v>
      </c>
      <c r="I2023" s="40"/>
      <c r="L2023" s="2"/>
      <c r="M2023" s="38"/>
      <c r="N2023" s="38"/>
      <c r="O2023" s="38"/>
    </row>
    <row r="2024">
      <c r="A2024" s="15" t="s">
        <v>35</v>
      </c>
      <c r="B2024" s="36" t="s">
        <v>2070</v>
      </c>
      <c r="C2024" s="15" t="s">
        <v>1991</v>
      </c>
      <c r="D2024" s="29" t="str">
        <f t="shared" si="1"/>
        <v>0</v>
      </c>
      <c r="E2024" s="29" t="str">
        <f t="shared" si="5"/>
        <v>0</v>
      </c>
      <c r="F2024" s="29" t="str">
        <f t="shared" si="6"/>
        <v>0</v>
      </c>
      <c r="G2024" s="32" t="str">
        <f t="shared" si="7"/>
        <v>0</v>
      </c>
      <c r="H2024" s="39">
        <v>36251.5</v>
      </c>
      <c r="I2024" s="40"/>
      <c r="L2024" s="2"/>
      <c r="M2024" s="38"/>
      <c r="N2024" s="38"/>
      <c r="O2024" s="38"/>
    </row>
    <row r="2025">
      <c r="A2025" s="15" t="s">
        <v>35</v>
      </c>
      <c r="B2025" s="36" t="s">
        <v>2071</v>
      </c>
      <c r="C2025" s="15" t="s">
        <v>1991</v>
      </c>
      <c r="D2025" s="29" t="str">
        <f t="shared" si="1"/>
        <v>0</v>
      </c>
      <c r="E2025" s="29" t="str">
        <f t="shared" si="5"/>
        <v>0</v>
      </c>
      <c r="F2025" s="29" t="str">
        <f t="shared" si="6"/>
        <v>0</v>
      </c>
      <c r="G2025" s="32" t="str">
        <f t="shared" si="7"/>
        <v>0</v>
      </c>
      <c r="H2025" s="39">
        <v>60467.7</v>
      </c>
      <c r="I2025" s="40"/>
      <c r="L2025" s="2"/>
      <c r="M2025" s="38"/>
      <c r="N2025" s="38"/>
      <c r="O2025" s="38"/>
    </row>
    <row r="2026">
      <c r="A2026" s="15" t="s">
        <v>35</v>
      </c>
      <c r="B2026" s="36" t="s">
        <v>2072</v>
      </c>
      <c r="C2026" s="15" t="s">
        <v>1991</v>
      </c>
      <c r="D2026" s="29" t="str">
        <f t="shared" si="1"/>
        <v>BHP Billiton</v>
      </c>
      <c r="E2026" s="29" t="str">
        <f t="shared" si="5"/>
        <v>BHP Billiton</v>
      </c>
      <c r="F2026" s="35" t="str">
        <f t="shared" si="6"/>
        <v>BHP BILLITON FIN 3.25 25/09/24 EMTN</v>
      </c>
      <c r="G2026" s="32">
        <f t="shared" si="7"/>
        <v>57708.49</v>
      </c>
      <c r="H2026" s="39">
        <v>57708.49</v>
      </c>
      <c r="I2026" s="40"/>
      <c r="L2026" s="2"/>
      <c r="M2026" s="38"/>
      <c r="N2026" s="38"/>
      <c r="O2026" s="38"/>
    </row>
    <row r="2027">
      <c r="A2027" s="15" t="s">
        <v>35</v>
      </c>
      <c r="B2027" s="36" t="s">
        <v>2073</v>
      </c>
      <c r="C2027" s="15" t="s">
        <v>1991</v>
      </c>
      <c r="D2027" s="29" t="str">
        <f t="shared" si="1"/>
        <v>BHP Billiton</v>
      </c>
      <c r="E2027" s="29" t="str">
        <f t="shared" si="5"/>
        <v>BHP Billiton</v>
      </c>
      <c r="F2027" s="35" t="str">
        <f t="shared" si="6"/>
        <v>BHP BILLITON FIN 4.3 25/09/42EMTN</v>
      </c>
      <c r="G2027" s="32">
        <f t="shared" si="7"/>
        <v>26526.26</v>
      </c>
      <c r="H2027" s="39">
        <v>26526.26</v>
      </c>
      <c r="I2027" s="40"/>
      <c r="L2027" s="2"/>
      <c r="M2027" s="38"/>
      <c r="N2027" s="38"/>
      <c r="O2027" s="38"/>
    </row>
    <row r="2028">
      <c r="A2028" s="15" t="s">
        <v>35</v>
      </c>
      <c r="B2028" s="36" t="s">
        <v>2074</v>
      </c>
      <c r="C2028" s="15" t="s">
        <v>1991</v>
      </c>
      <c r="D2028" s="29" t="str">
        <f t="shared" si="1"/>
        <v>0</v>
      </c>
      <c r="E2028" s="29" t="str">
        <f t="shared" si="5"/>
        <v>0</v>
      </c>
      <c r="F2028" s="29" t="str">
        <f t="shared" si="6"/>
        <v>0</v>
      </c>
      <c r="G2028" s="32" t="str">
        <f t="shared" si="7"/>
        <v>0</v>
      </c>
      <c r="H2028" s="39">
        <v>2349.2</v>
      </c>
      <c r="I2028" s="40"/>
      <c r="L2028" s="2"/>
      <c r="M2028" s="38"/>
      <c r="N2028" s="38"/>
      <c r="O2028" s="38"/>
    </row>
    <row r="2029">
      <c r="A2029" s="15" t="s">
        <v>35</v>
      </c>
      <c r="B2029" s="36" t="s">
        <v>2075</v>
      </c>
      <c r="C2029" s="15" t="s">
        <v>1991</v>
      </c>
      <c r="D2029" s="29" t="str">
        <f t="shared" si="1"/>
        <v>0</v>
      </c>
      <c r="E2029" s="29" t="str">
        <f t="shared" si="5"/>
        <v>0</v>
      </c>
      <c r="F2029" s="29" t="str">
        <f t="shared" si="6"/>
        <v>0</v>
      </c>
      <c r="G2029" s="32" t="str">
        <f t="shared" si="7"/>
        <v>0</v>
      </c>
      <c r="H2029" s="39">
        <v>3557.95</v>
      </c>
      <c r="I2029" s="40"/>
      <c r="L2029" s="2"/>
      <c r="M2029" s="38"/>
      <c r="N2029" s="38"/>
      <c r="O2029" s="38"/>
    </row>
    <row r="2030">
      <c r="A2030" s="15" t="s">
        <v>35</v>
      </c>
      <c r="B2030" s="36" t="s">
        <v>2076</v>
      </c>
      <c r="C2030" s="15" t="s">
        <v>1991</v>
      </c>
      <c r="D2030" s="29" t="str">
        <f t="shared" si="1"/>
        <v>0</v>
      </c>
      <c r="E2030" s="29" t="str">
        <f t="shared" si="5"/>
        <v>0</v>
      </c>
      <c r="F2030" s="29" t="str">
        <f t="shared" si="6"/>
        <v>0</v>
      </c>
      <c r="G2030" s="32" t="str">
        <f t="shared" si="7"/>
        <v>0</v>
      </c>
      <c r="H2030" s="39">
        <v>51340.74</v>
      </c>
      <c r="I2030" s="40"/>
      <c r="L2030" s="2"/>
      <c r="M2030" s="38"/>
      <c r="N2030" s="38"/>
      <c r="O2030" s="38"/>
    </row>
    <row r="2031">
      <c r="A2031" s="15" t="s">
        <v>35</v>
      </c>
      <c r="B2031" s="36" t="s">
        <v>2077</v>
      </c>
      <c r="C2031" s="15" t="s">
        <v>1991</v>
      </c>
      <c r="D2031" s="29" t="str">
        <f t="shared" si="1"/>
        <v>0</v>
      </c>
      <c r="E2031" s="29" t="str">
        <f t="shared" si="5"/>
        <v>0</v>
      </c>
      <c r="F2031" s="29" t="str">
        <f t="shared" si="6"/>
        <v>0</v>
      </c>
      <c r="G2031" s="32" t="str">
        <f t="shared" si="7"/>
        <v>0</v>
      </c>
      <c r="H2031" s="39">
        <v>19341.48</v>
      </c>
      <c r="I2031" s="40"/>
      <c r="L2031" s="2"/>
      <c r="M2031" s="38"/>
      <c r="N2031" s="38"/>
      <c r="O2031" s="38"/>
    </row>
    <row r="2032">
      <c r="A2032" s="15" t="s">
        <v>35</v>
      </c>
      <c r="B2032" s="36" t="s">
        <v>2078</v>
      </c>
      <c r="C2032" s="15" t="s">
        <v>1991</v>
      </c>
      <c r="D2032" s="29" t="str">
        <f t="shared" si="1"/>
        <v>0</v>
      </c>
      <c r="E2032" s="29" t="str">
        <f t="shared" si="5"/>
        <v>0</v>
      </c>
      <c r="F2032" s="29" t="str">
        <f t="shared" si="6"/>
        <v>0</v>
      </c>
      <c r="G2032" s="32" t="str">
        <f t="shared" si="7"/>
        <v>0</v>
      </c>
      <c r="H2032" s="39">
        <v>46742.81</v>
      </c>
      <c r="I2032" s="40"/>
      <c r="L2032" s="2"/>
      <c r="M2032" s="38"/>
      <c r="N2032" s="38"/>
      <c r="O2032" s="38"/>
    </row>
    <row r="2033">
      <c r="A2033" s="15" t="s">
        <v>35</v>
      </c>
      <c r="B2033" s="36" t="s">
        <v>2079</v>
      </c>
      <c r="C2033" s="15" t="s">
        <v>1991</v>
      </c>
      <c r="D2033" s="29" t="str">
        <f t="shared" si="1"/>
        <v>0</v>
      </c>
      <c r="E2033" s="29" t="str">
        <f t="shared" si="5"/>
        <v>0</v>
      </c>
      <c r="F2033" s="29" t="str">
        <f t="shared" si="6"/>
        <v>0</v>
      </c>
      <c r="G2033" s="32" t="str">
        <f t="shared" si="7"/>
        <v>0</v>
      </c>
      <c r="H2033" s="39">
        <v>72372.77</v>
      </c>
      <c r="I2033" s="40"/>
      <c r="L2033" s="2"/>
      <c r="M2033" s="38"/>
      <c r="N2033" s="38"/>
      <c r="O2033" s="38"/>
    </row>
    <row r="2034">
      <c r="A2034" s="15" t="s">
        <v>35</v>
      </c>
      <c r="B2034" s="36" t="s">
        <v>2080</v>
      </c>
      <c r="C2034" s="15" t="s">
        <v>1991</v>
      </c>
      <c r="D2034" s="29" t="str">
        <f t="shared" si="1"/>
        <v>0</v>
      </c>
      <c r="E2034" s="29" t="str">
        <f t="shared" si="5"/>
        <v>0</v>
      </c>
      <c r="F2034" s="29" t="str">
        <f t="shared" si="6"/>
        <v>0</v>
      </c>
      <c r="G2034" s="32" t="str">
        <f t="shared" si="7"/>
        <v>0</v>
      </c>
      <c r="H2034" s="39">
        <v>47818.98</v>
      </c>
      <c r="I2034" s="40"/>
      <c r="L2034" s="2"/>
      <c r="M2034" s="38"/>
      <c r="N2034" s="38"/>
      <c r="O2034" s="38"/>
    </row>
    <row r="2035">
      <c r="A2035" s="15" t="s">
        <v>35</v>
      </c>
      <c r="B2035" s="36" t="s">
        <v>2081</v>
      </c>
      <c r="C2035" s="15" t="s">
        <v>1991</v>
      </c>
      <c r="D2035" s="29" t="str">
        <f t="shared" si="1"/>
        <v>0</v>
      </c>
      <c r="E2035" s="29" t="str">
        <f t="shared" si="5"/>
        <v>0</v>
      </c>
      <c r="F2035" s="29" t="str">
        <f t="shared" si="6"/>
        <v>0</v>
      </c>
      <c r="G2035" s="32" t="str">
        <f t="shared" si="7"/>
        <v>0</v>
      </c>
      <c r="H2035" s="39">
        <v>3179.59</v>
      </c>
      <c r="I2035" s="40"/>
      <c r="L2035" s="2"/>
      <c r="M2035" s="38"/>
      <c r="N2035" s="38"/>
      <c r="O2035" s="38"/>
    </row>
    <row r="2036">
      <c r="A2036" s="15" t="s">
        <v>35</v>
      </c>
      <c r="B2036" s="36" t="s">
        <v>2082</v>
      </c>
      <c r="C2036" s="15" t="s">
        <v>1991</v>
      </c>
      <c r="D2036" s="29" t="str">
        <f t="shared" si="1"/>
        <v>0</v>
      </c>
      <c r="E2036" s="29" t="str">
        <f t="shared" si="5"/>
        <v>0</v>
      </c>
      <c r="F2036" s="29" t="str">
        <f t="shared" si="6"/>
        <v>0</v>
      </c>
      <c r="G2036" s="32" t="str">
        <f t="shared" si="7"/>
        <v>0</v>
      </c>
      <c r="H2036" s="39">
        <v>3087.33</v>
      </c>
      <c r="I2036" s="40"/>
      <c r="L2036" s="2"/>
      <c r="M2036" s="38"/>
      <c r="N2036" s="38"/>
      <c r="O2036" s="38"/>
    </row>
    <row r="2037">
      <c r="A2037" s="15" t="s">
        <v>35</v>
      </c>
      <c r="B2037" s="36" t="s">
        <v>2083</v>
      </c>
      <c r="C2037" s="15" t="s">
        <v>1991</v>
      </c>
      <c r="D2037" s="29" t="str">
        <f t="shared" si="1"/>
        <v>BP</v>
      </c>
      <c r="E2037" s="29" t="str">
        <f t="shared" si="5"/>
        <v>0</v>
      </c>
      <c r="F2037" s="35" t="str">
        <f t="shared" si="6"/>
        <v>BP CAPITAL PLC 1.375 06/11/17</v>
      </c>
      <c r="G2037" s="32">
        <f t="shared" si="7"/>
        <v>3203.73</v>
      </c>
      <c r="H2037" s="39">
        <v>3203.73</v>
      </c>
      <c r="I2037" s="40"/>
      <c r="L2037" s="2"/>
      <c r="M2037" s="38"/>
      <c r="N2037" s="38"/>
      <c r="O2037" s="38"/>
    </row>
    <row r="2038">
      <c r="A2038" s="15" t="s">
        <v>35</v>
      </c>
      <c r="B2038" s="36" t="s">
        <v>2084</v>
      </c>
      <c r="C2038" s="15" t="s">
        <v>1991</v>
      </c>
      <c r="D2038" s="29" t="str">
        <f t="shared" si="1"/>
        <v>BP</v>
      </c>
      <c r="E2038" s="29" t="str">
        <f t="shared" si="5"/>
        <v>0</v>
      </c>
      <c r="F2038" s="35" t="str">
        <f t="shared" si="6"/>
        <v>BP CAPITAL PLC 2.177 16/02/16 EMTN</v>
      </c>
      <c r="G2038" s="32">
        <f t="shared" si="7"/>
        <v>5991.03</v>
      </c>
      <c r="H2038" s="39">
        <v>5991.03</v>
      </c>
      <c r="I2038" s="40"/>
      <c r="L2038" s="2"/>
      <c r="M2038" s="38"/>
      <c r="N2038" s="38"/>
      <c r="O2038" s="38"/>
    </row>
    <row r="2039">
      <c r="A2039" s="15" t="s">
        <v>35</v>
      </c>
      <c r="B2039" s="36" t="s">
        <v>2085</v>
      </c>
      <c r="C2039" s="15" t="s">
        <v>1991</v>
      </c>
      <c r="D2039" s="29" t="str">
        <f t="shared" si="1"/>
        <v>BP</v>
      </c>
      <c r="E2039" s="29" t="str">
        <f t="shared" si="5"/>
        <v>0</v>
      </c>
      <c r="F2039" s="35" t="str">
        <f t="shared" si="6"/>
        <v>BP CAPITAL PLC 3.875 10/03/15</v>
      </c>
      <c r="G2039" s="32">
        <f t="shared" si="7"/>
        <v>1984.33</v>
      </c>
      <c r="H2039" s="39">
        <v>1984.33</v>
      </c>
      <c r="I2039" s="40"/>
      <c r="L2039" s="2"/>
      <c r="M2039" s="38"/>
      <c r="N2039" s="38"/>
      <c r="O2039" s="38"/>
    </row>
    <row r="2040">
      <c r="A2040" s="15" t="s">
        <v>35</v>
      </c>
      <c r="B2040" s="36" t="s">
        <v>2086</v>
      </c>
      <c r="C2040" s="15" t="s">
        <v>1991</v>
      </c>
      <c r="D2040" s="29" t="str">
        <f t="shared" si="1"/>
        <v>0</v>
      </c>
      <c r="E2040" s="29" t="str">
        <f t="shared" si="5"/>
        <v>0</v>
      </c>
      <c r="F2040" s="29" t="str">
        <f t="shared" si="6"/>
        <v>0</v>
      </c>
      <c r="G2040" s="32" t="str">
        <f t="shared" si="7"/>
        <v>0</v>
      </c>
      <c r="H2040" s="39">
        <v>10463.52</v>
      </c>
      <c r="I2040" s="40"/>
      <c r="L2040" s="2"/>
      <c r="M2040" s="38"/>
      <c r="N2040" s="38"/>
      <c r="O2040" s="38"/>
    </row>
    <row r="2041">
      <c r="A2041" s="15" t="s">
        <v>35</v>
      </c>
      <c r="B2041" s="36" t="s">
        <v>2087</v>
      </c>
      <c r="C2041" s="15" t="s">
        <v>1991</v>
      </c>
      <c r="D2041" s="29" t="str">
        <f t="shared" si="1"/>
        <v>0</v>
      </c>
      <c r="E2041" s="29" t="str">
        <f t="shared" si="5"/>
        <v>0</v>
      </c>
      <c r="F2041" s="29" t="str">
        <f t="shared" si="6"/>
        <v>0</v>
      </c>
      <c r="G2041" s="32" t="str">
        <f t="shared" si="7"/>
        <v>0</v>
      </c>
      <c r="H2041" s="39">
        <v>49281.31</v>
      </c>
      <c r="I2041" s="40"/>
      <c r="L2041" s="2"/>
      <c r="M2041" s="38"/>
      <c r="N2041" s="38"/>
      <c r="O2041" s="38"/>
    </row>
    <row r="2042">
      <c r="A2042" s="15" t="s">
        <v>35</v>
      </c>
      <c r="B2042" s="36" t="s">
        <v>2088</v>
      </c>
      <c r="C2042" s="15" t="s">
        <v>1991</v>
      </c>
      <c r="D2042" s="29" t="str">
        <f t="shared" si="1"/>
        <v>0</v>
      </c>
      <c r="E2042" s="29" t="str">
        <f t="shared" si="5"/>
        <v>0</v>
      </c>
      <c r="F2042" s="29" t="str">
        <f t="shared" si="6"/>
        <v>0</v>
      </c>
      <c r="G2042" s="32" t="str">
        <f t="shared" si="7"/>
        <v>0</v>
      </c>
      <c r="H2042" s="39">
        <v>3867.85</v>
      </c>
      <c r="I2042" s="40"/>
      <c r="L2042" s="2"/>
      <c r="M2042" s="38"/>
      <c r="N2042" s="38"/>
      <c r="O2042" s="38"/>
    </row>
    <row r="2043">
      <c r="A2043" s="15" t="s">
        <v>35</v>
      </c>
      <c r="B2043" s="36" t="s">
        <v>2089</v>
      </c>
      <c r="C2043" s="15" t="s">
        <v>1991</v>
      </c>
      <c r="D2043" s="29" t="str">
        <f t="shared" si="1"/>
        <v>0</v>
      </c>
      <c r="E2043" s="29" t="str">
        <f t="shared" si="5"/>
        <v>0</v>
      </c>
      <c r="F2043" s="29" t="str">
        <f t="shared" si="6"/>
        <v>0</v>
      </c>
      <c r="G2043" s="32" t="str">
        <f t="shared" si="7"/>
        <v>0</v>
      </c>
      <c r="H2043" s="39">
        <v>3614.32</v>
      </c>
      <c r="I2043" s="40"/>
      <c r="L2043" s="2"/>
      <c r="M2043" s="38"/>
      <c r="N2043" s="38"/>
      <c r="O2043" s="38"/>
    </row>
    <row r="2044">
      <c r="A2044" s="15" t="s">
        <v>35</v>
      </c>
      <c r="B2044" s="36" t="s">
        <v>2090</v>
      </c>
      <c r="C2044" s="15" t="s">
        <v>1991</v>
      </c>
      <c r="D2044" s="29" t="str">
        <f t="shared" si="1"/>
        <v>0</v>
      </c>
      <c r="E2044" s="29" t="str">
        <f t="shared" si="5"/>
        <v>0</v>
      </c>
      <c r="F2044" s="29" t="str">
        <f t="shared" si="6"/>
        <v>0</v>
      </c>
      <c r="G2044" s="32" t="str">
        <f t="shared" si="7"/>
        <v>0</v>
      </c>
      <c r="H2044" s="39">
        <v>37549.58</v>
      </c>
      <c r="I2044" s="40"/>
      <c r="L2044" s="2"/>
      <c r="M2044" s="38"/>
      <c r="N2044" s="38"/>
      <c r="O2044" s="38"/>
    </row>
    <row r="2045">
      <c r="A2045" s="15" t="s">
        <v>35</v>
      </c>
      <c r="B2045" s="36" t="s">
        <v>2091</v>
      </c>
      <c r="C2045" s="15" t="s">
        <v>1991</v>
      </c>
      <c r="D2045" s="29" t="str">
        <f t="shared" si="1"/>
        <v>0</v>
      </c>
      <c r="E2045" s="29" t="str">
        <f t="shared" si="5"/>
        <v>0</v>
      </c>
      <c r="F2045" s="29" t="str">
        <f t="shared" si="6"/>
        <v>0</v>
      </c>
      <c r="G2045" s="32" t="str">
        <f t="shared" si="7"/>
        <v>0</v>
      </c>
      <c r="H2045" s="39">
        <v>51557.21</v>
      </c>
      <c r="I2045" s="40"/>
      <c r="L2045" s="2"/>
      <c r="M2045" s="38"/>
      <c r="N2045" s="38"/>
      <c r="O2045" s="38"/>
    </row>
    <row r="2046">
      <c r="A2046" s="15" t="s">
        <v>35</v>
      </c>
      <c r="B2046" s="36" t="s">
        <v>2092</v>
      </c>
      <c r="C2046" s="15" t="s">
        <v>1991</v>
      </c>
      <c r="D2046" s="29" t="str">
        <f t="shared" si="1"/>
        <v>0</v>
      </c>
      <c r="E2046" s="29" t="str">
        <f t="shared" si="5"/>
        <v>0</v>
      </c>
      <c r="F2046" s="29" t="str">
        <f t="shared" si="6"/>
        <v>0</v>
      </c>
      <c r="G2046" s="32" t="str">
        <f t="shared" si="7"/>
        <v>0</v>
      </c>
      <c r="H2046" s="39">
        <v>2705.13</v>
      </c>
      <c r="I2046" s="40"/>
      <c r="L2046" s="2"/>
      <c r="M2046" s="38"/>
      <c r="N2046" s="38"/>
      <c r="O2046" s="38"/>
    </row>
    <row r="2047">
      <c r="A2047" s="15" t="s">
        <v>35</v>
      </c>
      <c r="B2047" s="36" t="s">
        <v>2093</v>
      </c>
      <c r="C2047" s="15" t="s">
        <v>1991</v>
      </c>
      <c r="D2047" s="29" t="str">
        <f t="shared" si="1"/>
        <v>0</v>
      </c>
      <c r="E2047" s="29" t="str">
        <f t="shared" si="5"/>
        <v>0</v>
      </c>
      <c r="F2047" s="29" t="str">
        <f t="shared" si="6"/>
        <v>0</v>
      </c>
      <c r="G2047" s="32" t="str">
        <f t="shared" si="7"/>
        <v>0</v>
      </c>
      <c r="H2047" s="39">
        <v>33832.28</v>
      </c>
      <c r="I2047" s="40"/>
      <c r="L2047" s="2"/>
      <c r="M2047" s="38"/>
      <c r="N2047" s="38"/>
      <c r="O2047" s="38"/>
    </row>
    <row r="2048">
      <c r="A2048" s="15" t="s">
        <v>35</v>
      </c>
      <c r="B2048" s="36" t="s">
        <v>2094</v>
      </c>
      <c r="C2048" s="15" t="s">
        <v>1991</v>
      </c>
      <c r="D2048" s="29" t="str">
        <f t="shared" si="1"/>
        <v>0</v>
      </c>
      <c r="E2048" s="29" t="str">
        <f t="shared" si="5"/>
        <v>0</v>
      </c>
      <c r="F2048" s="29" t="str">
        <f t="shared" si="6"/>
        <v>0</v>
      </c>
      <c r="G2048" s="32" t="str">
        <f t="shared" si="7"/>
        <v>0</v>
      </c>
      <c r="H2048" s="39">
        <v>63359.02</v>
      </c>
      <c r="I2048" s="40"/>
      <c r="L2048" s="2"/>
      <c r="M2048" s="38"/>
      <c r="N2048" s="38"/>
      <c r="O2048" s="38"/>
    </row>
    <row r="2049">
      <c r="A2049" s="15" t="s">
        <v>35</v>
      </c>
      <c r="B2049" s="36" t="s">
        <v>2095</v>
      </c>
      <c r="C2049" s="15" t="s">
        <v>1991</v>
      </c>
      <c r="D2049" s="29" t="str">
        <f t="shared" si="1"/>
        <v>0</v>
      </c>
      <c r="E2049" s="29" t="str">
        <f t="shared" si="5"/>
        <v>0</v>
      </c>
      <c r="F2049" s="29" t="str">
        <f t="shared" si="6"/>
        <v>0</v>
      </c>
      <c r="G2049" s="32" t="str">
        <f t="shared" si="7"/>
        <v>0</v>
      </c>
      <c r="H2049" s="39">
        <v>3010.41</v>
      </c>
      <c r="I2049" s="40"/>
      <c r="L2049" s="2"/>
      <c r="M2049" s="38"/>
      <c r="N2049" s="38"/>
      <c r="O2049" s="38"/>
    </row>
    <row r="2050">
      <c r="A2050" s="15" t="s">
        <v>35</v>
      </c>
      <c r="B2050" s="36" t="s">
        <v>2096</v>
      </c>
      <c r="C2050" s="15" t="s">
        <v>1991</v>
      </c>
      <c r="D2050" s="29" t="str">
        <f t="shared" si="1"/>
        <v>0</v>
      </c>
      <c r="E2050" s="29" t="str">
        <f t="shared" si="5"/>
        <v>0</v>
      </c>
      <c r="F2050" s="29" t="str">
        <f t="shared" si="6"/>
        <v>0</v>
      </c>
      <c r="G2050" s="32" t="str">
        <f t="shared" si="7"/>
        <v>0</v>
      </c>
      <c r="H2050" s="39">
        <v>1710.18</v>
      </c>
      <c r="I2050" s="40"/>
      <c r="L2050" s="2"/>
      <c r="M2050" s="38"/>
      <c r="N2050" s="38"/>
      <c r="O2050" s="38"/>
    </row>
    <row r="2051">
      <c r="A2051" s="15" t="s">
        <v>35</v>
      </c>
      <c r="B2051" s="36" t="s">
        <v>2097</v>
      </c>
      <c r="C2051" s="15" t="s">
        <v>1991</v>
      </c>
      <c r="D2051" s="29" t="str">
        <f t="shared" si="1"/>
        <v>0</v>
      </c>
      <c r="E2051" s="29" t="str">
        <f t="shared" si="5"/>
        <v>0</v>
      </c>
      <c r="F2051" s="29" t="str">
        <f t="shared" si="6"/>
        <v>0</v>
      </c>
      <c r="G2051" s="32" t="str">
        <f t="shared" si="7"/>
        <v>0</v>
      </c>
      <c r="H2051" s="39">
        <v>3177.94</v>
      </c>
      <c r="I2051" s="40"/>
      <c r="L2051" s="2"/>
      <c r="M2051" s="38"/>
      <c r="N2051" s="38"/>
      <c r="O2051" s="38"/>
    </row>
    <row r="2052">
      <c r="A2052" s="15" t="s">
        <v>35</v>
      </c>
      <c r="B2052" s="36" t="s">
        <v>767</v>
      </c>
      <c r="C2052" s="15" t="s">
        <v>1991</v>
      </c>
      <c r="D2052" s="29" t="str">
        <f t="shared" si="1"/>
        <v>0</v>
      </c>
      <c r="E2052" s="29" t="str">
        <f t="shared" si="5"/>
        <v>0</v>
      </c>
      <c r="F2052" s="29" t="str">
        <f t="shared" si="6"/>
        <v>0</v>
      </c>
      <c r="G2052" s="32" t="str">
        <f t="shared" si="7"/>
        <v>0</v>
      </c>
      <c r="H2052" s="39">
        <v>53179.21</v>
      </c>
      <c r="I2052" s="40"/>
      <c r="L2052" s="2"/>
      <c r="M2052" s="38"/>
      <c r="N2052" s="38"/>
      <c r="O2052" s="38"/>
    </row>
    <row r="2053">
      <c r="A2053" s="15" t="s">
        <v>35</v>
      </c>
      <c r="B2053" s="36" t="s">
        <v>2098</v>
      </c>
      <c r="C2053" s="15" t="s">
        <v>1991</v>
      </c>
      <c r="D2053" s="29" t="str">
        <f t="shared" si="1"/>
        <v>0</v>
      </c>
      <c r="E2053" s="29" t="str">
        <f t="shared" si="5"/>
        <v>0</v>
      </c>
      <c r="F2053" s="29" t="str">
        <f t="shared" si="6"/>
        <v>0</v>
      </c>
      <c r="G2053" s="32" t="str">
        <f t="shared" si="7"/>
        <v>0</v>
      </c>
      <c r="H2053" s="39">
        <v>14805.78</v>
      </c>
      <c r="I2053" s="40"/>
      <c r="L2053" s="2"/>
      <c r="M2053" s="38"/>
      <c r="N2053" s="38"/>
      <c r="O2053" s="38"/>
    </row>
    <row r="2054">
      <c r="A2054" s="15" t="s">
        <v>35</v>
      </c>
      <c r="B2054" s="36" t="s">
        <v>2099</v>
      </c>
      <c r="C2054" s="15" t="s">
        <v>1991</v>
      </c>
      <c r="D2054" s="29" t="str">
        <f t="shared" si="1"/>
        <v>0</v>
      </c>
      <c r="E2054" s="29" t="str">
        <f t="shared" si="5"/>
        <v>0</v>
      </c>
      <c r="F2054" s="29" t="str">
        <f t="shared" si="6"/>
        <v>0</v>
      </c>
      <c r="G2054" s="32" t="str">
        <f t="shared" si="7"/>
        <v>0</v>
      </c>
      <c r="H2054" s="39">
        <v>4219.46</v>
      </c>
      <c r="I2054" s="40"/>
      <c r="L2054" s="2"/>
      <c r="M2054" s="38"/>
      <c r="N2054" s="38"/>
      <c r="O2054" s="38"/>
    </row>
    <row r="2055">
      <c r="A2055" s="15" t="s">
        <v>35</v>
      </c>
      <c r="B2055" s="36" t="s">
        <v>2100</v>
      </c>
      <c r="C2055" s="15" t="s">
        <v>1991</v>
      </c>
      <c r="D2055" s="29" t="str">
        <f t="shared" si="1"/>
        <v>0</v>
      </c>
      <c r="E2055" s="29" t="str">
        <f t="shared" si="5"/>
        <v>0</v>
      </c>
      <c r="F2055" s="29" t="str">
        <f t="shared" si="6"/>
        <v>0</v>
      </c>
      <c r="G2055" s="32" t="str">
        <f t="shared" si="7"/>
        <v>0</v>
      </c>
      <c r="H2055" s="39">
        <v>43154.84</v>
      </c>
      <c r="I2055" s="40"/>
      <c r="L2055" s="2"/>
      <c r="M2055" s="38"/>
      <c r="N2055" s="38"/>
      <c r="O2055" s="38"/>
    </row>
    <row r="2056">
      <c r="A2056" s="15" t="s">
        <v>35</v>
      </c>
      <c r="B2056" s="36" t="s">
        <v>2101</v>
      </c>
      <c r="C2056" s="15" t="s">
        <v>1991</v>
      </c>
      <c r="D2056" s="29" t="str">
        <f t="shared" si="1"/>
        <v>0</v>
      </c>
      <c r="E2056" s="29" t="str">
        <f t="shared" si="5"/>
        <v>0</v>
      </c>
      <c r="F2056" s="29" t="str">
        <f t="shared" si="6"/>
        <v>0</v>
      </c>
      <c r="G2056" s="32" t="str">
        <f t="shared" si="7"/>
        <v>0</v>
      </c>
      <c r="H2056" s="39">
        <v>69274.43</v>
      </c>
      <c r="I2056" s="40"/>
      <c r="L2056" s="2"/>
      <c r="M2056" s="38"/>
      <c r="N2056" s="38"/>
      <c r="O2056" s="38"/>
    </row>
    <row r="2057">
      <c r="A2057" s="15" t="s">
        <v>35</v>
      </c>
      <c r="B2057" s="36" t="s">
        <v>2102</v>
      </c>
      <c r="C2057" s="15" t="s">
        <v>1991</v>
      </c>
      <c r="D2057" s="29" t="str">
        <f t="shared" si="1"/>
        <v>0</v>
      </c>
      <c r="E2057" s="29" t="str">
        <f t="shared" si="5"/>
        <v>0</v>
      </c>
      <c r="F2057" s="29" t="str">
        <f t="shared" si="6"/>
        <v>0</v>
      </c>
      <c r="G2057" s="32" t="str">
        <f t="shared" si="7"/>
        <v>0</v>
      </c>
      <c r="H2057" s="39">
        <v>2585.84</v>
      </c>
      <c r="I2057" s="40"/>
      <c r="L2057" s="2"/>
      <c r="M2057" s="38"/>
      <c r="N2057" s="38"/>
      <c r="O2057" s="38"/>
    </row>
    <row r="2058">
      <c r="A2058" s="15" t="s">
        <v>35</v>
      </c>
      <c r="B2058" s="36" t="s">
        <v>2103</v>
      </c>
      <c r="C2058" s="15" t="s">
        <v>1991</v>
      </c>
      <c r="D2058" s="29" t="str">
        <f t="shared" si="1"/>
        <v>0</v>
      </c>
      <c r="E2058" s="29" t="str">
        <f t="shared" si="5"/>
        <v>0</v>
      </c>
      <c r="F2058" s="29" t="str">
        <f t="shared" si="6"/>
        <v>0</v>
      </c>
      <c r="G2058" s="32" t="str">
        <f t="shared" si="7"/>
        <v>0</v>
      </c>
      <c r="H2058" s="39">
        <v>25942.35</v>
      </c>
      <c r="I2058" s="40"/>
      <c r="L2058" s="2"/>
      <c r="M2058" s="38"/>
      <c r="N2058" s="38"/>
      <c r="O2058" s="38"/>
    </row>
    <row r="2059">
      <c r="A2059" s="15" t="s">
        <v>35</v>
      </c>
      <c r="B2059" s="36" t="s">
        <v>2104</v>
      </c>
      <c r="C2059" s="15" t="s">
        <v>1991</v>
      </c>
      <c r="D2059" s="29" t="str">
        <f t="shared" si="1"/>
        <v>0</v>
      </c>
      <c r="E2059" s="29" t="str">
        <f t="shared" si="5"/>
        <v>0</v>
      </c>
      <c r="F2059" s="29" t="str">
        <f t="shared" si="6"/>
        <v>0</v>
      </c>
      <c r="G2059" s="32" t="str">
        <f t="shared" si="7"/>
        <v>0</v>
      </c>
      <c r="H2059" s="39">
        <v>6470.73</v>
      </c>
      <c r="I2059" s="40"/>
      <c r="L2059" s="2"/>
      <c r="M2059" s="38"/>
      <c r="N2059" s="38"/>
      <c r="O2059" s="38"/>
    </row>
    <row r="2060">
      <c r="A2060" s="15" t="s">
        <v>35</v>
      </c>
      <c r="B2060" s="36" t="s">
        <v>2105</v>
      </c>
      <c r="C2060" s="15" t="s">
        <v>1991</v>
      </c>
      <c r="D2060" s="29" t="str">
        <f t="shared" si="1"/>
        <v>0</v>
      </c>
      <c r="E2060" s="29" t="str">
        <f t="shared" si="5"/>
        <v>0</v>
      </c>
      <c r="F2060" s="29" t="str">
        <f t="shared" si="6"/>
        <v>0</v>
      </c>
      <c r="G2060" s="32" t="str">
        <f t="shared" si="7"/>
        <v>0</v>
      </c>
      <c r="H2060" s="39">
        <v>2937.18</v>
      </c>
      <c r="I2060" s="40"/>
      <c r="L2060" s="2"/>
      <c r="M2060" s="38"/>
      <c r="N2060" s="38"/>
      <c r="O2060" s="38"/>
    </row>
    <row r="2061">
      <c r="A2061" s="15" t="s">
        <v>35</v>
      </c>
      <c r="B2061" s="36" t="s">
        <v>2106</v>
      </c>
      <c r="C2061" s="15" t="s">
        <v>1991</v>
      </c>
      <c r="D2061" s="29" t="str">
        <f t="shared" si="1"/>
        <v>0</v>
      </c>
      <c r="E2061" s="29" t="str">
        <f t="shared" si="5"/>
        <v>0</v>
      </c>
      <c r="F2061" s="29" t="str">
        <f t="shared" si="6"/>
        <v>0</v>
      </c>
      <c r="G2061" s="32" t="str">
        <f t="shared" si="7"/>
        <v>0</v>
      </c>
      <c r="H2061" s="39">
        <v>33035.48</v>
      </c>
      <c r="I2061" s="40"/>
      <c r="L2061" s="2"/>
      <c r="M2061" s="38"/>
      <c r="N2061" s="38"/>
      <c r="O2061" s="38"/>
    </row>
    <row r="2062">
      <c r="A2062" s="15" t="s">
        <v>35</v>
      </c>
      <c r="B2062" s="36" t="s">
        <v>2107</v>
      </c>
      <c r="C2062" s="15" t="s">
        <v>1991</v>
      </c>
      <c r="D2062" s="29" t="str">
        <f t="shared" si="1"/>
        <v>0</v>
      </c>
      <c r="E2062" s="29" t="str">
        <f t="shared" si="5"/>
        <v>0</v>
      </c>
      <c r="F2062" s="29" t="str">
        <f t="shared" si="6"/>
        <v>0</v>
      </c>
      <c r="G2062" s="32" t="str">
        <f t="shared" si="7"/>
        <v>0</v>
      </c>
      <c r="H2062" s="39">
        <v>3886.06</v>
      </c>
      <c r="I2062" s="40"/>
      <c r="L2062" s="2"/>
      <c r="M2062" s="38"/>
      <c r="N2062" s="38"/>
      <c r="O2062" s="38"/>
    </row>
    <row r="2063">
      <c r="A2063" s="15" t="s">
        <v>35</v>
      </c>
      <c r="B2063" s="36" t="s">
        <v>2108</v>
      </c>
      <c r="C2063" s="15" t="s">
        <v>1991</v>
      </c>
      <c r="D2063" s="29" t="str">
        <f t="shared" si="1"/>
        <v>0</v>
      </c>
      <c r="E2063" s="29" t="str">
        <f t="shared" si="5"/>
        <v>0</v>
      </c>
      <c r="F2063" s="29" t="str">
        <f t="shared" si="6"/>
        <v>0</v>
      </c>
      <c r="G2063" s="32" t="str">
        <f t="shared" si="7"/>
        <v>0</v>
      </c>
      <c r="H2063" s="39">
        <v>3219.15</v>
      </c>
      <c r="I2063" s="40"/>
      <c r="L2063" s="2"/>
      <c r="M2063" s="38"/>
      <c r="N2063" s="38"/>
      <c r="O2063" s="38"/>
    </row>
    <row r="2064">
      <c r="A2064" s="15" t="s">
        <v>35</v>
      </c>
      <c r="B2064" s="36" t="s">
        <v>2109</v>
      </c>
      <c r="C2064" s="15" t="s">
        <v>1991</v>
      </c>
      <c r="D2064" s="29" t="str">
        <f t="shared" si="1"/>
        <v>0</v>
      </c>
      <c r="E2064" s="29" t="str">
        <f t="shared" si="5"/>
        <v>0</v>
      </c>
      <c r="F2064" s="29" t="str">
        <f t="shared" si="6"/>
        <v>0</v>
      </c>
      <c r="G2064" s="32" t="str">
        <f t="shared" si="7"/>
        <v>0</v>
      </c>
      <c r="H2064" s="39">
        <v>95949.0</v>
      </c>
      <c r="I2064" s="40"/>
      <c r="L2064" s="2"/>
      <c r="M2064" s="38"/>
      <c r="N2064" s="38"/>
      <c r="O2064" s="38"/>
    </row>
    <row r="2065">
      <c r="A2065" s="15" t="s">
        <v>35</v>
      </c>
      <c r="B2065" s="36" t="s">
        <v>2110</v>
      </c>
      <c r="C2065" s="15" t="s">
        <v>1991</v>
      </c>
      <c r="D2065" s="29" t="str">
        <f t="shared" si="1"/>
        <v>0</v>
      </c>
      <c r="E2065" s="29" t="str">
        <f t="shared" si="5"/>
        <v>0</v>
      </c>
      <c r="F2065" s="29" t="str">
        <f t="shared" si="6"/>
        <v>0</v>
      </c>
      <c r="G2065" s="32" t="str">
        <f t="shared" si="7"/>
        <v>0</v>
      </c>
      <c r="H2065" s="39">
        <v>3898.88</v>
      </c>
      <c r="I2065" s="40"/>
      <c r="L2065" s="2"/>
      <c r="M2065" s="38"/>
      <c r="N2065" s="38"/>
      <c r="O2065" s="38"/>
    </row>
    <row r="2066">
      <c r="A2066" s="15" t="s">
        <v>35</v>
      </c>
      <c r="B2066" s="36" t="s">
        <v>2111</v>
      </c>
      <c r="C2066" s="15" t="s">
        <v>1991</v>
      </c>
      <c r="D2066" s="29" t="str">
        <f t="shared" si="1"/>
        <v>0</v>
      </c>
      <c r="E2066" s="29" t="str">
        <f t="shared" si="5"/>
        <v>0</v>
      </c>
      <c r="F2066" s="29" t="str">
        <f t="shared" si="6"/>
        <v>0</v>
      </c>
      <c r="G2066" s="32" t="str">
        <f t="shared" si="7"/>
        <v>0</v>
      </c>
      <c r="H2066" s="39">
        <v>3080.3</v>
      </c>
      <c r="I2066" s="40"/>
      <c r="L2066" s="2"/>
      <c r="M2066" s="38"/>
      <c r="N2066" s="38"/>
      <c r="O2066" s="38"/>
    </row>
    <row r="2067">
      <c r="A2067" s="15" t="s">
        <v>35</v>
      </c>
      <c r="B2067" s="36" t="s">
        <v>2112</v>
      </c>
      <c r="C2067" s="15" t="s">
        <v>1991</v>
      </c>
      <c r="D2067" s="29" t="str">
        <f t="shared" si="1"/>
        <v>0</v>
      </c>
      <c r="E2067" s="29" t="str">
        <f t="shared" si="5"/>
        <v>0</v>
      </c>
      <c r="F2067" s="29" t="str">
        <f t="shared" si="6"/>
        <v>0</v>
      </c>
      <c r="G2067" s="32" t="str">
        <f t="shared" si="7"/>
        <v>0</v>
      </c>
      <c r="H2067" s="39">
        <v>40693.79</v>
      </c>
      <c r="I2067" s="40"/>
      <c r="L2067" s="2"/>
      <c r="M2067" s="38"/>
      <c r="N2067" s="38"/>
      <c r="O2067" s="38"/>
    </row>
    <row r="2068">
      <c r="A2068" s="15" t="s">
        <v>35</v>
      </c>
      <c r="B2068" s="36" t="s">
        <v>2113</v>
      </c>
      <c r="C2068" s="15" t="s">
        <v>1991</v>
      </c>
      <c r="D2068" s="29" t="str">
        <f t="shared" si="1"/>
        <v>0</v>
      </c>
      <c r="E2068" s="29" t="str">
        <f t="shared" si="5"/>
        <v>0</v>
      </c>
      <c r="F2068" s="29" t="str">
        <f t="shared" si="6"/>
        <v>0</v>
      </c>
      <c r="G2068" s="32" t="str">
        <f t="shared" si="7"/>
        <v>0</v>
      </c>
      <c r="H2068" s="39">
        <v>11780.01</v>
      </c>
      <c r="I2068" s="40"/>
      <c r="L2068" s="2"/>
      <c r="M2068" s="38"/>
      <c r="N2068" s="38"/>
      <c r="O2068" s="38"/>
    </row>
    <row r="2069">
      <c r="A2069" s="15" t="s">
        <v>35</v>
      </c>
      <c r="B2069" s="36" t="s">
        <v>2114</v>
      </c>
      <c r="C2069" s="15" t="s">
        <v>1991</v>
      </c>
      <c r="D2069" s="29" t="str">
        <f t="shared" si="1"/>
        <v>CNOOC </v>
      </c>
      <c r="E2069" s="29" t="str">
        <f t="shared" si="5"/>
        <v>0</v>
      </c>
      <c r="F2069" s="35" t="str">
        <f t="shared" si="6"/>
        <v>CNOOC FIN 2013 L 1.125 09/05/16</v>
      </c>
      <c r="G2069" s="32">
        <f t="shared" si="7"/>
        <v>1958.38</v>
      </c>
      <c r="H2069" s="39">
        <v>1958.38</v>
      </c>
      <c r="I2069" s="40"/>
      <c r="L2069" s="2"/>
      <c r="M2069" s="38"/>
      <c r="N2069" s="38"/>
      <c r="O2069" s="38"/>
    </row>
    <row r="2070">
      <c r="A2070" s="15" t="s">
        <v>35</v>
      </c>
      <c r="B2070" s="36" t="s">
        <v>2115</v>
      </c>
      <c r="C2070" s="15" t="s">
        <v>1991</v>
      </c>
      <c r="D2070" s="29" t="str">
        <f t="shared" si="1"/>
        <v>0</v>
      </c>
      <c r="E2070" s="29" t="str">
        <f t="shared" si="5"/>
        <v>0</v>
      </c>
      <c r="F2070" s="29" t="str">
        <f t="shared" si="6"/>
        <v>0</v>
      </c>
      <c r="G2070" s="32" t="str">
        <f t="shared" si="7"/>
        <v>0</v>
      </c>
      <c r="H2070" s="39">
        <v>74328.47</v>
      </c>
      <c r="I2070" s="40"/>
      <c r="L2070" s="2"/>
      <c r="M2070" s="38"/>
      <c r="N2070" s="38"/>
      <c r="O2070" s="38"/>
    </row>
    <row r="2071">
      <c r="A2071" s="15" t="s">
        <v>35</v>
      </c>
      <c r="B2071" s="36" t="s">
        <v>2116</v>
      </c>
      <c r="C2071" s="15" t="s">
        <v>1991</v>
      </c>
      <c r="D2071" s="29" t="str">
        <f t="shared" si="1"/>
        <v>0</v>
      </c>
      <c r="E2071" s="29" t="str">
        <f t="shared" si="5"/>
        <v>0</v>
      </c>
      <c r="F2071" s="29" t="str">
        <f t="shared" si="6"/>
        <v>0</v>
      </c>
      <c r="G2071" s="32" t="str">
        <f t="shared" si="7"/>
        <v>0</v>
      </c>
      <c r="H2071" s="39">
        <v>1780.55</v>
      </c>
      <c r="I2071" s="40"/>
      <c r="L2071" s="2"/>
      <c r="M2071" s="38"/>
      <c r="N2071" s="38"/>
      <c r="O2071" s="38"/>
    </row>
    <row r="2072">
      <c r="A2072" s="15" t="s">
        <v>35</v>
      </c>
      <c r="B2072" s="36" t="s">
        <v>2117</v>
      </c>
      <c r="C2072" s="15" t="s">
        <v>1991</v>
      </c>
      <c r="D2072" s="29" t="str">
        <f t="shared" si="1"/>
        <v>0</v>
      </c>
      <c r="E2072" s="29" t="str">
        <f t="shared" si="5"/>
        <v>0</v>
      </c>
      <c r="F2072" s="29" t="str">
        <f t="shared" si="6"/>
        <v>0</v>
      </c>
      <c r="G2072" s="32" t="str">
        <f t="shared" si="7"/>
        <v>0</v>
      </c>
      <c r="H2072" s="39">
        <v>1887.1</v>
      </c>
      <c r="I2072" s="40"/>
      <c r="L2072" s="2"/>
      <c r="M2072" s="38"/>
      <c r="N2072" s="38"/>
      <c r="O2072" s="38"/>
    </row>
    <row r="2073">
      <c r="A2073" s="15" t="s">
        <v>35</v>
      </c>
      <c r="B2073" s="36" t="s">
        <v>2118</v>
      </c>
      <c r="C2073" s="15" t="s">
        <v>1991</v>
      </c>
      <c r="D2073" s="29" t="str">
        <f t="shared" si="1"/>
        <v>0</v>
      </c>
      <c r="E2073" s="29" t="str">
        <f t="shared" si="5"/>
        <v>0</v>
      </c>
      <c r="F2073" s="29" t="str">
        <f t="shared" si="6"/>
        <v>0</v>
      </c>
      <c r="G2073" s="32" t="str">
        <f t="shared" si="7"/>
        <v>0</v>
      </c>
      <c r="H2073" s="39">
        <v>2071.63</v>
      </c>
      <c r="I2073" s="40"/>
      <c r="L2073" s="2"/>
      <c r="M2073" s="38"/>
      <c r="N2073" s="38"/>
      <c r="O2073" s="38"/>
    </row>
    <row r="2074">
      <c r="A2074" s="15" t="s">
        <v>35</v>
      </c>
      <c r="B2074" s="36" t="s">
        <v>2119</v>
      </c>
      <c r="C2074" s="15" t="s">
        <v>1991</v>
      </c>
      <c r="D2074" s="29" t="str">
        <f t="shared" si="1"/>
        <v>0</v>
      </c>
      <c r="E2074" s="29" t="str">
        <f t="shared" si="5"/>
        <v>0</v>
      </c>
      <c r="F2074" s="29" t="str">
        <f t="shared" si="6"/>
        <v>0</v>
      </c>
      <c r="G2074" s="32" t="str">
        <f t="shared" si="7"/>
        <v>0</v>
      </c>
      <c r="H2074" s="39">
        <v>2747.22</v>
      </c>
      <c r="I2074" s="40"/>
      <c r="L2074" s="2"/>
      <c r="M2074" s="38"/>
      <c r="N2074" s="38"/>
      <c r="O2074" s="38"/>
    </row>
    <row r="2075">
      <c r="A2075" s="15" t="s">
        <v>35</v>
      </c>
      <c r="B2075" s="36" t="s">
        <v>2120</v>
      </c>
      <c r="C2075" s="15" t="s">
        <v>1991</v>
      </c>
      <c r="D2075" s="29" t="str">
        <f t="shared" si="1"/>
        <v>0</v>
      </c>
      <c r="E2075" s="29" t="str">
        <f t="shared" si="5"/>
        <v>0</v>
      </c>
      <c r="F2075" s="29" t="str">
        <f t="shared" si="6"/>
        <v>0</v>
      </c>
      <c r="G2075" s="32" t="str">
        <f t="shared" si="7"/>
        <v>0</v>
      </c>
      <c r="H2075" s="39">
        <v>3306.1</v>
      </c>
      <c r="I2075" s="40"/>
      <c r="L2075" s="2"/>
      <c r="M2075" s="38"/>
      <c r="N2075" s="38"/>
      <c r="O2075" s="38"/>
    </row>
    <row r="2076">
      <c r="A2076" s="15" t="s">
        <v>35</v>
      </c>
      <c r="B2076" s="36" t="s">
        <v>2121</v>
      </c>
      <c r="C2076" s="15" t="s">
        <v>1991</v>
      </c>
      <c r="D2076" s="29" t="str">
        <f t="shared" si="1"/>
        <v>0</v>
      </c>
      <c r="E2076" s="29" t="str">
        <f t="shared" si="5"/>
        <v>0</v>
      </c>
      <c r="F2076" s="29" t="str">
        <f t="shared" si="6"/>
        <v>0</v>
      </c>
      <c r="G2076" s="32" t="str">
        <f t="shared" si="7"/>
        <v>0</v>
      </c>
      <c r="H2076" s="39">
        <v>2381.05</v>
      </c>
      <c r="I2076" s="40"/>
      <c r="L2076" s="2"/>
      <c r="M2076" s="38"/>
      <c r="N2076" s="38"/>
      <c r="O2076" s="38"/>
    </row>
    <row r="2077">
      <c r="A2077" s="15" t="s">
        <v>35</v>
      </c>
      <c r="B2077" s="36" t="s">
        <v>2122</v>
      </c>
      <c r="C2077" s="15" t="s">
        <v>1991</v>
      </c>
      <c r="D2077" s="29" t="str">
        <f t="shared" si="1"/>
        <v>0</v>
      </c>
      <c r="E2077" s="29" t="str">
        <f t="shared" si="5"/>
        <v>0</v>
      </c>
      <c r="F2077" s="29" t="str">
        <f t="shared" si="6"/>
        <v>0</v>
      </c>
      <c r="G2077" s="32" t="str">
        <f t="shared" si="7"/>
        <v>0</v>
      </c>
      <c r="H2077" s="39">
        <v>3208.85</v>
      </c>
      <c r="I2077" s="40"/>
      <c r="L2077" s="2"/>
      <c r="M2077" s="38"/>
      <c r="N2077" s="38"/>
      <c r="O2077" s="38"/>
    </row>
    <row r="2078">
      <c r="A2078" s="15" t="s">
        <v>35</v>
      </c>
      <c r="B2078" s="36" t="s">
        <v>2123</v>
      </c>
      <c r="C2078" s="15" t="s">
        <v>1991</v>
      </c>
      <c r="D2078" s="29" t="str">
        <f t="shared" si="1"/>
        <v>0</v>
      </c>
      <c r="E2078" s="29" t="str">
        <f t="shared" si="5"/>
        <v>0</v>
      </c>
      <c r="F2078" s="29" t="str">
        <f t="shared" si="6"/>
        <v>0</v>
      </c>
      <c r="G2078" s="32" t="str">
        <f t="shared" si="7"/>
        <v>0</v>
      </c>
      <c r="H2078" s="39">
        <v>1775.58</v>
      </c>
      <c r="I2078" s="40"/>
      <c r="L2078" s="2"/>
      <c r="M2078" s="38"/>
      <c r="N2078" s="38"/>
      <c r="O2078" s="38"/>
    </row>
    <row r="2079">
      <c r="A2079" s="15" t="s">
        <v>35</v>
      </c>
      <c r="B2079" s="36" t="s">
        <v>2124</v>
      </c>
      <c r="C2079" s="15" t="s">
        <v>1991</v>
      </c>
      <c r="D2079" s="29" t="str">
        <f t="shared" si="1"/>
        <v>0</v>
      </c>
      <c r="E2079" s="29" t="str">
        <f t="shared" si="5"/>
        <v>0</v>
      </c>
      <c r="F2079" s="29" t="str">
        <f t="shared" si="6"/>
        <v>0</v>
      </c>
      <c r="G2079" s="32" t="str">
        <f t="shared" si="7"/>
        <v>0</v>
      </c>
      <c r="H2079" s="39">
        <v>2611.63</v>
      </c>
      <c r="I2079" s="40"/>
      <c r="L2079" s="2"/>
      <c r="M2079" s="38"/>
      <c r="N2079" s="38"/>
      <c r="O2079" s="38"/>
    </row>
    <row r="2080">
      <c r="A2080" s="15" t="s">
        <v>35</v>
      </c>
      <c r="B2080" s="36" t="s">
        <v>2125</v>
      </c>
      <c r="C2080" s="15" t="s">
        <v>1991</v>
      </c>
      <c r="D2080" s="29" t="str">
        <f t="shared" si="1"/>
        <v>0</v>
      </c>
      <c r="E2080" s="29" t="str">
        <f t="shared" si="5"/>
        <v>0</v>
      </c>
      <c r="F2080" s="29" t="str">
        <f t="shared" si="6"/>
        <v>0</v>
      </c>
      <c r="G2080" s="32" t="str">
        <f t="shared" si="7"/>
        <v>0</v>
      </c>
      <c r="H2080" s="39">
        <v>2920.09</v>
      </c>
      <c r="I2080" s="40"/>
      <c r="L2080" s="2"/>
      <c r="M2080" s="38"/>
      <c r="N2080" s="38"/>
      <c r="O2080" s="38"/>
    </row>
    <row r="2081">
      <c r="A2081" s="15" t="s">
        <v>35</v>
      </c>
      <c r="B2081" s="36" t="s">
        <v>2126</v>
      </c>
      <c r="C2081" s="15" t="s">
        <v>1991</v>
      </c>
      <c r="D2081" s="29" t="str">
        <f t="shared" si="1"/>
        <v>0</v>
      </c>
      <c r="E2081" s="29" t="str">
        <f t="shared" si="5"/>
        <v>0</v>
      </c>
      <c r="F2081" s="29" t="str">
        <f t="shared" si="6"/>
        <v>0</v>
      </c>
      <c r="G2081" s="32" t="str">
        <f t="shared" si="7"/>
        <v>0</v>
      </c>
      <c r="H2081" s="39">
        <v>74301.71</v>
      </c>
      <c r="I2081" s="40"/>
      <c r="L2081" s="2"/>
      <c r="M2081" s="38"/>
      <c r="N2081" s="38"/>
      <c r="O2081" s="38"/>
    </row>
    <row r="2082">
      <c r="A2082" s="15" t="s">
        <v>35</v>
      </c>
      <c r="B2082" s="36" t="s">
        <v>2127</v>
      </c>
      <c r="C2082" s="15" t="s">
        <v>1991</v>
      </c>
      <c r="D2082" s="29" t="str">
        <f t="shared" si="1"/>
        <v>0</v>
      </c>
      <c r="E2082" s="29" t="str">
        <f t="shared" si="5"/>
        <v>0</v>
      </c>
      <c r="F2082" s="29" t="str">
        <f t="shared" si="6"/>
        <v>0</v>
      </c>
      <c r="G2082" s="32" t="str">
        <f t="shared" si="7"/>
        <v>0</v>
      </c>
      <c r="H2082" s="39">
        <v>56482.43</v>
      </c>
      <c r="I2082" s="40"/>
      <c r="L2082" s="2"/>
      <c r="M2082" s="38"/>
      <c r="N2082" s="38"/>
      <c r="O2082" s="38"/>
    </row>
    <row r="2083">
      <c r="A2083" s="15" t="s">
        <v>35</v>
      </c>
      <c r="B2083" s="36" t="s">
        <v>2128</v>
      </c>
      <c r="C2083" s="15" t="s">
        <v>1991</v>
      </c>
      <c r="D2083" s="29" t="str">
        <f t="shared" si="1"/>
        <v>0</v>
      </c>
      <c r="E2083" s="29" t="str">
        <f t="shared" si="5"/>
        <v>0</v>
      </c>
      <c r="F2083" s="29" t="str">
        <f t="shared" si="6"/>
        <v>0</v>
      </c>
      <c r="G2083" s="32" t="str">
        <f t="shared" si="7"/>
        <v>0</v>
      </c>
      <c r="H2083" s="39">
        <v>4260.12</v>
      </c>
      <c r="I2083" s="40"/>
      <c r="L2083" s="2"/>
      <c r="M2083" s="38"/>
      <c r="N2083" s="38"/>
      <c r="O2083" s="38"/>
    </row>
    <row r="2084">
      <c r="A2084" s="15" t="s">
        <v>35</v>
      </c>
      <c r="B2084" s="36" t="s">
        <v>2129</v>
      </c>
      <c r="C2084" s="15" t="s">
        <v>1991</v>
      </c>
      <c r="D2084" s="29" t="str">
        <f t="shared" si="1"/>
        <v>0</v>
      </c>
      <c r="E2084" s="29" t="str">
        <f t="shared" si="5"/>
        <v>0</v>
      </c>
      <c r="F2084" s="29" t="str">
        <f t="shared" si="6"/>
        <v>0</v>
      </c>
      <c r="G2084" s="32" t="str">
        <f t="shared" si="7"/>
        <v>0</v>
      </c>
      <c r="H2084" s="39">
        <v>20677.58</v>
      </c>
      <c r="I2084" s="40"/>
      <c r="L2084" s="2"/>
      <c r="M2084" s="38"/>
      <c r="N2084" s="38"/>
      <c r="O2084" s="38"/>
    </row>
    <row r="2085">
      <c r="A2085" s="15" t="s">
        <v>35</v>
      </c>
      <c r="B2085" s="36" t="s">
        <v>2130</v>
      </c>
      <c r="C2085" s="15" t="s">
        <v>1991</v>
      </c>
      <c r="D2085" s="29" t="str">
        <f t="shared" si="1"/>
        <v>0</v>
      </c>
      <c r="E2085" s="29" t="str">
        <f t="shared" si="5"/>
        <v>0</v>
      </c>
      <c r="F2085" s="29" t="str">
        <f t="shared" si="6"/>
        <v>0</v>
      </c>
      <c r="G2085" s="32" t="str">
        <f t="shared" si="7"/>
        <v>0</v>
      </c>
      <c r="H2085" s="39">
        <v>34291.98</v>
      </c>
      <c r="I2085" s="40"/>
      <c r="L2085" s="2"/>
      <c r="M2085" s="38"/>
      <c r="N2085" s="38"/>
      <c r="O2085" s="38"/>
    </row>
    <row r="2086">
      <c r="A2086" s="15" t="s">
        <v>35</v>
      </c>
      <c r="B2086" s="36" t="s">
        <v>2131</v>
      </c>
      <c r="C2086" s="15" t="s">
        <v>1991</v>
      </c>
      <c r="D2086" s="29" t="str">
        <f t="shared" si="1"/>
        <v>0</v>
      </c>
      <c r="E2086" s="29" t="str">
        <f t="shared" si="5"/>
        <v>0</v>
      </c>
      <c r="F2086" s="29" t="str">
        <f t="shared" si="6"/>
        <v>0</v>
      </c>
      <c r="G2086" s="32" t="str">
        <f t="shared" si="7"/>
        <v>0</v>
      </c>
      <c r="H2086" s="39">
        <v>3302.95</v>
      </c>
      <c r="I2086" s="40"/>
      <c r="L2086" s="2"/>
      <c r="M2086" s="38"/>
      <c r="N2086" s="38"/>
      <c r="O2086" s="38"/>
    </row>
    <row r="2087">
      <c r="A2087" s="15" t="s">
        <v>35</v>
      </c>
      <c r="B2087" s="36" t="s">
        <v>2132</v>
      </c>
      <c r="C2087" s="15" t="s">
        <v>1991</v>
      </c>
      <c r="D2087" s="29" t="str">
        <f t="shared" si="1"/>
        <v>0</v>
      </c>
      <c r="E2087" s="29" t="str">
        <f t="shared" si="5"/>
        <v>0</v>
      </c>
      <c r="F2087" s="29" t="str">
        <f t="shared" si="6"/>
        <v>0</v>
      </c>
      <c r="G2087" s="32" t="str">
        <f t="shared" si="7"/>
        <v>0</v>
      </c>
      <c r="H2087" s="39">
        <v>2743.14</v>
      </c>
      <c r="I2087" s="40"/>
      <c r="L2087" s="2"/>
      <c r="M2087" s="38"/>
      <c r="N2087" s="38"/>
      <c r="O2087" s="38"/>
    </row>
    <row r="2088">
      <c r="A2088" s="15" t="s">
        <v>35</v>
      </c>
      <c r="B2088" s="36" t="s">
        <v>2133</v>
      </c>
      <c r="C2088" s="15" t="s">
        <v>1991</v>
      </c>
      <c r="D2088" s="29" t="str">
        <f t="shared" si="1"/>
        <v>0</v>
      </c>
      <c r="E2088" s="29" t="str">
        <f t="shared" si="5"/>
        <v>0</v>
      </c>
      <c r="F2088" s="29" t="str">
        <f t="shared" si="6"/>
        <v>0</v>
      </c>
      <c r="G2088" s="32" t="str">
        <f t="shared" si="7"/>
        <v>0</v>
      </c>
      <c r="H2088" s="39">
        <v>48771.59</v>
      </c>
      <c r="I2088" s="40"/>
      <c r="L2088" s="2"/>
      <c r="M2088" s="38"/>
      <c r="N2088" s="38"/>
      <c r="O2088" s="38"/>
    </row>
    <row r="2089">
      <c r="A2089" s="15" t="s">
        <v>35</v>
      </c>
      <c r="B2089" s="36" t="s">
        <v>2134</v>
      </c>
      <c r="C2089" s="15" t="s">
        <v>1991</v>
      </c>
      <c r="D2089" s="29" t="str">
        <f t="shared" si="1"/>
        <v>0</v>
      </c>
      <c r="E2089" s="29" t="str">
        <f t="shared" si="5"/>
        <v>0</v>
      </c>
      <c r="F2089" s="29" t="str">
        <f t="shared" si="6"/>
        <v>0</v>
      </c>
      <c r="G2089" s="32" t="str">
        <f t="shared" si="7"/>
        <v>0</v>
      </c>
      <c r="H2089" s="39">
        <v>1819.21</v>
      </c>
      <c r="I2089" s="40"/>
      <c r="L2089" s="2"/>
      <c r="M2089" s="38"/>
      <c r="N2089" s="38"/>
      <c r="O2089" s="38"/>
    </row>
    <row r="2090">
      <c r="A2090" s="15" t="s">
        <v>35</v>
      </c>
      <c r="B2090" s="36" t="s">
        <v>2135</v>
      </c>
      <c r="C2090" s="15" t="s">
        <v>1991</v>
      </c>
      <c r="D2090" s="29" t="str">
        <f t="shared" si="1"/>
        <v>0</v>
      </c>
      <c r="E2090" s="29" t="str">
        <f t="shared" si="5"/>
        <v>0</v>
      </c>
      <c r="F2090" s="29" t="str">
        <f t="shared" si="6"/>
        <v>0</v>
      </c>
      <c r="G2090" s="32" t="str">
        <f t="shared" si="7"/>
        <v>0</v>
      </c>
      <c r="H2090" s="39">
        <v>3180.48</v>
      </c>
      <c r="I2090" s="40"/>
      <c r="L2090" s="2"/>
      <c r="M2090" s="38"/>
      <c r="N2090" s="38"/>
      <c r="O2090" s="38"/>
    </row>
    <row r="2091">
      <c r="A2091" s="15" t="s">
        <v>35</v>
      </c>
      <c r="B2091" s="36" t="s">
        <v>2136</v>
      </c>
      <c r="C2091" s="15" t="s">
        <v>1991</v>
      </c>
      <c r="D2091" s="29" t="str">
        <f t="shared" si="1"/>
        <v>0</v>
      </c>
      <c r="E2091" s="29" t="str">
        <f t="shared" si="5"/>
        <v>0</v>
      </c>
      <c r="F2091" s="29" t="str">
        <f t="shared" si="6"/>
        <v>0</v>
      </c>
      <c r="G2091" s="32" t="str">
        <f t="shared" si="7"/>
        <v>0</v>
      </c>
      <c r="H2091" s="39">
        <v>3732.63</v>
      </c>
      <c r="I2091" s="40"/>
      <c r="L2091" s="2"/>
      <c r="M2091" s="38"/>
      <c r="N2091" s="38"/>
      <c r="O2091" s="38"/>
    </row>
    <row r="2092">
      <c r="A2092" s="15" t="s">
        <v>35</v>
      </c>
      <c r="B2092" s="36" t="s">
        <v>2137</v>
      </c>
      <c r="C2092" s="15" t="s">
        <v>1991</v>
      </c>
      <c r="D2092" s="29" t="str">
        <f t="shared" si="1"/>
        <v>0</v>
      </c>
      <c r="E2092" s="29" t="str">
        <f t="shared" si="5"/>
        <v>0</v>
      </c>
      <c r="F2092" s="29" t="str">
        <f t="shared" si="6"/>
        <v>0</v>
      </c>
      <c r="G2092" s="32" t="str">
        <f t="shared" si="7"/>
        <v>0</v>
      </c>
      <c r="H2092" s="39">
        <v>55665.69</v>
      </c>
      <c r="I2092" s="40"/>
      <c r="L2092" s="2"/>
      <c r="M2092" s="38"/>
      <c r="N2092" s="38"/>
      <c r="O2092" s="38"/>
    </row>
    <row r="2093">
      <c r="A2093" s="15" t="s">
        <v>35</v>
      </c>
      <c r="B2093" s="36" t="s">
        <v>2138</v>
      </c>
      <c r="C2093" s="15" t="s">
        <v>1991</v>
      </c>
      <c r="D2093" s="29" t="str">
        <f t="shared" si="1"/>
        <v>0</v>
      </c>
      <c r="E2093" s="29" t="str">
        <f t="shared" si="5"/>
        <v>0</v>
      </c>
      <c r="F2093" s="29" t="str">
        <f t="shared" si="6"/>
        <v>0</v>
      </c>
      <c r="G2093" s="32" t="str">
        <f t="shared" si="7"/>
        <v>0</v>
      </c>
      <c r="H2093" s="39">
        <v>31083.59</v>
      </c>
      <c r="I2093" s="40"/>
      <c r="L2093" s="2"/>
      <c r="M2093" s="38"/>
      <c r="N2093" s="38"/>
      <c r="O2093" s="38"/>
    </row>
    <row r="2094">
      <c r="A2094" s="15" t="s">
        <v>35</v>
      </c>
      <c r="B2094" s="36" t="s">
        <v>2139</v>
      </c>
      <c r="C2094" s="15" t="s">
        <v>1991</v>
      </c>
      <c r="D2094" s="29" t="str">
        <f t="shared" si="1"/>
        <v>0</v>
      </c>
      <c r="E2094" s="29" t="str">
        <f t="shared" si="5"/>
        <v>0</v>
      </c>
      <c r="F2094" s="29" t="str">
        <f t="shared" si="6"/>
        <v>0</v>
      </c>
      <c r="G2094" s="32" t="str">
        <f t="shared" si="7"/>
        <v>0</v>
      </c>
      <c r="H2094" s="39">
        <v>54902.51</v>
      </c>
      <c r="I2094" s="40"/>
      <c r="L2094" s="2"/>
      <c r="M2094" s="38"/>
      <c r="N2094" s="38"/>
      <c r="O2094" s="38"/>
    </row>
    <row r="2095">
      <c r="A2095" s="15" t="s">
        <v>35</v>
      </c>
      <c r="B2095" s="36" t="s">
        <v>2140</v>
      </c>
      <c r="C2095" s="15" t="s">
        <v>1991</v>
      </c>
      <c r="D2095" s="29" t="str">
        <f t="shared" si="1"/>
        <v>0</v>
      </c>
      <c r="E2095" s="29" t="str">
        <f t="shared" si="5"/>
        <v>0</v>
      </c>
      <c r="F2095" s="29" t="str">
        <f t="shared" si="6"/>
        <v>0</v>
      </c>
      <c r="G2095" s="32" t="str">
        <f t="shared" si="7"/>
        <v>0</v>
      </c>
      <c r="H2095" s="39">
        <v>2429.32</v>
      </c>
      <c r="I2095" s="40"/>
      <c r="L2095" s="2"/>
      <c r="M2095" s="38"/>
      <c r="N2095" s="38"/>
      <c r="O2095" s="38"/>
    </row>
    <row r="2096">
      <c r="A2096" s="15" t="s">
        <v>35</v>
      </c>
      <c r="B2096" s="36" t="s">
        <v>2141</v>
      </c>
      <c r="C2096" s="15" t="s">
        <v>1991</v>
      </c>
      <c r="D2096" s="29" t="str">
        <f t="shared" si="1"/>
        <v>0</v>
      </c>
      <c r="E2096" s="29" t="str">
        <f t="shared" si="5"/>
        <v>0</v>
      </c>
      <c r="F2096" s="29" t="str">
        <f t="shared" si="6"/>
        <v>0</v>
      </c>
      <c r="G2096" s="32" t="str">
        <f t="shared" si="7"/>
        <v>0</v>
      </c>
      <c r="H2096" s="39">
        <v>2747.51</v>
      </c>
      <c r="I2096" s="40"/>
      <c r="L2096" s="2"/>
      <c r="M2096" s="38"/>
      <c r="N2096" s="38"/>
      <c r="O2096" s="38"/>
    </row>
    <row r="2097">
      <c r="A2097" s="15" t="s">
        <v>35</v>
      </c>
      <c r="B2097" s="36" t="s">
        <v>2142</v>
      </c>
      <c r="C2097" s="15" t="s">
        <v>1991</v>
      </c>
      <c r="D2097" s="29" t="str">
        <f t="shared" si="1"/>
        <v>0</v>
      </c>
      <c r="E2097" s="29" t="str">
        <f t="shared" si="5"/>
        <v>0</v>
      </c>
      <c r="F2097" s="29" t="str">
        <f t="shared" si="6"/>
        <v>0</v>
      </c>
      <c r="G2097" s="32" t="str">
        <f t="shared" si="7"/>
        <v>0</v>
      </c>
      <c r="H2097" s="39">
        <v>30920.07</v>
      </c>
      <c r="I2097" s="40"/>
      <c r="L2097" s="2"/>
      <c r="M2097" s="38"/>
      <c r="N2097" s="38"/>
      <c r="O2097" s="38"/>
    </row>
    <row r="2098">
      <c r="A2098" s="15" t="s">
        <v>35</v>
      </c>
      <c r="B2098" s="36" t="s">
        <v>2143</v>
      </c>
      <c r="C2098" s="15" t="s">
        <v>1991</v>
      </c>
      <c r="D2098" s="29" t="str">
        <f t="shared" si="1"/>
        <v>0</v>
      </c>
      <c r="E2098" s="29" t="str">
        <f t="shared" si="5"/>
        <v>0</v>
      </c>
      <c r="F2098" s="29" t="str">
        <f t="shared" si="6"/>
        <v>0</v>
      </c>
      <c r="G2098" s="32" t="str">
        <f t="shared" si="7"/>
        <v>0</v>
      </c>
      <c r="H2098" s="39">
        <v>1823.72</v>
      </c>
      <c r="I2098" s="40"/>
      <c r="L2098" s="2"/>
      <c r="M2098" s="38"/>
      <c r="N2098" s="38"/>
      <c r="O2098" s="38"/>
    </row>
    <row r="2099">
      <c r="A2099" s="15" t="s">
        <v>35</v>
      </c>
      <c r="B2099" s="36" t="s">
        <v>2144</v>
      </c>
      <c r="C2099" s="15" t="s">
        <v>1991</v>
      </c>
      <c r="D2099" s="29" t="str">
        <f t="shared" si="1"/>
        <v>0</v>
      </c>
      <c r="E2099" s="29" t="str">
        <f t="shared" si="5"/>
        <v>0</v>
      </c>
      <c r="F2099" s="29" t="str">
        <f t="shared" si="6"/>
        <v>0</v>
      </c>
      <c r="G2099" s="32" t="str">
        <f t="shared" si="7"/>
        <v>0</v>
      </c>
      <c r="H2099" s="39">
        <v>14844.67</v>
      </c>
      <c r="I2099" s="40"/>
      <c r="L2099" s="2"/>
      <c r="M2099" s="38"/>
      <c r="N2099" s="38"/>
      <c r="O2099" s="38"/>
    </row>
    <row r="2100">
      <c r="A2100" s="15" t="s">
        <v>35</v>
      </c>
      <c r="B2100" s="36" t="s">
        <v>2145</v>
      </c>
      <c r="C2100" s="15" t="s">
        <v>1991</v>
      </c>
      <c r="D2100" s="29" t="str">
        <f t="shared" si="1"/>
        <v>0</v>
      </c>
      <c r="E2100" s="29" t="str">
        <f t="shared" si="5"/>
        <v>0</v>
      </c>
      <c r="F2100" s="29" t="str">
        <f t="shared" si="6"/>
        <v>0</v>
      </c>
      <c r="G2100" s="32" t="str">
        <f t="shared" si="7"/>
        <v>0</v>
      </c>
      <c r="H2100" s="39">
        <v>24185.3</v>
      </c>
      <c r="I2100" s="40"/>
      <c r="L2100" s="2"/>
      <c r="M2100" s="38"/>
      <c r="N2100" s="38"/>
      <c r="O2100" s="38"/>
    </row>
    <row r="2101">
      <c r="A2101" s="15" t="s">
        <v>35</v>
      </c>
      <c r="B2101" s="36" t="s">
        <v>2146</v>
      </c>
      <c r="C2101" s="15" t="s">
        <v>1991</v>
      </c>
      <c r="D2101" s="29" t="str">
        <f t="shared" si="1"/>
        <v>0</v>
      </c>
      <c r="E2101" s="29" t="str">
        <f t="shared" si="5"/>
        <v>0</v>
      </c>
      <c r="F2101" s="29" t="str">
        <f t="shared" si="6"/>
        <v>0</v>
      </c>
      <c r="G2101" s="32" t="str">
        <f t="shared" si="7"/>
        <v>0</v>
      </c>
      <c r="H2101" s="39">
        <v>3252.33</v>
      </c>
      <c r="I2101" s="40"/>
      <c r="L2101" s="2"/>
      <c r="M2101" s="38"/>
      <c r="N2101" s="38"/>
      <c r="O2101" s="38"/>
    </row>
    <row r="2102">
      <c r="A2102" s="15" t="s">
        <v>35</v>
      </c>
      <c r="B2102" s="36" t="s">
        <v>2147</v>
      </c>
      <c r="C2102" s="15" t="s">
        <v>1991</v>
      </c>
      <c r="D2102" s="29" t="str">
        <f t="shared" si="1"/>
        <v>0</v>
      </c>
      <c r="E2102" s="29" t="str">
        <f t="shared" si="5"/>
        <v>0</v>
      </c>
      <c r="F2102" s="29" t="str">
        <f t="shared" si="6"/>
        <v>0</v>
      </c>
      <c r="G2102" s="32" t="str">
        <f t="shared" si="7"/>
        <v>0</v>
      </c>
      <c r="H2102" s="39">
        <v>82990.01</v>
      </c>
      <c r="I2102" s="40"/>
      <c r="L2102" s="2"/>
      <c r="M2102" s="38"/>
      <c r="N2102" s="38"/>
      <c r="O2102" s="38"/>
    </row>
    <row r="2103">
      <c r="A2103" s="15" t="s">
        <v>35</v>
      </c>
      <c r="B2103" s="36" t="s">
        <v>2148</v>
      </c>
      <c r="C2103" s="15" t="s">
        <v>1991</v>
      </c>
      <c r="D2103" s="29" t="str">
        <f t="shared" si="1"/>
        <v>0</v>
      </c>
      <c r="E2103" s="29" t="str">
        <f t="shared" si="5"/>
        <v>0</v>
      </c>
      <c r="F2103" s="29" t="str">
        <f t="shared" si="6"/>
        <v>0</v>
      </c>
      <c r="G2103" s="32" t="str">
        <f t="shared" si="7"/>
        <v>0</v>
      </c>
      <c r="H2103" s="39">
        <v>2289.89</v>
      </c>
      <c r="I2103" s="40"/>
      <c r="L2103" s="2"/>
      <c r="M2103" s="38"/>
      <c r="N2103" s="38"/>
      <c r="O2103" s="38"/>
    </row>
    <row r="2104">
      <c r="A2104" s="15" t="s">
        <v>35</v>
      </c>
      <c r="B2104" s="36" t="s">
        <v>2149</v>
      </c>
      <c r="C2104" s="15" t="s">
        <v>1991</v>
      </c>
      <c r="D2104" s="29" t="str">
        <f t="shared" si="1"/>
        <v>0</v>
      </c>
      <c r="E2104" s="29" t="str">
        <f t="shared" si="5"/>
        <v>0</v>
      </c>
      <c r="F2104" s="29" t="str">
        <f t="shared" si="6"/>
        <v>0</v>
      </c>
      <c r="G2104" s="32" t="str">
        <f t="shared" si="7"/>
        <v>0</v>
      </c>
      <c r="H2104" s="39">
        <v>73354.3</v>
      </c>
      <c r="I2104" s="40"/>
      <c r="L2104" s="2"/>
      <c r="M2104" s="38"/>
      <c r="N2104" s="38"/>
      <c r="O2104" s="38"/>
    </row>
    <row r="2105">
      <c r="A2105" s="15" t="s">
        <v>35</v>
      </c>
      <c r="B2105" s="36" t="s">
        <v>2150</v>
      </c>
      <c r="C2105" s="15" t="s">
        <v>1991</v>
      </c>
      <c r="D2105" s="29" t="str">
        <f t="shared" si="1"/>
        <v>0</v>
      </c>
      <c r="E2105" s="29" t="str">
        <f t="shared" si="5"/>
        <v>0</v>
      </c>
      <c r="F2105" s="29" t="str">
        <f t="shared" si="6"/>
        <v>0</v>
      </c>
      <c r="G2105" s="32" t="str">
        <f t="shared" si="7"/>
        <v>0</v>
      </c>
      <c r="H2105" s="39">
        <v>1884.51</v>
      </c>
      <c r="I2105" s="40"/>
      <c r="L2105" s="2"/>
      <c r="M2105" s="38"/>
      <c r="N2105" s="38"/>
      <c r="O2105" s="38"/>
    </row>
    <row r="2106">
      <c r="A2106" s="15" t="s">
        <v>35</v>
      </c>
      <c r="B2106" s="36" t="s">
        <v>2151</v>
      </c>
      <c r="C2106" s="15" t="s">
        <v>1991</v>
      </c>
      <c r="D2106" s="29" t="str">
        <f t="shared" si="1"/>
        <v>0</v>
      </c>
      <c r="E2106" s="29" t="str">
        <f t="shared" si="5"/>
        <v>0</v>
      </c>
      <c r="F2106" s="29" t="str">
        <f t="shared" si="6"/>
        <v>0</v>
      </c>
      <c r="G2106" s="32" t="str">
        <f t="shared" si="7"/>
        <v>0</v>
      </c>
      <c r="H2106" s="39">
        <v>1950.66</v>
      </c>
      <c r="I2106" s="40"/>
      <c r="L2106" s="2"/>
      <c r="M2106" s="38"/>
      <c r="N2106" s="38"/>
      <c r="O2106" s="38"/>
    </row>
    <row r="2107">
      <c r="A2107" s="15" t="s">
        <v>35</v>
      </c>
      <c r="B2107" s="36" t="s">
        <v>2152</v>
      </c>
      <c r="C2107" s="15" t="s">
        <v>1991</v>
      </c>
      <c r="D2107" s="29" t="str">
        <f t="shared" si="1"/>
        <v>0</v>
      </c>
      <c r="E2107" s="29" t="str">
        <f t="shared" si="5"/>
        <v>0</v>
      </c>
      <c r="F2107" s="29" t="str">
        <f t="shared" si="6"/>
        <v>0</v>
      </c>
      <c r="G2107" s="32" t="str">
        <f t="shared" si="7"/>
        <v>0</v>
      </c>
      <c r="H2107" s="39">
        <v>105185.59</v>
      </c>
      <c r="I2107" s="40"/>
      <c r="L2107" s="2"/>
      <c r="M2107" s="38"/>
      <c r="N2107" s="38"/>
      <c r="O2107" s="38"/>
    </row>
    <row r="2108">
      <c r="A2108" s="15" t="s">
        <v>35</v>
      </c>
      <c r="B2108" s="36" t="s">
        <v>2153</v>
      </c>
      <c r="C2108" s="15" t="s">
        <v>1991</v>
      </c>
      <c r="D2108" s="29" t="str">
        <f t="shared" si="1"/>
        <v>0</v>
      </c>
      <c r="E2108" s="29" t="str">
        <f t="shared" si="5"/>
        <v>0</v>
      </c>
      <c r="F2108" s="29" t="str">
        <f t="shared" si="6"/>
        <v>0</v>
      </c>
      <c r="G2108" s="32" t="str">
        <f t="shared" si="7"/>
        <v>0</v>
      </c>
      <c r="H2108" s="39">
        <v>80898.96</v>
      </c>
      <c r="I2108" s="40"/>
      <c r="L2108" s="2"/>
      <c r="M2108" s="38"/>
      <c r="N2108" s="38"/>
      <c r="O2108" s="38"/>
    </row>
    <row r="2109">
      <c r="A2109" s="15" t="s">
        <v>35</v>
      </c>
      <c r="B2109" s="36" t="s">
        <v>2154</v>
      </c>
      <c r="C2109" s="15" t="s">
        <v>1991</v>
      </c>
      <c r="D2109" s="29" t="str">
        <f t="shared" si="1"/>
        <v>0</v>
      </c>
      <c r="E2109" s="29" t="str">
        <f t="shared" si="5"/>
        <v>0</v>
      </c>
      <c r="F2109" s="29" t="str">
        <f t="shared" si="6"/>
        <v>0</v>
      </c>
      <c r="G2109" s="32" t="str">
        <f t="shared" si="7"/>
        <v>0</v>
      </c>
      <c r="H2109" s="39">
        <v>32726.73</v>
      </c>
      <c r="I2109" s="40"/>
      <c r="L2109" s="2"/>
      <c r="M2109" s="38"/>
      <c r="N2109" s="38"/>
      <c r="O2109" s="38"/>
    </row>
    <row r="2110">
      <c r="A2110" s="15" t="s">
        <v>35</v>
      </c>
      <c r="B2110" s="36" t="s">
        <v>2155</v>
      </c>
      <c r="C2110" s="15" t="s">
        <v>1991</v>
      </c>
      <c r="D2110" s="29" t="str">
        <f t="shared" si="1"/>
        <v>0</v>
      </c>
      <c r="E2110" s="29" t="str">
        <f t="shared" si="5"/>
        <v>0</v>
      </c>
      <c r="F2110" s="29" t="str">
        <f t="shared" si="6"/>
        <v>0</v>
      </c>
      <c r="G2110" s="32" t="str">
        <f t="shared" si="7"/>
        <v>0</v>
      </c>
      <c r="H2110" s="39">
        <v>2470.94</v>
      </c>
      <c r="I2110" s="40"/>
      <c r="L2110" s="2"/>
      <c r="M2110" s="38"/>
      <c r="N2110" s="38"/>
      <c r="O2110" s="38"/>
    </row>
    <row r="2111">
      <c r="A2111" s="15" t="s">
        <v>35</v>
      </c>
      <c r="B2111" s="36" t="s">
        <v>2156</v>
      </c>
      <c r="C2111" s="15" t="s">
        <v>1991</v>
      </c>
      <c r="D2111" s="29" t="str">
        <f t="shared" si="1"/>
        <v>0</v>
      </c>
      <c r="E2111" s="29" t="str">
        <f t="shared" si="5"/>
        <v>0</v>
      </c>
      <c r="F2111" s="29" t="str">
        <f t="shared" si="6"/>
        <v>0</v>
      </c>
      <c r="G2111" s="32" t="str">
        <f t="shared" si="7"/>
        <v>0</v>
      </c>
      <c r="H2111" s="39">
        <v>2699.07</v>
      </c>
      <c r="I2111" s="40"/>
      <c r="L2111" s="2"/>
      <c r="M2111" s="38"/>
      <c r="N2111" s="38"/>
      <c r="O2111" s="38"/>
    </row>
    <row r="2112">
      <c r="A2112" s="15" t="s">
        <v>35</v>
      </c>
      <c r="B2112" s="36" t="s">
        <v>2157</v>
      </c>
      <c r="C2112" s="15" t="s">
        <v>1991</v>
      </c>
      <c r="D2112" s="29" t="str">
        <f t="shared" si="1"/>
        <v>0</v>
      </c>
      <c r="E2112" s="29" t="str">
        <f t="shared" si="5"/>
        <v>0</v>
      </c>
      <c r="F2112" s="29" t="str">
        <f t="shared" si="6"/>
        <v>0</v>
      </c>
      <c r="G2112" s="32" t="str">
        <f t="shared" si="7"/>
        <v>0</v>
      </c>
      <c r="H2112" s="39">
        <v>2799.75</v>
      </c>
      <c r="I2112" s="40"/>
      <c r="L2112" s="2"/>
      <c r="M2112" s="38"/>
      <c r="N2112" s="38"/>
      <c r="O2112" s="38"/>
    </row>
    <row r="2113">
      <c r="A2113" s="15" t="s">
        <v>35</v>
      </c>
      <c r="B2113" s="36" t="s">
        <v>2158</v>
      </c>
      <c r="C2113" s="15" t="s">
        <v>1991</v>
      </c>
      <c r="D2113" s="29" t="str">
        <f t="shared" si="1"/>
        <v>0</v>
      </c>
      <c r="E2113" s="29" t="str">
        <f t="shared" si="5"/>
        <v>0</v>
      </c>
      <c r="F2113" s="29" t="str">
        <f t="shared" si="6"/>
        <v>0</v>
      </c>
      <c r="G2113" s="32" t="str">
        <f t="shared" si="7"/>
        <v>0</v>
      </c>
      <c r="H2113" s="39">
        <v>34518.33</v>
      </c>
      <c r="I2113" s="40"/>
      <c r="L2113" s="2"/>
      <c r="M2113" s="38"/>
      <c r="N2113" s="38"/>
      <c r="O2113" s="38"/>
    </row>
    <row r="2114">
      <c r="A2114" s="15" t="s">
        <v>35</v>
      </c>
      <c r="B2114" s="36" t="s">
        <v>2159</v>
      </c>
      <c r="C2114" s="15" t="s">
        <v>1991</v>
      </c>
      <c r="D2114" s="29" t="str">
        <f t="shared" si="1"/>
        <v>0</v>
      </c>
      <c r="E2114" s="29" t="str">
        <f t="shared" si="5"/>
        <v>0</v>
      </c>
      <c r="F2114" s="29" t="str">
        <f t="shared" si="6"/>
        <v>0</v>
      </c>
      <c r="G2114" s="32" t="str">
        <f t="shared" si="7"/>
        <v>0</v>
      </c>
      <c r="H2114" s="39">
        <v>60965.14</v>
      </c>
      <c r="I2114" s="40"/>
      <c r="L2114" s="2"/>
      <c r="M2114" s="38"/>
      <c r="N2114" s="38"/>
      <c r="O2114" s="38"/>
    </row>
    <row r="2115">
      <c r="A2115" s="15" t="s">
        <v>35</v>
      </c>
      <c r="B2115" s="36" t="s">
        <v>2160</v>
      </c>
      <c r="C2115" s="15" t="s">
        <v>1991</v>
      </c>
      <c r="D2115" s="29" t="str">
        <f t="shared" si="1"/>
        <v>0</v>
      </c>
      <c r="E2115" s="29" t="str">
        <f t="shared" si="5"/>
        <v>0</v>
      </c>
      <c r="F2115" s="29" t="str">
        <f t="shared" si="6"/>
        <v>0</v>
      </c>
      <c r="G2115" s="32" t="str">
        <f t="shared" si="7"/>
        <v>0</v>
      </c>
      <c r="H2115" s="39">
        <v>33107.96</v>
      </c>
      <c r="I2115" s="40"/>
      <c r="L2115" s="2"/>
      <c r="M2115" s="38"/>
      <c r="N2115" s="38"/>
      <c r="O2115" s="38"/>
    </row>
    <row r="2116">
      <c r="A2116" s="15" t="s">
        <v>35</v>
      </c>
      <c r="B2116" s="36" t="s">
        <v>2161</v>
      </c>
      <c r="C2116" s="15" t="s">
        <v>1991</v>
      </c>
      <c r="D2116" s="29" t="str">
        <f t="shared" si="1"/>
        <v>0</v>
      </c>
      <c r="E2116" s="29" t="str">
        <f t="shared" si="5"/>
        <v>0</v>
      </c>
      <c r="F2116" s="29" t="str">
        <f t="shared" si="6"/>
        <v>0</v>
      </c>
      <c r="G2116" s="32" t="str">
        <f t="shared" si="7"/>
        <v>0</v>
      </c>
      <c r="H2116" s="39">
        <v>14676.05</v>
      </c>
      <c r="I2116" s="40"/>
      <c r="L2116" s="2"/>
      <c r="M2116" s="38"/>
      <c r="N2116" s="38"/>
      <c r="O2116" s="38"/>
    </row>
    <row r="2117">
      <c r="A2117" s="15" t="s">
        <v>35</v>
      </c>
      <c r="B2117" s="36" t="s">
        <v>2162</v>
      </c>
      <c r="C2117" s="15" t="s">
        <v>1991</v>
      </c>
      <c r="D2117" s="29" t="str">
        <f t="shared" si="1"/>
        <v>0</v>
      </c>
      <c r="E2117" s="29" t="str">
        <f t="shared" si="5"/>
        <v>0</v>
      </c>
      <c r="F2117" s="29" t="str">
        <f t="shared" si="6"/>
        <v>0</v>
      </c>
      <c r="G2117" s="32" t="str">
        <f t="shared" si="7"/>
        <v>0</v>
      </c>
      <c r="H2117" s="39">
        <v>14111.59</v>
      </c>
      <c r="I2117" s="40"/>
      <c r="L2117" s="2"/>
      <c r="M2117" s="38"/>
      <c r="N2117" s="38"/>
      <c r="O2117" s="38"/>
    </row>
    <row r="2118">
      <c r="A2118" s="15" t="s">
        <v>35</v>
      </c>
      <c r="B2118" s="36" t="s">
        <v>2163</v>
      </c>
      <c r="C2118" s="15" t="s">
        <v>1991</v>
      </c>
      <c r="D2118" s="29" t="str">
        <f t="shared" si="1"/>
        <v>0</v>
      </c>
      <c r="E2118" s="29" t="str">
        <f t="shared" si="5"/>
        <v>0</v>
      </c>
      <c r="F2118" s="29" t="str">
        <f t="shared" si="6"/>
        <v>0</v>
      </c>
      <c r="G2118" s="32" t="str">
        <f t="shared" si="7"/>
        <v>0</v>
      </c>
      <c r="H2118" s="39">
        <v>72614.38</v>
      </c>
      <c r="I2118" s="40"/>
      <c r="L2118" s="2"/>
      <c r="M2118" s="38"/>
      <c r="N2118" s="38"/>
      <c r="O2118" s="38"/>
    </row>
    <row r="2119">
      <c r="A2119" s="15" t="s">
        <v>35</v>
      </c>
      <c r="B2119" s="36" t="s">
        <v>2164</v>
      </c>
      <c r="C2119" s="15" t="s">
        <v>1991</v>
      </c>
      <c r="D2119" s="29" t="str">
        <f t="shared" si="1"/>
        <v>0</v>
      </c>
      <c r="E2119" s="29" t="str">
        <f t="shared" si="5"/>
        <v>0</v>
      </c>
      <c r="F2119" s="29" t="str">
        <f t="shared" si="6"/>
        <v>0</v>
      </c>
      <c r="G2119" s="32" t="str">
        <f t="shared" si="7"/>
        <v>0</v>
      </c>
      <c r="H2119" s="39">
        <v>2183.82</v>
      </c>
      <c r="I2119" s="40"/>
      <c r="L2119" s="2"/>
      <c r="M2119" s="38"/>
      <c r="N2119" s="38"/>
      <c r="O2119" s="38"/>
    </row>
    <row r="2120">
      <c r="A2120" s="15" t="s">
        <v>35</v>
      </c>
      <c r="B2120" s="36" t="s">
        <v>2165</v>
      </c>
      <c r="C2120" s="15" t="s">
        <v>1991</v>
      </c>
      <c r="D2120" s="29" t="str">
        <f t="shared" si="1"/>
        <v>0</v>
      </c>
      <c r="E2120" s="29" t="str">
        <f t="shared" si="5"/>
        <v>0</v>
      </c>
      <c r="F2120" s="29" t="str">
        <f t="shared" si="6"/>
        <v>0</v>
      </c>
      <c r="G2120" s="32" t="str">
        <f t="shared" si="7"/>
        <v>0</v>
      </c>
      <c r="H2120" s="39">
        <v>2256.78</v>
      </c>
      <c r="I2120" s="40"/>
      <c r="L2120" s="2"/>
      <c r="M2120" s="38"/>
      <c r="N2120" s="38"/>
      <c r="O2120" s="38"/>
    </row>
    <row r="2121">
      <c r="A2121" s="15" t="s">
        <v>35</v>
      </c>
      <c r="B2121" s="36" t="s">
        <v>2166</v>
      </c>
      <c r="C2121" s="15" t="s">
        <v>1991</v>
      </c>
      <c r="D2121" s="29" t="str">
        <f t="shared" si="1"/>
        <v>0</v>
      </c>
      <c r="E2121" s="29" t="str">
        <f t="shared" si="5"/>
        <v>0</v>
      </c>
      <c r="F2121" s="29" t="str">
        <f t="shared" si="6"/>
        <v>0</v>
      </c>
      <c r="G2121" s="32" t="str">
        <f t="shared" si="7"/>
        <v>0</v>
      </c>
      <c r="H2121" s="39">
        <v>3258.98</v>
      </c>
      <c r="I2121" s="40"/>
      <c r="L2121" s="2"/>
      <c r="M2121" s="38"/>
      <c r="N2121" s="38"/>
      <c r="O2121" s="38"/>
    </row>
    <row r="2122">
      <c r="A2122" s="15" t="s">
        <v>35</v>
      </c>
      <c r="B2122" s="36" t="s">
        <v>2167</v>
      </c>
      <c r="C2122" s="15" t="s">
        <v>1991</v>
      </c>
      <c r="D2122" s="29" t="str">
        <f t="shared" si="1"/>
        <v>0</v>
      </c>
      <c r="E2122" s="29" t="str">
        <f t="shared" si="5"/>
        <v>0</v>
      </c>
      <c r="F2122" s="29" t="str">
        <f t="shared" si="6"/>
        <v>0</v>
      </c>
      <c r="G2122" s="32" t="str">
        <f t="shared" si="7"/>
        <v>0</v>
      </c>
      <c r="H2122" s="39">
        <v>29196.1</v>
      </c>
      <c r="I2122" s="40"/>
      <c r="L2122" s="2"/>
      <c r="M2122" s="38"/>
      <c r="N2122" s="38"/>
      <c r="O2122" s="38"/>
    </row>
    <row r="2123">
      <c r="A2123" s="15" t="s">
        <v>35</v>
      </c>
      <c r="B2123" s="36" t="s">
        <v>2168</v>
      </c>
      <c r="C2123" s="15" t="s">
        <v>1991</v>
      </c>
      <c r="D2123" s="29" t="str">
        <f t="shared" si="1"/>
        <v>0</v>
      </c>
      <c r="E2123" s="29" t="str">
        <f t="shared" si="5"/>
        <v>0</v>
      </c>
      <c r="F2123" s="29" t="str">
        <f t="shared" si="6"/>
        <v>0</v>
      </c>
      <c r="G2123" s="32" t="str">
        <f t="shared" si="7"/>
        <v>0</v>
      </c>
      <c r="H2123" s="39">
        <v>30525.28</v>
      </c>
      <c r="I2123" s="40"/>
      <c r="L2123" s="2"/>
      <c r="M2123" s="38"/>
      <c r="N2123" s="38"/>
      <c r="O2123" s="38"/>
    </row>
    <row r="2124">
      <c r="A2124" s="15" t="s">
        <v>35</v>
      </c>
      <c r="B2124" s="36" t="s">
        <v>2169</v>
      </c>
      <c r="C2124" s="15" t="s">
        <v>1991</v>
      </c>
      <c r="D2124" s="29" t="str">
        <f t="shared" si="1"/>
        <v>0</v>
      </c>
      <c r="E2124" s="29" t="str">
        <f t="shared" si="5"/>
        <v>0</v>
      </c>
      <c r="F2124" s="29" t="str">
        <f t="shared" si="6"/>
        <v>0</v>
      </c>
      <c r="G2124" s="32" t="str">
        <f t="shared" si="7"/>
        <v>0</v>
      </c>
      <c r="H2124" s="39">
        <v>2784.61</v>
      </c>
      <c r="I2124" s="40"/>
      <c r="L2124" s="2"/>
      <c r="M2124" s="38"/>
      <c r="N2124" s="38"/>
      <c r="O2124" s="38"/>
    </row>
    <row r="2125">
      <c r="A2125" s="15" t="s">
        <v>35</v>
      </c>
      <c r="B2125" s="36" t="s">
        <v>2170</v>
      </c>
      <c r="C2125" s="15" t="s">
        <v>1991</v>
      </c>
      <c r="D2125" s="29" t="str">
        <f t="shared" si="1"/>
        <v>0</v>
      </c>
      <c r="E2125" s="29" t="str">
        <f t="shared" si="5"/>
        <v>0</v>
      </c>
      <c r="F2125" s="29" t="str">
        <f t="shared" si="6"/>
        <v>0</v>
      </c>
      <c r="G2125" s="32" t="str">
        <f t="shared" si="7"/>
        <v>0</v>
      </c>
      <c r="H2125" s="39">
        <v>2372.76</v>
      </c>
      <c r="I2125" s="40"/>
      <c r="L2125" s="2"/>
      <c r="M2125" s="38"/>
      <c r="N2125" s="38"/>
      <c r="O2125" s="38"/>
    </row>
    <row r="2126">
      <c r="A2126" s="15" t="s">
        <v>35</v>
      </c>
      <c r="B2126" s="36" t="s">
        <v>2171</v>
      </c>
      <c r="C2126" s="15" t="s">
        <v>1991</v>
      </c>
      <c r="D2126" s="29" t="str">
        <f t="shared" si="1"/>
        <v>0</v>
      </c>
      <c r="E2126" s="29" t="str">
        <f t="shared" si="5"/>
        <v>0</v>
      </c>
      <c r="F2126" s="29" t="str">
        <f t="shared" si="6"/>
        <v>0</v>
      </c>
      <c r="G2126" s="32" t="str">
        <f t="shared" si="7"/>
        <v>0</v>
      </c>
      <c r="H2126" s="39">
        <v>3334.26</v>
      </c>
      <c r="I2126" s="40"/>
      <c r="L2126" s="2"/>
      <c r="M2126" s="38"/>
      <c r="N2126" s="38"/>
      <c r="O2126" s="38"/>
    </row>
    <row r="2127">
      <c r="A2127" s="15" t="s">
        <v>35</v>
      </c>
      <c r="B2127" s="36" t="s">
        <v>2172</v>
      </c>
      <c r="C2127" s="15" t="s">
        <v>1991</v>
      </c>
      <c r="D2127" s="29" t="str">
        <f t="shared" si="1"/>
        <v>0</v>
      </c>
      <c r="E2127" s="29" t="str">
        <f t="shared" si="5"/>
        <v>0</v>
      </c>
      <c r="F2127" s="29" t="str">
        <f t="shared" si="6"/>
        <v>0</v>
      </c>
      <c r="G2127" s="32" t="str">
        <f t="shared" si="7"/>
        <v>0</v>
      </c>
      <c r="H2127" s="39">
        <v>72611.92</v>
      </c>
      <c r="I2127" s="40"/>
      <c r="L2127" s="2"/>
      <c r="M2127" s="38"/>
      <c r="N2127" s="38"/>
      <c r="O2127" s="38"/>
    </row>
    <row r="2128">
      <c r="A2128" s="15" t="s">
        <v>35</v>
      </c>
      <c r="B2128" s="36" t="s">
        <v>2173</v>
      </c>
      <c r="C2128" s="15" t="s">
        <v>1991</v>
      </c>
      <c r="D2128" s="29" t="str">
        <f t="shared" si="1"/>
        <v>0</v>
      </c>
      <c r="E2128" s="29" t="str">
        <f t="shared" si="5"/>
        <v>0</v>
      </c>
      <c r="F2128" s="29" t="str">
        <f t="shared" si="6"/>
        <v>0</v>
      </c>
      <c r="G2128" s="32" t="str">
        <f t="shared" si="7"/>
        <v>0</v>
      </c>
      <c r="H2128" s="39">
        <v>60142.88</v>
      </c>
      <c r="I2128" s="40"/>
      <c r="L2128" s="2"/>
      <c r="M2128" s="38"/>
      <c r="N2128" s="38"/>
      <c r="O2128" s="38"/>
    </row>
    <row r="2129">
      <c r="A2129" s="15" t="s">
        <v>35</v>
      </c>
      <c r="B2129" s="36" t="s">
        <v>2174</v>
      </c>
      <c r="C2129" s="15" t="s">
        <v>1991</v>
      </c>
      <c r="D2129" s="29" t="str">
        <f t="shared" si="1"/>
        <v>0</v>
      </c>
      <c r="E2129" s="29" t="str">
        <f t="shared" si="5"/>
        <v>0</v>
      </c>
      <c r="F2129" s="29" t="str">
        <f t="shared" si="6"/>
        <v>0</v>
      </c>
      <c r="G2129" s="32" t="str">
        <f t="shared" si="7"/>
        <v>0</v>
      </c>
      <c r="H2129" s="39">
        <v>40014.42</v>
      </c>
      <c r="I2129" s="40"/>
      <c r="L2129" s="2"/>
      <c r="M2129" s="38"/>
      <c r="N2129" s="38"/>
      <c r="O2129" s="38"/>
    </row>
    <row r="2130">
      <c r="A2130" s="15" t="s">
        <v>35</v>
      </c>
      <c r="B2130" s="36" t="s">
        <v>2175</v>
      </c>
      <c r="C2130" s="15" t="s">
        <v>1991</v>
      </c>
      <c r="D2130" s="29" t="str">
        <f t="shared" si="1"/>
        <v>0</v>
      </c>
      <c r="E2130" s="29" t="str">
        <f t="shared" si="5"/>
        <v>0</v>
      </c>
      <c r="F2130" s="29" t="str">
        <f t="shared" si="6"/>
        <v>0</v>
      </c>
      <c r="G2130" s="32" t="str">
        <f t="shared" si="7"/>
        <v>0</v>
      </c>
      <c r="H2130" s="39">
        <v>3268.77</v>
      </c>
      <c r="I2130" s="40"/>
      <c r="L2130" s="2"/>
      <c r="M2130" s="38"/>
      <c r="N2130" s="38"/>
      <c r="O2130" s="38"/>
    </row>
    <row r="2131">
      <c r="A2131" s="15" t="s">
        <v>35</v>
      </c>
      <c r="B2131" s="36" t="s">
        <v>2176</v>
      </c>
      <c r="C2131" s="15" t="s">
        <v>1991</v>
      </c>
      <c r="D2131" s="29" t="str">
        <f t="shared" si="1"/>
        <v>0</v>
      </c>
      <c r="E2131" s="29" t="str">
        <f t="shared" si="5"/>
        <v>0</v>
      </c>
      <c r="F2131" s="29" t="str">
        <f t="shared" si="6"/>
        <v>0</v>
      </c>
      <c r="G2131" s="32" t="str">
        <f t="shared" si="7"/>
        <v>0</v>
      </c>
      <c r="H2131" s="39">
        <v>2538.36</v>
      </c>
      <c r="I2131" s="40"/>
      <c r="L2131" s="2"/>
      <c r="M2131" s="38"/>
      <c r="N2131" s="38"/>
      <c r="O2131" s="38"/>
    </row>
    <row r="2132">
      <c r="A2132" s="15" t="s">
        <v>35</v>
      </c>
      <c r="B2132" s="36" t="s">
        <v>2177</v>
      </c>
      <c r="C2132" s="15" t="s">
        <v>1991</v>
      </c>
      <c r="D2132" s="29" t="str">
        <f t="shared" si="1"/>
        <v>0</v>
      </c>
      <c r="E2132" s="29" t="str">
        <f t="shared" si="5"/>
        <v>0</v>
      </c>
      <c r="F2132" s="29" t="str">
        <f t="shared" si="6"/>
        <v>0</v>
      </c>
      <c r="G2132" s="32" t="str">
        <f t="shared" si="7"/>
        <v>0</v>
      </c>
      <c r="H2132" s="39">
        <v>68254.77</v>
      </c>
      <c r="I2132" s="40"/>
      <c r="L2132" s="2"/>
      <c r="M2132" s="38"/>
      <c r="N2132" s="38"/>
      <c r="O2132" s="38"/>
    </row>
    <row r="2133">
      <c r="A2133" s="15" t="s">
        <v>35</v>
      </c>
      <c r="B2133" s="36" t="s">
        <v>2178</v>
      </c>
      <c r="C2133" s="15" t="s">
        <v>1991</v>
      </c>
      <c r="D2133" s="29" t="str">
        <f t="shared" si="1"/>
        <v>0</v>
      </c>
      <c r="E2133" s="29" t="str">
        <f t="shared" si="5"/>
        <v>0</v>
      </c>
      <c r="F2133" s="29" t="str">
        <f t="shared" si="6"/>
        <v>0</v>
      </c>
      <c r="G2133" s="32" t="str">
        <f t="shared" si="7"/>
        <v>0</v>
      </c>
      <c r="H2133" s="39">
        <v>3119.34</v>
      </c>
      <c r="I2133" s="40"/>
      <c r="L2133" s="2"/>
      <c r="M2133" s="38"/>
      <c r="N2133" s="38"/>
      <c r="O2133" s="38"/>
    </row>
    <row r="2134">
      <c r="A2134" s="15" t="s">
        <v>35</v>
      </c>
      <c r="B2134" s="36" t="s">
        <v>2179</v>
      </c>
      <c r="C2134" s="15" t="s">
        <v>1991</v>
      </c>
      <c r="D2134" s="29" t="str">
        <f t="shared" si="1"/>
        <v>0</v>
      </c>
      <c r="E2134" s="29" t="str">
        <f t="shared" si="5"/>
        <v>0</v>
      </c>
      <c r="F2134" s="29" t="str">
        <f t="shared" si="6"/>
        <v>0</v>
      </c>
      <c r="G2134" s="32" t="str">
        <f t="shared" si="7"/>
        <v>0</v>
      </c>
      <c r="H2134" s="39">
        <v>1808.58</v>
      </c>
      <c r="I2134" s="40"/>
      <c r="L2134" s="2"/>
      <c r="M2134" s="38"/>
      <c r="N2134" s="38"/>
      <c r="O2134" s="38"/>
    </row>
    <row r="2135">
      <c r="A2135" s="15" t="s">
        <v>35</v>
      </c>
      <c r="B2135" s="36" t="s">
        <v>2180</v>
      </c>
      <c r="C2135" s="15" t="s">
        <v>1991</v>
      </c>
      <c r="D2135" s="29" t="str">
        <f t="shared" si="1"/>
        <v>0</v>
      </c>
      <c r="E2135" s="29" t="str">
        <f t="shared" si="5"/>
        <v>0</v>
      </c>
      <c r="F2135" s="29" t="str">
        <f t="shared" si="6"/>
        <v>0</v>
      </c>
      <c r="G2135" s="32" t="str">
        <f t="shared" si="7"/>
        <v>0</v>
      </c>
      <c r="H2135" s="39">
        <v>55928.57</v>
      </c>
      <c r="I2135" s="40"/>
      <c r="L2135" s="2"/>
      <c r="M2135" s="38"/>
      <c r="N2135" s="38"/>
      <c r="O2135" s="38"/>
    </row>
    <row r="2136">
      <c r="A2136" s="15" t="s">
        <v>35</v>
      </c>
      <c r="B2136" s="36" t="s">
        <v>2181</v>
      </c>
      <c r="C2136" s="15" t="s">
        <v>1991</v>
      </c>
      <c r="D2136" s="29" t="str">
        <f t="shared" si="1"/>
        <v>0</v>
      </c>
      <c r="E2136" s="29" t="str">
        <f t="shared" si="5"/>
        <v>0</v>
      </c>
      <c r="F2136" s="29" t="str">
        <f t="shared" si="6"/>
        <v>0</v>
      </c>
      <c r="G2136" s="32" t="str">
        <f t="shared" si="7"/>
        <v>0</v>
      </c>
      <c r="H2136" s="39">
        <v>1893.52</v>
      </c>
      <c r="I2136" s="40"/>
      <c r="L2136" s="2"/>
      <c r="M2136" s="38"/>
      <c r="N2136" s="38"/>
      <c r="O2136" s="38"/>
    </row>
    <row r="2137">
      <c r="A2137" s="15" t="s">
        <v>35</v>
      </c>
      <c r="B2137" s="36" t="s">
        <v>2182</v>
      </c>
      <c r="C2137" s="15" t="s">
        <v>1991</v>
      </c>
      <c r="D2137" s="29" t="str">
        <f t="shared" si="1"/>
        <v>0</v>
      </c>
      <c r="E2137" s="29" t="str">
        <f t="shared" si="5"/>
        <v>0</v>
      </c>
      <c r="F2137" s="29" t="str">
        <f t="shared" si="6"/>
        <v>0</v>
      </c>
      <c r="G2137" s="32" t="str">
        <f t="shared" si="7"/>
        <v>0</v>
      </c>
      <c r="H2137" s="39">
        <v>1712.26</v>
      </c>
      <c r="I2137" s="40"/>
      <c r="L2137" s="2"/>
      <c r="M2137" s="38"/>
      <c r="N2137" s="38"/>
      <c r="O2137" s="38"/>
    </row>
    <row r="2138">
      <c r="A2138" s="15" t="s">
        <v>35</v>
      </c>
      <c r="B2138" s="36" t="s">
        <v>2183</v>
      </c>
      <c r="C2138" s="15" t="s">
        <v>1991</v>
      </c>
      <c r="D2138" s="29" t="str">
        <f t="shared" si="1"/>
        <v>0</v>
      </c>
      <c r="E2138" s="29" t="str">
        <f t="shared" si="5"/>
        <v>0</v>
      </c>
      <c r="F2138" s="29" t="str">
        <f t="shared" si="6"/>
        <v>0</v>
      </c>
      <c r="G2138" s="32" t="str">
        <f t="shared" si="7"/>
        <v>0</v>
      </c>
      <c r="H2138" s="39">
        <v>35604.46</v>
      </c>
      <c r="I2138" s="40"/>
      <c r="L2138" s="2"/>
      <c r="M2138" s="38"/>
      <c r="N2138" s="38"/>
      <c r="O2138" s="38"/>
    </row>
    <row r="2139">
      <c r="A2139" s="15" t="s">
        <v>35</v>
      </c>
      <c r="B2139" s="36" t="s">
        <v>2184</v>
      </c>
      <c r="C2139" s="15" t="s">
        <v>1991</v>
      </c>
      <c r="D2139" s="29" t="str">
        <f t="shared" si="1"/>
        <v>0</v>
      </c>
      <c r="E2139" s="29" t="str">
        <f t="shared" si="5"/>
        <v>0</v>
      </c>
      <c r="F2139" s="29" t="str">
        <f t="shared" si="6"/>
        <v>0</v>
      </c>
      <c r="G2139" s="32" t="str">
        <f t="shared" si="7"/>
        <v>0</v>
      </c>
      <c r="H2139" s="39">
        <v>31143.46</v>
      </c>
      <c r="I2139" s="40"/>
      <c r="L2139" s="2"/>
      <c r="M2139" s="38"/>
      <c r="N2139" s="38"/>
      <c r="O2139" s="38"/>
    </row>
    <row r="2140">
      <c r="A2140" s="15" t="s">
        <v>35</v>
      </c>
      <c r="B2140" s="36" t="s">
        <v>2185</v>
      </c>
      <c r="C2140" s="15" t="s">
        <v>1991</v>
      </c>
      <c r="D2140" s="29" t="str">
        <f t="shared" si="1"/>
        <v>0</v>
      </c>
      <c r="E2140" s="29" t="str">
        <f t="shared" si="5"/>
        <v>0</v>
      </c>
      <c r="F2140" s="29" t="str">
        <f t="shared" si="6"/>
        <v>0</v>
      </c>
      <c r="G2140" s="32" t="str">
        <f t="shared" si="7"/>
        <v>0</v>
      </c>
      <c r="H2140" s="39">
        <v>192818.65</v>
      </c>
      <c r="I2140" s="40"/>
      <c r="L2140" s="2"/>
      <c r="M2140" s="38"/>
      <c r="N2140" s="38"/>
      <c r="O2140" s="38"/>
    </row>
    <row r="2141">
      <c r="A2141" s="15" t="s">
        <v>35</v>
      </c>
      <c r="B2141" s="36" t="s">
        <v>2186</v>
      </c>
      <c r="C2141" s="15" t="s">
        <v>1991</v>
      </c>
      <c r="D2141" s="29" t="str">
        <f t="shared" si="1"/>
        <v>0</v>
      </c>
      <c r="E2141" s="29" t="str">
        <f t="shared" si="5"/>
        <v>0</v>
      </c>
      <c r="F2141" s="29" t="str">
        <f t="shared" si="6"/>
        <v>0</v>
      </c>
      <c r="G2141" s="32" t="str">
        <f t="shared" si="7"/>
        <v>0</v>
      </c>
      <c r="H2141" s="39">
        <v>46165.64</v>
      </c>
      <c r="I2141" s="40"/>
      <c r="L2141" s="2"/>
      <c r="M2141" s="38"/>
      <c r="N2141" s="38"/>
      <c r="O2141" s="38"/>
    </row>
    <row r="2142">
      <c r="A2142" s="15" t="s">
        <v>35</v>
      </c>
      <c r="B2142" s="36" t="s">
        <v>2187</v>
      </c>
      <c r="C2142" s="15" t="s">
        <v>1991</v>
      </c>
      <c r="D2142" s="29" t="str">
        <f t="shared" si="1"/>
        <v>0</v>
      </c>
      <c r="E2142" s="29" t="str">
        <f t="shared" si="5"/>
        <v>0</v>
      </c>
      <c r="F2142" s="29" t="str">
        <f t="shared" si="6"/>
        <v>0</v>
      </c>
      <c r="G2142" s="32" t="str">
        <f t="shared" si="7"/>
        <v>0</v>
      </c>
      <c r="H2142" s="39">
        <v>205077.25</v>
      </c>
      <c r="I2142" s="40"/>
      <c r="L2142" s="2"/>
      <c r="M2142" s="38"/>
      <c r="N2142" s="38"/>
      <c r="O2142" s="38"/>
    </row>
    <row r="2143">
      <c r="A2143" s="15" t="s">
        <v>35</v>
      </c>
      <c r="B2143" s="36" t="s">
        <v>2188</v>
      </c>
      <c r="C2143" s="15" t="s">
        <v>1991</v>
      </c>
      <c r="D2143" s="29" t="str">
        <f t="shared" si="1"/>
        <v>0</v>
      </c>
      <c r="E2143" s="29" t="str">
        <f t="shared" si="5"/>
        <v>0</v>
      </c>
      <c r="F2143" s="29" t="str">
        <f t="shared" si="6"/>
        <v>0</v>
      </c>
      <c r="G2143" s="32" t="str">
        <f t="shared" si="7"/>
        <v>0</v>
      </c>
      <c r="H2143" s="39">
        <v>10280.07</v>
      </c>
      <c r="I2143" s="40"/>
      <c r="L2143" s="2"/>
      <c r="M2143" s="38"/>
      <c r="N2143" s="38"/>
      <c r="O2143" s="38"/>
    </row>
    <row r="2144">
      <c r="A2144" s="15" t="s">
        <v>35</v>
      </c>
      <c r="B2144" s="36" t="s">
        <v>2189</v>
      </c>
      <c r="C2144" s="15" t="s">
        <v>1991</v>
      </c>
      <c r="D2144" s="29" t="str">
        <f t="shared" si="1"/>
        <v>0</v>
      </c>
      <c r="E2144" s="29" t="str">
        <f t="shared" si="5"/>
        <v>0</v>
      </c>
      <c r="F2144" s="29" t="str">
        <f t="shared" si="6"/>
        <v>0</v>
      </c>
      <c r="G2144" s="32" t="str">
        <f t="shared" si="7"/>
        <v>0</v>
      </c>
      <c r="H2144" s="39">
        <v>15763.96</v>
      </c>
      <c r="I2144" s="40"/>
      <c r="L2144" s="2"/>
      <c r="M2144" s="38"/>
      <c r="N2144" s="38"/>
      <c r="O2144" s="38"/>
    </row>
    <row r="2145">
      <c r="A2145" s="15" t="s">
        <v>35</v>
      </c>
      <c r="B2145" s="36" t="s">
        <v>2190</v>
      </c>
      <c r="C2145" s="15" t="s">
        <v>1991</v>
      </c>
      <c r="D2145" s="29" t="str">
        <f t="shared" si="1"/>
        <v>0</v>
      </c>
      <c r="E2145" s="29" t="str">
        <f t="shared" si="5"/>
        <v>0</v>
      </c>
      <c r="F2145" s="29" t="str">
        <f t="shared" si="6"/>
        <v>0</v>
      </c>
      <c r="G2145" s="32" t="str">
        <f t="shared" si="7"/>
        <v>0</v>
      </c>
      <c r="H2145" s="39">
        <v>44828.98</v>
      </c>
      <c r="I2145" s="40"/>
      <c r="L2145" s="2"/>
      <c r="M2145" s="38"/>
      <c r="N2145" s="38"/>
      <c r="O2145" s="38"/>
    </row>
    <row r="2146">
      <c r="A2146" s="15" t="s">
        <v>35</v>
      </c>
      <c r="B2146" s="36" t="s">
        <v>2191</v>
      </c>
      <c r="C2146" s="15" t="s">
        <v>1991</v>
      </c>
      <c r="D2146" s="29" t="str">
        <f t="shared" si="1"/>
        <v>0</v>
      </c>
      <c r="E2146" s="29" t="str">
        <f t="shared" si="5"/>
        <v>0</v>
      </c>
      <c r="F2146" s="29" t="str">
        <f t="shared" si="6"/>
        <v>0</v>
      </c>
      <c r="G2146" s="32" t="str">
        <f t="shared" si="7"/>
        <v>0</v>
      </c>
      <c r="H2146" s="39">
        <v>40792.62</v>
      </c>
      <c r="I2146" s="40"/>
      <c r="L2146" s="2"/>
      <c r="M2146" s="38"/>
      <c r="N2146" s="38"/>
      <c r="O2146" s="38"/>
    </row>
    <row r="2147">
      <c r="A2147" s="15" t="s">
        <v>35</v>
      </c>
      <c r="B2147" s="36" t="s">
        <v>2192</v>
      </c>
      <c r="C2147" s="15" t="s">
        <v>1991</v>
      </c>
      <c r="D2147" s="29" t="str">
        <f t="shared" si="1"/>
        <v>0</v>
      </c>
      <c r="E2147" s="29" t="str">
        <f t="shared" si="5"/>
        <v>0</v>
      </c>
      <c r="F2147" s="29" t="str">
        <f t="shared" si="6"/>
        <v>0</v>
      </c>
      <c r="G2147" s="32" t="str">
        <f t="shared" si="7"/>
        <v>0</v>
      </c>
      <c r="H2147" s="39">
        <v>86504.12</v>
      </c>
      <c r="I2147" s="40"/>
      <c r="L2147" s="2"/>
      <c r="M2147" s="38"/>
      <c r="N2147" s="38"/>
      <c r="O2147" s="38"/>
    </row>
    <row r="2148">
      <c r="A2148" s="15" t="s">
        <v>35</v>
      </c>
      <c r="B2148" s="36" t="s">
        <v>2193</v>
      </c>
      <c r="C2148" s="15" t="s">
        <v>1991</v>
      </c>
      <c r="D2148" s="29" t="str">
        <f t="shared" si="1"/>
        <v>0</v>
      </c>
      <c r="E2148" s="29" t="str">
        <f t="shared" si="5"/>
        <v>0</v>
      </c>
      <c r="F2148" s="29" t="str">
        <f t="shared" si="6"/>
        <v>0</v>
      </c>
      <c r="G2148" s="32" t="str">
        <f t="shared" si="7"/>
        <v>0</v>
      </c>
      <c r="H2148" s="39">
        <v>75280.26</v>
      </c>
      <c r="I2148" s="40"/>
      <c r="L2148" s="2"/>
      <c r="M2148" s="38"/>
      <c r="N2148" s="38"/>
      <c r="O2148" s="38"/>
    </row>
    <row r="2149">
      <c r="A2149" s="15" t="s">
        <v>35</v>
      </c>
      <c r="B2149" s="36" t="s">
        <v>2194</v>
      </c>
      <c r="C2149" s="15" t="s">
        <v>1991</v>
      </c>
      <c r="D2149" s="29" t="str">
        <f t="shared" si="1"/>
        <v>0</v>
      </c>
      <c r="E2149" s="29" t="str">
        <f t="shared" si="5"/>
        <v>0</v>
      </c>
      <c r="F2149" s="29" t="str">
        <f t="shared" si="6"/>
        <v>0</v>
      </c>
      <c r="G2149" s="32" t="str">
        <f t="shared" si="7"/>
        <v>0</v>
      </c>
      <c r="H2149" s="39">
        <v>164497.61</v>
      </c>
      <c r="I2149" s="40"/>
      <c r="L2149" s="2"/>
      <c r="M2149" s="38"/>
      <c r="N2149" s="38"/>
      <c r="O2149" s="38"/>
    </row>
    <row r="2150">
      <c r="A2150" s="15" t="s">
        <v>35</v>
      </c>
      <c r="B2150" s="36" t="s">
        <v>2195</v>
      </c>
      <c r="C2150" s="15" t="s">
        <v>1991</v>
      </c>
      <c r="D2150" s="29" t="str">
        <f t="shared" si="1"/>
        <v>0</v>
      </c>
      <c r="E2150" s="29" t="str">
        <f t="shared" si="5"/>
        <v>0</v>
      </c>
      <c r="F2150" s="29" t="str">
        <f t="shared" si="6"/>
        <v>0</v>
      </c>
      <c r="G2150" s="32" t="str">
        <f t="shared" si="7"/>
        <v>0</v>
      </c>
      <c r="H2150" s="39">
        <v>175710.18</v>
      </c>
      <c r="I2150" s="40"/>
      <c r="L2150" s="2"/>
      <c r="M2150" s="38"/>
      <c r="N2150" s="38"/>
      <c r="O2150" s="38"/>
    </row>
    <row r="2151">
      <c r="A2151" s="15" t="s">
        <v>35</v>
      </c>
      <c r="B2151" s="36" t="s">
        <v>2196</v>
      </c>
      <c r="C2151" s="15" t="s">
        <v>1991</v>
      </c>
      <c r="D2151" s="29" t="str">
        <f t="shared" si="1"/>
        <v>0</v>
      </c>
      <c r="E2151" s="29" t="str">
        <f t="shared" si="5"/>
        <v>0</v>
      </c>
      <c r="F2151" s="29" t="str">
        <f t="shared" si="6"/>
        <v>0</v>
      </c>
      <c r="G2151" s="32" t="str">
        <f t="shared" si="7"/>
        <v>0</v>
      </c>
      <c r="H2151" s="39">
        <v>229100.54</v>
      </c>
      <c r="I2151" s="40"/>
      <c r="L2151" s="2"/>
      <c r="M2151" s="38"/>
      <c r="N2151" s="38"/>
      <c r="O2151" s="38"/>
    </row>
    <row r="2152">
      <c r="A2152" s="15" t="s">
        <v>35</v>
      </c>
      <c r="B2152" s="36" t="s">
        <v>2197</v>
      </c>
      <c r="C2152" s="15" t="s">
        <v>1991</v>
      </c>
      <c r="D2152" s="29" t="str">
        <f t="shared" si="1"/>
        <v>0</v>
      </c>
      <c r="E2152" s="29" t="str">
        <f t="shared" si="5"/>
        <v>0</v>
      </c>
      <c r="F2152" s="29" t="str">
        <f t="shared" si="6"/>
        <v>0</v>
      </c>
      <c r="G2152" s="32" t="str">
        <f t="shared" si="7"/>
        <v>0</v>
      </c>
      <c r="H2152" s="39">
        <v>2475.69</v>
      </c>
      <c r="I2152" s="40"/>
      <c r="L2152" s="2"/>
      <c r="M2152" s="38"/>
      <c r="N2152" s="38"/>
      <c r="O2152" s="38"/>
    </row>
    <row r="2153">
      <c r="A2153" s="15" t="s">
        <v>35</v>
      </c>
      <c r="B2153" s="36" t="s">
        <v>2198</v>
      </c>
      <c r="C2153" s="15" t="s">
        <v>1991</v>
      </c>
      <c r="D2153" s="29" t="str">
        <f t="shared" si="1"/>
        <v>0</v>
      </c>
      <c r="E2153" s="29" t="str">
        <f t="shared" si="5"/>
        <v>0</v>
      </c>
      <c r="F2153" s="29" t="str">
        <f t="shared" si="6"/>
        <v>0</v>
      </c>
      <c r="G2153" s="32" t="str">
        <f t="shared" si="7"/>
        <v>0</v>
      </c>
      <c r="H2153" s="39">
        <v>1905.23</v>
      </c>
      <c r="I2153" s="40"/>
      <c r="L2153" s="2"/>
      <c r="M2153" s="38"/>
      <c r="N2153" s="38"/>
      <c r="O2153" s="38"/>
    </row>
    <row r="2154">
      <c r="A2154" s="15" t="s">
        <v>35</v>
      </c>
      <c r="B2154" s="36" t="s">
        <v>2199</v>
      </c>
      <c r="C2154" s="15" t="s">
        <v>1991</v>
      </c>
      <c r="D2154" s="29" t="str">
        <f t="shared" si="1"/>
        <v>0</v>
      </c>
      <c r="E2154" s="29" t="str">
        <f t="shared" si="5"/>
        <v>0</v>
      </c>
      <c r="F2154" s="29" t="str">
        <f t="shared" si="6"/>
        <v>0</v>
      </c>
      <c r="G2154" s="32" t="str">
        <f t="shared" si="7"/>
        <v>0</v>
      </c>
      <c r="H2154" s="39">
        <v>3943.71</v>
      </c>
      <c r="I2154" s="40"/>
      <c r="L2154" s="2"/>
      <c r="M2154" s="38"/>
      <c r="N2154" s="38"/>
      <c r="O2154" s="38"/>
    </row>
    <row r="2155">
      <c r="A2155" s="15" t="s">
        <v>35</v>
      </c>
      <c r="B2155" s="36" t="s">
        <v>2200</v>
      </c>
      <c r="C2155" s="15" t="s">
        <v>1991</v>
      </c>
      <c r="D2155" s="29" t="str">
        <f t="shared" si="1"/>
        <v>0</v>
      </c>
      <c r="E2155" s="29" t="str">
        <f t="shared" si="5"/>
        <v>0</v>
      </c>
      <c r="F2155" s="29" t="str">
        <f t="shared" si="6"/>
        <v>0</v>
      </c>
      <c r="G2155" s="32" t="str">
        <f t="shared" si="7"/>
        <v>0</v>
      </c>
      <c r="H2155" s="39">
        <v>7981.66</v>
      </c>
      <c r="I2155" s="40"/>
      <c r="L2155" s="2"/>
      <c r="M2155" s="38"/>
      <c r="N2155" s="38"/>
      <c r="O2155" s="38"/>
    </row>
    <row r="2156">
      <c r="A2156" s="15" t="s">
        <v>35</v>
      </c>
      <c r="B2156" s="36" t="s">
        <v>2201</v>
      </c>
      <c r="C2156" s="15" t="s">
        <v>1991</v>
      </c>
      <c r="D2156" s="29" t="str">
        <f t="shared" si="1"/>
        <v>0</v>
      </c>
      <c r="E2156" s="29" t="str">
        <f t="shared" si="5"/>
        <v>0</v>
      </c>
      <c r="F2156" s="29" t="str">
        <f t="shared" si="6"/>
        <v>0</v>
      </c>
      <c r="G2156" s="32" t="str">
        <f t="shared" si="7"/>
        <v>0</v>
      </c>
      <c r="H2156" s="39">
        <v>8953.98</v>
      </c>
      <c r="I2156" s="40"/>
      <c r="L2156" s="2"/>
      <c r="M2156" s="38"/>
      <c r="N2156" s="38"/>
      <c r="O2156" s="38"/>
    </row>
    <row r="2157">
      <c r="A2157" s="15" t="s">
        <v>35</v>
      </c>
      <c r="B2157" s="36" t="s">
        <v>2202</v>
      </c>
      <c r="C2157" s="15" t="s">
        <v>1991</v>
      </c>
      <c r="D2157" s="29" t="str">
        <f t="shared" si="1"/>
        <v>0</v>
      </c>
      <c r="E2157" s="29" t="str">
        <f t="shared" si="5"/>
        <v>0</v>
      </c>
      <c r="F2157" s="29" t="str">
        <f t="shared" si="6"/>
        <v>0</v>
      </c>
      <c r="G2157" s="32" t="str">
        <f t="shared" si="7"/>
        <v>0</v>
      </c>
      <c r="H2157" s="39">
        <v>33160.99</v>
      </c>
      <c r="I2157" s="40"/>
      <c r="L2157" s="2"/>
      <c r="M2157" s="38"/>
      <c r="N2157" s="38"/>
      <c r="O2157" s="38"/>
    </row>
    <row r="2158">
      <c r="A2158" s="15" t="s">
        <v>35</v>
      </c>
      <c r="B2158" s="36" t="s">
        <v>2203</v>
      </c>
      <c r="C2158" s="15" t="s">
        <v>1991</v>
      </c>
      <c r="D2158" s="29" t="str">
        <f t="shared" si="1"/>
        <v>0</v>
      </c>
      <c r="E2158" s="29" t="str">
        <f t="shared" si="5"/>
        <v>0</v>
      </c>
      <c r="F2158" s="29" t="str">
        <f t="shared" si="6"/>
        <v>0</v>
      </c>
      <c r="G2158" s="32" t="str">
        <f t="shared" si="7"/>
        <v>0</v>
      </c>
      <c r="H2158" s="39">
        <v>26399.61</v>
      </c>
      <c r="I2158" s="40"/>
      <c r="L2158" s="2"/>
      <c r="M2158" s="38"/>
      <c r="N2158" s="38"/>
      <c r="O2158" s="38"/>
    </row>
    <row r="2159">
      <c r="A2159" s="15" t="s">
        <v>35</v>
      </c>
      <c r="B2159" s="36" t="s">
        <v>2204</v>
      </c>
      <c r="C2159" s="15" t="s">
        <v>1991</v>
      </c>
      <c r="D2159" s="29" t="str">
        <f t="shared" si="1"/>
        <v>0</v>
      </c>
      <c r="E2159" s="29" t="str">
        <f t="shared" si="5"/>
        <v>0</v>
      </c>
      <c r="F2159" s="29" t="str">
        <f t="shared" si="6"/>
        <v>0</v>
      </c>
      <c r="G2159" s="32" t="str">
        <f t="shared" si="7"/>
        <v>0</v>
      </c>
      <c r="H2159" s="39">
        <v>1957.49</v>
      </c>
      <c r="I2159" s="40"/>
      <c r="L2159" s="2"/>
      <c r="M2159" s="38"/>
      <c r="N2159" s="38"/>
      <c r="O2159" s="38"/>
    </row>
    <row r="2160">
      <c r="A2160" s="15" t="s">
        <v>35</v>
      </c>
      <c r="B2160" s="36" t="s">
        <v>2205</v>
      </c>
      <c r="C2160" s="15" t="s">
        <v>1991</v>
      </c>
      <c r="D2160" s="29" t="str">
        <f t="shared" si="1"/>
        <v>0</v>
      </c>
      <c r="E2160" s="29" t="str">
        <f t="shared" si="5"/>
        <v>0</v>
      </c>
      <c r="F2160" s="29" t="str">
        <f t="shared" si="6"/>
        <v>0</v>
      </c>
      <c r="G2160" s="32" t="str">
        <f t="shared" si="7"/>
        <v>0</v>
      </c>
      <c r="H2160" s="39">
        <v>2502.54</v>
      </c>
      <c r="I2160" s="40"/>
      <c r="L2160" s="2"/>
      <c r="M2160" s="38"/>
      <c r="N2160" s="38"/>
      <c r="O2160" s="38"/>
    </row>
    <row r="2161">
      <c r="A2161" s="15" t="s">
        <v>35</v>
      </c>
      <c r="B2161" s="36" t="s">
        <v>2206</v>
      </c>
      <c r="C2161" s="15" t="s">
        <v>1991</v>
      </c>
      <c r="D2161" s="29" t="str">
        <f t="shared" si="1"/>
        <v>0</v>
      </c>
      <c r="E2161" s="29" t="str">
        <f t="shared" si="5"/>
        <v>0</v>
      </c>
      <c r="F2161" s="29" t="str">
        <f t="shared" si="6"/>
        <v>0</v>
      </c>
      <c r="G2161" s="32" t="str">
        <f t="shared" si="7"/>
        <v>0</v>
      </c>
      <c r="H2161" s="39">
        <v>2476.89</v>
      </c>
      <c r="I2161" s="40"/>
      <c r="L2161" s="2"/>
      <c r="M2161" s="38"/>
      <c r="N2161" s="38"/>
      <c r="O2161" s="38"/>
    </row>
    <row r="2162">
      <c r="A2162" s="15" t="s">
        <v>35</v>
      </c>
      <c r="B2162" s="36" t="s">
        <v>2207</v>
      </c>
      <c r="C2162" s="15" t="s">
        <v>1991</v>
      </c>
      <c r="D2162" s="29" t="str">
        <f t="shared" si="1"/>
        <v>0</v>
      </c>
      <c r="E2162" s="29" t="str">
        <f t="shared" si="5"/>
        <v>0</v>
      </c>
      <c r="F2162" s="29" t="str">
        <f t="shared" si="6"/>
        <v>0</v>
      </c>
      <c r="G2162" s="32" t="str">
        <f t="shared" si="7"/>
        <v>0</v>
      </c>
      <c r="H2162" s="39">
        <v>3390.5</v>
      </c>
      <c r="I2162" s="40"/>
      <c r="L2162" s="2"/>
      <c r="M2162" s="38"/>
      <c r="N2162" s="38"/>
      <c r="O2162" s="38"/>
    </row>
    <row r="2163">
      <c r="A2163" s="15" t="s">
        <v>35</v>
      </c>
      <c r="B2163" s="36" t="s">
        <v>2208</v>
      </c>
      <c r="C2163" s="15" t="s">
        <v>1991</v>
      </c>
      <c r="D2163" s="29" t="str">
        <f t="shared" si="1"/>
        <v>0</v>
      </c>
      <c r="E2163" s="29" t="str">
        <f t="shared" si="5"/>
        <v>0</v>
      </c>
      <c r="F2163" s="29" t="str">
        <f t="shared" si="6"/>
        <v>0</v>
      </c>
      <c r="G2163" s="32" t="str">
        <f t="shared" si="7"/>
        <v>0</v>
      </c>
      <c r="H2163" s="39">
        <v>3991.76</v>
      </c>
      <c r="I2163" s="40"/>
      <c r="L2163" s="2"/>
      <c r="M2163" s="38"/>
      <c r="N2163" s="38"/>
      <c r="O2163" s="38"/>
    </row>
    <row r="2164">
      <c r="A2164" s="15" t="s">
        <v>35</v>
      </c>
      <c r="B2164" s="36" t="s">
        <v>2209</v>
      </c>
      <c r="C2164" s="15" t="s">
        <v>1991</v>
      </c>
      <c r="D2164" s="29" t="str">
        <f t="shared" si="1"/>
        <v>0</v>
      </c>
      <c r="E2164" s="29" t="str">
        <f t="shared" si="5"/>
        <v>0</v>
      </c>
      <c r="F2164" s="29" t="str">
        <f t="shared" si="6"/>
        <v>0</v>
      </c>
      <c r="G2164" s="32" t="str">
        <f t="shared" si="7"/>
        <v>0</v>
      </c>
      <c r="H2164" s="39">
        <v>4048.35</v>
      </c>
      <c r="I2164" s="40"/>
      <c r="L2164" s="2"/>
      <c r="M2164" s="38"/>
      <c r="N2164" s="38"/>
      <c r="O2164" s="38"/>
    </row>
    <row r="2165">
      <c r="A2165" s="15" t="s">
        <v>35</v>
      </c>
      <c r="B2165" s="36" t="s">
        <v>2210</v>
      </c>
      <c r="C2165" s="15" t="s">
        <v>1991</v>
      </c>
      <c r="D2165" s="29" t="str">
        <f t="shared" si="1"/>
        <v>0</v>
      </c>
      <c r="E2165" s="29" t="str">
        <f t="shared" si="5"/>
        <v>0</v>
      </c>
      <c r="F2165" s="29" t="str">
        <f t="shared" si="6"/>
        <v>0</v>
      </c>
      <c r="G2165" s="32" t="str">
        <f t="shared" si="7"/>
        <v>0</v>
      </c>
      <c r="H2165" s="39">
        <v>11561.96</v>
      </c>
      <c r="I2165" s="40"/>
      <c r="L2165" s="2"/>
      <c r="M2165" s="38"/>
      <c r="N2165" s="38"/>
      <c r="O2165" s="38"/>
    </row>
    <row r="2166">
      <c r="A2166" s="15" t="s">
        <v>35</v>
      </c>
      <c r="B2166" s="36" t="s">
        <v>2211</v>
      </c>
      <c r="C2166" s="15" t="s">
        <v>1991</v>
      </c>
      <c r="D2166" s="29" t="str">
        <f t="shared" si="1"/>
        <v>0</v>
      </c>
      <c r="E2166" s="29" t="str">
        <f t="shared" si="5"/>
        <v>0</v>
      </c>
      <c r="F2166" s="29" t="str">
        <f t="shared" si="6"/>
        <v>0</v>
      </c>
      <c r="G2166" s="32" t="str">
        <f t="shared" si="7"/>
        <v>0</v>
      </c>
      <c r="H2166" s="39">
        <v>48581.7</v>
      </c>
      <c r="I2166" s="40"/>
      <c r="L2166" s="2"/>
      <c r="M2166" s="38"/>
      <c r="N2166" s="38"/>
      <c r="O2166" s="38"/>
    </row>
    <row r="2167">
      <c r="A2167" s="15" t="s">
        <v>35</v>
      </c>
      <c r="B2167" s="36" t="s">
        <v>2212</v>
      </c>
      <c r="C2167" s="15" t="s">
        <v>1991</v>
      </c>
      <c r="D2167" s="29" t="str">
        <f t="shared" si="1"/>
        <v>0</v>
      </c>
      <c r="E2167" s="29" t="str">
        <f t="shared" si="5"/>
        <v>0</v>
      </c>
      <c r="F2167" s="29" t="str">
        <f t="shared" si="6"/>
        <v>0</v>
      </c>
      <c r="G2167" s="32" t="str">
        <f t="shared" si="7"/>
        <v>0</v>
      </c>
      <c r="H2167" s="39">
        <v>4268.13</v>
      </c>
      <c r="I2167" s="40"/>
      <c r="L2167" s="2"/>
      <c r="M2167" s="38"/>
      <c r="N2167" s="38"/>
      <c r="O2167" s="38"/>
    </row>
    <row r="2168">
      <c r="A2168" s="15" t="s">
        <v>35</v>
      </c>
      <c r="B2168" s="36" t="s">
        <v>2213</v>
      </c>
      <c r="C2168" s="15" t="s">
        <v>1991</v>
      </c>
      <c r="D2168" s="29" t="str">
        <f t="shared" si="1"/>
        <v>Gazprom</v>
      </c>
      <c r="E2168" s="29" t="str">
        <f t="shared" si="5"/>
        <v>0</v>
      </c>
      <c r="F2168" s="35" t="str">
        <f t="shared" si="6"/>
        <v>GAZPROM 5.338 25/09/20</v>
      </c>
      <c r="G2168" s="32">
        <f t="shared" si="7"/>
        <v>70286.89</v>
      </c>
      <c r="H2168" s="39">
        <v>70286.89</v>
      </c>
      <c r="I2168" s="40"/>
      <c r="L2168" s="2"/>
      <c r="M2168" s="38"/>
      <c r="N2168" s="38"/>
      <c r="O2168" s="38"/>
    </row>
    <row r="2169">
      <c r="A2169" s="15" t="s">
        <v>35</v>
      </c>
      <c r="B2169" s="36" t="s">
        <v>2214</v>
      </c>
      <c r="C2169" s="15" t="s">
        <v>1991</v>
      </c>
      <c r="D2169" s="29" t="str">
        <f t="shared" si="1"/>
        <v>GDF SUEZ</v>
      </c>
      <c r="E2169" s="29" t="str">
        <f t="shared" si="5"/>
        <v>0</v>
      </c>
      <c r="F2169" s="35" t="str">
        <f t="shared" si="6"/>
        <v>GDF SUEZ 4.625 10/01/19 49P</v>
      </c>
      <c r="G2169" s="32">
        <f t="shared" si="7"/>
        <v>36792.09</v>
      </c>
      <c r="H2169" s="39">
        <v>36792.09</v>
      </c>
      <c r="I2169" s="40"/>
      <c r="L2169" s="2"/>
      <c r="M2169" s="38"/>
      <c r="N2169" s="38"/>
      <c r="O2169" s="38"/>
    </row>
    <row r="2170">
      <c r="A2170" s="15" t="s">
        <v>35</v>
      </c>
      <c r="B2170" s="36" t="s">
        <v>2215</v>
      </c>
      <c r="C2170" s="15" t="s">
        <v>1991</v>
      </c>
      <c r="D2170" s="29" t="str">
        <f t="shared" si="1"/>
        <v>GDF SUEZ</v>
      </c>
      <c r="E2170" s="29" t="str">
        <f t="shared" si="5"/>
        <v>0</v>
      </c>
      <c r="F2170" s="35" t="str">
        <f t="shared" si="6"/>
        <v>GDF SUEZ 5 01/10/60 EMTN</v>
      </c>
      <c r="G2170" s="32">
        <f t="shared" si="7"/>
        <v>49330.06</v>
      </c>
      <c r="H2170" s="39">
        <v>49330.06</v>
      </c>
      <c r="I2170" s="40"/>
      <c r="L2170" s="2"/>
      <c r="M2170" s="38"/>
      <c r="N2170" s="38"/>
      <c r="O2170" s="38"/>
    </row>
    <row r="2171">
      <c r="A2171" s="15" t="s">
        <v>35</v>
      </c>
      <c r="B2171" s="36" t="s">
        <v>2216</v>
      </c>
      <c r="C2171" s="15" t="s">
        <v>1991</v>
      </c>
      <c r="D2171" s="29" t="str">
        <f t="shared" si="1"/>
        <v>GDF SUEZ</v>
      </c>
      <c r="E2171" s="29" t="str">
        <f t="shared" si="5"/>
        <v>0</v>
      </c>
      <c r="F2171" s="35" t="str">
        <f t="shared" si="6"/>
        <v>GDF SUEZ 7 30/10/28 EMTN (S1 LU)</v>
      </c>
      <c r="G2171" s="32">
        <f t="shared" si="7"/>
        <v>23713.52</v>
      </c>
      <c r="H2171" s="39">
        <v>23713.52</v>
      </c>
      <c r="I2171" s="40"/>
      <c r="L2171" s="2"/>
      <c r="M2171" s="38"/>
      <c r="N2171" s="38"/>
      <c r="O2171" s="38"/>
    </row>
    <row r="2172">
      <c r="A2172" s="15" t="s">
        <v>35</v>
      </c>
      <c r="B2172" s="36" t="s">
        <v>2217</v>
      </c>
      <c r="C2172" s="15" t="s">
        <v>1991</v>
      </c>
      <c r="D2172" s="29" t="str">
        <f t="shared" si="1"/>
        <v>0</v>
      </c>
      <c r="E2172" s="29" t="str">
        <f t="shared" si="5"/>
        <v>0</v>
      </c>
      <c r="F2172" s="29" t="str">
        <f t="shared" si="6"/>
        <v>0</v>
      </c>
      <c r="G2172" s="32" t="str">
        <f t="shared" si="7"/>
        <v>0</v>
      </c>
      <c r="H2172" s="39">
        <v>67087.66</v>
      </c>
      <c r="I2172" s="40"/>
      <c r="L2172" s="2"/>
      <c r="M2172" s="38"/>
      <c r="N2172" s="38"/>
      <c r="O2172" s="38"/>
    </row>
    <row r="2173">
      <c r="A2173" s="15" t="s">
        <v>35</v>
      </c>
      <c r="B2173" s="36" t="s">
        <v>2218</v>
      </c>
      <c r="C2173" s="15" t="s">
        <v>1991</v>
      </c>
      <c r="D2173" s="29" t="str">
        <f t="shared" si="1"/>
        <v>0</v>
      </c>
      <c r="E2173" s="29" t="str">
        <f t="shared" si="5"/>
        <v>0</v>
      </c>
      <c r="F2173" s="29" t="str">
        <f t="shared" si="6"/>
        <v>0</v>
      </c>
      <c r="G2173" s="32" t="str">
        <f t="shared" si="7"/>
        <v>0</v>
      </c>
      <c r="H2173" s="39">
        <v>100748.9</v>
      </c>
      <c r="I2173" s="40"/>
      <c r="L2173" s="2"/>
      <c r="M2173" s="38"/>
      <c r="N2173" s="38"/>
      <c r="O2173" s="38"/>
    </row>
    <row r="2174">
      <c r="A2174" s="15" t="s">
        <v>35</v>
      </c>
      <c r="B2174" s="36" t="s">
        <v>2219</v>
      </c>
      <c r="C2174" s="15" t="s">
        <v>1991</v>
      </c>
      <c r="D2174" s="29" t="str">
        <f t="shared" si="1"/>
        <v>0</v>
      </c>
      <c r="E2174" s="29" t="str">
        <f t="shared" si="5"/>
        <v>0</v>
      </c>
      <c r="F2174" s="29" t="str">
        <f t="shared" si="6"/>
        <v>0</v>
      </c>
      <c r="G2174" s="32" t="str">
        <f t="shared" si="7"/>
        <v>0</v>
      </c>
      <c r="H2174" s="39">
        <v>39877.84</v>
      </c>
      <c r="I2174" s="40"/>
      <c r="L2174" s="2"/>
      <c r="M2174" s="38"/>
      <c r="N2174" s="38"/>
      <c r="O2174" s="38"/>
    </row>
    <row r="2175">
      <c r="A2175" s="15" t="s">
        <v>35</v>
      </c>
      <c r="B2175" s="36" t="s">
        <v>2220</v>
      </c>
      <c r="C2175" s="15" t="s">
        <v>1991</v>
      </c>
      <c r="D2175" s="29" t="str">
        <f t="shared" si="1"/>
        <v>0</v>
      </c>
      <c r="E2175" s="29" t="str">
        <f t="shared" si="5"/>
        <v>0</v>
      </c>
      <c r="F2175" s="29" t="str">
        <f t="shared" si="6"/>
        <v>0</v>
      </c>
      <c r="G2175" s="32" t="str">
        <f t="shared" si="7"/>
        <v>0</v>
      </c>
      <c r="H2175" s="39">
        <v>100581.58</v>
      </c>
      <c r="I2175" s="40"/>
      <c r="L2175" s="2"/>
      <c r="M2175" s="38"/>
      <c r="N2175" s="38"/>
      <c r="O2175" s="38"/>
    </row>
    <row r="2176">
      <c r="A2176" s="15" t="s">
        <v>35</v>
      </c>
      <c r="B2176" s="36" t="s">
        <v>2221</v>
      </c>
      <c r="C2176" s="15" t="s">
        <v>1991</v>
      </c>
      <c r="D2176" s="29" t="str">
        <f t="shared" si="1"/>
        <v>0</v>
      </c>
      <c r="E2176" s="29" t="str">
        <f t="shared" si="5"/>
        <v>0</v>
      </c>
      <c r="F2176" s="29" t="str">
        <f t="shared" si="6"/>
        <v>0</v>
      </c>
      <c r="G2176" s="32" t="str">
        <f t="shared" si="7"/>
        <v>0</v>
      </c>
      <c r="H2176" s="39">
        <v>6809.01</v>
      </c>
      <c r="I2176" s="40"/>
      <c r="L2176" s="2"/>
      <c r="M2176" s="38"/>
      <c r="N2176" s="38"/>
      <c r="O2176" s="38"/>
    </row>
    <row r="2177">
      <c r="A2177" s="15" t="s">
        <v>35</v>
      </c>
      <c r="B2177" s="36" t="s">
        <v>2222</v>
      </c>
      <c r="C2177" s="15" t="s">
        <v>1991</v>
      </c>
      <c r="D2177" s="29" t="str">
        <f t="shared" si="1"/>
        <v>0</v>
      </c>
      <c r="E2177" s="29" t="str">
        <f t="shared" si="5"/>
        <v>0</v>
      </c>
      <c r="F2177" s="29" t="str">
        <f t="shared" si="6"/>
        <v>0</v>
      </c>
      <c r="G2177" s="32" t="str">
        <f t="shared" si="7"/>
        <v>0</v>
      </c>
      <c r="H2177" s="39">
        <v>4610.58</v>
      </c>
      <c r="I2177" s="40"/>
      <c r="L2177" s="2"/>
      <c r="M2177" s="38"/>
      <c r="N2177" s="38"/>
      <c r="O2177" s="38"/>
    </row>
    <row r="2178">
      <c r="A2178" s="15" t="s">
        <v>35</v>
      </c>
      <c r="B2178" s="36" t="s">
        <v>2223</v>
      </c>
      <c r="C2178" s="15" t="s">
        <v>1991</v>
      </c>
      <c r="D2178" s="29" t="str">
        <f t="shared" si="1"/>
        <v>0</v>
      </c>
      <c r="E2178" s="29" t="str">
        <f t="shared" si="5"/>
        <v>0</v>
      </c>
      <c r="F2178" s="29" t="str">
        <f t="shared" si="6"/>
        <v>0</v>
      </c>
      <c r="G2178" s="32" t="str">
        <f t="shared" si="7"/>
        <v>0</v>
      </c>
      <c r="H2178" s="39">
        <v>61879.5</v>
      </c>
      <c r="I2178" s="40"/>
      <c r="L2178" s="2"/>
      <c r="M2178" s="38"/>
      <c r="N2178" s="38"/>
      <c r="O2178" s="38"/>
    </row>
    <row r="2179">
      <c r="A2179" s="15" t="s">
        <v>35</v>
      </c>
      <c r="B2179" s="36" t="s">
        <v>2224</v>
      </c>
      <c r="C2179" s="15" t="s">
        <v>1991</v>
      </c>
      <c r="D2179" s="29" t="str">
        <f t="shared" si="1"/>
        <v>0</v>
      </c>
      <c r="E2179" s="29" t="str">
        <f t="shared" si="5"/>
        <v>0</v>
      </c>
      <c r="F2179" s="29" t="str">
        <f t="shared" si="6"/>
        <v>0</v>
      </c>
      <c r="G2179" s="32" t="str">
        <f t="shared" si="7"/>
        <v>0</v>
      </c>
      <c r="H2179" s="39">
        <v>45350.51</v>
      </c>
      <c r="I2179" s="40"/>
      <c r="L2179" s="2"/>
      <c r="M2179" s="38"/>
      <c r="N2179" s="38"/>
      <c r="O2179" s="38"/>
    </row>
    <row r="2180">
      <c r="A2180" s="15" t="s">
        <v>35</v>
      </c>
      <c r="B2180" s="36" t="s">
        <v>2225</v>
      </c>
      <c r="C2180" s="15" t="s">
        <v>1991</v>
      </c>
      <c r="D2180" s="29" t="str">
        <f t="shared" si="1"/>
        <v>0</v>
      </c>
      <c r="E2180" s="29" t="str">
        <f t="shared" si="5"/>
        <v>0</v>
      </c>
      <c r="F2180" s="29" t="str">
        <f t="shared" si="6"/>
        <v>0</v>
      </c>
      <c r="G2180" s="32" t="str">
        <f t="shared" si="7"/>
        <v>0</v>
      </c>
      <c r="H2180" s="39">
        <v>3149.06</v>
      </c>
      <c r="I2180" s="40"/>
      <c r="L2180" s="2"/>
      <c r="M2180" s="38"/>
      <c r="N2180" s="38"/>
      <c r="O2180" s="38"/>
    </row>
    <row r="2181">
      <c r="A2181" s="15" t="s">
        <v>35</v>
      </c>
      <c r="B2181" s="36" t="s">
        <v>2226</v>
      </c>
      <c r="C2181" s="15" t="s">
        <v>1991</v>
      </c>
      <c r="D2181" s="29" t="str">
        <f t="shared" si="1"/>
        <v>0</v>
      </c>
      <c r="E2181" s="29" t="str">
        <f t="shared" si="5"/>
        <v>0</v>
      </c>
      <c r="F2181" s="29" t="str">
        <f t="shared" si="6"/>
        <v>0</v>
      </c>
      <c r="G2181" s="32" t="str">
        <f t="shared" si="7"/>
        <v>0</v>
      </c>
      <c r="H2181" s="39">
        <v>3286.61</v>
      </c>
      <c r="I2181" s="40"/>
      <c r="L2181" s="2"/>
      <c r="M2181" s="38"/>
      <c r="N2181" s="38"/>
      <c r="O2181" s="38"/>
    </row>
    <row r="2182">
      <c r="A2182" s="15" t="s">
        <v>35</v>
      </c>
      <c r="B2182" s="36" t="s">
        <v>2227</v>
      </c>
      <c r="C2182" s="15" t="s">
        <v>1991</v>
      </c>
      <c r="D2182" s="29" t="str">
        <f t="shared" si="1"/>
        <v>0</v>
      </c>
      <c r="E2182" s="29" t="str">
        <f t="shared" si="5"/>
        <v>0</v>
      </c>
      <c r="F2182" s="29" t="str">
        <f t="shared" si="6"/>
        <v>0</v>
      </c>
      <c r="G2182" s="32" t="str">
        <f t="shared" si="7"/>
        <v>0</v>
      </c>
      <c r="H2182" s="39">
        <v>1752.63</v>
      </c>
      <c r="I2182" s="40"/>
      <c r="L2182" s="2"/>
      <c r="M2182" s="38"/>
      <c r="N2182" s="38"/>
      <c r="O2182" s="38"/>
    </row>
    <row r="2183">
      <c r="A2183" s="15" t="s">
        <v>35</v>
      </c>
      <c r="B2183" s="36" t="s">
        <v>2228</v>
      </c>
      <c r="C2183" s="15" t="s">
        <v>1991</v>
      </c>
      <c r="D2183" s="29" t="str">
        <f t="shared" si="1"/>
        <v>0</v>
      </c>
      <c r="E2183" s="29" t="str">
        <f t="shared" si="5"/>
        <v>0</v>
      </c>
      <c r="F2183" s="29" t="str">
        <f t="shared" si="6"/>
        <v>0</v>
      </c>
      <c r="G2183" s="32" t="str">
        <f t="shared" si="7"/>
        <v>0</v>
      </c>
      <c r="H2183" s="39">
        <v>70608.04</v>
      </c>
      <c r="I2183" s="40"/>
      <c r="L2183" s="2"/>
      <c r="M2183" s="38"/>
      <c r="N2183" s="38"/>
      <c r="O2183" s="38"/>
    </row>
    <row r="2184">
      <c r="A2184" s="15" t="s">
        <v>35</v>
      </c>
      <c r="B2184" s="36" t="s">
        <v>2229</v>
      </c>
      <c r="C2184" s="15" t="s">
        <v>1991</v>
      </c>
      <c r="D2184" s="29" t="str">
        <f t="shared" si="1"/>
        <v>0</v>
      </c>
      <c r="E2184" s="29" t="str">
        <f t="shared" si="5"/>
        <v>0</v>
      </c>
      <c r="F2184" s="29" t="str">
        <f t="shared" si="6"/>
        <v>0</v>
      </c>
      <c r="G2184" s="32" t="str">
        <f t="shared" si="7"/>
        <v>0</v>
      </c>
      <c r="H2184" s="39">
        <v>22484.95</v>
      </c>
      <c r="I2184" s="40"/>
      <c r="L2184" s="2"/>
      <c r="M2184" s="38"/>
      <c r="N2184" s="38"/>
      <c r="O2184" s="38"/>
    </row>
    <row r="2185">
      <c r="A2185" s="15" t="s">
        <v>35</v>
      </c>
      <c r="B2185" s="36" t="s">
        <v>2230</v>
      </c>
      <c r="C2185" s="15" t="s">
        <v>1991</v>
      </c>
      <c r="D2185" s="29" t="str">
        <f t="shared" si="1"/>
        <v>0</v>
      </c>
      <c r="E2185" s="29" t="str">
        <f t="shared" si="5"/>
        <v>0</v>
      </c>
      <c r="F2185" s="29" t="str">
        <f t="shared" si="6"/>
        <v>0</v>
      </c>
      <c r="G2185" s="32" t="str">
        <f t="shared" si="7"/>
        <v>0</v>
      </c>
      <c r="H2185" s="39">
        <v>56344.77</v>
      </c>
      <c r="I2185" s="40"/>
      <c r="L2185" s="2"/>
      <c r="M2185" s="38"/>
      <c r="N2185" s="38"/>
      <c r="O2185" s="38"/>
    </row>
    <row r="2186">
      <c r="A2186" s="15" t="s">
        <v>35</v>
      </c>
      <c r="B2186" s="36" t="s">
        <v>2231</v>
      </c>
      <c r="C2186" s="15" t="s">
        <v>1991</v>
      </c>
      <c r="D2186" s="29" t="str">
        <f t="shared" si="1"/>
        <v>0</v>
      </c>
      <c r="E2186" s="29" t="str">
        <f t="shared" si="5"/>
        <v>0</v>
      </c>
      <c r="F2186" s="29" t="str">
        <f t="shared" si="6"/>
        <v>0</v>
      </c>
      <c r="G2186" s="32" t="str">
        <f t="shared" si="7"/>
        <v>0</v>
      </c>
      <c r="H2186" s="39">
        <v>1873.24</v>
      </c>
      <c r="I2186" s="40"/>
      <c r="L2186" s="2"/>
      <c r="M2186" s="38"/>
      <c r="N2186" s="38"/>
      <c r="O2186" s="38"/>
    </row>
    <row r="2187">
      <c r="A2187" s="15" t="s">
        <v>35</v>
      </c>
      <c r="B2187" s="36" t="s">
        <v>2232</v>
      </c>
      <c r="C2187" s="15" t="s">
        <v>1991</v>
      </c>
      <c r="D2187" s="29" t="str">
        <f t="shared" si="1"/>
        <v>0</v>
      </c>
      <c r="E2187" s="29" t="str">
        <f t="shared" si="5"/>
        <v>0</v>
      </c>
      <c r="F2187" s="29" t="str">
        <f t="shared" si="6"/>
        <v>0</v>
      </c>
      <c r="G2187" s="32" t="str">
        <f t="shared" si="7"/>
        <v>0</v>
      </c>
      <c r="H2187" s="39">
        <v>10904.17</v>
      </c>
      <c r="I2187" s="40"/>
      <c r="L2187" s="2"/>
      <c r="M2187" s="38"/>
      <c r="N2187" s="38"/>
      <c r="O2187" s="38"/>
    </row>
    <row r="2188">
      <c r="A2188" s="15" t="s">
        <v>35</v>
      </c>
      <c r="B2188" s="36" t="s">
        <v>2233</v>
      </c>
      <c r="C2188" s="15" t="s">
        <v>1991</v>
      </c>
      <c r="D2188" s="29" t="str">
        <f t="shared" si="1"/>
        <v>0</v>
      </c>
      <c r="E2188" s="29" t="str">
        <f t="shared" si="5"/>
        <v>0</v>
      </c>
      <c r="F2188" s="29" t="str">
        <f t="shared" si="6"/>
        <v>0</v>
      </c>
      <c r="G2188" s="32" t="str">
        <f t="shared" si="7"/>
        <v>0</v>
      </c>
      <c r="H2188" s="39">
        <v>8536.16</v>
      </c>
      <c r="I2188" s="40"/>
      <c r="L2188" s="2"/>
      <c r="M2188" s="38"/>
      <c r="N2188" s="38"/>
      <c r="O2188" s="38"/>
    </row>
    <row r="2189">
      <c r="A2189" s="15" t="s">
        <v>35</v>
      </c>
      <c r="B2189" s="36" t="s">
        <v>2234</v>
      </c>
      <c r="C2189" s="15" t="s">
        <v>1991</v>
      </c>
      <c r="D2189" s="29" t="str">
        <f t="shared" si="1"/>
        <v>0</v>
      </c>
      <c r="E2189" s="29" t="str">
        <f t="shared" si="5"/>
        <v>0</v>
      </c>
      <c r="F2189" s="29" t="str">
        <f t="shared" si="6"/>
        <v>0</v>
      </c>
      <c r="G2189" s="32" t="str">
        <f t="shared" si="7"/>
        <v>0</v>
      </c>
      <c r="H2189" s="39">
        <v>8827.74</v>
      </c>
      <c r="I2189" s="40"/>
      <c r="L2189" s="2"/>
      <c r="M2189" s="38"/>
      <c r="N2189" s="38"/>
      <c r="O2189" s="38"/>
    </row>
    <row r="2190">
      <c r="A2190" s="15" t="s">
        <v>35</v>
      </c>
      <c r="B2190" s="36" t="s">
        <v>2235</v>
      </c>
      <c r="C2190" s="15" t="s">
        <v>1991</v>
      </c>
      <c r="D2190" s="29" t="str">
        <f t="shared" si="1"/>
        <v>0</v>
      </c>
      <c r="E2190" s="29" t="str">
        <f t="shared" si="5"/>
        <v>0</v>
      </c>
      <c r="F2190" s="29" t="str">
        <f t="shared" si="6"/>
        <v>0</v>
      </c>
      <c r="G2190" s="32" t="str">
        <f t="shared" si="7"/>
        <v>0</v>
      </c>
      <c r="H2190" s="39">
        <v>15812.45</v>
      </c>
      <c r="I2190" s="40"/>
      <c r="L2190" s="2"/>
      <c r="M2190" s="38"/>
      <c r="N2190" s="38"/>
      <c r="O2190" s="38"/>
    </row>
    <row r="2191">
      <c r="A2191" s="15" t="s">
        <v>35</v>
      </c>
      <c r="B2191" s="36" t="s">
        <v>2236</v>
      </c>
      <c r="C2191" s="15" t="s">
        <v>1991</v>
      </c>
      <c r="D2191" s="29" t="str">
        <f t="shared" si="1"/>
        <v>0</v>
      </c>
      <c r="E2191" s="29" t="str">
        <f t="shared" si="5"/>
        <v>0</v>
      </c>
      <c r="F2191" s="29" t="str">
        <f t="shared" si="6"/>
        <v>0</v>
      </c>
      <c r="G2191" s="32" t="str">
        <f t="shared" si="7"/>
        <v>0</v>
      </c>
      <c r="H2191" s="39">
        <v>7464.84</v>
      </c>
      <c r="I2191" s="40"/>
      <c r="L2191" s="2"/>
      <c r="M2191" s="38"/>
      <c r="N2191" s="38"/>
      <c r="O2191" s="38"/>
    </row>
    <row r="2192">
      <c r="A2192" s="15" t="s">
        <v>35</v>
      </c>
      <c r="B2192" s="36" t="s">
        <v>2237</v>
      </c>
      <c r="C2192" s="15" t="s">
        <v>1991</v>
      </c>
      <c r="D2192" s="29" t="str">
        <f t="shared" si="1"/>
        <v>0</v>
      </c>
      <c r="E2192" s="29" t="str">
        <f t="shared" si="5"/>
        <v>0</v>
      </c>
      <c r="F2192" s="29" t="str">
        <f t="shared" si="6"/>
        <v>0</v>
      </c>
      <c r="G2192" s="32" t="str">
        <f t="shared" si="7"/>
        <v>0</v>
      </c>
      <c r="H2192" s="39">
        <v>4157.5</v>
      </c>
      <c r="I2192" s="40"/>
      <c r="L2192" s="2"/>
      <c r="M2192" s="38"/>
      <c r="N2192" s="38"/>
      <c r="O2192" s="38"/>
    </row>
    <row r="2193">
      <c r="A2193" s="15" t="s">
        <v>35</v>
      </c>
      <c r="B2193" s="36" t="s">
        <v>2238</v>
      </c>
      <c r="C2193" s="15" t="s">
        <v>1991</v>
      </c>
      <c r="D2193" s="29" t="str">
        <f t="shared" si="1"/>
        <v>0</v>
      </c>
      <c r="E2193" s="29" t="str">
        <f t="shared" si="5"/>
        <v>0</v>
      </c>
      <c r="F2193" s="29" t="str">
        <f t="shared" si="6"/>
        <v>0</v>
      </c>
      <c r="G2193" s="32" t="str">
        <f t="shared" si="7"/>
        <v>0</v>
      </c>
      <c r="H2193" s="39">
        <v>3420.16</v>
      </c>
      <c r="I2193" s="40"/>
      <c r="L2193" s="2"/>
      <c r="M2193" s="38"/>
      <c r="N2193" s="38"/>
      <c r="O2193" s="38"/>
    </row>
    <row r="2194">
      <c r="A2194" s="15" t="s">
        <v>35</v>
      </c>
      <c r="B2194" s="36" t="s">
        <v>2239</v>
      </c>
      <c r="C2194" s="15" t="s">
        <v>1991</v>
      </c>
      <c r="D2194" s="29" t="str">
        <f t="shared" si="1"/>
        <v>0</v>
      </c>
      <c r="E2194" s="29" t="str">
        <f t="shared" si="5"/>
        <v>0</v>
      </c>
      <c r="F2194" s="29" t="str">
        <f t="shared" si="6"/>
        <v>0</v>
      </c>
      <c r="G2194" s="32" t="str">
        <f t="shared" si="7"/>
        <v>0</v>
      </c>
      <c r="H2194" s="39">
        <v>3898.15</v>
      </c>
      <c r="I2194" s="40"/>
      <c r="L2194" s="2"/>
      <c r="M2194" s="38"/>
      <c r="N2194" s="38"/>
      <c r="O2194" s="38"/>
    </row>
    <row r="2195">
      <c r="A2195" s="15" t="s">
        <v>35</v>
      </c>
      <c r="B2195" s="36" t="s">
        <v>2240</v>
      </c>
      <c r="C2195" s="15" t="s">
        <v>1991</v>
      </c>
      <c r="D2195" s="29" t="str">
        <f t="shared" si="1"/>
        <v>0</v>
      </c>
      <c r="E2195" s="29" t="str">
        <f t="shared" si="5"/>
        <v>0</v>
      </c>
      <c r="F2195" s="29" t="str">
        <f t="shared" si="6"/>
        <v>0</v>
      </c>
      <c r="G2195" s="32" t="str">
        <f t="shared" si="7"/>
        <v>0</v>
      </c>
      <c r="H2195" s="39">
        <v>3220.37</v>
      </c>
      <c r="I2195" s="40"/>
      <c r="L2195" s="2"/>
      <c r="M2195" s="38"/>
      <c r="N2195" s="38"/>
      <c r="O2195" s="38"/>
    </row>
    <row r="2196">
      <c r="A2196" s="15" t="s">
        <v>35</v>
      </c>
      <c r="B2196" s="36" t="s">
        <v>2241</v>
      </c>
      <c r="C2196" s="15" t="s">
        <v>1991</v>
      </c>
      <c r="D2196" s="29" t="str">
        <f t="shared" si="1"/>
        <v>0</v>
      </c>
      <c r="E2196" s="29" t="str">
        <f t="shared" si="5"/>
        <v>0</v>
      </c>
      <c r="F2196" s="29" t="str">
        <f t="shared" si="6"/>
        <v>0</v>
      </c>
      <c r="G2196" s="32" t="str">
        <f t="shared" si="7"/>
        <v>0</v>
      </c>
      <c r="H2196" s="39">
        <v>46644.37</v>
      </c>
      <c r="I2196" s="40"/>
      <c r="L2196" s="2"/>
      <c r="M2196" s="38"/>
      <c r="N2196" s="38"/>
      <c r="O2196" s="38"/>
    </row>
    <row r="2197">
      <c r="A2197" s="15" t="s">
        <v>35</v>
      </c>
      <c r="B2197" s="36" t="s">
        <v>2242</v>
      </c>
      <c r="C2197" s="15" t="s">
        <v>1991</v>
      </c>
      <c r="D2197" s="29" t="str">
        <f t="shared" si="1"/>
        <v>0</v>
      </c>
      <c r="E2197" s="29" t="str">
        <f t="shared" si="5"/>
        <v>0</v>
      </c>
      <c r="F2197" s="29" t="str">
        <f t="shared" si="6"/>
        <v>0</v>
      </c>
      <c r="G2197" s="32" t="str">
        <f t="shared" si="7"/>
        <v>0</v>
      </c>
      <c r="H2197" s="39">
        <v>76512.16</v>
      </c>
      <c r="I2197" s="40"/>
      <c r="L2197" s="2"/>
      <c r="M2197" s="38"/>
      <c r="N2197" s="38"/>
      <c r="O2197" s="38"/>
    </row>
    <row r="2198">
      <c r="A2198" s="15" t="s">
        <v>35</v>
      </c>
      <c r="B2198" s="36" t="s">
        <v>2243</v>
      </c>
      <c r="C2198" s="15" t="s">
        <v>1991</v>
      </c>
      <c r="D2198" s="29" t="str">
        <f t="shared" si="1"/>
        <v>0</v>
      </c>
      <c r="E2198" s="29" t="str">
        <f t="shared" si="5"/>
        <v>0</v>
      </c>
      <c r="F2198" s="29" t="str">
        <f t="shared" si="6"/>
        <v>0</v>
      </c>
      <c r="G2198" s="32" t="str">
        <f t="shared" si="7"/>
        <v>0</v>
      </c>
      <c r="H2198" s="39">
        <v>59949.85</v>
      </c>
      <c r="I2198" s="40"/>
      <c r="L2198" s="2"/>
      <c r="M2198" s="38"/>
      <c r="N2198" s="38"/>
      <c r="O2198" s="38"/>
    </row>
    <row r="2199">
      <c r="A2199" s="15" t="s">
        <v>35</v>
      </c>
      <c r="B2199" s="36" t="s">
        <v>2244</v>
      </c>
      <c r="C2199" s="15" t="s">
        <v>1991</v>
      </c>
      <c r="D2199" s="29" t="str">
        <f t="shared" si="1"/>
        <v>0</v>
      </c>
      <c r="E2199" s="29" t="str">
        <f t="shared" si="5"/>
        <v>0</v>
      </c>
      <c r="F2199" s="29" t="str">
        <f t="shared" si="6"/>
        <v>0</v>
      </c>
      <c r="G2199" s="32" t="str">
        <f t="shared" si="7"/>
        <v>0</v>
      </c>
      <c r="H2199" s="39">
        <v>32198.45</v>
      </c>
      <c r="I2199" s="40"/>
      <c r="L2199" s="2"/>
      <c r="M2199" s="38"/>
      <c r="N2199" s="38"/>
      <c r="O2199" s="38"/>
    </row>
    <row r="2200">
      <c r="A2200" s="15" t="s">
        <v>35</v>
      </c>
      <c r="B2200" s="36" t="s">
        <v>2245</v>
      </c>
      <c r="C2200" s="15" t="s">
        <v>1991</v>
      </c>
      <c r="D2200" s="29" t="str">
        <f t="shared" si="1"/>
        <v>0</v>
      </c>
      <c r="E2200" s="29" t="str">
        <f t="shared" si="5"/>
        <v>0</v>
      </c>
      <c r="F2200" s="29" t="str">
        <f t="shared" si="6"/>
        <v>0</v>
      </c>
      <c r="G2200" s="32" t="str">
        <f t="shared" si="7"/>
        <v>0</v>
      </c>
      <c r="H2200" s="39">
        <v>5263.86</v>
      </c>
      <c r="I2200" s="40"/>
      <c r="L2200" s="2"/>
      <c r="M2200" s="38"/>
      <c r="N2200" s="38"/>
      <c r="O2200" s="38"/>
    </row>
    <row r="2201">
      <c r="A2201" s="15" t="s">
        <v>35</v>
      </c>
      <c r="B2201" s="36" t="s">
        <v>2246</v>
      </c>
      <c r="C2201" s="15" t="s">
        <v>1991</v>
      </c>
      <c r="D2201" s="29" t="str">
        <f t="shared" si="1"/>
        <v>0</v>
      </c>
      <c r="E2201" s="29" t="str">
        <f t="shared" si="5"/>
        <v>0</v>
      </c>
      <c r="F2201" s="29" t="str">
        <f t="shared" si="6"/>
        <v>0</v>
      </c>
      <c r="G2201" s="32" t="str">
        <f t="shared" si="7"/>
        <v>0</v>
      </c>
      <c r="H2201" s="39">
        <v>2457.34</v>
      </c>
      <c r="I2201" s="40"/>
      <c r="L2201" s="2"/>
      <c r="M2201" s="38"/>
      <c r="N2201" s="38"/>
      <c r="O2201" s="38"/>
    </row>
    <row r="2202">
      <c r="A2202" s="15" t="s">
        <v>35</v>
      </c>
      <c r="B2202" s="36" t="s">
        <v>2247</v>
      </c>
      <c r="C2202" s="15" t="s">
        <v>1991</v>
      </c>
      <c r="D2202" s="29" t="str">
        <f t="shared" si="1"/>
        <v>0</v>
      </c>
      <c r="E2202" s="29" t="str">
        <f t="shared" si="5"/>
        <v>0</v>
      </c>
      <c r="F2202" s="29" t="str">
        <f t="shared" si="6"/>
        <v>0</v>
      </c>
      <c r="G2202" s="32" t="str">
        <f t="shared" si="7"/>
        <v>0</v>
      </c>
      <c r="H2202" s="39">
        <v>1797.36</v>
      </c>
      <c r="I2202" s="40"/>
      <c r="L2202" s="2"/>
      <c r="M2202" s="38"/>
      <c r="N2202" s="38"/>
      <c r="O2202" s="38"/>
    </row>
    <row r="2203">
      <c r="A2203" s="15" t="s">
        <v>35</v>
      </c>
      <c r="B2203" s="36" t="s">
        <v>2248</v>
      </c>
      <c r="C2203" s="15" t="s">
        <v>1991</v>
      </c>
      <c r="D2203" s="29" t="str">
        <f t="shared" si="1"/>
        <v>0</v>
      </c>
      <c r="E2203" s="29" t="str">
        <f t="shared" si="5"/>
        <v>0</v>
      </c>
      <c r="F2203" s="29" t="str">
        <f t="shared" si="6"/>
        <v>0</v>
      </c>
      <c r="G2203" s="32" t="str">
        <f t="shared" si="7"/>
        <v>0</v>
      </c>
      <c r="H2203" s="39">
        <v>3800.33</v>
      </c>
      <c r="I2203" s="40"/>
      <c r="L2203" s="2"/>
      <c r="M2203" s="38"/>
      <c r="N2203" s="38"/>
      <c r="O2203" s="38"/>
    </row>
    <row r="2204">
      <c r="A2204" s="15" t="s">
        <v>35</v>
      </c>
      <c r="B2204" s="36" t="s">
        <v>2249</v>
      </c>
      <c r="C2204" s="15" t="s">
        <v>1991</v>
      </c>
      <c r="D2204" s="29" t="str">
        <f t="shared" si="1"/>
        <v>0</v>
      </c>
      <c r="E2204" s="29" t="str">
        <f t="shared" si="5"/>
        <v>0</v>
      </c>
      <c r="F2204" s="29" t="str">
        <f t="shared" si="6"/>
        <v>0</v>
      </c>
      <c r="G2204" s="32" t="str">
        <f t="shared" si="7"/>
        <v>0</v>
      </c>
      <c r="H2204" s="39">
        <v>5902.37</v>
      </c>
      <c r="I2204" s="40"/>
      <c r="L2204" s="2"/>
      <c r="M2204" s="38"/>
      <c r="N2204" s="38"/>
      <c r="O2204" s="38"/>
    </row>
    <row r="2205">
      <c r="A2205" s="15" t="s">
        <v>35</v>
      </c>
      <c r="B2205" s="36" t="s">
        <v>2250</v>
      </c>
      <c r="C2205" s="15" t="s">
        <v>1991</v>
      </c>
      <c r="D2205" s="29" t="str">
        <f t="shared" si="1"/>
        <v>0</v>
      </c>
      <c r="E2205" s="29" t="str">
        <f t="shared" si="5"/>
        <v>0</v>
      </c>
      <c r="F2205" s="29" t="str">
        <f t="shared" si="6"/>
        <v>0</v>
      </c>
      <c r="G2205" s="32" t="str">
        <f t="shared" si="7"/>
        <v>0</v>
      </c>
      <c r="H2205" s="39">
        <v>44578.78</v>
      </c>
      <c r="I2205" s="40"/>
      <c r="L2205" s="2"/>
      <c r="M2205" s="38"/>
      <c r="N2205" s="38"/>
      <c r="O2205" s="38"/>
    </row>
    <row r="2206">
      <c r="A2206" s="15" t="s">
        <v>35</v>
      </c>
      <c r="B2206" s="36" t="s">
        <v>2251</v>
      </c>
      <c r="C2206" s="15" t="s">
        <v>1991</v>
      </c>
      <c r="D2206" s="29" t="str">
        <f t="shared" si="1"/>
        <v>0</v>
      </c>
      <c r="E2206" s="29" t="str">
        <f t="shared" si="5"/>
        <v>0</v>
      </c>
      <c r="F2206" s="29" t="str">
        <f t="shared" si="6"/>
        <v>0</v>
      </c>
      <c r="G2206" s="32" t="str">
        <f t="shared" si="7"/>
        <v>0</v>
      </c>
      <c r="H2206" s="39">
        <v>31490.51</v>
      </c>
      <c r="I2206" s="40"/>
      <c r="L2206" s="2"/>
      <c r="M2206" s="38"/>
      <c r="N2206" s="38"/>
      <c r="O2206" s="38"/>
    </row>
    <row r="2207">
      <c r="A2207" s="15" t="s">
        <v>35</v>
      </c>
      <c r="B2207" s="36" t="s">
        <v>2252</v>
      </c>
      <c r="C2207" s="15" t="s">
        <v>1991</v>
      </c>
      <c r="D2207" s="29" t="str">
        <f t="shared" si="1"/>
        <v>0</v>
      </c>
      <c r="E2207" s="29" t="str">
        <f t="shared" si="5"/>
        <v>0</v>
      </c>
      <c r="F2207" s="29" t="str">
        <f t="shared" si="6"/>
        <v>0</v>
      </c>
      <c r="G2207" s="32" t="str">
        <f t="shared" si="7"/>
        <v>0</v>
      </c>
      <c r="H2207" s="39">
        <v>45815.53</v>
      </c>
      <c r="I2207" s="40"/>
      <c r="L2207" s="2"/>
      <c r="M2207" s="38"/>
      <c r="N2207" s="38"/>
      <c r="O2207" s="38"/>
    </row>
    <row r="2208">
      <c r="A2208" s="15" t="s">
        <v>35</v>
      </c>
      <c r="B2208" s="36" t="s">
        <v>2253</v>
      </c>
      <c r="C2208" s="15" t="s">
        <v>1991</v>
      </c>
      <c r="D2208" s="29" t="str">
        <f t="shared" si="1"/>
        <v>0</v>
      </c>
      <c r="E2208" s="29" t="str">
        <f t="shared" si="5"/>
        <v>0</v>
      </c>
      <c r="F2208" s="29" t="str">
        <f t="shared" si="6"/>
        <v>0</v>
      </c>
      <c r="G2208" s="32" t="str">
        <f t="shared" si="7"/>
        <v>0</v>
      </c>
      <c r="H2208" s="39">
        <v>9887.82</v>
      </c>
      <c r="I2208" s="40"/>
      <c r="L2208" s="2"/>
      <c r="M2208" s="38"/>
      <c r="N2208" s="38"/>
      <c r="O2208" s="38"/>
    </row>
    <row r="2209">
      <c r="A2209" s="15" t="s">
        <v>35</v>
      </c>
      <c r="B2209" s="36" t="s">
        <v>2254</v>
      </c>
      <c r="C2209" s="15" t="s">
        <v>1991</v>
      </c>
      <c r="D2209" s="29" t="str">
        <f t="shared" si="1"/>
        <v>0</v>
      </c>
      <c r="E2209" s="29" t="str">
        <f t="shared" si="5"/>
        <v>0</v>
      </c>
      <c r="F2209" s="29" t="str">
        <f t="shared" si="6"/>
        <v>0</v>
      </c>
      <c r="G2209" s="32" t="str">
        <f t="shared" si="7"/>
        <v>0</v>
      </c>
      <c r="H2209" s="39">
        <v>73254.93</v>
      </c>
      <c r="I2209" s="40"/>
      <c r="L2209" s="2"/>
      <c r="M2209" s="38"/>
      <c r="N2209" s="38"/>
      <c r="O2209" s="38"/>
    </row>
    <row r="2210">
      <c r="A2210" s="15" t="s">
        <v>35</v>
      </c>
      <c r="B2210" s="36" t="s">
        <v>2255</v>
      </c>
      <c r="C2210" s="15" t="s">
        <v>1991</v>
      </c>
      <c r="D2210" s="29" t="str">
        <f t="shared" si="1"/>
        <v>0</v>
      </c>
      <c r="E2210" s="29" t="str">
        <f t="shared" si="5"/>
        <v>0</v>
      </c>
      <c r="F2210" s="29" t="str">
        <f t="shared" si="6"/>
        <v>0</v>
      </c>
      <c r="G2210" s="32" t="str">
        <f t="shared" si="7"/>
        <v>0</v>
      </c>
      <c r="H2210" s="39">
        <v>49331.7</v>
      </c>
      <c r="I2210" s="40"/>
      <c r="L2210" s="2"/>
      <c r="M2210" s="38"/>
      <c r="N2210" s="38"/>
      <c r="O2210" s="38"/>
    </row>
    <row r="2211">
      <c r="A2211" s="15" t="s">
        <v>35</v>
      </c>
      <c r="B2211" s="36" t="s">
        <v>2256</v>
      </c>
      <c r="C2211" s="15" t="s">
        <v>1991</v>
      </c>
      <c r="D2211" s="29" t="str">
        <f t="shared" si="1"/>
        <v>0</v>
      </c>
      <c r="E2211" s="29" t="str">
        <f t="shared" si="5"/>
        <v>0</v>
      </c>
      <c r="F2211" s="29" t="str">
        <f t="shared" si="6"/>
        <v>0</v>
      </c>
      <c r="G2211" s="32" t="str">
        <f t="shared" si="7"/>
        <v>0</v>
      </c>
      <c r="H2211" s="39">
        <v>21802.95</v>
      </c>
      <c r="I2211" s="40"/>
      <c r="L2211" s="2"/>
      <c r="M2211" s="38"/>
      <c r="N2211" s="38"/>
      <c r="O2211" s="38"/>
    </row>
    <row r="2212">
      <c r="A2212" s="15" t="s">
        <v>35</v>
      </c>
      <c r="B2212" s="36" t="s">
        <v>2257</v>
      </c>
      <c r="C2212" s="15" t="s">
        <v>1991</v>
      </c>
      <c r="D2212" s="29" t="str">
        <f t="shared" si="1"/>
        <v>0</v>
      </c>
      <c r="E2212" s="29" t="str">
        <f t="shared" si="5"/>
        <v>0</v>
      </c>
      <c r="F2212" s="29" t="str">
        <f t="shared" si="6"/>
        <v>0</v>
      </c>
      <c r="G2212" s="32" t="str">
        <f t="shared" si="7"/>
        <v>0</v>
      </c>
      <c r="H2212" s="39">
        <v>37007.51</v>
      </c>
      <c r="I2212" s="40"/>
      <c r="L2212" s="2"/>
      <c r="M2212" s="38"/>
      <c r="N2212" s="38"/>
      <c r="O2212" s="38"/>
    </row>
    <row r="2213">
      <c r="A2213" s="15" t="s">
        <v>35</v>
      </c>
      <c r="B2213" s="36" t="s">
        <v>2258</v>
      </c>
      <c r="C2213" s="15" t="s">
        <v>1991</v>
      </c>
      <c r="D2213" s="29" t="str">
        <f t="shared" si="1"/>
        <v>0</v>
      </c>
      <c r="E2213" s="29" t="str">
        <f t="shared" si="5"/>
        <v>0</v>
      </c>
      <c r="F2213" s="29" t="str">
        <f t="shared" si="6"/>
        <v>0</v>
      </c>
      <c r="G2213" s="32" t="str">
        <f t="shared" si="7"/>
        <v>0</v>
      </c>
      <c r="H2213" s="39">
        <v>34178.03</v>
      </c>
      <c r="I2213" s="40"/>
      <c r="L2213" s="2"/>
      <c r="M2213" s="38"/>
      <c r="N2213" s="38"/>
      <c r="O2213" s="38"/>
    </row>
    <row r="2214">
      <c r="A2214" s="15" t="s">
        <v>35</v>
      </c>
      <c r="B2214" s="36" t="s">
        <v>2259</v>
      </c>
      <c r="C2214" s="15" t="s">
        <v>1991</v>
      </c>
      <c r="D2214" s="29" t="str">
        <f t="shared" si="1"/>
        <v>0</v>
      </c>
      <c r="E2214" s="29" t="str">
        <f t="shared" si="5"/>
        <v>0</v>
      </c>
      <c r="F2214" s="29" t="str">
        <f t="shared" si="6"/>
        <v>0</v>
      </c>
      <c r="G2214" s="32" t="str">
        <f t="shared" si="7"/>
        <v>0</v>
      </c>
      <c r="H2214" s="39">
        <v>5203.06</v>
      </c>
      <c r="I2214" s="40"/>
      <c r="L2214" s="2"/>
      <c r="M2214" s="38"/>
      <c r="N2214" s="38"/>
      <c r="O2214" s="38"/>
    </row>
    <row r="2215">
      <c r="A2215" s="15" t="s">
        <v>35</v>
      </c>
      <c r="B2215" s="36" t="s">
        <v>2260</v>
      </c>
      <c r="C2215" s="15" t="s">
        <v>1991</v>
      </c>
      <c r="D2215" s="29" t="str">
        <f t="shared" si="1"/>
        <v>0</v>
      </c>
      <c r="E2215" s="29" t="str">
        <f t="shared" si="5"/>
        <v>0</v>
      </c>
      <c r="F2215" s="29" t="str">
        <f t="shared" si="6"/>
        <v>0</v>
      </c>
      <c r="G2215" s="32" t="str">
        <f t="shared" si="7"/>
        <v>0</v>
      </c>
      <c r="H2215" s="39">
        <v>2537.21</v>
      </c>
      <c r="I2215" s="40"/>
      <c r="L2215" s="2"/>
      <c r="M2215" s="38"/>
      <c r="N2215" s="38"/>
      <c r="O2215" s="38"/>
    </row>
    <row r="2216">
      <c r="A2216" s="15" t="s">
        <v>35</v>
      </c>
      <c r="B2216" s="36" t="s">
        <v>2261</v>
      </c>
      <c r="C2216" s="15" t="s">
        <v>1991</v>
      </c>
      <c r="D2216" s="29" t="str">
        <f t="shared" si="1"/>
        <v>0</v>
      </c>
      <c r="E2216" s="29" t="str">
        <f t="shared" si="5"/>
        <v>0</v>
      </c>
      <c r="F2216" s="29" t="str">
        <f t="shared" si="6"/>
        <v>0</v>
      </c>
      <c r="G2216" s="32" t="str">
        <f t="shared" si="7"/>
        <v>0</v>
      </c>
      <c r="H2216" s="39">
        <v>2945.99</v>
      </c>
      <c r="I2216" s="40"/>
      <c r="L2216" s="2"/>
      <c r="M2216" s="38"/>
      <c r="N2216" s="38"/>
      <c r="O2216" s="38"/>
    </row>
    <row r="2217">
      <c r="A2217" s="15" t="s">
        <v>35</v>
      </c>
      <c r="B2217" s="36" t="s">
        <v>2262</v>
      </c>
      <c r="C2217" s="15" t="s">
        <v>1991</v>
      </c>
      <c r="D2217" s="29" t="str">
        <f t="shared" si="1"/>
        <v>0</v>
      </c>
      <c r="E2217" s="29" t="str">
        <f t="shared" si="5"/>
        <v>0</v>
      </c>
      <c r="F2217" s="29" t="str">
        <f t="shared" si="6"/>
        <v>0</v>
      </c>
      <c r="G2217" s="32" t="str">
        <f t="shared" si="7"/>
        <v>0</v>
      </c>
      <c r="H2217" s="39">
        <v>44612.22</v>
      </c>
      <c r="I2217" s="40"/>
      <c r="L2217" s="2"/>
      <c r="M2217" s="38"/>
      <c r="N2217" s="38"/>
      <c r="O2217" s="38"/>
    </row>
    <row r="2218">
      <c r="A2218" s="15" t="s">
        <v>35</v>
      </c>
      <c r="B2218" s="36" t="s">
        <v>2263</v>
      </c>
      <c r="C2218" s="15" t="s">
        <v>1991</v>
      </c>
      <c r="D2218" s="29" t="str">
        <f t="shared" si="1"/>
        <v>0</v>
      </c>
      <c r="E2218" s="29" t="str">
        <f t="shared" si="5"/>
        <v>0</v>
      </c>
      <c r="F2218" s="29" t="str">
        <f t="shared" si="6"/>
        <v>0</v>
      </c>
      <c r="G2218" s="32" t="str">
        <f t="shared" si="7"/>
        <v>0</v>
      </c>
      <c r="H2218" s="39">
        <v>16959.54</v>
      </c>
      <c r="I2218" s="40"/>
      <c r="L2218" s="2"/>
      <c r="M2218" s="38"/>
      <c r="N2218" s="38"/>
      <c r="O2218" s="38"/>
    </row>
    <row r="2219">
      <c r="A2219" s="15" t="s">
        <v>35</v>
      </c>
      <c r="B2219" s="36" t="s">
        <v>2264</v>
      </c>
      <c r="C2219" s="15" t="s">
        <v>1991</v>
      </c>
      <c r="D2219" s="29" t="str">
        <f t="shared" si="1"/>
        <v>0</v>
      </c>
      <c r="E2219" s="29" t="str">
        <f t="shared" si="5"/>
        <v>0</v>
      </c>
      <c r="F2219" s="29" t="str">
        <f t="shared" si="6"/>
        <v>0</v>
      </c>
      <c r="G2219" s="32" t="str">
        <f t="shared" si="7"/>
        <v>0</v>
      </c>
      <c r="H2219" s="39">
        <v>2063.37</v>
      </c>
      <c r="I2219" s="40"/>
      <c r="L2219" s="2"/>
      <c r="M2219" s="38"/>
      <c r="N2219" s="38"/>
      <c r="O2219" s="38"/>
    </row>
    <row r="2220">
      <c r="A2220" s="15" t="s">
        <v>35</v>
      </c>
      <c r="B2220" s="36" t="s">
        <v>2265</v>
      </c>
      <c r="C2220" s="15" t="s">
        <v>1991</v>
      </c>
      <c r="D2220" s="29" t="str">
        <f t="shared" si="1"/>
        <v>0</v>
      </c>
      <c r="E2220" s="29" t="str">
        <f t="shared" si="5"/>
        <v>0</v>
      </c>
      <c r="F2220" s="29" t="str">
        <f t="shared" si="6"/>
        <v>0</v>
      </c>
      <c r="G2220" s="32" t="str">
        <f t="shared" si="7"/>
        <v>0</v>
      </c>
      <c r="H2220" s="39">
        <v>3159.99</v>
      </c>
      <c r="I2220" s="40"/>
      <c r="L2220" s="2"/>
      <c r="M2220" s="38"/>
      <c r="N2220" s="38"/>
      <c r="O2220" s="38"/>
    </row>
    <row r="2221">
      <c r="A2221" s="15" t="s">
        <v>35</v>
      </c>
      <c r="B2221" s="36" t="s">
        <v>2266</v>
      </c>
      <c r="C2221" s="15" t="s">
        <v>1991</v>
      </c>
      <c r="D2221" s="29" t="str">
        <f t="shared" si="1"/>
        <v>0</v>
      </c>
      <c r="E2221" s="29" t="str">
        <f t="shared" si="5"/>
        <v>0</v>
      </c>
      <c r="F2221" s="29" t="str">
        <f t="shared" si="6"/>
        <v>0</v>
      </c>
      <c r="G2221" s="32" t="str">
        <f t="shared" si="7"/>
        <v>0</v>
      </c>
      <c r="H2221" s="39">
        <v>1716.99</v>
      </c>
      <c r="I2221" s="40"/>
      <c r="L2221" s="2"/>
      <c r="M2221" s="38"/>
      <c r="N2221" s="38"/>
      <c r="O2221" s="38"/>
    </row>
    <row r="2222">
      <c r="A2222" s="15" t="s">
        <v>35</v>
      </c>
      <c r="B2222" s="36" t="s">
        <v>2267</v>
      </c>
      <c r="C2222" s="15" t="s">
        <v>1991</v>
      </c>
      <c r="D2222" s="29" t="str">
        <f t="shared" si="1"/>
        <v>0</v>
      </c>
      <c r="E2222" s="29" t="str">
        <f t="shared" si="5"/>
        <v>0</v>
      </c>
      <c r="F2222" s="29" t="str">
        <f t="shared" si="6"/>
        <v>0</v>
      </c>
      <c r="G2222" s="32" t="str">
        <f t="shared" si="7"/>
        <v>0</v>
      </c>
      <c r="H2222" s="39">
        <v>1760.77</v>
      </c>
      <c r="I2222" s="40"/>
      <c r="L2222" s="2"/>
      <c r="M2222" s="38"/>
      <c r="N2222" s="38"/>
      <c r="O2222" s="38"/>
    </row>
    <row r="2223">
      <c r="A2223" s="15" t="s">
        <v>35</v>
      </c>
      <c r="B2223" s="36" t="s">
        <v>2268</v>
      </c>
      <c r="C2223" s="15" t="s">
        <v>1991</v>
      </c>
      <c r="D2223" s="29" t="str">
        <f t="shared" si="1"/>
        <v>0</v>
      </c>
      <c r="E2223" s="29" t="str">
        <f t="shared" si="5"/>
        <v>0</v>
      </c>
      <c r="F2223" s="29" t="str">
        <f t="shared" si="6"/>
        <v>0</v>
      </c>
      <c r="G2223" s="32" t="str">
        <f t="shared" si="7"/>
        <v>0</v>
      </c>
      <c r="H2223" s="39">
        <v>59040.05</v>
      </c>
      <c r="I2223" s="40"/>
      <c r="L2223" s="2"/>
      <c r="M2223" s="38"/>
      <c r="N2223" s="38"/>
      <c r="O2223" s="38"/>
    </row>
    <row r="2224">
      <c r="A2224" s="15" t="s">
        <v>35</v>
      </c>
      <c r="B2224" s="36" t="s">
        <v>2269</v>
      </c>
      <c r="C2224" s="15" t="s">
        <v>1991</v>
      </c>
      <c r="D2224" s="29" t="str">
        <f t="shared" si="1"/>
        <v>0</v>
      </c>
      <c r="E2224" s="29" t="str">
        <f t="shared" si="5"/>
        <v>0</v>
      </c>
      <c r="F2224" s="29" t="str">
        <f t="shared" si="6"/>
        <v>0</v>
      </c>
      <c r="G2224" s="32" t="str">
        <f t="shared" si="7"/>
        <v>0</v>
      </c>
      <c r="H2224" s="39">
        <v>38310.14</v>
      </c>
      <c r="I2224" s="40"/>
      <c r="L2224" s="2"/>
      <c r="M2224" s="38"/>
      <c r="N2224" s="38"/>
      <c r="O2224" s="38"/>
    </row>
    <row r="2225">
      <c r="A2225" s="15" t="s">
        <v>35</v>
      </c>
      <c r="B2225" s="36" t="s">
        <v>2270</v>
      </c>
      <c r="C2225" s="15" t="s">
        <v>1991</v>
      </c>
      <c r="D2225" s="29" t="str">
        <f t="shared" si="1"/>
        <v>0</v>
      </c>
      <c r="E2225" s="29" t="str">
        <f t="shared" si="5"/>
        <v>0</v>
      </c>
      <c r="F2225" s="29" t="str">
        <f t="shared" si="6"/>
        <v>0</v>
      </c>
      <c r="G2225" s="32" t="str">
        <f t="shared" si="7"/>
        <v>0</v>
      </c>
      <c r="H2225" s="39">
        <v>82025.35</v>
      </c>
      <c r="I2225" s="40"/>
      <c r="L2225" s="2"/>
      <c r="M2225" s="38"/>
      <c r="N2225" s="38"/>
      <c r="O2225" s="38"/>
    </row>
    <row r="2226">
      <c r="A2226" s="15" t="s">
        <v>35</v>
      </c>
      <c r="B2226" s="36" t="s">
        <v>2271</v>
      </c>
      <c r="C2226" s="15" t="s">
        <v>1991</v>
      </c>
      <c r="D2226" s="29" t="str">
        <f t="shared" si="1"/>
        <v>0</v>
      </c>
      <c r="E2226" s="29" t="str">
        <f t="shared" si="5"/>
        <v>0</v>
      </c>
      <c r="F2226" s="29" t="str">
        <f t="shared" si="6"/>
        <v>0</v>
      </c>
      <c r="G2226" s="32" t="str">
        <f t="shared" si="7"/>
        <v>0</v>
      </c>
      <c r="H2226" s="39">
        <v>39892.37</v>
      </c>
      <c r="I2226" s="40"/>
      <c r="L2226" s="2"/>
      <c r="M2226" s="38"/>
      <c r="N2226" s="38"/>
      <c r="O2226" s="38"/>
    </row>
    <row r="2227">
      <c r="A2227" s="15" t="s">
        <v>35</v>
      </c>
      <c r="B2227" s="36" t="s">
        <v>2272</v>
      </c>
      <c r="C2227" s="15" t="s">
        <v>1991</v>
      </c>
      <c r="D2227" s="29" t="str">
        <f t="shared" si="1"/>
        <v>0</v>
      </c>
      <c r="E2227" s="29" t="str">
        <f t="shared" si="5"/>
        <v>0</v>
      </c>
      <c r="F2227" s="29" t="str">
        <f t="shared" si="6"/>
        <v>0</v>
      </c>
      <c r="G2227" s="32" t="str">
        <f t="shared" si="7"/>
        <v>0</v>
      </c>
      <c r="H2227" s="39">
        <v>63386.1</v>
      </c>
      <c r="I2227" s="40"/>
      <c r="L2227" s="2"/>
      <c r="M2227" s="38"/>
      <c r="N2227" s="38"/>
      <c r="O2227" s="38"/>
    </row>
    <row r="2228">
      <c r="A2228" s="15" t="s">
        <v>35</v>
      </c>
      <c r="B2228" s="36" t="s">
        <v>2273</v>
      </c>
      <c r="C2228" s="15" t="s">
        <v>1991</v>
      </c>
      <c r="D2228" s="29" t="str">
        <f t="shared" si="1"/>
        <v>0</v>
      </c>
      <c r="E2228" s="29" t="str">
        <f t="shared" si="5"/>
        <v>0</v>
      </c>
      <c r="F2228" s="29" t="str">
        <f t="shared" si="6"/>
        <v>0</v>
      </c>
      <c r="G2228" s="32" t="str">
        <f t="shared" si="7"/>
        <v>0</v>
      </c>
      <c r="H2228" s="39">
        <v>47272.64</v>
      </c>
      <c r="I2228" s="40"/>
      <c r="L2228" s="2"/>
      <c r="M2228" s="38"/>
      <c r="N2228" s="38"/>
      <c r="O2228" s="38"/>
    </row>
    <row r="2229">
      <c r="A2229" s="15" t="s">
        <v>35</v>
      </c>
      <c r="B2229" s="36" t="s">
        <v>2274</v>
      </c>
      <c r="C2229" s="15" t="s">
        <v>1991</v>
      </c>
      <c r="D2229" s="29" t="str">
        <f t="shared" si="1"/>
        <v>0</v>
      </c>
      <c r="E2229" s="29" t="str">
        <f t="shared" si="5"/>
        <v>0</v>
      </c>
      <c r="F2229" s="29" t="str">
        <f t="shared" si="6"/>
        <v>0</v>
      </c>
      <c r="G2229" s="32" t="str">
        <f t="shared" si="7"/>
        <v>0</v>
      </c>
      <c r="H2229" s="39">
        <v>19788.05</v>
      </c>
      <c r="I2229" s="40"/>
      <c r="L2229" s="2"/>
      <c r="M2229" s="38"/>
      <c r="N2229" s="38"/>
      <c r="O2229" s="38"/>
    </row>
    <row r="2230">
      <c r="A2230" s="15" t="s">
        <v>35</v>
      </c>
      <c r="B2230" s="36" t="s">
        <v>2275</v>
      </c>
      <c r="C2230" s="15" t="s">
        <v>1991</v>
      </c>
      <c r="D2230" s="29" t="str">
        <f t="shared" si="1"/>
        <v>0</v>
      </c>
      <c r="E2230" s="29" t="str">
        <f t="shared" si="5"/>
        <v>0</v>
      </c>
      <c r="F2230" s="29" t="str">
        <f t="shared" si="6"/>
        <v>0</v>
      </c>
      <c r="G2230" s="32" t="str">
        <f t="shared" si="7"/>
        <v>0</v>
      </c>
      <c r="H2230" s="39">
        <v>2544.09</v>
      </c>
      <c r="I2230" s="40"/>
      <c r="L2230" s="2"/>
      <c r="M2230" s="38"/>
      <c r="N2230" s="38"/>
      <c r="O2230" s="38"/>
    </row>
    <row r="2231">
      <c r="A2231" s="15" t="s">
        <v>35</v>
      </c>
      <c r="B2231" s="36" t="s">
        <v>2276</v>
      </c>
      <c r="C2231" s="15" t="s">
        <v>1991</v>
      </c>
      <c r="D2231" s="29" t="str">
        <f t="shared" si="1"/>
        <v>0</v>
      </c>
      <c r="E2231" s="29" t="str">
        <f t="shared" si="5"/>
        <v>0</v>
      </c>
      <c r="F2231" s="29" t="str">
        <f t="shared" si="6"/>
        <v>0</v>
      </c>
      <c r="G2231" s="32" t="str">
        <f t="shared" si="7"/>
        <v>0</v>
      </c>
      <c r="H2231" s="39">
        <v>36655.66</v>
      </c>
      <c r="I2231" s="40"/>
      <c r="L2231" s="2"/>
      <c r="M2231" s="38"/>
      <c r="N2231" s="38"/>
      <c r="O2231" s="38"/>
    </row>
    <row r="2232">
      <c r="A2232" s="15" t="s">
        <v>35</v>
      </c>
      <c r="B2232" s="36" t="s">
        <v>2277</v>
      </c>
      <c r="C2232" s="15" t="s">
        <v>1991</v>
      </c>
      <c r="D2232" s="29" t="str">
        <f t="shared" si="1"/>
        <v>0</v>
      </c>
      <c r="E2232" s="29" t="str">
        <f t="shared" si="5"/>
        <v>0</v>
      </c>
      <c r="F2232" s="29" t="str">
        <f t="shared" si="6"/>
        <v>0</v>
      </c>
      <c r="G2232" s="32" t="str">
        <f t="shared" si="7"/>
        <v>0</v>
      </c>
      <c r="H2232" s="39">
        <v>16094.09</v>
      </c>
      <c r="I2232" s="40"/>
      <c r="L2232" s="2"/>
      <c r="M2232" s="38"/>
      <c r="N2232" s="38"/>
      <c r="O2232" s="38"/>
    </row>
    <row r="2233">
      <c r="A2233" s="15" t="s">
        <v>35</v>
      </c>
      <c r="B2233" s="36" t="s">
        <v>2278</v>
      </c>
      <c r="C2233" s="15" t="s">
        <v>1991</v>
      </c>
      <c r="D2233" s="29" t="str">
        <f t="shared" si="1"/>
        <v>0</v>
      </c>
      <c r="E2233" s="29" t="str">
        <f t="shared" si="5"/>
        <v>0</v>
      </c>
      <c r="F2233" s="29" t="str">
        <f t="shared" si="6"/>
        <v>0</v>
      </c>
      <c r="G2233" s="32" t="str">
        <f t="shared" si="7"/>
        <v>0</v>
      </c>
      <c r="H2233" s="39">
        <v>50722.51</v>
      </c>
      <c r="I2233" s="40"/>
      <c r="L2233" s="2"/>
      <c r="M2233" s="38"/>
      <c r="N2233" s="38"/>
      <c r="O2233" s="38"/>
    </row>
    <row r="2234">
      <c r="A2234" s="15" t="s">
        <v>35</v>
      </c>
      <c r="B2234" s="36" t="s">
        <v>2279</v>
      </c>
      <c r="C2234" s="15" t="s">
        <v>1991</v>
      </c>
      <c r="D2234" s="29" t="str">
        <f t="shared" si="1"/>
        <v>0</v>
      </c>
      <c r="E2234" s="29" t="str">
        <f t="shared" si="5"/>
        <v>0</v>
      </c>
      <c r="F2234" s="29" t="str">
        <f t="shared" si="6"/>
        <v>0</v>
      </c>
      <c r="G2234" s="32" t="str">
        <f t="shared" si="7"/>
        <v>0</v>
      </c>
      <c r="H2234" s="39">
        <v>3052.85</v>
      </c>
      <c r="I2234" s="40"/>
      <c r="L2234" s="2"/>
      <c r="M2234" s="38"/>
      <c r="N2234" s="38"/>
      <c r="O2234" s="38"/>
    </row>
    <row r="2235">
      <c r="A2235" s="15" t="s">
        <v>35</v>
      </c>
      <c r="B2235" s="36" t="s">
        <v>2280</v>
      </c>
      <c r="C2235" s="15" t="s">
        <v>1991</v>
      </c>
      <c r="D2235" s="29" t="str">
        <f t="shared" si="1"/>
        <v>0</v>
      </c>
      <c r="E2235" s="29" t="str">
        <f t="shared" si="5"/>
        <v>0</v>
      </c>
      <c r="F2235" s="29" t="str">
        <f t="shared" si="6"/>
        <v>0</v>
      </c>
      <c r="G2235" s="32" t="str">
        <f t="shared" si="7"/>
        <v>0</v>
      </c>
      <c r="H2235" s="39">
        <v>2483.13</v>
      </c>
      <c r="I2235" s="40"/>
      <c r="L2235" s="2"/>
      <c r="M2235" s="38"/>
      <c r="N2235" s="38"/>
      <c r="O2235" s="38"/>
    </row>
    <row r="2236">
      <c r="A2236" s="15" t="s">
        <v>35</v>
      </c>
      <c r="B2236" s="36" t="s">
        <v>2281</v>
      </c>
      <c r="C2236" s="15" t="s">
        <v>1991</v>
      </c>
      <c r="D2236" s="29" t="str">
        <f t="shared" si="1"/>
        <v>0</v>
      </c>
      <c r="E2236" s="29" t="str">
        <f t="shared" si="5"/>
        <v>0</v>
      </c>
      <c r="F2236" s="29" t="str">
        <f t="shared" si="6"/>
        <v>0</v>
      </c>
      <c r="G2236" s="32" t="str">
        <f t="shared" si="7"/>
        <v>0</v>
      </c>
      <c r="H2236" s="39">
        <v>3122.66</v>
      </c>
      <c r="I2236" s="40"/>
      <c r="L2236" s="2"/>
      <c r="M2236" s="38"/>
      <c r="N2236" s="38"/>
      <c r="O2236" s="38"/>
    </row>
    <row r="2237">
      <c r="A2237" s="15" t="s">
        <v>35</v>
      </c>
      <c r="B2237" s="36" t="s">
        <v>2282</v>
      </c>
      <c r="C2237" s="15" t="s">
        <v>1991</v>
      </c>
      <c r="D2237" s="29" t="str">
        <f t="shared" si="1"/>
        <v>0</v>
      </c>
      <c r="E2237" s="29" t="str">
        <f t="shared" si="5"/>
        <v>0</v>
      </c>
      <c r="F2237" s="29" t="str">
        <f t="shared" si="6"/>
        <v>0</v>
      </c>
      <c r="G2237" s="32" t="str">
        <f t="shared" si="7"/>
        <v>0</v>
      </c>
      <c r="H2237" s="39">
        <v>74532.82</v>
      </c>
      <c r="I2237" s="40"/>
      <c r="L2237" s="2"/>
      <c r="M2237" s="38"/>
      <c r="N2237" s="38"/>
      <c r="O2237" s="38"/>
    </row>
    <row r="2238">
      <c r="A2238" s="15" t="s">
        <v>35</v>
      </c>
      <c r="B2238" s="36" t="s">
        <v>2283</v>
      </c>
      <c r="C2238" s="15" t="s">
        <v>1991</v>
      </c>
      <c r="D2238" s="29" t="str">
        <f t="shared" si="1"/>
        <v>0</v>
      </c>
      <c r="E2238" s="29" t="str">
        <f t="shared" si="5"/>
        <v>0</v>
      </c>
      <c r="F2238" s="29" t="str">
        <f t="shared" si="6"/>
        <v>0</v>
      </c>
      <c r="G2238" s="32" t="str">
        <f t="shared" si="7"/>
        <v>0</v>
      </c>
      <c r="H2238" s="39">
        <v>120607.2</v>
      </c>
      <c r="I2238" s="40"/>
      <c r="L2238" s="2"/>
      <c r="M2238" s="38"/>
      <c r="N2238" s="38"/>
      <c r="O2238" s="38"/>
    </row>
    <row r="2239">
      <c r="A2239" s="15" t="s">
        <v>35</v>
      </c>
      <c r="B2239" s="36" t="s">
        <v>2284</v>
      </c>
      <c r="C2239" s="15" t="s">
        <v>1991</v>
      </c>
      <c r="D2239" s="29" t="str">
        <f t="shared" si="1"/>
        <v>0</v>
      </c>
      <c r="E2239" s="29" t="str">
        <f t="shared" si="5"/>
        <v>0</v>
      </c>
      <c r="F2239" s="29" t="str">
        <f t="shared" si="6"/>
        <v>0</v>
      </c>
      <c r="G2239" s="32" t="str">
        <f t="shared" si="7"/>
        <v>0</v>
      </c>
      <c r="H2239" s="39">
        <v>26746.98</v>
      </c>
      <c r="I2239" s="40"/>
      <c r="L2239" s="2"/>
      <c r="M2239" s="38"/>
      <c r="N2239" s="38"/>
      <c r="O2239" s="38"/>
    </row>
    <row r="2240">
      <c r="A2240" s="15" t="s">
        <v>35</v>
      </c>
      <c r="B2240" s="36" t="s">
        <v>2285</v>
      </c>
      <c r="C2240" s="15" t="s">
        <v>1991</v>
      </c>
      <c r="D2240" s="29" t="str">
        <f t="shared" si="1"/>
        <v>0</v>
      </c>
      <c r="E2240" s="29" t="str">
        <f t="shared" si="5"/>
        <v>0</v>
      </c>
      <c r="F2240" s="29" t="str">
        <f t="shared" si="6"/>
        <v>0</v>
      </c>
      <c r="G2240" s="32" t="str">
        <f t="shared" si="7"/>
        <v>0</v>
      </c>
      <c r="H2240" s="39">
        <v>75669.79</v>
      </c>
      <c r="I2240" s="40"/>
      <c r="L2240" s="2"/>
      <c r="M2240" s="38"/>
      <c r="N2240" s="38"/>
      <c r="O2240" s="38"/>
    </row>
    <row r="2241">
      <c r="A2241" s="15" t="s">
        <v>35</v>
      </c>
      <c r="B2241" s="36" t="s">
        <v>2286</v>
      </c>
      <c r="C2241" s="15" t="s">
        <v>1991</v>
      </c>
      <c r="D2241" s="29" t="str">
        <f t="shared" si="1"/>
        <v>0</v>
      </c>
      <c r="E2241" s="29" t="str">
        <f t="shared" si="5"/>
        <v>0</v>
      </c>
      <c r="F2241" s="29" t="str">
        <f t="shared" si="6"/>
        <v>0</v>
      </c>
      <c r="G2241" s="32" t="str">
        <f t="shared" si="7"/>
        <v>0</v>
      </c>
      <c r="H2241" s="39">
        <v>60948.48</v>
      </c>
      <c r="I2241" s="40"/>
      <c r="L2241" s="2"/>
      <c r="M2241" s="38"/>
      <c r="N2241" s="38"/>
      <c r="O2241" s="38"/>
    </row>
    <row r="2242">
      <c r="A2242" s="15" t="s">
        <v>35</v>
      </c>
      <c r="B2242" s="36" t="s">
        <v>2287</v>
      </c>
      <c r="C2242" s="15" t="s">
        <v>1991</v>
      </c>
      <c r="D2242" s="29" t="str">
        <f t="shared" si="1"/>
        <v>0</v>
      </c>
      <c r="E2242" s="29" t="str">
        <f t="shared" si="5"/>
        <v>0</v>
      </c>
      <c r="F2242" s="29" t="str">
        <f t="shared" si="6"/>
        <v>0</v>
      </c>
      <c r="G2242" s="32" t="str">
        <f t="shared" si="7"/>
        <v>0</v>
      </c>
      <c r="H2242" s="39">
        <v>2425.46</v>
      </c>
      <c r="I2242" s="40"/>
      <c r="L2242" s="2"/>
      <c r="M2242" s="38"/>
      <c r="N2242" s="38"/>
      <c r="O2242" s="38"/>
    </row>
    <row r="2243">
      <c r="A2243" s="15" t="s">
        <v>35</v>
      </c>
      <c r="B2243" s="36" t="s">
        <v>2288</v>
      </c>
      <c r="C2243" s="15" t="s">
        <v>1991</v>
      </c>
      <c r="D2243" s="29" t="str">
        <f t="shared" si="1"/>
        <v>0</v>
      </c>
      <c r="E2243" s="29" t="str">
        <f t="shared" si="5"/>
        <v>0</v>
      </c>
      <c r="F2243" s="29" t="str">
        <f t="shared" si="6"/>
        <v>0</v>
      </c>
      <c r="G2243" s="32" t="str">
        <f t="shared" si="7"/>
        <v>0</v>
      </c>
      <c r="H2243" s="39">
        <v>2300.45</v>
      </c>
      <c r="I2243" s="40"/>
      <c r="L2243" s="2"/>
      <c r="M2243" s="38"/>
      <c r="N2243" s="38"/>
      <c r="O2243" s="38"/>
    </row>
    <row r="2244">
      <c r="A2244" s="15" t="s">
        <v>35</v>
      </c>
      <c r="B2244" s="36" t="s">
        <v>2289</v>
      </c>
      <c r="C2244" s="15" t="s">
        <v>1991</v>
      </c>
      <c r="D2244" s="29" t="str">
        <f t="shared" si="1"/>
        <v>0</v>
      </c>
      <c r="E2244" s="29" t="str">
        <f t="shared" si="5"/>
        <v>0</v>
      </c>
      <c r="F2244" s="29" t="str">
        <f t="shared" si="6"/>
        <v>0</v>
      </c>
      <c r="G2244" s="32" t="str">
        <f t="shared" si="7"/>
        <v>0</v>
      </c>
      <c r="H2244" s="39">
        <v>3115.13</v>
      </c>
      <c r="I2244" s="40"/>
      <c r="L2244" s="2"/>
      <c r="M2244" s="38"/>
      <c r="N2244" s="38"/>
      <c r="O2244" s="38"/>
    </row>
    <row r="2245">
      <c r="A2245" s="15" t="s">
        <v>35</v>
      </c>
      <c r="B2245" s="36" t="s">
        <v>2290</v>
      </c>
      <c r="C2245" s="15" t="s">
        <v>1991</v>
      </c>
      <c r="D2245" s="29" t="str">
        <f t="shared" si="1"/>
        <v>0</v>
      </c>
      <c r="E2245" s="29" t="str">
        <f t="shared" si="5"/>
        <v>0</v>
      </c>
      <c r="F2245" s="29" t="str">
        <f t="shared" si="6"/>
        <v>0</v>
      </c>
      <c r="G2245" s="32" t="str">
        <f t="shared" si="7"/>
        <v>0</v>
      </c>
      <c r="H2245" s="39">
        <v>79381.64</v>
      </c>
      <c r="I2245" s="40"/>
      <c r="L2245" s="2"/>
      <c r="M2245" s="38"/>
      <c r="N2245" s="38"/>
      <c r="O2245" s="38"/>
    </row>
    <row r="2246">
      <c r="A2246" s="15" t="s">
        <v>35</v>
      </c>
      <c r="B2246" s="36" t="s">
        <v>2291</v>
      </c>
      <c r="C2246" s="15" t="s">
        <v>1991</v>
      </c>
      <c r="D2246" s="29" t="str">
        <f t="shared" si="1"/>
        <v>0</v>
      </c>
      <c r="E2246" s="29" t="str">
        <f t="shared" si="5"/>
        <v>0</v>
      </c>
      <c r="F2246" s="29" t="str">
        <f t="shared" si="6"/>
        <v>0</v>
      </c>
      <c r="G2246" s="32" t="str">
        <f t="shared" si="7"/>
        <v>0</v>
      </c>
      <c r="H2246" s="39">
        <v>3218.93</v>
      </c>
      <c r="I2246" s="40"/>
      <c r="L2246" s="2"/>
      <c r="M2246" s="38"/>
      <c r="N2246" s="38"/>
      <c r="O2246" s="38"/>
    </row>
    <row r="2247">
      <c r="A2247" s="15" t="s">
        <v>35</v>
      </c>
      <c r="B2247" s="36" t="s">
        <v>2292</v>
      </c>
      <c r="C2247" s="15" t="s">
        <v>1991</v>
      </c>
      <c r="D2247" s="29" t="str">
        <f t="shared" si="1"/>
        <v>0</v>
      </c>
      <c r="E2247" s="29" t="str">
        <f t="shared" si="5"/>
        <v>0</v>
      </c>
      <c r="F2247" s="29" t="str">
        <f t="shared" si="6"/>
        <v>0</v>
      </c>
      <c r="G2247" s="32" t="str">
        <f t="shared" si="7"/>
        <v>0</v>
      </c>
      <c r="H2247" s="39">
        <v>10723.93</v>
      </c>
      <c r="I2247" s="40"/>
      <c r="L2247" s="2"/>
      <c r="M2247" s="38"/>
      <c r="N2247" s="38"/>
      <c r="O2247" s="38"/>
    </row>
    <row r="2248">
      <c r="A2248" s="15" t="s">
        <v>35</v>
      </c>
      <c r="B2248" s="36" t="s">
        <v>2293</v>
      </c>
      <c r="C2248" s="15" t="s">
        <v>1991</v>
      </c>
      <c r="D2248" s="29" t="str">
        <f t="shared" si="1"/>
        <v>0</v>
      </c>
      <c r="E2248" s="29" t="str">
        <f t="shared" si="5"/>
        <v>0</v>
      </c>
      <c r="F2248" s="29" t="str">
        <f t="shared" si="6"/>
        <v>0</v>
      </c>
      <c r="G2248" s="32" t="str">
        <f t="shared" si="7"/>
        <v>0</v>
      </c>
      <c r="H2248" s="39">
        <v>24676.35</v>
      </c>
      <c r="I2248" s="40"/>
      <c r="L2248" s="2"/>
      <c r="M2248" s="38"/>
      <c r="N2248" s="38"/>
      <c r="O2248" s="38"/>
    </row>
    <row r="2249">
      <c r="A2249" s="15" t="s">
        <v>35</v>
      </c>
      <c r="B2249" s="36" t="s">
        <v>2294</v>
      </c>
      <c r="C2249" s="15" t="s">
        <v>1991</v>
      </c>
      <c r="D2249" s="29" t="str">
        <f t="shared" si="1"/>
        <v>0</v>
      </c>
      <c r="E2249" s="29" t="str">
        <f t="shared" si="5"/>
        <v>0</v>
      </c>
      <c r="F2249" s="29" t="str">
        <f t="shared" si="6"/>
        <v>0</v>
      </c>
      <c r="G2249" s="32" t="str">
        <f t="shared" si="7"/>
        <v>0</v>
      </c>
      <c r="H2249" s="39">
        <v>10937.17</v>
      </c>
      <c r="I2249" s="40"/>
      <c r="L2249" s="2"/>
      <c r="M2249" s="38"/>
      <c r="N2249" s="38"/>
      <c r="O2249" s="38"/>
    </row>
    <row r="2250">
      <c r="A2250" s="15" t="s">
        <v>35</v>
      </c>
      <c r="B2250" s="36" t="s">
        <v>2295</v>
      </c>
      <c r="C2250" s="15" t="s">
        <v>1991</v>
      </c>
      <c r="D2250" s="29" t="str">
        <f t="shared" si="1"/>
        <v>0</v>
      </c>
      <c r="E2250" s="29" t="str">
        <f t="shared" si="5"/>
        <v>0</v>
      </c>
      <c r="F2250" s="29" t="str">
        <f t="shared" si="6"/>
        <v>0</v>
      </c>
      <c r="G2250" s="32" t="str">
        <f t="shared" si="7"/>
        <v>0</v>
      </c>
      <c r="H2250" s="39">
        <v>66520.45</v>
      </c>
      <c r="I2250" s="40"/>
      <c r="L2250" s="2"/>
      <c r="M2250" s="38"/>
      <c r="N2250" s="38"/>
      <c r="O2250" s="38"/>
    </row>
    <row r="2251">
      <c r="A2251" s="15" t="s">
        <v>35</v>
      </c>
      <c r="B2251" s="36" t="s">
        <v>2296</v>
      </c>
      <c r="C2251" s="15" t="s">
        <v>1991</v>
      </c>
      <c r="D2251" s="29" t="str">
        <f t="shared" si="1"/>
        <v>0</v>
      </c>
      <c r="E2251" s="29" t="str">
        <f t="shared" si="5"/>
        <v>0</v>
      </c>
      <c r="F2251" s="29" t="str">
        <f t="shared" si="6"/>
        <v>0</v>
      </c>
      <c r="G2251" s="32" t="str">
        <f t="shared" si="7"/>
        <v>0</v>
      </c>
      <c r="H2251" s="39">
        <v>2495.09</v>
      </c>
      <c r="I2251" s="40"/>
      <c r="L2251" s="2"/>
      <c r="M2251" s="38"/>
      <c r="N2251" s="38"/>
      <c r="O2251" s="38"/>
    </row>
    <row r="2252">
      <c r="A2252" s="15" t="s">
        <v>35</v>
      </c>
      <c r="B2252" s="36" t="s">
        <v>2297</v>
      </c>
      <c r="C2252" s="15" t="s">
        <v>1991</v>
      </c>
      <c r="D2252" s="29" t="str">
        <f t="shared" si="1"/>
        <v>0</v>
      </c>
      <c r="E2252" s="29" t="str">
        <f t="shared" si="5"/>
        <v>0</v>
      </c>
      <c r="F2252" s="29" t="str">
        <f t="shared" si="6"/>
        <v>0</v>
      </c>
      <c r="G2252" s="32" t="str">
        <f t="shared" si="7"/>
        <v>0</v>
      </c>
      <c r="H2252" s="39">
        <v>3455.75</v>
      </c>
      <c r="I2252" s="40"/>
      <c r="L2252" s="2"/>
      <c r="M2252" s="38"/>
      <c r="N2252" s="38"/>
      <c r="O2252" s="38"/>
    </row>
    <row r="2253">
      <c r="A2253" s="15" t="s">
        <v>35</v>
      </c>
      <c r="B2253" s="36" t="s">
        <v>2298</v>
      </c>
      <c r="C2253" s="15" t="s">
        <v>1991</v>
      </c>
      <c r="D2253" s="29" t="str">
        <f t="shared" si="1"/>
        <v>0</v>
      </c>
      <c r="E2253" s="29" t="str">
        <f t="shared" si="5"/>
        <v>0</v>
      </c>
      <c r="F2253" s="29" t="str">
        <f t="shared" si="6"/>
        <v>0</v>
      </c>
      <c r="G2253" s="32" t="str">
        <f t="shared" si="7"/>
        <v>0</v>
      </c>
      <c r="H2253" s="39">
        <v>1855.31</v>
      </c>
      <c r="I2253" s="40"/>
      <c r="L2253" s="2"/>
      <c r="M2253" s="38"/>
      <c r="N2253" s="38"/>
      <c r="O2253" s="38"/>
    </row>
    <row r="2254">
      <c r="A2254" s="15" t="s">
        <v>35</v>
      </c>
      <c r="B2254" s="36" t="s">
        <v>2299</v>
      </c>
      <c r="C2254" s="15" t="s">
        <v>1991</v>
      </c>
      <c r="D2254" s="29" t="str">
        <f t="shared" si="1"/>
        <v>0</v>
      </c>
      <c r="E2254" s="29" t="str">
        <f t="shared" si="5"/>
        <v>0</v>
      </c>
      <c r="F2254" s="29" t="str">
        <f t="shared" si="6"/>
        <v>0</v>
      </c>
      <c r="G2254" s="32" t="str">
        <f t="shared" si="7"/>
        <v>0</v>
      </c>
      <c r="H2254" s="39">
        <v>29401.83</v>
      </c>
      <c r="I2254" s="40"/>
      <c r="L2254" s="2"/>
      <c r="M2254" s="38"/>
      <c r="N2254" s="38"/>
      <c r="O2254" s="38"/>
    </row>
    <row r="2255">
      <c r="A2255" s="15" t="s">
        <v>35</v>
      </c>
      <c r="B2255" s="36" t="s">
        <v>2300</v>
      </c>
      <c r="C2255" s="15" t="s">
        <v>1991</v>
      </c>
      <c r="D2255" s="29" t="str">
        <f t="shared" si="1"/>
        <v>0</v>
      </c>
      <c r="E2255" s="29" t="str">
        <f t="shared" si="5"/>
        <v>0</v>
      </c>
      <c r="F2255" s="29" t="str">
        <f t="shared" si="6"/>
        <v>0</v>
      </c>
      <c r="G2255" s="32" t="str">
        <f t="shared" si="7"/>
        <v>0</v>
      </c>
      <c r="H2255" s="39">
        <v>111335.33</v>
      </c>
      <c r="I2255" s="40"/>
      <c r="L2255" s="2"/>
      <c r="M2255" s="38"/>
      <c r="N2255" s="38"/>
      <c r="O2255" s="38"/>
    </row>
    <row r="2256">
      <c r="A2256" s="15" t="s">
        <v>35</v>
      </c>
      <c r="B2256" s="36" t="s">
        <v>2301</v>
      </c>
      <c r="C2256" s="15" t="s">
        <v>1991</v>
      </c>
      <c r="D2256" s="29" t="str">
        <f t="shared" si="1"/>
        <v>0</v>
      </c>
      <c r="E2256" s="29" t="str">
        <f t="shared" si="5"/>
        <v>0</v>
      </c>
      <c r="F2256" s="29" t="str">
        <f t="shared" si="6"/>
        <v>0</v>
      </c>
      <c r="G2256" s="32" t="str">
        <f t="shared" si="7"/>
        <v>0</v>
      </c>
      <c r="H2256" s="39">
        <v>2503.85</v>
      </c>
      <c r="I2256" s="40"/>
      <c r="L2256" s="2"/>
      <c r="M2256" s="38"/>
      <c r="N2256" s="38"/>
      <c r="O2256" s="38"/>
    </row>
    <row r="2257">
      <c r="A2257" s="15" t="s">
        <v>35</v>
      </c>
      <c r="B2257" s="36" t="s">
        <v>2302</v>
      </c>
      <c r="C2257" s="15" t="s">
        <v>1991</v>
      </c>
      <c r="D2257" s="29" t="str">
        <f t="shared" si="1"/>
        <v>0</v>
      </c>
      <c r="E2257" s="29" t="str">
        <f t="shared" si="5"/>
        <v>0</v>
      </c>
      <c r="F2257" s="29" t="str">
        <f t="shared" si="6"/>
        <v>0</v>
      </c>
      <c r="G2257" s="32" t="str">
        <f t="shared" si="7"/>
        <v>0</v>
      </c>
      <c r="H2257" s="39">
        <v>3521.75</v>
      </c>
      <c r="I2257" s="40"/>
      <c r="L2257" s="2"/>
      <c r="M2257" s="38"/>
      <c r="N2257" s="38"/>
      <c r="O2257" s="38"/>
    </row>
    <row r="2258">
      <c r="A2258" s="15" t="s">
        <v>35</v>
      </c>
      <c r="B2258" s="36" t="s">
        <v>2303</v>
      </c>
      <c r="C2258" s="15" t="s">
        <v>1991</v>
      </c>
      <c r="D2258" s="29" t="str">
        <f t="shared" si="1"/>
        <v>0</v>
      </c>
      <c r="E2258" s="29" t="str">
        <f t="shared" si="5"/>
        <v>0</v>
      </c>
      <c r="F2258" s="29" t="str">
        <f t="shared" si="6"/>
        <v>0</v>
      </c>
      <c r="G2258" s="32" t="str">
        <f t="shared" si="7"/>
        <v>0</v>
      </c>
      <c r="H2258" s="39">
        <v>2281.2</v>
      </c>
      <c r="I2258" s="40"/>
      <c r="L2258" s="2"/>
      <c r="M2258" s="38"/>
      <c r="N2258" s="38"/>
      <c r="O2258" s="38"/>
    </row>
    <row r="2259">
      <c r="A2259" s="15" t="s">
        <v>35</v>
      </c>
      <c r="B2259" s="36" t="s">
        <v>2304</v>
      </c>
      <c r="C2259" s="15" t="s">
        <v>1991</v>
      </c>
      <c r="D2259" s="29" t="str">
        <f t="shared" si="1"/>
        <v>0</v>
      </c>
      <c r="E2259" s="29" t="str">
        <f t="shared" si="5"/>
        <v>0</v>
      </c>
      <c r="F2259" s="29" t="str">
        <f t="shared" si="6"/>
        <v>0</v>
      </c>
      <c r="G2259" s="32" t="str">
        <f t="shared" si="7"/>
        <v>0</v>
      </c>
      <c r="H2259" s="39">
        <v>2666.38</v>
      </c>
      <c r="I2259" s="40"/>
      <c r="L2259" s="2"/>
      <c r="M2259" s="38"/>
      <c r="N2259" s="38"/>
      <c r="O2259" s="38"/>
    </row>
    <row r="2260">
      <c r="A2260" s="15" t="s">
        <v>35</v>
      </c>
      <c r="B2260" s="36" t="s">
        <v>2305</v>
      </c>
      <c r="C2260" s="15" t="s">
        <v>1991</v>
      </c>
      <c r="D2260" s="29" t="str">
        <f t="shared" si="1"/>
        <v>0</v>
      </c>
      <c r="E2260" s="29" t="str">
        <f t="shared" si="5"/>
        <v>0</v>
      </c>
      <c r="F2260" s="29" t="str">
        <f t="shared" si="6"/>
        <v>0</v>
      </c>
      <c r="G2260" s="32" t="str">
        <f t="shared" si="7"/>
        <v>0</v>
      </c>
      <c r="H2260" s="39">
        <v>2291.77</v>
      </c>
      <c r="I2260" s="40"/>
      <c r="L2260" s="2"/>
      <c r="M2260" s="38"/>
      <c r="N2260" s="38"/>
      <c r="O2260" s="38"/>
    </row>
    <row r="2261">
      <c r="A2261" s="15" t="s">
        <v>35</v>
      </c>
      <c r="B2261" s="36" t="s">
        <v>2306</v>
      </c>
      <c r="C2261" s="15" t="s">
        <v>1991</v>
      </c>
      <c r="D2261" s="29" t="str">
        <f t="shared" si="1"/>
        <v>0</v>
      </c>
      <c r="E2261" s="29" t="str">
        <f t="shared" si="5"/>
        <v>0</v>
      </c>
      <c r="F2261" s="29" t="str">
        <f t="shared" si="6"/>
        <v>0</v>
      </c>
      <c r="G2261" s="32" t="str">
        <f t="shared" si="7"/>
        <v>0</v>
      </c>
      <c r="H2261" s="39">
        <v>93859.98</v>
      </c>
      <c r="I2261" s="40"/>
      <c r="L2261" s="2"/>
      <c r="M2261" s="38"/>
      <c r="N2261" s="38"/>
      <c r="O2261" s="38"/>
    </row>
    <row r="2262">
      <c r="A2262" s="15" t="s">
        <v>35</v>
      </c>
      <c r="B2262" s="36" t="s">
        <v>2307</v>
      </c>
      <c r="C2262" s="15" t="s">
        <v>1991</v>
      </c>
      <c r="D2262" s="29" t="str">
        <f t="shared" si="1"/>
        <v>0</v>
      </c>
      <c r="E2262" s="29" t="str">
        <f t="shared" si="5"/>
        <v>0</v>
      </c>
      <c r="F2262" s="29" t="str">
        <f t="shared" si="6"/>
        <v>0</v>
      </c>
      <c r="G2262" s="32" t="str">
        <f t="shared" si="7"/>
        <v>0</v>
      </c>
      <c r="H2262" s="39">
        <v>16718.99</v>
      </c>
      <c r="I2262" s="40"/>
      <c r="L2262" s="2"/>
      <c r="M2262" s="38"/>
      <c r="N2262" s="38"/>
      <c r="O2262" s="38"/>
    </row>
    <row r="2263">
      <c r="A2263" s="15" t="s">
        <v>35</v>
      </c>
      <c r="B2263" s="36" t="s">
        <v>2308</v>
      </c>
      <c r="C2263" s="15" t="s">
        <v>1991</v>
      </c>
      <c r="D2263" s="29" t="str">
        <f t="shared" si="1"/>
        <v>0</v>
      </c>
      <c r="E2263" s="29" t="str">
        <f t="shared" si="5"/>
        <v>0</v>
      </c>
      <c r="F2263" s="29" t="str">
        <f t="shared" si="6"/>
        <v>0</v>
      </c>
      <c r="G2263" s="32" t="str">
        <f t="shared" si="7"/>
        <v>0</v>
      </c>
      <c r="H2263" s="39">
        <v>17499.87</v>
      </c>
      <c r="I2263" s="40"/>
      <c r="L2263" s="2"/>
      <c r="M2263" s="38"/>
      <c r="N2263" s="38"/>
      <c r="O2263" s="38"/>
    </row>
    <row r="2264">
      <c r="A2264" s="15" t="s">
        <v>35</v>
      </c>
      <c r="B2264" s="36" t="s">
        <v>2309</v>
      </c>
      <c r="C2264" s="15" t="s">
        <v>1991</v>
      </c>
      <c r="D2264" s="29" t="str">
        <f t="shared" si="1"/>
        <v>0</v>
      </c>
      <c r="E2264" s="29" t="str">
        <f t="shared" si="5"/>
        <v>0</v>
      </c>
      <c r="F2264" s="29" t="str">
        <f t="shared" si="6"/>
        <v>0</v>
      </c>
      <c r="G2264" s="32" t="str">
        <f t="shared" si="7"/>
        <v>0</v>
      </c>
      <c r="H2264" s="39">
        <v>23663.87</v>
      </c>
      <c r="I2264" s="40"/>
      <c r="L2264" s="2"/>
      <c r="M2264" s="38"/>
      <c r="N2264" s="38"/>
      <c r="O2264" s="38"/>
    </row>
    <row r="2265">
      <c r="A2265" s="15" t="s">
        <v>35</v>
      </c>
      <c r="B2265" s="36" t="s">
        <v>2310</v>
      </c>
      <c r="C2265" s="15" t="s">
        <v>1991</v>
      </c>
      <c r="D2265" s="29" t="str">
        <f t="shared" si="1"/>
        <v>0</v>
      </c>
      <c r="E2265" s="29" t="str">
        <f t="shared" si="5"/>
        <v>0</v>
      </c>
      <c r="F2265" s="29" t="str">
        <f t="shared" si="6"/>
        <v>0</v>
      </c>
      <c r="G2265" s="32" t="str">
        <f t="shared" si="7"/>
        <v>0</v>
      </c>
      <c r="H2265" s="39">
        <v>46260.45</v>
      </c>
      <c r="I2265" s="40"/>
      <c r="L2265" s="2"/>
      <c r="M2265" s="38"/>
      <c r="N2265" s="38"/>
      <c r="O2265" s="38"/>
    </row>
    <row r="2266">
      <c r="A2266" s="15" t="s">
        <v>35</v>
      </c>
      <c r="B2266" s="36" t="s">
        <v>2311</v>
      </c>
      <c r="C2266" s="15" t="s">
        <v>1991</v>
      </c>
      <c r="D2266" s="29" t="str">
        <f t="shared" si="1"/>
        <v>0</v>
      </c>
      <c r="E2266" s="29" t="str">
        <f t="shared" si="5"/>
        <v>0</v>
      </c>
      <c r="F2266" s="29" t="str">
        <f t="shared" si="6"/>
        <v>0</v>
      </c>
      <c r="G2266" s="32" t="str">
        <f t="shared" si="7"/>
        <v>0</v>
      </c>
      <c r="H2266" s="39">
        <v>3109.83</v>
      </c>
      <c r="I2266" s="40"/>
      <c r="L2266" s="2"/>
      <c r="M2266" s="38"/>
      <c r="N2266" s="38"/>
      <c r="O2266" s="38"/>
    </row>
    <row r="2267">
      <c r="A2267" s="15" t="s">
        <v>35</v>
      </c>
      <c r="B2267" s="36" t="s">
        <v>2312</v>
      </c>
      <c r="C2267" s="15" t="s">
        <v>1991</v>
      </c>
      <c r="D2267" s="29" t="str">
        <f t="shared" si="1"/>
        <v>0</v>
      </c>
      <c r="E2267" s="29" t="str">
        <f t="shared" si="5"/>
        <v>0</v>
      </c>
      <c r="F2267" s="29" t="str">
        <f t="shared" si="6"/>
        <v>0</v>
      </c>
      <c r="G2267" s="32" t="str">
        <f t="shared" si="7"/>
        <v>0</v>
      </c>
      <c r="H2267" s="39">
        <v>2014.2</v>
      </c>
      <c r="I2267" s="40"/>
      <c r="L2267" s="2"/>
      <c r="M2267" s="38"/>
      <c r="N2267" s="38"/>
      <c r="O2267" s="38"/>
    </row>
    <row r="2268">
      <c r="A2268" s="15" t="s">
        <v>35</v>
      </c>
      <c r="B2268" s="36" t="s">
        <v>2313</v>
      </c>
      <c r="C2268" s="15" t="s">
        <v>1991</v>
      </c>
      <c r="D2268" s="29" t="str">
        <f t="shared" si="1"/>
        <v>0</v>
      </c>
      <c r="E2268" s="29" t="str">
        <f t="shared" si="5"/>
        <v>0</v>
      </c>
      <c r="F2268" s="29" t="str">
        <f t="shared" si="6"/>
        <v>0</v>
      </c>
      <c r="G2268" s="32" t="str">
        <f t="shared" si="7"/>
        <v>0</v>
      </c>
      <c r="H2268" s="39">
        <v>2522.41</v>
      </c>
      <c r="I2268" s="40"/>
      <c r="L2268" s="2"/>
      <c r="M2268" s="38"/>
      <c r="N2268" s="38"/>
      <c r="O2268" s="38"/>
    </row>
    <row r="2269">
      <c r="A2269" s="15" t="s">
        <v>35</v>
      </c>
      <c r="B2269" s="36" t="s">
        <v>2314</v>
      </c>
      <c r="C2269" s="15" t="s">
        <v>1991</v>
      </c>
      <c r="D2269" s="29" t="str">
        <f t="shared" si="1"/>
        <v>0</v>
      </c>
      <c r="E2269" s="29" t="str">
        <f t="shared" si="5"/>
        <v>0</v>
      </c>
      <c r="F2269" s="29" t="str">
        <f t="shared" si="6"/>
        <v>0</v>
      </c>
      <c r="G2269" s="32" t="str">
        <f t="shared" si="7"/>
        <v>0</v>
      </c>
      <c r="H2269" s="39">
        <v>6576.19</v>
      </c>
      <c r="I2269" s="40"/>
      <c r="L2269" s="2"/>
      <c r="M2269" s="38"/>
      <c r="N2269" s="38"/>
      <c r="O2269" s="38"/>
    </row>
    <row r="2270">
      <c r="A2270" s="15" t="s">
        <v>35</v>
      </c>
      <c r="B2270" s="36" t="s">
        <v>2315</v>
      </c>
      <c r="C2270" s="15" t="s">
        <v>1991</v>
      </c>
      <c r="D2270" s="29" t="str">
        <f t="shared" si="1"/>
        <v>0</v>
      </c>
      <c r="E2270" s="29" t="str">
        <f t="shared" si="5"/>
        <v>0</v>
      </c>
      <c r="F2270" s="29" t="str">
        <f t="shared" si="6"/>
        <v>0</v>
      </c>
      <c r="G2270" s="32" t="str">
        <f t="shared" si="7"/>
        <v>0</v>
      </c>
      <c r="H2270" s="39">
        <v>101594.96</v>
      </c>
      <c r="I2270" s="40"/>
      <c r="L2270" s="2"/>
      <c r="M2270" s="38"/>
      <c r="N2270" s="38"/>
      <c r="O2270" s="38"/>
    </row>
    <row r="2271">
      <c r="A2271" s="15" t="s">
        <v>35</v>
      </c>
      <c r="B2271" s="36" t="s">
        <v>2316</v>
      </c>
      <c r="C2271" s="15" t="s">
        <v>1991</v>
      </c>
      <c r="D2271" s="29" t="str">
        <f t="shared" si="1"/>
        <v>0</v>
      </c>
      <c r="E2271" s="29" t="str">
        <f t="shared" si="5"/>
        <v>0</v>
      </c>
      <c r="F2271" s="29" t="str">
        <f t="shared" si="6"/>
        <v>0</v>
      </c>
      <c r="G2271" s="32" t="str">
        <f t="shared" si="7"/>
        <v>0</v>
      </c>
      <c r="H2271" s="39">
        <v>68613.02</v>
      </c>
      <c r="I2271" s="40"/>
      <c r="L2271" s="2"/>
      <c r="M2271" s="38"/>
      <c r="N2271" s="38"/>
      <c r="O2271" s="38"/>
    </row>
    <row r="2272">
      <c r="A2272" s="15" t="s">
        <v>35</v>
      </c>
      <c r="B2272" s="36" t="s">
        <v>2317</v>
      </c>
      <c r="C2272" s="15" t="s">
        <v>1991</v>
      </c>
      <c r="D2272" s="29" t="str">
        <f t="shared" si="1"/>
        <v>0</v>
      </c>
      <c r="E2272" s="29" t="str">
        <f t="shared" si="5"/>
        <v>0</v>
      </c>
      <c r="F2272" s="29" t="str">
        <f t="shared" si="6"/>
        <v>0</v>
      </c>
      <c r="G2272" s="32" t="str">
        <f t="shared" si="7"/>
        <v>0</v>
      </c>
      <c r="H2272" s="39">
        <v>19828.87</v>
      </c>
      <c r="I2272" s="40"/>
      <c r="L2272" s="2"/>
      <c r="M2272" s="38"/>
      <c r="N2272" s="38"/>
      <c r="O2272" s="38"/>
    </row>
    <row r="2273">
      <c r="A2273" s="15" t="s">
        <v>35</v>
      </c>
      <c r="B2273" s="36" t="s">
        <v>2318</v>
      </c>
      <c r="C2273" s="15" t="s">
        <v>1991</v>
      </c>
      <c r="D2273" s="29" t="str">
        <f t="shared" si="1"/>
        <v>0</v>
      </c>
      <c r="E2273" s="29" t="str">
        <f t="shared" si="5"/>
        <v>0</v>
      </c>
      <c r="F2273" s="29" t="str">
        <f t="shared" si="6"/>
        <v>0</v>
      </c>
      <c r="G2273" s="32" t="str">
        <f t="shared" si="7"/>
        <v>0</v>
      </c>
      <c r="H2273" s="39">
        <v>2064.33</v>
      </c>
      <c r="I2273" s="40"/>
      <c r="L2273" s="2"/>
      <c r="M2273" s="38"/>
      <c r="N2273" s="38"/>
      <c r="O2273" s="38"/>
    </row>
    <row r="2274">
      <c r="A2274" s="15" t="s">
        <v>35</v>
      </c>
      <c r="B2274" s="36" t="s">
        <v>2319</v>
      </c>
      <c r="C2274" s="15" t="s">
        <v>1991</v>
      </c>
      <c r="D2274" s="29" t="str">
        <f t="shared" si="1"/>
        <v>0</v>
      </c>
      <c r="E2274" s="29" t="str">
        <f t="shared" si="5"/>
        <v>0</v>
      </c>
      <c r="F2274" s="29" t="str">
        <f t="shared" si="6"/>
        <v>0</v>
      </c>
      <c r="G2274" s="32" t="str">
        <f t="shared" si="7"/>
        <v>0</v>
      </c>
      <c r="H2274" s="39">
        <v>74702.73</v>
      </c>
      <c r="I2274" s="40"/>
      <c r="L2274" s="2"/>
      <c r="M2274" s="38"/>
      <c r="N2274" s="38"/>
      <c r="O2274" s="38"/>
    </row>
    <row r="2275">
      <c r="A2275" s="15" t="s">
        <v>35</v>
      </c>
      <c r="B2275" s="36" t="s">
        <v>2320</v>
      </c>
      <c r="C2275" s="15" t="s">
        <v>1991</v>
      </c>
      <c r="D2275" s="29" t="str">
        <f t="shared" si="1"/>
        <v>0</v>
      </c>
      <c r="E2275" s="29" t="str">
        <f t="shared" si="5"/>
        <v>0</v>
      </c>
      <c r="F2275" s="29" t="str">
        <f t="shared" si="6"/>
        <v>0</v>
      </c>
      <c r="G2275" s="32" t="str">
        <f t="shared" si="7"/>
        <v>0</v>
      </c>
      <c r="H2275" s="39">
        <v>165573.7</v>
      </c>
      <c r="I2275" s="40"/>
      <c r="L2275" s="2"/>
      <c r="M2275" s="38"/>
      <c r="N2275" s="38"/>
      <c r="O2275" s="38"/>
    </row>
    <row r="2276">
      <c r="A2276" s="15" t="s">
        <v>35</v>
      </c>
      <c r="B2276" s="36" t="s">
        <v>2321</v>
      </c>
      <c r="C2276" s="15" t="s">
        <v>1991</v>
      </c>
      <c r="D2276" s="29" t="str">
        <f t="shared" si="1"/>
        <v>0</v>
      </c>
      <c r="E2276" s="29" t="str">
        <f t="shared" si="5"/>
        <v>0</v>
      </c>
      <c r="F2276" s="29" t="str">
        <f t="shared" si="6"/>
        <v>0</v>
      </c>
      <c r="G2276" s="32" t="str">
        <f t="shared" si="7"/>
        <v>0</v>
      </c>
      <c r="H2276" s="39">
        <v>125011.85</v>
      </c>
      <c r="I2276" s="40"/>
      <c r="L2276" s="2"/>
      <c r="M2276" s="38"/>
      <c r="N2276" s="38"/>
      <c r="O2276" s="38"/>
    </row>
    <row r="2277">
      <c r="A2277" s="15" t="s">
        <v>35</v>
      </c>
      <c r="B2277" s="36" t="s">
        <v>2322</v>
      </c>
      <c r="C2277" s="15" t="s">
        <v>1991</v>
      </c>
      <c r="D2277" s="29" t="str">
        <f t="shared" si="1"/>
        <v>0</v>
      </c>
      <c r="E2277" s="29" t="str">
        <f t="shared" si="5"/>
        <v>0</v>
      </c>
      <c r="F2277" s="29" t="str">
        <f t="shared" si="6"/>
        <v>0</v>
      </c>
      <c r="G2277" s="32" t="str">
        <f t="shared" si="7"/>
        <v>0</v>
      </c>
      <c r="H2277" s="39">
        <v>48602.91</v>
      </c>
      <c r="I2277" s="40"/>
      <c r="L2277" s="2"/>
      <c r="M2277" s="38"/>
      <c r="N2277" s="38"/>
      <c r="O2277" s="38"/>
    </row>
    <row r="2278">
      <c r="A2278" s="15" t="s">
        <v>35</v>
      </c>
      <c r="B2278" s="36" t="s">
        <v>2323</v>
      </c>
      <c r="C2278" s="15" t="s">
        <v>1991</v>
      </c>
      <c r="D2278" s="29" t="str">
        <f t="shared" si="1"/>
        <v>0</v>
      </c>
      <c r="E2278" s="29" t="str">
        <f t="shared" si="5"/>
        <v>0</v>
      </c>
      <c r="F2278" s="29" t="str">
        <f t="shared" si="6"/>
        <v>0</v>
      </c>
      <c r="G2278" s="32" t="str">
        <f t="shared" si="7"/>
        <v>0</v>
      </c>
      <c r="H2278" s="39">
        <v>3401.88</v>
      </c>
      <c r="I2278" s="40"/>
      <c r="L2278" s="2"/>
      <c r="M2278" s="38"/>
      <c r="N2278" s="38"/>
      <c r="O2278" s="38"/>
    </row>
    <row r="2279">
      <c r="A2279" s="15" t="s">
        <v>35</v>
      </c>
      <c r="B2279" s="36" t="s">
        <v>2324</v>
      </c>
      <c r="C2279" s="15" t="s">
        <v>1991</v>
      </c>
      <c r="D2279" s="29" t="str">
        <f t="shared" si="1"/>
        <v>0</v>
      </c>
      <c r="E2279" s="29" t="str">
        <f t="shared" si="5"/>
        <v>0</v>
      </c>
      <c r="F2279" s="29" t="str">
        <f t="shared" si="6"/>
        <v>0</v>
      </c>
      <c r="G2279" s="32" t="str">
        <f t="shared" si="7"/>
        <v>0</v>
      </c>
      <c r="H2279" s="39">
        <v>49865.24</v>
      </c>
      <c r="I2279" s="40"/>
      <c r="L2279" s="2"/>
      <c r="M2279" s="38"/>
      <c r="N2279" s="38"/>
      <c r="O2279" s="38"/>
    </row>
    <row r="2280">
      <c r="A2280" s="15" t="s">
        <v>35</v>
      </c>
      <c r="B2280" s="36" t="s">
        <v>2325</v>
      </c>
      <c r="C2280" s="15" t="s">
        <v>1991</v>
      </c>
      <c r="D2280" s="29" t="str">
        <f t="shared" si="1"/>
        <v>0</v>
      </c>
      <c r="E2280" s="29" t="str">
        <f t="shared" si="5"/>
        <v>0</v>
      </c>
      <c r="F2280" s="29" t="str">
        <f t="shared" si="6"/>
        <v>0</v>
      </c>
      <c r="G2280" s="32" t="str">
        <f t="shared" si="7"/>
        <v>0</v>
      </c>
      <c r="H2280" s="39">
        <v>2395.17</v>
      </c>
      <c r="I2280" s="40"/>
      <c r="L2280" s="2"/>
      <c r="M2280" s="38"/>
      <c r="N2280" s="38"/>
      <c r="O2280" s="38"/>
    </row>
    <row r="2281">
      <c r="A2281" s="15" t="s">
        <v>35</v>
      </c>
      <c r="B2281" s="36" t="s">
        <v>2326</v>
      </c>
      <c r="C2281" s="15" t="s">
        <v>1991</v>
      </c>
      <c r="D2281" s="29" t="str">
        <f t="shared" si="1"/>
        <v>0</v>
      </c>
      <c r="E2281" s="29" t="str">
        <f t="shared" si="5"/>
        <v>0</v>
      </c>
      <c r="F2281" s="29" t="str">
        <f t="shared" si="6"/>
        <v>0</v>
      </c>
      <c r="G2281" s="32" t="str">
        <f t="shared" si="7"/>
        <v>0</v>
      </c>
      <c r="H2281" s="39">
        <v>62899.24</v>
      </c>
      <c r="I2281" s="40"/>
      <c r="L2281" s="2"/>
      <c r="M2281" s="38"/>
      <c r="N2281" s="38"/>
      <c r="O2281" s="38"/>
    </row>
    <row r="2282">
      <c r="A2282" s="15" t="s">
        <v>35</v>
      </c>
      <c r="B2282" s="36" t="s">
        <v>2327</v>
      </c>
      <c r="C2282" s="15" t="s">
        <v>1991</v>
      </c>
      <c r="D2282" s="29" t="str">
        <f t="shared" si="1"/>
        <v>0</v>
      </c>
      <c r="E2282" s="29" t="str">
        <f t="shared" si="5"/>
        <v>0</v>
      </c>
      <c r="F2282" s="29" t="str">
        <f t="shared" si="6"/>
        <v>0</v>
      </c>
      <c r="G2282" s="32" t="str">
        <f t="shared" si="7"/>
        <v>0</v>
      </c>
      <c r="H2282" s="39">
        <v>32949.95</v>
      </c>
      <c r="I2282" s="40"/>
      <c r="L2282" s="2"/>
      <c r="M2282" s="38"/>
      <c r="N2282" s="38"/>
      <c r="O2282" s="38"/>
    </row>
    <row r="2283">
      <c r="A2283" s="15" t="s">
        <v>35</v>
      </c>
      <c r="B2283" s="36" t="s">
        <v>2328</v>
      </c>
      <c r="C2283" s="15" t="s">
        <v>1991</v>
      </c>
      <c r="D2283" s="29" t="str">
        <f t="shared" si="1"/>
        <v>0</v>
      </c>
      <c r="E2283" s="29" t="str">
        <f t="shared" si="5"/>
        <v>0</v>
      </c>
      <c r="F2283" s="29" t="str">
        <f t="shared" si="6"/>
        <v>0</v>
      </c>
      <c r="G2283" s="32" t="str">
        <f t="shared" si="7"/>
        <v>0</v>
      </c>
      <c r="H2283" s="39">
        <v>57548.95</v>
      </c>
      <c r="I2283" s="40"/>
      <c r="L2283" s="2"/>
      <c r="M2283" s="38"/>
      <c r="N2283" s="38"/>
      <c r="O2283" s="38"/>
    </row>
    <row r="2284">
      <c r="A2284" s="15" t="s">
        <v>35</v>
      </c>
      <c r="B2284" s="36" t="s">
        <v>2329</v>
      </c>
      <c r="C2284" s="15" t="s">
        <v>1991</v>
      </c>
      <c r="D2284" s="29" t="str">
        <f t="shared" si="1"/>
        <v>0</v>
      </c>
      <c r="E2284" s="29" t="str">
        <f t="shared" si="5"/>
        <v>0</v>
      </c>
      <c r="F2284" s="29" t="str">
        <f t="shared" si="6"/>
        <v>0</v>
      </c>
      <c r="G2284" s="32" t="str">
        <f t="shared" si="7"/>
        <v>0</v>
      </c>
      <c r="H2284" s="39">
        <v>90799.34</v>
      </c>
      <c r="I2284" s="40"/>
      <c r="L2284" s="2"/>
      <c r="M2284" s="38"/>
      <c r="N2284" s="38"/>
      <c r="O2284" s="38"/>
    </row>
    <row r="2285">
      <c r="A2285" s="15" t="s">
        <v>35</v>
      </c>
      <c r="B2285" s="36" t="s">
        <v>1289</v>
      </c>
      <c r="C2285" s="15" t="s">
        <v>1991</v>
      </c>
      <c r="D2285" s="29" t="str">
        <f t="shared" si="1"/>
        <v>0</v>
      </c>
      <c r="E2285" s="29" t="str">
        <f t="shared" si="5"/>
        <v>0</v>
      </c>
      <c r="F2285" s="29" t="str">
        <f t="shared" si="6"/>
        <v>0</v>
      </c>
      <c r="G2285" s="32" t="str">
        <f t="shared" si="7"/>
        <v>0</v>
      </c>
      <c r="H2285" s="39">
        <v>15051.81</v>
      </c>
      <c r="I2285" s="40"/>
      <c r="L2285" s="2"/>
      <c r="M2285" s="38"/>
      <c r="N2285" s="38"/>
      <c r="O2285" s="38"/>
    </row>
    <row r="2286">
      <c r="A2286" s="15" t="s">
        <v>35</v>
      </c>
      <c r="B2286" s="36" t="s">
        <v>2330</v>
      </c>
      <c r="C2286" s="15" t="s">
        <v>1991</v>
      </c>
      <c r="D2286" s="29" t="str">
        <f t="shared" si="1"/>
        <v>0</v>
      </c>
      <c r="E2286" s="29" t="str">
        <f t="shared" si="5"/>
        <v>0</v>
      </c>
      <c r="F2286" s="29" t="str">
        <f t="shared" si="6"/>
        <v>0</v>
      </c>
      <c r="G2286" s="32" t="str">
        <f t="shared" si="7"/>
        <v>0</v>
      </c>
      <c r="H2286" s="39">
        <v>3090.88</v>
      </c>
      <c r="I2286" s="40"/>
      <c r="L2286" s="2"/>
      <c r="M2286" s="38"/>
      <c r="N2286" s="38"/>
      <c r="O2286" s="38"/>
    </row>
    <row r="2287">
      <c r="A2287" s="15" t="s">
        <v>35</v>
      </c>
      <c r="B2287" s="36" t="s">
        <v>2331</v>
      </c>
      <c r="C2287" s="15" t="s">
        <v>1991</v>
      </c>
      <c r="D2287" s="29" t="str">
        <f t="shared" si="1"/>
        <v>0</v>
      </c>
      <c r="E2287" s="29" t="str">
        <f t="shared" si="5"/>
        <v>0</v>
      </c>
      <c r="F2287" s="29" t="str">
        <f t="shared" si="6"/>
        <v>0</v>
      </c>
      <c r="G2287" s="32" t="str">
        <f t="shared" si="7"/>
        <v>0</v>
      </c>
      <c r="H2287" s="39">
        <v>96931.08</v>
      </c>
      <c r="I2287" s="40"/>
      <c r="L2287" s="2"/>
      <c r="M2287" s="38"/>
      <c r="N2287" s="38"/>
      <c r="O2287" s="38"/>
    </row>
    <row r="2288">
      <c r="A2288" s="15" t="s">
        <v>35</v>
      </c>
      <c r="B2288" s="36" t="s">
        <v>2332</v>
      </c>
      <c r="C2288" s="15" t="s">
        <v>1991</v>
      </c>
      <c r="D2288" s="29" t="str">
        <f t="shared" si="1"/>
        <v>0</v>
      </c>
      <c r="E2288" s="29" t="str">
        <f t="shared" si="5"/>
        <v>0</v>
      </c>
      <c r="F2288" s="29" t="str">
        <f t="shared" si="6"/>
        <v>0</v>
      </c>
      <c r="G2288" s="32" t="str">
        <f t="shared" si="7"/>
        <v>0</v>
      </c>
      <c r="H2288" s="39">
        <v>17663.32</v>
      </c>
      <c r="I2288" s="40"/>
      <c r="L2288" s="2"/>
      <c r="M2288" s="38"/>
      <c r="N2288" s="38"/>
      <c r="O2288" s="38"/>
    </row>
    <row r="2289">
      <c r="A2289" s="15" t="s">
        <v>35</v>
      </c>
      <c r="B2289" s="36" t="s">
        <v>2333</v>
      </c>
      <c r="C2289" s="15" t="s">
        <v>1991</v>
      </c>
      <c r="D2289" s="29" t="str">
        <f t="shared" si="1"/>
        <v>0</v>
      </c>
      <c r="E2289" s="29" t="str">
        <f t="shared" si="5"/>
        <v>0</v>
      </c>
      <c r="F2289" s="29" t="str">
        <f t="shared" si="6"/>
        <v>0</v>
      </c>
      <c r="G2289" s="32" t="str">
        <f t="shared" si="7"/>
        <v>0</v>
      </c>
      <c r="H2289" s="39">
        <v>110149.4</v>
      </c>
      <c r="I2289" s="40"/>
      <c r="L2289" s="2"/>
      <c r="M2289" s="38"/>
      <c r="N2289" s="38"/>
      <c r="O2289" s="38"/>
    </row>
    <row r="2290">
      <c r="A2290" s="15" t="s">
        <v>35</v>
      </c>
      <c r="B2290" s="36" t="s">
        <v>2334</v>
      </c>
      <c r="C2290" s="15" t="s">
        <v>1991</v>
      </c>
      <c r="D2290" s="29" t="str">
        <f t="shared" si="1"/>
        <v>0</v>
      </c>
      <c r="E2290" s="29" t="str">
        <f t="shared" si="5"/>
        <v>0</v>
      </c>
      <c r="F2290" s="29" t="str">
        <f t="shared" si="6"/>
        <v>0</v>
      </c>
      <c r="G2290" s="32" t="str">
        <f t="shared" si="7"/>
        <v>0</v>
      </c>
      <c r="H2290" s="39">
        <v>41818.64</v>
      </c>
      <c r="I2290" s="40"/>
      <c r="L2290" s="2"/>
      <c r="M2290" s="38"/>
      <c r="N2290" s="38"/>
      <c r="O2290" s="38"/>
    </row>
    <row r="2291">
      <c r="A2291" s="15" t="s">
        <v>35</v>
      </c>
      <c r="B2291" s="36" t="s">
        <v>2335</v>
      </c>
      <c r="C2291" s="15" t="s">
        <v>1991</v>
      </c>
      <c r="D2291" s="29" t="str">
        <f t="shared" si="1"/>
        <v>0</v>
      </c>
      <c r="E2291" s="29" t="str">
        <f t="shared" si="5"/>
        <v>0</v>
      </c>
      <c r="F2291" s="29" t="str">
        <f t="shared" si="6"/>
        <v>0</v>
      </c>
      <c r="G2291" s="32" t="str">
        <f t="shared" si="7"/>
        <v>0</v>
      </c>
      <c r="H2291" s="39">
        <v>48222.71</v>
      </c>
      <c r="I2291" s="40"/>
      <c r="L2291" s="2"/>
      <c r="M2291" s="38"/>
      <c r="N2291" s="38"/>
      <c r="O2291" s="38"/>
    </row>
    <row r="2292">
      <c r="A2292" s="15" t="s">
        <v>35</v>
      </c>
      <c r="B2292" s="36" t="s">
        <v>2336</v>
      </c>
      <c r="C2292" s="15" t="s">
        <v>1991</v>
      </c>
      <c r="D2292" s="29" t="str">
        <f t="shared" si="1"/>
        <v>0</v>
      </c>
      <c r="E2292" s="29" t="str">
        <f t="shared" si="5"/>
        <v>0</v>
      </c>
      <c r="F2292" s="29" t="str">
        <f t="shared" si="6"/>
        <v>0</v>
      </c>
      <c r="G2292" s="32" t="str">
        <f t="shared" si="7"/>
        <v>0</v>
      </c>
      <c r="H2292" s="39">
        <v>46413.32</v>
      </c>
      <c r="I2292" s="40"/>
      <c r="L2292" s="2"/>
      <c r="M2292" s="38"/>
      <c r="N2292" s="38"/>
      <c r="O2292" s="38"/>
    </row>
    <row r="2293">
      <c r="A2293" s="15" t="s">
        <v>35</v>
      </c>
      <c r="B2293" s="36" t="s">
        <v>2337</v>
      </c>
      <c r="C2293" s="15" t="s">
        <v>1991</v>
      </c>
      <c r="D2293" s="29" t="str">
        <f t="shared" si="1"/>
        <v>0</v>
      </c>
      <c r="E2293" s="29" t="str">
        <f t="shared" si="5"/>
        <v>0</v>
      </c>
      <c r="F2293" s="29" t="str">
        <f t="shared" si="6"/>
        <v>0</v>
      </c>
      <c r="G2293" s="32" t="str">
        <f t="shared" si="7"/>
        <v>0</v>
      </c>
      <c r="H2293" s="39">
        <v>30664.04</v>
      </c>
      <c r="I2293" s="40"/>
      <c r="L2293" s="2"/>
      <c r="M2293" s="38"/>
      <c r="N2293" s="38"/>
      <c r="O2293" s="38"/>
    </row>
    <row r="2294">
      <c r="A2294" s="15" t="s">
        <v>35</v>
      </c>
      <c r="B2294" s="36" t="s">
        <v>2338</v>
      </c>
      <c r="C2294" s="15" t="s">
        <v>1991</v>
      </c>
      <c r="D2294" s="29" t="str">
        <f t="shared" si="1"/>
        <v>0</v>
      </c>
      <c r="E2294" s="29" t="str">
        <f t="shared" si="5"/>
        <v>0</v>
      </c>
      <c r="F2294" s="29" t="str">
        <f t="shared" si="6"/>
        <v>0</v>
      </c>
      <c r="G2294" s="32" t="str">
        <f t="shared" si="7"/>
        <v>0</v>
      </c>
      <c r="H2294" s="39">
        <v>2760.4</v>
      </c>
      <c r="I2294" s="40"/>
      <c r="L2294" s="2"/>
      <c r="M2294" s="38"/>
      <c r="N2294" s="38"/>
      <c r="O2294" s="38"/>
    </row>
    <row r="2295">
      <c r="A2295" s="15" t="s">
        <v>35</v>
      </c>
      <c r="B2295" s="36" t="s">
        <v>2339</v>
      </c>
      <c r="C2295" s="15" t="s">
        <v>1991</v>
      </c>
      <c r="D2295" s="29" t="str">
        <f t="shared" si="1"/>
        <v>0</v>
      </c>
      <c r="E2295" s="29" t="str">
        <f t="shared" si="5"/>
        <v>0</v>
      </c>
      <c r="F2295" s="29" t="str">
        <f t="shared" si="6"/>
        <v>0</v>
      </c>
      <c r="G2295" s="32" t="str">
        <f t="shared" si="7"/>
        <v>0</v>
      </c>
      <c r="H2295" s="39">
        <v>1750.8</v>
      </c>
      <c r="I2295" s="40"/>
      <c r="L2295" s="2"/>
      <c r="M2295" s="38"/>
      <c r="N2295" s="38"/>
      <c r="O2295" s="38"/>
    </row>
    <row r="2296">
      <c r="A2296" s="15" t="s">
        <v>35</v>
      </c>
      <c r="B2296" s="36" t="s">
        <v>2340</v>
      </c>
      <c r="C2296" s="15" t="s">
        <v>1991</v>
      </c>
      <c r="D2296" s="29" t="str">
        <f t="shared" si="1"/>
        <v>0</v>
      </c>
      <c r="E2296" s="29" t="str">
        <f t="shared" si="5"/>
        <v>0</v>
      </c>
      <c r="F2296" s="29" t="str">
        <f t="shared" si="6"/>
        <v>0</v>
      </c>
      <c r="G2296" s="32" t="str">
        <f t="shared" si="7"/>
        <v>0</v>
      </c>
      <c r="H2296" s="39">
        <v>2362.81</v>
      </c>
      <c r="I2296" s="40"/>
      <c r="L2296" s="2"/>
      <c r="M2296" s="38"/>
      <c r="N2296" s="38"/>
      <c r="O2296" s="38"/>
    </row>
    <row r="2297">
      <c r="A2297" s="15" t="s">
        <v>35</v>
      </c>
      <c r="B2297" s="36" t="s">
        <v>2341</v>
      </c>
      <c r="C2297" s="15" t="s">
        <v>1991</v>
      </c>
      <c r="D2297" s="29" t="str">
        <f t="shared" si="1"/>
        <v>0</v>
      </c>
      <c r="E2297" s="29" t="str">
        <f t="shared" si="5"/>
        <v>0</v>
      </c>
      <c r="F2297" s="29" t="str">
        <f t="shared" si="6"/>
        <v>0</v>
      </c>
      <c r="G2297" s="32" t="str">
        <f t="shared" si="7"/>
        <v>0</v>
      </c>
      <c r="H2297" s="39">
        <v>5904.42</v>
      </c>
      <c r="I2297" s="40"/>
      <c r="L2297" s="2"/>
      <c r="M2297" s="38"/>
      <c r="N2297" s="38"/>
      <c r="O2297" s="38"/>
    </row>
    <row r="2298">
      <c r="A2298" s="15" t="s">
        <v>35</v>
      </c>
      <c r="B2298" s="36" t="s">
        <v>2342</v>
      </c>
      <c r="C2298" s="15" t="s">
        <v>1991</v>
      </c>
      <c r="D2298" s="29" t="str">
        <f t="shared" si="1"/>
        <v>0</v>
      </c>
      <c r="E2298" s="29" t="str">
        <f t="shared" si="5"/>
        <v>0</v>
      </c>
      <c r="F2298" s="29" t="str">
        <f t="shared" si="6"/>
        <v>0</v>
      </c>
      <c r="G2298" s="32" t="str">
        <f t="shared" si="7"/>
        <v>0</v>
      </c>
      <c r="H2298" s="39">
        <v>2863.63</v>
      </c>
      <c r="I2298" s="40"/>
      <c r="L2298" s="2"/>
      <c r="M2298" s="38"/>
      <c r="N2298" s="38"/>
      <c r="O2298" s="38"/>
    </row>
    <row r="2299">
      <c r="A2299" s="15" t="s">
        <v>35</v>
      </c>
      <c r="B2299" s="36" t="s">
        <v>2343</v>
      </c>
      <c r="C2299" s="15" t="s">
        <v>1991</v>
      </c>
      <c r="D2299" s="29" t="str">
        <f t="shared" si="1"/>
        <v>0</v>
      </c>
      <c r="E2299" s="29" t="str">
        <f t="shared" si="5"/>
        <v>0</v>
      </c>
      <c r="F2299" s="29" t="str">
        <f t="shared" si="6"/>
        <v>0</v>
      </c>
      <c r="G2299" s="32" t="str">
        <f t="shared" si="7"/>
        <v>0</v>
      </c>
      <c r="H2299" s="39">
        <v>2626.02</v>
      </c>
      <c r="I2299" s="40"/>
      <c r="L2299" s="2"/>
      <c r="M2299" s="38"/>
      <c r="N2299" s="38"/>
      <c r="O2299" s="38"/>
    </row>
    <row r="2300">
      <c r="A2300" s="15" t="s">
        <v>35</v>
      </c>
      <c r="B2300" s="36" t="s">
        <v>2344</v>
      </c>
      <c r="C2300" s="15" t="s">
        <v>1991</v>
      </c>
      <c r="D2300" s="29" t="str">
        <f t="shared" si="1"/>
        <v>0</v>
      </c>
      <c r="E2300" s="29" t="str">
        <f t="shared" si="5"/>
        <v>0</v>
      </c>
      <c r="F2300" s="29" t="str">
        <f t="shared" si="6"/>
        <v>0</v>
      </c>
      <c r="G2300" s="32" t="str">
        <f t="shared" si="7"/>
        <v>0</v>
      </c>
      <c r="H2300" s="39">
        <v>16291.14</v>
      </c>
      <c r="I2300" s="40"/>
      <c r="L2300" s="2"/>
      <c r="M2300" s="38"/>
      <c r="N2300" s="38"/>
      <c r="O2300" s="38"/>
    </row>
    <row r="2301">
      <c r="A2301" s="15" t="s">
        <v>35</v>
      </c>
      <c r="B2301" s="36" t="s">
        <v>2345</v>
      </c>
      <c r="C2301" s="15" t="s">
        <v>1991</v>
      </c>
      <c r="D2301" s="29" t="str">
        <f t="shared" si="1"/>
        <v>0</v>
      </c>
      <c r="E2301" s="29" t="str">
        <f t="shared" si="5"/>
        <v>0</v>
      </c>
      <c r="F2301" s="29" t="str">
        <f t="shared" si="6"/>
        <v>0</v>
      </c>
      <c r="G2301" s="32" t="str">
        <f t="shared" si="7"/>
        <v>0</v>
      </c>
      <c r="H2301" s="39">
        <v>20371.62</v>
      </c>
      <c r="I2301" s="40"/>
      <c r="L2301" s="2"/>
      <c r="M2301" s="38"/>
      <c r="N2301" s="38"/>
      <c r="O2301" s="38"/>
    </row>
    <row r="2302">
      <c r="A2302" s="15" t="s">
        <v>35</v>
      </c>
      <c r="B2302" s="36" t="s">
        <v>2346</v>
      </c>
      <c r="C2302" s="15" t="s">
        <v>1991</v>
      </c>
      <c r="D2302" s="29" t="str">
        <f t="shared" si="1"/>
        <v>0</v>
      </c>
      <c r="E2302" s="29" t="str">
        <f t="shared" si="5"/>
        <v>0</v>
      </c>
      <c r="F2302" s="29" t="str">
        <f t="shared" si="6"/>
        <v>0</v>
      </c>
      <c r="G2302" s="32" t="str">
        <f t="shared" si="7"/>
        <v>0</v>
      </c>
      <c r="H2302" s="39">
        <v>15932.69</v>
      </c>
      <c r="I2302" s="40"/>
      <c r="L2302" s="2"/>
      <c r="M2302" s="38"/>
      <c r="N2302" s="38"/>
      <c r="O2302" s="38"/>
    </row>
    <row r="2303">
      <c r="A2303" s="15" t="s">
        <v>35</v>
      </c>
      <c r="B2303" s="36" t="s">
        <v>2347</v>
      </c>
      <c r="C2303" s="15" t="s">
        <v>1991</v>
      </c>
      <c r="D2303" s="29" t="str">
        <f t="shared" si="1"/>
        <v>0</v>
      </c>
      <c r="E2303" s="29" t="str">
        <f t="shared" si="5"/>
        <v>0</v>
      </c>
      <c r="F2303" s="29" t="str">
        <f t="shared" si="6"/>
        <v>0</v>
      </c>
      <c r="G2303" s="32" t="str">
        <f t="shared" si="7"/>
        <v>0</v>
      </c>
      <c r="H2303" s="39">
        <v>2863.18</v>
      </c>
      <c r="I2303" s="40"/>
      <c r="L2303" s="2"/>
      <c r="M2303" s="38"/>
      <c r="N2303" s="38"/>
      <c r="O2303" s="38"/>
    </row>
    <row r="2304">
      <c r="A2304" s="15" t="s">
        <v>35</v>
      </c>
      <c r="B2304" s="36" t="s">
        <v>2348</v>
      </c>
      <c r="C2304" s="15" t="s">
        <v>1991</v>
      </c>
      <c r="D2304" s="29" t="str">
        <f t="shared" si="1"/>
        <v>0</v>
      </c>
      <c r="E2304" s="29" t="str">
        <f t="shared" si="5"/>
        <v>0</v>
      </c>
      <c r="F2304" s="29" t="str">
        <f t="shared" si="6"/>
        <v>0</v>
      </c>
      <c r="G2304" s="32" t="str">
        <f t="shared" si="7"/>
        <v>0</v>
      </c>
      <c r="H2304" s="39">
        <v>87393.55</v>
      </c>
      <c r="I2304" s="40"/>
      <c r="L2304" s="2"/>
      <c r="M2304" s="38"/>
      <c r="N2304" s="38"/>
      <c r="O2304" s="38"/>
    </row>
    <row r="2305">
      <c r="A2305" s="15" t="s">
        <v>35</v>
      </c>
      <c r="B2305" s="36" t="s">
        <v>2349</v>
      </c>
      <c r="C2305" s="15" t="s">
        <v>1991</v>
      </c>
      <c r="D2305" s="29" t="str">
        <f t="shared" si="1"/>
        <v>0</v>
      </c>
      <c r="E2305" s="29" t="str">
        <f t="shared" si="5"/>
        <v>0</v>
      </c>
      <c r="F2305" s="29" t="str">
        <f t="shared" si="6"/>
        <v>0</v>
      </c>
      <c r="G2305" s="32" t="str">
        <f t="shared" si="7"/>
        <v>0</v>
      </c>
      <c r="H2305" s="39">
        <v>2557.65</v>
      </c>
      <c r="I2305" s="40"/>
      <c r="L2305" s="2"/>
      <c r="M2305" s="38"/>
      <c r="N2305" s="38"/>
      <c r="O2305" s="38"/>
    </row>
    <row r="2306">
      <c r="A2306" s="15" t="s">
        <v>35</v>
      </c>
      <c r="B2306" s="36" t="s">
        <v>2350</v>
      </c>
      <c r="C2306" s="15" t="s">
        <v>1991</v>
      </c>
      <c r="D2306" s="29" t="str">
        <f t="shared" si="1"/>
        <v>0</v>
      </c>
      <c r="E2306" s="29" t="str">
        <f t="shared" si="5"/>
        <v>0</v>
      </c>
      <c r="F2306" s="29" t="str">
        <f t="shared" si="6"/>
        <v>0</v>
      </c>
      <c r="G2306" s="32" t="str">
        <f t="shared" si="7"/>
        <v>0</v>
      </c>
      <c r="H2306" s="39">
        <v>2480.29</v>
      </c>
      <c r="I2306" s="40"/>
      <c r="L2306" s="2"/>
      <c r="M2306" s="38"/>
      <c r="N2306" s="38"/>
      <c r="O2306" s="38"/>
    </row>
    <row r="2307">
      <c r="A2307" s="15" t="s">
        <v>35</v>
      </c>
      <c r="B2307" s="36" t="s">
        <v>2351</v>
      </c>
      <c r="C2307" s="15" t="s">
        <v>1991</v>
      </c>
      <c r="D2307" s="29" t="str">
        <f t="shared" si="1"/>
        <v>0</v>
      </c>
      <c r="E2307" s="29" t="str">
        <f t="shared" si="5"/>
        <v>0</v>
      </c>
      <c r="F2307" s="29" t="str">
        <f t="shared" si="6"/>
        <v>0</v>
      </c>
      <c r="G2307" s="32" t="str">
        <f t="shared" si="7"/>
        <v>0</v>
      </c>
      <c r="H2307" s="39">
        <v>2130.95</v>
      </c>
      <c r="I2307" s="40"/>
      <c r="L2307" s="2"/>
      <c r="M2307" s="38"/>
      <c r="N2307" s="38"/>
      <c r="O2307" s="38"/>
    </row>
    <row r="2308">
      <c r="A2308" s="15" t="s">
        <v>35</v>
      </c>
      <c r="B2308" s="36" t="s">
        <v>2352</v>
      </c>
      <c r="C2308" s="15" t="s">
        <v>1991</v>
      </c>
      <c r="D2308" s="29" t="str">
        <f t="shared" si="1"/>
        <v>0</v>
      </c>
      <c r="E2308" s="29" t="str">
        <f t="shared" si="5"/>
        <v>0</v>
      </c>
      <c r="F2308" s="29" t="str">
        <f t="shared" si="6"/>
        <v>0</v>
      </c>
      <c r="G2308" s="32" t="str">
        <f t="shared" si="7"/>
        <v>0</v>
      </c>
      <c r="H2308" s="39">
        <v>18737.29</v>
      </c>
      <c r="I2308" s="40"/>
      <c r="L2308" s="2"/>
      <c r="M2308" s="38"/>
      <c r="N2308" s="38"/>
      <c r="O2308" s="38"/>
    </row>
    <row r="2309">
      <c r="A2309" s="15" t="s">
        <v>35</v>
      </c>
      <c r="B2309" s="36" t="s">
        <v>2353</v>
      </c>
      <c r="C2309" s="15" t="s">
        <v>1991</v>
      </c>
      <c r="D2309" s="29" t="str">
        <f t="shared" si="1"/>
        <v>0</v>
      </c>
      <c r="E2309" s="29" t="str">
        <f t="shared" si="5"/>
        <v>0</v>
      </c>
      <c r="F2309" s="29" t="str">
        <f t="shared" si="6"/>
        <v>0</v>
      </c>
      <c r="G2309" s="32" t="str">
        <f t="shared" si="7"/>
        <v>0</v>
      </c>
      <c r="H2309" s="39">
        <v>35956.58</v>
      </c>
      <c r="I2309" s="40"/>
      <c r="L2309" s="2"/>
      <c r="M2309" s="38"/>
      <c r="N2309" s="38"/>
      <c r="O2309" s="38"/>
    </row>
    <row r="2310">
      <c r="A2310" s="15" t="s">
        <v>35</v>
      </c>
      <c r="B2310" s="36" t="s">
        <v>2354</v>
      </c>
      <c r="C2310" s="15" t="s">
        <v>1991</v>
      </c>
      <c r="D2310" s="29" t="str">
        <f t="shared" si="1"/>
        <v>0</v>
      </c>
      <c r="E2310" s="29" t="str">
        <f t="shared" si="5"/>
        <v>0</v>
      </c>
      <c r="F2310" s="29" t="str">
        <f t="shared" si="6"/>
        <v>0</v>
      </c>
      <c r="G2310" s="32" t="str">
        <f t="shared" si="7"/>
        <v>0</v>
      </c>
      <c r="H2310" s="39">
        <v>24249.39</v>
      </c>
      <c r="I2310" s="40"/>
      <c r="L2310" s="2"/>
      <c r="M2310" s="38"/>
      <c r="N2310" s="38"/>
      <c r="O2310" s="38"/>
    </row>
    <row r="2311">
      <c r="A2311" s="15" t="s">
        <v>35</v>
      </c>
      <c r="B2311" s="36" t="s">
        <v>2355</v>
      </c>
      <c r="C2311" s="15" t="s">
        <v>1991</v>
      </c>
      <c r="D2311" s="29" t="str">
        <f t="shared" si="1"/>
        <v>0</v>
      </c>
      <c r="E2311" s="29" t="str">
        <f t="shared" si="5"/>
        <v>0</v>
      </c>
      <c r="F2311" s="29" t="str">
        <f t="shared" si="6"/>
        <v>0</v>
      </c>
      <c r="G2311" s="32" t="str">
        <f t="shared" si="7"/>
        <v>0</v>
      </c>
      <c r="H2311" s="39">
        <v>2160.45</v>
      </c>
      <c r="I2311" s="40"/>
      <c r="L2311" s="2"/>
      <c r="M2311" s="38"/>
      <c r="N2311" s="38"/>
      <c r="O2311" s="38"/>
    </row>
    <row r="2312">
      <c r="A2312" s="15" t="s">
        <v>35</v>
      </c>
      <c r="B2312" s="36" t="s">
        <v>2356</v>
      </c>
      <c r="C2312" s="15" t="s">
        <v>1991</v>
      </c>
      <c r="D2312" s="29" t="str">
        <f t="shared" si="1"/>
        <v>0</v>
      </c>
      <c r="E2312" s="29" t="str">
        <f t="shared" si="5"/>
        <v>0</v>
      </c>
      <c r="F2312" s="29" t="str">
        <f t="shared" si="6"/>
        <v>0</v>
      </c>
      <c r="G2312" s="32" t="str">
        <f t="shared" si="7"/>
        <v>0</v>
      </c>
      <c r="H2312" s="39">
        <v>3941.49</v>
      </c>
      <c r="I2312" s="40"/>
      <c r="L2312" s="2"/>
      <c r="M2312" s="38"/>
      <c r="N2312" s="38"/>
      <c r="O2312" s="38"/>
    </row>
    <row r="2313">
      <c r="A2313" s="15" t="s">
        <v>35</v>
      </c>
      <c r="B2313" s="36" t="s">
        <v>2357</v>
      </c>
      <c r="C2313" s="15" t="s">
        <v>1991</v>
      </c>
      <c r="D2313" s="29" t="str">
        <f t="shared" si="1"/>
        <v>0</v>
      </c>
      <c r="E2313" s="29" t="str">
        <f t="shared" si="5"/>
        <v>0</v>
      </c>
      <c r="F2313" s="29" t="str">
        <f t="shared" si="6"/>
        <v>0</v>
      </c>
      <c r="G2313" s="32" t="str">
        <f t="shared" si="7"/>
        <v>0</v>
      </c>
      <c r="H2313" s="39">
        <v>1767.93</v>
      </c>
      <c r="I2313" s="40"/>
      <c r="L2313" s="2"/>
      <c r="M2313" s="38"/>
      <c r="N2313" s="38"/>
      <c r="O2313" s="38"/>
    </row>
    <row r="2314">
      <c r="A2314" s="15" t="s">
        <v>35</v>
      </c>
      <c r="B2314" s="36" t="s">
        <v>2358</v>
      </c>
      <c r="C2314" s="15" t="s">
        <v>1991</v>
      </c>
      <c r="D2314" s="29" t="str">
        <f t="shared" si="1"/>
        <v>0</v>
      </c>
      <c r="E2314" s="29" t="str">
        <f t="shared" si="5"/>
        <v>0</v>
      </c>
      <c r="F2314" s="29" t="str">
        <f t="shared" si="6"/>
        <v>0</v>
      </c>
      <c r="G2314" s="32" t="str">
        <f t="shared" si="7"/>
        <v>0</v>
      </c>
      <c r="H2314" s="39">
        <v>3077.77</v>
      </c>
      <c r="I2314" s="40"/>
      <c r="L2314" s="2"/>
      <c r="M2314" s="38"/>
      <c r="N2314" s="38"/>
      <c r="O2314" s="38"/>
    </row>
    <row r="2315">
      <c r="A2315" s="15" t="s">
        <v>35</v>
      </c>
      <c r="B2315" s="36" t="s">
        <v>2359</v>
      </c>
      <c r="C2315" s="15" t="s">
        <v>1991</v>
      </c>
      <c r="D2315" s="29" t="str">
        <f t="shared" si="1"/>
        <v>0</v>
      </c>
      <c r="E2315" s="29" t="str">
        <f t="shared" si="5"/>
        <v>0</v>
      </c>
      <c r="F2315" s="29" t="str">
        <f t="shared" si="6"/>
        <v>0</v>
      </c>
      <c r="G2315" s="32" t="str">
        <f t="shared" si="7"/>
        <v>0</v>
      </c>
      <c r="H2315" s="39">
        <v>3824.35</v>
      </c>
      <c r="I2315" s="40"/>
      <c r="L2315" s="2"/>
      <c r="M2315" s="38"/>
      <c r="N2315" s="38"/>
      <c r="O2315" s="38"/>
    </row>
    <row r="2316">
      <c r="A2316" s="15" t="s">
        <v>35</v>
      </c>
      <c r="B2316" s="36" t="s">
        <v>2360</v>
      </c>
      <c r="C2316" s="15" t="s">
        <v>1991</v>
      </c>
      <c r="D2316" s="29" t="str">
        <f t="shared" si="1"/>
        <v>0</v>
      </c>
      <c r="E2316" s="29" t="str">
        <f t="shared" si="5"/>
        <v>0</v>
      </c>
      <c r="F2316" s="29" t="str">
        <f t="shared" si="6"/>
        <v>0</v>
      </c>
      <c r="G2316" s="32" t="str">
        <f t="shared" si="7"/>
        <v>0</v>
      </c>
      <c r="H2316" s="39">
        <v>2839.77</v>
      </c>
      <c r="I2316" s="40"/>
      <c r="L2316" s="2"/>
      <c r="M2316" s="38"/>
      <c r="N2316" s="38"/>
      <c r="O2316" s="38"/>
    </row>
    <row r="2317">
      <c r="A2317" s="15" t="s">
        <v>35</v>
      </c>
      <c r="B2317" s="36" t="s">
        <v>2361</v>
      </c>
      <c r="C2317" s="15" t="s">
        <v>1991</v>
      </c>
      <c r="D2317" s="29" t="str">
        <f t="shared" si="1"/>
        <v>0</v>
      </c>
      <c r="E2317" s="29" t="str">
        <f t="shared" si="5"/>
        <v>0</v>
      </c>
      <c r="F2317" s="29" t="str">
        <f t="shared" si="6"/>
        <v>0</v>
      </c>
      <c r="G2317" s="32" t="str">
        <f t="shared" si="7"/>
        <v>0</v>
      </c>
      <c r="H2317" s="39">
        <v>2334.52</v>
      </c>
      <c r="I2317" s="40"/>
      <c r="L2317" s="2"/>
      <c r="M2317" s="38"/>
      <c r="N2317" s="38"/>
      <c r="O2317" s="38"/>
    </row>
    <row r="2318">
      <c r="A2318" s="15" t="s">
        <v>35</v>
      </c>
      <c r="B2318" s="36" t="s">
        <v>2362</v>
      </c>
      <c r="C2318" s="15" t="s">
        <v>1991</v>
      </c>
      <c r="D2318" s="29" t="str">
        <f t="shared" si="1"/>
        <v>0</v>
      </c>
      <c r="E2318" s="29" t="str">
        <f t="shared" si="5"/>
        <v>0</v>
      </c>
      <c r="F2318" s="29" t="str">
        <f t="shared" si="6"/>
        <v>0</v>
      </c>
      <c r="G2318" s="32" t="str">
        <f t="shared" si="7"/>
        <v>0</v>
      </c>
      <c r="H2318" s="39">
        <v>2581.17</v>
      </c>
      <c r="I2318" s="40"/>
      <c r="L2318" s="2"/>
      <c r="M2318" s="38"/>
      <c r="N2318" s="38"/>
      <c r="O2318" s="38"/>
    </row>
    <row r="2319">
      <c r="A2319" s="15" t="s">
        <v>35</v>
      </c>
      <c r="B2319" s="36" t="s">
        <v>2363</v>
      </c>
      <c r="C2319" s="15" t="s">
        <v>1991</v>
      </c>
      <c r="D2319" s="29" t="str">
        <f t="shared" si="1"/>
        <v>0</v>
      </c>
      <c r="E2319" s="29" t="str">
        <f t="shared" si="5"/>
        <v>0</v>
      </c>
      <c r="F2319" s="29" t="str">
        <f t="shared" si="6"/>
        <v>0</v>
      </c>
      <c r="G2319" s="32" t="str">
        <f t="shared" si="7"/>
        <v>0</v>
      </c>
      <c r="H2319" s="39">
        <v>36111.26</v>
      </c>
      <c r="I2319" s="40"/>
      <c r="L2319" s="2"/>
      <c r="M2319" s="38"/>
      <c r="N2319" s="38"/>
      <c r="O2319" s="38"/>
    </row>
    <row r="2320">
      <c r="A2320" s="15" t="s">
        <v>35</v>
      </c>
      <c r="B2320" s="36" t="s">
        <v>2364</v>
      </c>
      <c r="C2320" s="15" t="s">
        <v>1991</v>
      </c>
      <c r="D2320" s="29" t="str">
        <f t="shared" si="1"/>
        <v>0</v>
      </c>
      <c r="E2320" s="29" t="str">
        <f t="shared" si="5"/>
        <v>0</v>
      </c>
      <c r="F2320" s="29" t="str">
        <f t="shared" si="6"/>
        <v>0</v>
      </c>
      <c r="G2320" s="32" t="str">
        <f t="shared" si="7"/>
        <v>0</v>
      </c>
      <c r="H2320" s="39">
        <v>1728.31</v>
      </c>
      <c r="I2320" s="40"/>
      <c r="L2320" s="2"/>
      <c r="M2320" s="38"/>
      <c r="N2320" s="38"/>
      <c r="O2320" s="38"/>
    </row>
    <row r="2321">
      <c r="A2321" s="15" t="s">
        <v>35</v>
      </c>
      <c r="B2321" s="36" t="s">
        <v>2365</v>
      </c>
      <c r="C2321" s="15" t="s">
        <v>1991</v>
      </c>
      <c r="D2321" s="29" t="str">
        <f t="shared" si="1"/>
        <v>0</v>
      </c>
      <c r="E2321" s="29" t="str">
        <f t="shared" si="5"/>
        <v>0</v>
      </c>
      <c r="F2321" s="29" t="str">
        <f t="shared" si="6"/>
        <v>0</v>
      </c>
      <c r="G2321" s="32" t="str">
        <f t="shared" si="7"/>
        <v>0</v>
      </c>
      <c r="H2321" s="39">
        <v>2069.71</v>
      </c>
      <c r="I2321" s="40"/>
      <c r="L2321" s="2"/>
      <c r="M2321" s="38"/>
      <c r="N2321" s="38"/>
      <c r="O2321" s="38"/>
    </row>
    <row r="2322">
      <c r="A2322" s="15" t="s">
        <v>35</v>
      </c>
      <c r="B2322" s="36" t="s">
        <v>2366</v>
      </c>
      <c r="C2322" s="15" t="s">
        <v>1991</v>
      </c>
      <c r="D2322" s="29" t="str">
        <f t="shared" si="1"/>
        <v>0</v>
      </c>
      <c r="E2322" s="29" t="str">
        <f t="shared" si="5"/>
        <v>0</v>
      </c>
      <c r="F2322" s="29" t="str">
        <f t="shared" si="6"/>
        <v>0</v>
      </c>
      <c r="G2322" s="32" t="str">
        <f t="shared" si="7"/>
        <v>0</v>
      </c>
      <c r="H2322" s="39">
        <v>37804.85</v>
      </c>
      <c r="I2322" s="40"/>
      <c r="L2322" s="2"/>
      <c r="M2322" s="38"/>
      <c r="N2322" s="38"/>
      <c r="O2322" s="38"/>
    </row>
    <row r="2323">
      <c r="A2323" s="15" t="s">
        <v>35</v>
      </c>
      <c r="B2323" s="36" t="s">
        <v>2367</v>
      </c>
      <c r="C2323" s="15" t="s">
        <v>1991</v>
      </c>
      <c r="D2323" s="29" t="str">
        <f t="shared" si="1"/>
        <v>0</v>
      </c>
      <c r="E2323" s="29" t="str">
        <f t="shared" si="5"/>
        <v>0</v>
      </c>
      <c r="F2323" s="29" t="str">
        <f t="shared" si="6"/>
        <v>0</v>
      </c>
      <c r="G2323" s="32" t="str">
        <f t="shared" si="7"/>
        <v>0</v>
      </c>
      <c r="H2323" s="39">
        <v>2160.4</v>
      </c>
      <c r="I2323" s="40"/>
      <c r="L2323" s="2"/>
      <c r="M2323" s="38"/>
      <c r="N2323" s="38"/>
      <c r="O2323" s="38"/>
    </row>
    <row r="2324">
      <c r="A2324" s="15" t="s">
        <v>35</v>
      </c>
      <c r="B2324" s="36" t="s">
        <v>2368</v>
      </c>
      <c r="C2324" s="15" t="s">
        <v>1991</v>
      </c>
      <c r="D2324" s="29" t="str">
        <f t="shared" si="1"/>
        <v>0</v>
      </c>
      <c r="E2324" s="29" t="str">
        <f t="shared" si="5"/>
        <v>0</v>
      </c>
      <c r="F2324" s="29" t="str">
        <f t="shared" si="6"/>
        <v>0</v>
      </c>
      <c r="G2324" s="32" t="str">
        <f t="shared" si="7"/>
        <v>0</v>
      </c>
      <c r="H2324" s="39">
        <v>2150.69</v>
      </c>
      <c r="I2324" s="40"/>
      <c r="L2324" s="2"/>
      <c r="M2324" s="38"/>
      <c r="N2324" s="38"/>
      <c r="O2324" s="38"/>
    </row>
    <row r="2325">
      <c r="A2325" s="15" t="s">
        <v>35</v>
      </c>
      <c r="B2325" s="36" t="s">
        <v>2369</v>
      </c>
      <c r="C2325" s="15" t="s">
        <v>1991</v>
      </c>
      <c r="D2325" s="29" t="str">
        <f t="shared" si="1"/>
        <v>0</v>
      </c>
      <c r="E2325" s="29" t="str">
        <f t="shared" si="5"/>
        <v>0</v>
      </c>
      <c r="F2325" s="29" t="str">
        <f t="shared" si="6"/>
        <v>0</v>
      </c>
      <c r="G2325" s="32" t="str">
        <f t="shared" si="7"/>
        <v>0</v>
      </c>
      <c r="H2325" s="39">
        <v>16467.08</v>
      </c>
      <c r="I2325" s="40"/>
      <c r="L2325" s="2"/>
      <c r="M2325" s="38"/>
      <c r="N2325" s="38"/>
      <c r="O2325" s="38"/>
    </row>
    <row r="2326">
      <c r="A2326" s="15" t="s">
        <v>35</v>
      </c>
      <c r="B2326" s="36" t="s">
        <v>2370</v>
      </c>
      <c r="C2326" s="15" t="s">
        <v>1991</v>
      </c>
      <c r="D2326" s="29" t="str">
        <f t="shared" si="1"/>
        <v>0</v>
      </c>
      <c r="E2326" s="29" t="str">
        <f t="shared" si="5"/>
        <v>0</v>
      </c>
      <c r="F2326" s="29" t="str">
        <f t="shared" si="6"/>
        <v>0</v>
      </c>
      <c r="G2326" s="32" t="str">
        <f t="shared" si="7"/>
        <v>0</v>
      </c>
      <c r="H2326" s="39">
        <v>19481.32</v>
      </c>
      <c r="I2326" s="40"/>
      <c r="L2326" s="2"/>
      <c r="M2326" s="38"/>
      <c r="N2326" s="38"/>
      <c r="O2326" s="38"/>
    </row>
    <row r="2327">
      <c r="A2327" s="15" t="s">
        <v>35</v>
      </c>
      <c r="B2327" s="36" t="s">
        <v>2371</v>
      </c>
      <c r="C2327" s="15" t="s">
        <v>1991</v>
      </c>
      <c r="D2327" s="29" t="str">
        <f t="shared" si="1"/>
        <v>0</v>
      </c>
      <c r="E2327" s="29" t="str">
        <f t="shared" si="5"/>
        <v>0</v>
      </c>
      <c r="F2327" s="29" t="str">
        <f t="shared" si="6"/>
        <v>0</v>
      </c>
      <c r="G2327" s="32" t="str">
        <f t="shared" si="7"/>
        <v>0</v>
      </c>
      <c r="H2327" s="39">
        <v>31087.63</v>
      </c>
      <c r="I2327" s="40"/>
      <c r="L2327" s="2"/>
      <c r="M2327" s="38"/>
      <c r="N2327" s="38"/>
      <c r="O2327" s="38"/>
    </row>
    <row r="2328">
      <c r="A2328" s="15" t="s">
        <v>35</v>
      </c>
      <c r="B2328" s="36" t="s">
        <v>2372</v>
      </c>
      <c r="C2328" s="15" t="s">
        <v>1991</v>
      </c>
      <c r="D2328" s="29" t="str">
        <f t="shared" si="1"/>
        <v>0</v>
      </c>
      <c r="E2328" s="29" t="str">
        <f t="shared" si="5"/>
        <v>0</v>
      </c>
      <c r="F2328" s="29" t="str">
        <f t="shared" si="6"/>
        <v>0</v>
      </c>
      <c r="G2328" s="32" t="str">
        <f t="shared" si="7"/>
        <v>0</v>
      </c>
      <c r="H2328" s="39">
        <v>159871.24</v>
      </c>
      <c r="I2328" s="40"/>
      <c r="L2328" s="2"/>
      <c r="M2328" s="38"/>
      <c r="N2328" s="38"/>
      <c r="O2328" s="38"/>
    </row>
    <row r="2329">
      <c r="A2329" s="15" t="s">
        <v>35</v>
      </c>
      <c r="B2329" s="36" t="s">
        <v>2373</v>
      </c>
      <c r="C2329" s="15" t="s">
        <v>1991</v>
      </c>
      <c r="D2329" s="29" t="str">
        <f t="shared" si="1"/>
        <v>0</v>
      </c>
      <c r="E2329" s="29" t="str">
        <f t="shared" si="5"/>
        <v>0</v>
      </c>
      <c r="F2329" s="29" t="str">
        <f t="shared" si="6"/>
        <v>0</v>
      </c>
      <c r="G2329" s="32" t="str">
        <f t="shared" si="7"/>
        <v>0</v>
      </c>
      <c r="H2329" s="39">
        <v>6632.99</v>
      </c>
      <c r="I2329" s="40"/>
      <c r="L2329" s="2"/>
      <c r="M2329" s="38"/>
      <c r="N2329" s="38"/>
      <c r="O2329" s="38"/>
    </row>
    <row r="2330">
      <c r="A2330" s="15" t="s">
        <v>35</v>
      </c>
      <c r="B2330" s="36" t="s">
        <v>2374</v>
      </c>
      <c r="C2330" s="15" t="s">
        <v>1991</v>
      </c>
      <c r="D2330" s="29" t="str">
        <f t="shared" si="1"/>
        <v>0</v>
      </c>
      <c r="E2330" s="29" t="str">
        <f t="shared" si="5"/>
        <v>0</v>
      </c>
      <c r="F2330" s="29" t="str">
        <f t="shared" si="6"/>
        <v>0</v>
      </c>
      <c r="G2330" s="32" t="str">
        <f t="shared" si="7"/>
        <v>0</v>
      </c>
      <c r="H2330" s="39">
        <v>56992.01</v>
      </c>
      <c r="I2330" s="40"/>
      <c r="L2330" s="2"/>
      <c r="M2330" s="38"/>
      <c r="N2330" s="38"/>
      <c r="O2330" s="38"/>
    </row>
    <row r="2331">
      <c r="A2331" s="15" t="s">
        <v>35</v>
      </c>
      <c r="B2331" s="36" t="s">
        <v>2375</v>
      </c>
      <c r="C2331" s="15" t="s">
        <v>1991</v>
      </c>
      <c r="D2331" s="29" t="str">
        <f t="shared" si="1"/>
        <v>0</v>
      </c>
      <c r="E2331" s="29" t="str">
        <f t="shared" si="5"/>
        <v>0</v>
      </c>
      <c r="F2331" s="29" t="str">
        <f t="shared" si="6"/>
        <v>0</v>
      </c>
      <c r="G2331" s="32" t="str">
        <f t="shared" si="7"/>
        <v>0</v>
      </c>
      <c r="H2331" s="39">
        <v>12939.7</v>
      </c>
      <c r="I2331" s="40"/>
      <c r="L2331" s="2"/>
      <c r="M2331" s="38"/>
      <c r="N2331" s="38"/>
      <c r="O2331" s="38"/>
    </row>
    <row r="2332">
      <c r="A2332" s="15" t="s">
        <v>35</v>
      </c>
      <c r="B2332" s="36" t="s">
        <v>2376</v>
      </c>
      <c r="C2332" s="15" t="s">
        <v>1991</v>
      </c>
      <c r="D2332" s="29" t="str">
        <f t="shared" si="1"/>
        <v>0</v>
      </c>
      <c r="E2332" s="29" t="str">
        <f t="shared" si="5"/>
        <v>0</v>
      </c>
      <c r="F2332" s="29" t="str">
        <f t="shared" si="6"/>
        <v>0</v>
      </c>
      <c r="G2332" s="32" t="str">
        <f t="shared" si="7"/>
        <v>0</v>
      </c>
      <c r="H2332" s="39">
        <v>2263.31</v>
      </c>
      <c r="I2332" s="40"/>
      <c r="L2332" s="2"/>
      <c r="M2332" s="38"/>
      <c r="N2332" s="38"/>
      <c r="O2332" s="38"/>
    </row>
    <row r="2333">
      <c r="A2333" s="15" t="s">
        <v>35</v>
      </c>
      <c r="B2333" s="36" t="s">
        <v>2377</v>
      </c>
      <c r="C2333" s="15" t="s">
        <v>1991</v>
      </c>
      <c r="D2333" s="29" t="str">
        <f t="shared" si="1"/>
        <v>0</v>
      </c>
      <c r="E2333" s="29" t="str">
        <f t="shared" si="5"/>
        <v>0</v>
      </c>
      <c r="F2333" s="29" t="str">
        <f t="shared" si="6"/>
        <v>0</v>
      </c>
      <c r="G2333" s="32" t="str">
        <f t="shared" si="7"/>
        <v>0</v>
      </c>
      <c r="H2333" s="39">
        <v>2741.66</v>
      </c>
      <c r="I2333" s="40"/>
      <c r="L2333" s="2"/>
      <c r="M2333" s="38"/>
      <c r="N2333" s="38"/>
      <c r="O2333" s="38"/>
    </row>
    <row r="2334">
      <c r="A2334" s="15" t="s">
        <v>35</v>
      </c>
      <c r="B2334" s="36" t="s">
        <v>2378</v>
      </c>
      <c r="C2334" s="15" t="s">
        <v>1991</v>
      </c>
      <c r="D2334" s="29" t="str">
        <f t="shared" si="1"/>
        <v>0</v>
      </c>
      <c r="E2334" s="29" t="str">
        <f t="shared" si="5"/>
        <v>0</v>
      </c>
      <c r="F2334" s="29" t="str">
        <f t="shared" si="6"/>
        <v>0</v>
      </c>
      <c r="G2334" s="32" t="str">
        <f t="shared" si="7"/>
        <v>0</v>
      </c>
      <c r="H2334" s="39">
        <v>2151.99</v>
      </c>
      <c r="I2334" s="40"/>
      <c r="L2334" s="2"/>
      <c r="M2334" s="38"/>
      <c r="N2334" s="38"/>
      <c r="O2334" s="38"/>
    </row>
    <row r="2335">
      <c r="A2335" s="15" t="s">
        <v>35</v>
      </c>
      <c r="B2335" s="36" t="s">
        <v>2379</v>
      </c>
      <c r="C2335" s="15" t="s">
        <v>1991</v>
      </c>
      <c r="D2335" s="29" t="str">
        <f t="shared" si="1"/>
        <v>0</v>
      </c>
      <c r="E2335" s="29" t="str">
        <f t="shared" si="5"/>
        <v>0</v>
      </c>
      <c r="F2335" s="29" t="str">
        <f t="shared" si="6"/>
        <v>0</v>
      </c>
      <c r="G2335" s="32" t="str">
        <f t="shared" si="7"/>
        <v>0</v>
      </c>
      <c r="H2335" s="39">
        <v>2333.89</v>
      </c>
      <c r="I2335" s="40"/>
      <c r="L2335" s="2"/>
      <c r="M2335" s="38"/>
      <c r="N2335" s="38"/>
      <c r="O2335" s="38"/>
    </row>
    <row r="2336">
      <c r="A2336" s="15" t="s">
        <v>35</v>
      </c>
      <c r="B2336" s="36" t="s">
        <v>2380</v>
      </c>
      <c r="C2336" s="15" t="s">
        <v>1991</v>
      </c>
      <c r="D2336" s="29" t="str">
        <f t="shared" si="1"/>
        <v>0</v>
      </c>
      <c r="E2336" s="29" t="str">
        <f t="shared" si="5"/>
        <v>0</v>
      </c>
      <c r="F2336" s="29" t="str">
        <f t="shared" si="6"/>
        <v>0</v>
      </c>
      <c r="G2336" s="32" t="str">
        <f t="shared" si="7"/>
        <v>0</v>
      </c>
      <c r="H2336" s="39">
        <v>2303.16</v>
      </c>
      <c r="I2336" s="40"/>
      <c r="L2336" s="2"/>
      <c r="M2336" s="38"/>
      <c r="N2336" s="38"/>
      <c r="O2336" s="38"/>
    </row>
    <row r="2337">
      <c r="A2337" s="15" t="s">
        <v>35</v>
      </c>
      <c r="B2337" s="36" t="s">
        <v>2381</v>
      </c>
      <c r="C2337" s="15" t="s">
        <v>1991</v>
      </c>
      <c r="D2337" s="29" t="str">
        <f t="shared" si="1"/>
        <v>0</v>
      </c>
      <c r="E2337" s="29" t="str">
        <f t="shared" si="5"/>
        <v>0</v>
      </c>
      <c r="F2337" s="29" t="str">
        <f t="shared" si="6"/>
        <v>0</v>
      </c>
      <c r="G2337" s="32" t="str">
        <f t="shared" si="7"/>
        <v>0</v>
      </c>
      <c r="H2337" s="39">
        <v>36785.71</v>
      </c>
      <c r="I2337" s="40"/>
      <c r="L2337" s="2"/>
      <c r="M2337" s="38"/>
      <c r="N2337" s="38"/>
      <c r="O2337" s="38"/>
    </row>
    <row r="2338">
      <c r="A2338" s="15" t="s">
        <v>35</v>
      </c>
      <c r="B2338" s="36" t="s">
        <v>2382</v>
      </c>
      <c r="C2338" s="15" t="s">
        <v>1991</v>
      </c>
      <c r="D2338" s="29" t="str">
        <f t="shared" si="1"/>
        <v>0</v>
      </c>
      <c r="E2338" s="29" t="str">
        <f t="shared" si="5"/>
        <v>0</v>
      </c>
      <c r="F2338" s="29" t="str">
        <f t="shared" si="6"/>
        <v>0</v>
      </c>
      <c r="G2338" s="32" t="str">
        <f t="shared" si="7"/>
        <v>0</v>
      </c>
      <c r="H2338" s="39">
        <v>3372.21</v>
      </c>
      <c r="I2338" s="40"/>
      <c r="L2338" s="2"/>
      <c r="M2338" s="38"/>
      <c r="N2338" s="38"/>
      <c r="O2338" s="38"/>
    </row>
    <row r="2339">
      <c r="A2339" s="15" t="s">
        <v>35</v>
      </c>
      <c r="B2339" s="36" t="s">
        <v>2383</v>
      </c>
      <c r="C2339" s="15" t="s">
        <v>1991</v>
      </c>
      <c r="D2339" s="29" t="str">
        <f t="shared" si="1"/>
        <v>0</v>
      </c>
      <c r="E2339" s="29" t="str">
        <f t="shared" si="5"/>
        <v>0</v>
      </c>
      <c r="F2339" s="29" t="str">
        <f t="shared" si="6"/>
        <v>0</v>
      </c>
      <c r="G2339" s="32" t="str">
        <f t="shared" si="7"/>
        <v>0</v>
      </c>
      <c r="H2339" s="39">
        <v>94089.66</v>
      </c>
      <c r="I2339" s="40"/>
      <c r="L2339" s="2"/>
      <c r="M2339" s="38"/>
      <c r="N2339" s="38"/>
      <c r="O2339" s="38"/>
    </row>
    <row r="2340">
      <c r="A2340" s="15" t="s">
        <v>35</v>
      </c>
      <c r="B2340" s="36" t="s">
        <v>2384</v>
      </c>
      <c r="C2340" s="15" t="s">
        <v>1991</v>
      </c>
      <c r="D2340" s="29" t="str">
        <f t="shared" si="1"/>
        <v>0</v>
      </c>
      <c r="E2340" s="29" t="str">
        <f t="shared" si="5"/>
        <v>0</v>
      </c>
      <c r="F2340" s="29" t="str">
        <f t="shared" si="6"/>
        <v>0</v>
      </c>
      <c r="G2340" s="32" t="str">
        <f t="shared" si="7"/>
        <v>0</v>
      </c>
      <c r="H2340" s="39">
        <v>3273.2</v>
      </c>
      <c r="I2340" s="40"/>
      <c r="L2340" s="2"/>
      <c r="M2340" s="38"/>
      <c r="N2340" s="38"/>
      <c r="O2340" s="38"/>
    </row>
    <row r="2341">
      <c r="A2341" s="15" t="s">
        <v>35</v>
      </c>
      <c r="B2341" s="36" t="s">
        <v>2385</v>
      </c>
      <c r="C2341" s="15" t="s">
        <v>1991</v>
      </c>
      <c r="D2341" s="29" t="str">
        <f t="shared" si="1"/>
        <v>0</v>
      </c>
      <c r="E2341" s="29" t="str">
        <f t="shared" si="5"/>
        <v>0</v>
      </c>
      <c r="F2341" s="29" t="str">
        <f t="shared" si="6"/>
        <v>0</v>
      </c>
      <c r="G2341" s="32" t="str">
        <f t="shared" si="7"/>
        <v>0</v>
      </c>
      <c r="H2341" s="39">
        <v>3390.71</v>
      </c>
      <c r="I2341" s="40"/>
      <c r="L2341" s="2"/>
      <c r="M2341" s="38"/>
      <c r="N2341" s="38"/>
      <c r="O2341" s="38"/>
    </row>
    <row r="2342">
      <c r="A2342" s="15" t="s">
        <v>35</v>
      </c>
      <c r="B2342" s="36" t="s">
        <v>2386</v>
      </c>
      <c r="C2342" s="15" t="s">
        <v>1991</v>
      </c>
      <c r="D2342" s="29" t="str">
        <f t="shared" si="1"/>
        <v>0</v>
      </c>
      <c r="E2342" s="29" t="str">
        <f t="shared" si="5"/>
        <v>0</v>
      </c>
      <c r="F2342" s="29" t="str">
        <f t="shared" si="6"/>
        <v>0</v>
      </c>
      <c r="G2342" s="32" t="str">
        <f t="shared" si="7"/>
        <v>0</v>
      </c>
      <c r="H2342" s="39">
        <v>9188.5</v>
      </c>
      <c r="I2342" s="40"/>
      <c r="L2342" s="2"/>
      <c r="M2342" s="38"/>
      <c r="N2342" s="38"/>
      <c r="O2342" s="38"/>
    </row>
    <row r="2343">
      <c r="A2343" s="15" t="s">
        <v>35</v>
      </c>
      <c r="B2343" s="36" t="s">
        <v>2387</v>
      </c>
      <c r="C2343" s="15" t="s">
        <v>1991</v>
      </c>
      <c r="D2343" s="29" t="str">
        <f t="shared" si="1"/>
        <v>0</v>
      </c>
      <c r="E2343" s="29" t="str">
        <f t="shared" si="5"/>
        <v>0</v>
      </c>
      <c r="F2343" s="29" t="str">
        <f t="shared" si="6"/>
        <v>0</v>
      </c>
      <c r="G2343" s="32" t="str">
        <f t="shared" si="7"/>
        <v>0</v>
      </c>
      <c r="H2343" s="39">
        <v>32270.49</v>
      </c>
      <c r="I2343" s="40"/>
      <c r="L2343" s="2"/>
      <c r="M2343" s="38"/>
      <c r="N2343" s="38"/>
      <c r="O2343" s="38"/>
    </row>
    <row r="2344">
      <c r="A2344" s="15" t="s">
        <v>35</v>
      </c>
      <c r="B2344" s="36" t="s">
        <v>2388</v>
      </c>
      <c r="C2344" s="15" t="s">
        <v>1991</v>
      </c>
      <c r="D2344" s="29" t="str">
        <f t="shared" si="1"/>
        <v>0</v>
      </c>
      <c r="E2344" s="29" t="str">
        <f t="shared" si="5"/>
        <v>0</v>
      </c>
      <c r="F2344" s="29" t="str">
        <f t="shared" si="6"/>
        <v>0</v>
      </c>
      <c r="G2344" s="32" t="str">
        <f t="shared" si="7"/>
        <v>0</v>
      </c>
      <c r="H2344" s="39">
        <v>39996.41</v>
      </c>
      <c r="I2344" s="40"/>
      <c r="L2344" s="2"/>
      <c r="M2344" s="38"/>
      <c r="N2344" s="38"/>
      <c r="O2344" s="38"/>
    </row>
    <row r="2345">
      <c r="A2345" s="15" t="s">
        <v>35</v>
      </c>
      <c r="B2345" s="36" t="s">
        <v>2389</v>
      </c>
      <c r="C2345" s="15" t="s">
        <v>1991</v>
      </c>
      <c r="D2345" s="29" t="str">
        <f t="shared" si="1"/>
        <v>0</v>
      </c>
      <c r="E2345" s="29" t="str">
        <f t="shared" si="5"/>
        <v>0</v>
      </c>
      <c r="F2345" s="29" t="str">
        <f t="shared" si="6"/>
        <v>0</v>
      </c>
      <c r="G2345" s="32" t="str">
        <f t="shared" si="7"/>
        <v>0</v>
      </c>
      <c r="H2345" s="39">
        <v>25044.75</v>
      </c>
      <c r="I2345" s="40"/>
      <c r="L2345" s="2"/>
      <c r="M2345" s="38"/>
      <c r="N2345" s="38"/>
      <c r="O2345" s="38"/>
    </row>
    <row r="2346">
      <c r="A2346" s="15" t="s">
        <v>35</v>
      </c>
      <c r="B2346" s="36" t="s">
        <v>2390</v>
      </c>
      <c r="C2346" s="15" t="s">
        <v>1991</v>
      </c>
      <c r="D2346" s="29" t="str">
        <f t="shared" si="1"/>
        <v>0</v>
      </c>
      <c r="E2346" s="29" t="str">
        <f t="shared" si="5"/>
        <v>0</v>
      </c>
      <c r="F2346" s="29" t="str">
        <f t="shared" si="6"/>
        <v>0</v>
      </c>
      <c r="G2346" s="32" t="str">
        <f t="shared" si="7"/>
        <v>0</v>
      </c>
      <c r="H2346" s="39">
        <v>4104.59</v>
      </c>
      <c r="I2346" s="40"/>
      <c r="L2346" s="2"/>
      <c r="M2346" s="38"/>
      <c r="N2346" s="38"/>
      <c r="O2346" s="38"/>
    </row>
    <row r="2347">
      <c r="A2347" s="15" t="s">
        <v>35</v>
      </c>
      <c r="B2347" s="36" t="s">
        <v>2391</v>
      </c>
      <c r="C2347" s="15" t="s">
        <v>1991</v>
      </c>
      <c r="D2347" s="29" t="str">
        <f t="shared" si="1"/>
        <v>OMV</v>
      </c>
      <c r="E2347" s="29" t="str">
        <f t="shared" si="5"/>
        <v>0</v>
      </c>
      <c r="F2347" s="35" t="str">
        <f t="shared" si="6"/>
        <v>OMV AG 6.75 29/04/49 EMTN</v>
      </c>
      <c r="G2347" s="32">
        <f t="shared" si="7"/>
        <v>2063.24</v>
      </c>
      <c r="H2347" s="39">
        <v>2063.24</v>
      </c>
      <c r="I2347" s="40"/>
      <c r="L2347" s="2"/>
      <c r="M2347" s="38"/>
      <c r="N2347" s="38"/>
      <c r="O2347" s="38"/>
    </row>
    <row r="2348">
      <c r="A2348" s="15" t="s">
        <v>35</v>
      </c>
      <c r="B2348" s="36" t="s">
        <v>2392</v>
      </c>
      <c r="C2348" s="15" t="s">
        <v>1991</v>
      </c>
      <c r="D2348" s="29" t="str">
        <f t="shared" si="1"/>
        <v>0</v>
      </c>
      <c r="E2348" s="29" t="str">
        <f t="shared" si="5"/>
        <v>0</v>
      </c>
      <c r="F2348" s="29" t="str">
        <f t="shared" si="6"/>
        <v>0</v>
      </c>
      <c r="G2348" s="32" t="str">
        <f t="shared" si="7"/>
        <v>0</v>
      </c>
      <c r="H2348" s="39">
        <v>3047.83</v>
      </c>
      <c r="I2348" s="40"/>
      <c r="L2348" s="2"/>
      <c r="M2348" s="38"/>
      <c r="N2348" s="38"/>
      <c r="O2348" s="38"/>
    </row>
    <row r="2349">
      <c r="A2349" s="15" t="s">
        <v>35</v>
      </c>
      <c r="B2349" s="36" t="s">
        <v>2393</v>
      </c>
      <c r="C2349" s="15" t="s">
        <v>1991</v>
      </c>
      <c r="D2349" s="29" t="str">
        <f t="shared" si="1"/>
        <v>0</v>
      </c>
      <c r="E2349" s="29" t="str">
        <f t="shared" si="5"/>
        <v>0</v>
      </c>
      <c r="F2349" s="29" t="str">
        <f t="shared" si="6"/>
        <v>0</v>
      </c>
      <c r="G2349" s="32" t="str">
        <f t="shared" si="7"/>
        <v>0</v>
      </c>
      <c r="H2349" s="39">
        <v>16382.54</v>
      </c>
      <c r="I2349" s="40"/>
      <c r="L2349" s="2"/>
      <c r="M2349" s="38"/>
      <c r="N2349" s="38"/>
      <c r="O2349" s="38"/>
    </row>
    <row r="2350">
      <c r="A2350" s="15" t="s">
        <v>35</v>
      </c>
      <c r="B2350" s="36" t="s">
        <v>2394</v>
      </c>
      <c r="C2350" s="15" t="s">
        <v>1991</v>
      </c>
      <c r="D2350" s="29" t="str">
        <f t="shared" si="1"/>
        <v>0</v>
      </c>
      <c r="E2350" s="29" t="str">
        <f t="shared" si="5"/>
        <v>0</v>
      </c>
      <c r="F2350" s="29" t="str">
        <f t="shared" si="6"/>
        <v>0</v>
      </c>
      <c r="G2350" s="32" t="str">
        <f t="shared" si="7"/>
        <v>0</v>
      </c>
      <c r="H2350" s="39">
        <v>6293.64</v>
      </c>
      <c r="I2350" s="40"/>
      <c r="L2350" s="2"/>
      <c r="M2350" s="38"/>
      <c r="N2350" s="38"/>
      <c r="O2350" s="38"/>
    </row>
    <row r="2351">
      <c r="A2351" s="15" t="s">
        <v>35</v>
      </c>
      <c r="B2351" s="36" t="s">
        <v>2395</v>
      </c>
      <c r="C2351" s="15" t="s">
        <v>1991</v>
      </c>
      <c r="D2351" s="29" t="str">
        <f t="shared" si="1"/>
        <v>0</v>
      </c>
      <c r="E2351" s="29" t="str">
        <f t="shared" si="5"/>
        <v>0</v>
      </c>
      <c r="F2351" s="29" t="str">
        <f t="shared" si="6"/>
        <v>0</v>
      </c>
      <c r="G2351" s="32" t="str">
        <f t="shared" si="7"/>
        <v>0</v>
      </c>
      <c r="H2351" s="39">
        <v>46787.15</v>
      </c>
      <c r="I2351" s="40"/>
      <c r="L2351" s="2"/>
      <c r="M2351" s="38"/>
      <c r="N2351" s="38"/>
      <c r="O2351" s="38"/>
    </row>
    <row r="2352">
      <c r="A2352" s="15" t="s">
        <v>35</v>
      </c>
      <c r="B2352" s="36" t="s">
        <v>2396</v>
      </c>
      <c r="C2352" s="15" t="s">
        <v>1991</v>
      </c>
      <c r="D2352" s="29" t="str">
        <f t="shared" si="1"/>
        <v>0</v>
      </c>
      <c r="E2352" s="29" t="str">
        <f t="shared" si="5"/>
        <v>0</v>
      </c>
      <c r="F2352" s="29" t="str">
        <f t="shared" si="6"/>
        <v>0</v>
      </c>
      <c r="G2352" s="32" t="str">
        <f t="shared" si="7"/>
        <v>0</v>
      </c>
      <c r="H2352" s="39">
        <v>1824.5</v>
      </c>
      <c r="I2352" s="40"/>
      <c r="L2352" s="2"/>
      <c r="M2352" s="38"/>
      <c r="N2352" s="38"/>
      <c r="O2352" s="38"/>
    </row>
    <row r="2353">
      <c r="A2353" s="15" t="s">
        <v>35</v>
      </c>
      <c r="B2353" s="36" t="s">
        <v>2397</v>
      </c>
      <c r="C2353" s="15" t="s">
        <v>1991</v>
      </c>
      <c r="D2353" s="29" t="str">
        <f t="shared" si="1"/>
        <v>0</v>
      </c>
      <c r="E2353" s="29" t="str">
        <f t="shared" si="5"/>
        <v>0</v>
      </c>
      <c r="F2353" s="29" t="str">
        <f t="shared" si="6"/>
        <v>0</v>
      </c>
      <c r="G2353" s="32" t="str">
        <f t="shared" si="7"/>
        <v>0</v>
      </c>
      <c r="H2353" s="39">
        <v>-2676.63</v>
      </c>
      <c r="I2353" s="40"/>
      <c r="L2353" s="2"/>
      <c r="M2353" s="38"/>
      <c r="N2353" s="38"/>
      <c r="O2353" s="38"/>
    </row>
    <row r="2354">
      <c r="A2354" s="15" t="s">
        <v>35</v>
      </c>
      <c r="B2354" s="36" t="s">
        <v>2398</v>
      </c>
      <c r="C2354" s="15" t="s">
        <v>1991</v>
      </c>
      <c r="D2354" s="29" t="str">
        <f t="shared" si="1"/>
        <v>0</v>
      </c>
      <c r="E2354" s="29" t="str">
        <f t="shared" si="5"/>
        <v>0</v>
      </c>
      <c r="F2354" s="29" t="str">
        <f t="shared" si="6"/>
        <v>0</v>
      </c>
      <c r="G2354" s="32" t="str">
        <f t="shared" si="7"/>
        <v>0</v>
      </c>
      <c r="H2354" s="39">
        <v>-4776.28</v>
      </c>
      <c r="I2354" s="40"/>
      <c r="L2354" s="2"/>
      <c r="M2354" s="38"/>
      <c r="N2354" s="38"/>
      <c r="O2354" s="38"/>
    </row>
    <row r="2355">
      <c r="A2355" s="15" t="s">
        <v>35</v>
      </c>
      <c r="B2355" s="36" t="s">
        <v>2399</v>
      </c>
      <c r="C2355" s="15" t="s">
        <v>1991</v>
      </c>
      <c r="D2355" s="29" t="str">
        <f t="shared" si="1"/>
        <v>0</v>
      </c>
      <c r="E2355" s="29" t="str">
        <f t="shared" si="5"/>
        <v>0</v>
      </c>
      <c r="F2355" s="29" t="str">
        <f t="shared" si="6"/>
        <v>0</v>
      </c>
      <c r="G2355" s="32" t="str">
        <f t="shared" si="7"/>
        <v>0</v>
      </c>
      <c r="H2355" s="39">
        <v>-2002.65</v>
      </c>
      <c r="I2355" s="40"/>
      <c r="L2355" s="2"/>
      <c r="M2355" s="38"/>
      <c r="N2355" s="38"/>
      <c r="O2355" s="38"/>
    </row>
    <row r="2356">
      <c r="A2356" s="15" t="s">
        <v>35</v>
      </c>
      <c r="B2356" s="36" t="s">
        <v>2400</v>
      </c>
      <c r="C2356" s="15" t="s">
        <v>1991</v>
      </c>
      <c r="D2356" s="29" t="str">
        <f t="shared" si="1"/>
        <v>0</v>
      </c>
      <c r="E2356" s="29" t="str">
        <f t="shared" si="5"/>
        <v>0</v>
      </c>
      <c r="F2356" s="29" t="str">
        <f t="shared" si="6"/>
        <v>0</v>
      </c>
      <c r="G2356" s="32" t="str">
        <f t="shared" si="7"/>
        <v>0</v>
      </c>
      <c r="H2356" s="39">
        <v>-2746.55</v>
      </c>
      <c r="I2356" s="40"/>
      <c r="L2356" s="2"/>
      <c r="M2356" s="38"/>
      <c r="N2356" s="38"/>
      <c r="O2356" s="38"/>
    </row>
    <row r="2357">
      <c r="A2357" s="15" t="s">
        <v>35</v>
      </c>
      <c r="B2357" s="36" t="s">
        <v>2401</v>
      </c>
      <c r="C2357" s="15" t="s">
        <v>1991</v>
      </c>
      <c r="D2357" s="29" t="str">
        <f t="shared" si="1"/>
        <v>0</v>
      </c>
      <c r="E2357" s="29" t="str">
        <f t="shared" si="5"/>
        <v>0</v>
      </c>
      <c r="F2357" s="29" t="str">
        <f t="shared" si="6"/>
        <v>0</v>
      </c>
      <c r="G2357" s="32" t="str">
        <f t="shared" si="7"/>
        <v>0</v>
      </c>
      <c r="H2357" s="39">
        <v>-3300.24</v>
      </c>
      <c r="I2357" s="40"/>
      <c r="L2357" s="2"/>
      <c r="M2357" s="38"/>
      <c r="N2357" s="38"/>
      <c r="O2357" s="38"/>
    </row>
    <row r="2358">
      <c r="A2358" s="15" t="s">
        <v>35</v>
      </c>
      <c r="B2358" s="36" t="s">
        <v>2402</v>
      </c>
      <c r="C2358" s="15" t="s">
        <v>1991</v>
      </c>
      <c r="D2358" s="29" t="str">
        <f t="shared" si="1"/>
        <v>0</v>
      </c>
      <c r="E2358" s="29" t="str">
        <f t="shared" si="5"/>
        <v>0</v>
      </c>
      <c r="F2358" s="29" t="str">
        <f t="shared" si="6"/>
        <v>0</v>
      </c>
      <c r="G2358" s="32" t="str">
        <f t="shared" si="7"/>
        <v>0</v>
      </c>
      <c r="H2358" s="39">
        <v>2887.42</v>
      </c>
      <c r="I2358" s="40"/>
      <c r="L2358" s="2"/>
      <c r="M2358" s="38"/>
      <c r="N2358" s="38"/>
      <c r="O2358" s="38"/>
    </row>
    <row r="2359">
      <c r="A2359" s="15" t="s">
        <v>35</v>
      </c>
      <c r="B2359" s="36" t="s">
        <v>2403</v>
      </c>
      <c r="C2359" s="15" t="s">
        <v>1991</v>
      </c>
      <c r="D2359" s="29" t="str">
        <f t="shared" si="1"/>
        <v>0</v>
      </c>
      <c r="E2359" s="29" t="str">
        <f t="shared" si="5"/>
        <v>0</v>
      </c>
      <c r="F2359" s="29" t="str">
        <f t="shared" si="6"/>
        <v>0</v>
      </c>
      <c r="G2359" s="32" t="str">
        <f t="shared" si="7"/>
        <v>0</v>
      </c>
      <c r="H2359" s="39">
        <v>4113.58</v>
      </c>
      <c r="I2359" s="40"/>
      <c r="L2359" s="2"/>
      <c r="M2359" s="38"/>
      <c r="N2359" s="38"/>
      <c r="O2359" s="38"/>
    </row>
    <row r="2360">
      <c r="A2360" s="15" t="s">
        <v>35</v>
      </c>
      <c r="B2360" s="36" t="s">
        <v>2404</v>
      </c>
      <c r="C2360" s="15" t="s">
        <v>1991</v>
      </c>
      <c r="D2360" s="29" t="str">
        <f t="shared" si="1"/>
        <v>0</v>
      </c>
      <c r="E2360" s="29" t="str">
        <f t="shared" si="5"/>
        <v>0</v>
      </c>
      <c r="F2360" s="29" t="str">
        <f t="shared" si="6"/>
        <v>0</v>
      </c>
      <c r="G2360" s="32" t="str">
        <f t="shared" si="7"/>
        <v>0</v>
      </c>
      <c r="H2360" s="39">
        <v>2020.14</v>
      </c>
      <c r="I2360" s="40"/>
      <c r="L2360" s="2"/>
      <c r="M2360" s="38"/>
      <c r="N2360" s="38"/>
      <c r="O2360" s="38"/>
    </row>
    <row r="2361">
      <c r="A2361" s="15" t="s">
        <v>35</v>
      </c>
      <c r="B2361" s="36" t="s">
        <v>2405</v>
      </c>
      <c r="C2361" s="15" t="s">
        <v>1991</v>
      </c>
      <c r="D2361" s="29" t="str">
        <f t="shared" si="1"/>
        <v>0</v>
      </c>
      <c r="E2361" s="29" t="str">
        <f t="shared" si="5"/>
        <v>0</v>
      </c>
      <c r="F2361" s="29" t="str">
        <f t="shared" si="6"/>
        <v>0</v>
      </c>
      <c r="G2361" s="32" t="str">
        <f t="shared" si="7"/>
        <v>0</v>
      </c>
      <c r="H2361" s="39">
        <v>1829.27</v>
      </c>
      <c r="I2361" s="40"/>
      <c r="L2361" s="2"/>
      <c r="M2361" s="38"/>
      <c r="N2361" s="38"/>
      <c r="O2361" s="38"/>
    </row>
    <row r="2362">
      <c r="A2362" s="15" t="s">
        <v>35</v>
      </c>
      <c r="B2362" s="36" t="s">
        <v>2406</v>
      </c>
      <c r="C2362" s="15" t="s">
        <v>1991</v>
      </c>
      <c r="D2362" s="29" t="str">
        <f t="shared" si="1"/>
        <v>0</v>
      </c>
      <c r="E2362" s="29" t="str">
        <f t="shared" si="5"/>
        <v>0</v>
      </c>
      <c r="F2362" s="29" t="str">
        <f t="shared" si="6"/>
        <v>0</v>
      </c>
      <c r="G2362" s="32" t="str">
        <f t="shared" si="7"/>
        <v>0</v>
      </c>
      <c r="H2362" s="39">
        <v>4795.58</v>
      </c>
      <c r="I2362" s="40"/>
      <c r="L2362" s="2"/>
      <c r="M2362" s="38"/>
      <c r="N2362" s="38"/>
      <c r="O2362" s="38"/>
    </row>
    <row r="2363">
      <c r="A2363" s="15" t="s">
        <v>35</v>
      </c>
      <c r="B2363" s="36" t="s">
        <v>2407</v>
      </c>
      <c r="C2363" s="15" t="s">
        <v>1991</v>
      </c>
      <c r="D2363" s="29" t="str">
        <f t="shared" si="1"/>
        <v>0</v>
      </c>
      <c r="E2363" s="29" t="str">
        <f t="shared" si="5"/>
        <v>0</v>
      </c>
      <c r="F2363" s="29" t="str">
        <f t="shared" si="6"/>
        <v>0</v>
      </c>
      <c r="G2363" s="32" t="str">
        <f t="shared" si="7"/>
        <v>0</v>
      </c>
      <c r="H2363" s="39">
        <v>7333.39</v>
      </c>
      <c r="I2363" s="40"/>
      <c r="L2363" s="2"/>
      <c r="M2363" s="38"/>
      <c r="N2363" s="38"/>
      <c r="O2363" s="38"/>
    </row>
    <row r="2364">
      <c r="A2364" s="15" t="s">
        <v>35</v>
      </c>
      <c r="B2364" s="36" t="s">
        <v>2408</v>
      </c>
      <c r="C2364" s="15" t="s">
        <v>1991</v>
      </c>
      <c r="D2364" s="29" t="str">
        <f t="shared" si="1"/>
        <v>0</v>
      </c>
      <c r="E2364" s="29" t="str">
        <f t="shared" si="5"/>
        <v>0</v>
      </c>
      <c r="F2364" s="29" t="str">
        <f t="shared" si="6"/>
        <v>0</v>
      </c>
      <c r="G2364" s="32" t="str">
        <f t="shared" si="7"/>
        <v>0</v>
      </c>
      <c r="H2364" s="39">
        <v>3828.87</v>
      </c>
      <c r="I2364" s="40"/>
      <c r="L2364" s="2"/>
      <c r="M2364" s="38"/>
      <c r="N2364" s="38"/>
      <c r="O2364" s="38"/>
    </row>
    <row r="2365">
      <c r="A2365" s="15" t="s">
        <v>35</v>
      </c>
      <c r="B2365" s="36" t="s">
        <v>2409</v>
      </c>
      <c r="C2365" s="15" t="s">
        <v>1991</v>
      </c>
      <c r="D2365" s="29" t="str">
        <f t="shared" si="1"/>
        <v>0</v>
      </c>
      <c r="E2365" s="29" t="str">
        <f t="shared" si="5"/>
        <v>0</v>
      </c>
      <c r="F2365" s="29" t="str">
        <f t="shared" si="6"/>
        <v>0</v>
      </c>
      <c r="G2365" s="32" t="str">
        <f t="shared" si="7"/>
        <v>0</v>
      </c>
      <c r="H2365" s="39">
        <v>2063.99</v>
      </c>
      <c r="I2365" s="40"/>
      <c r="L2365" s="2"/>
      <c r="M2365" s="38"/>
      <c r="N2365" s="38"/>
      <c r="O2365" s="38"/>
    </row>
    <row r="2366">
      <c r="A2366" s="15" t="s">
        <v>35</v>
      </c>
      <c r="B2366" s="36" t="s">
        <v>2410</v>
      </c>
      <c r="C2366" s="15" t="s">
        <v>1991</v>
      </c>
      <c r="D2366" s="29" t="str">
        <f t="shared" si="1"/>
        <v>Petrobras</v>
      </c>
      <c r="E2366" s="29" t="str">
        <f t="shared" si="5"/>
        <v>0</v>
      </c>
      <c r="F2366" s="35" t="str">
        <f t="shared" si="6"/>
        <v>PETROBRAS 4.375 20/05/23</v>
      </c>
      <c r="G2366" s="32">
        <f t="shared" si="7"/>
        <v>3128.5</v>
      </c>
      <c r="H2366" s="39">
        <v>3128.5</v>
      </c>
      <c r="I2366" s="40"/>
      <c r="L2366" s="2"/>
      <c r="M2366" s="38"/>
      <c r="N2366" s="38"/>
      <c r="O2366" s="38"/>
    </row>
    <row r="2367">
      <c r="A2367" s="15" t="s">
        <v>35</v>
      </c>
      <c r="B2367" s="36" t="s">
        <v>2411</v>
      </c>
      <c r="C2367" s="15" t="s">
        <v>1991</v>
      </c>
      <c r="D2367" s="29" t="str">
        <f t="shared" si="1"/>
        <v>Petrobras</v>
      </c>
      <c r="E2367" s="29" t="str">
        <f t="shared" si="5"/>
        <v>0</v>
      </c>
      <c r="F2367" s="35" t="str">
        <f t="shared" si="6"/>
        <v>PETROBRAS INTL 3.875 27/01/16</v>
      </c>
      <c r="G2367" s="32">
        <f t="shared" si="7"/>
        <v>3128.49</v>
      </c>
      <c r="H2367" s="39">
        <v>3128.49</v>
      </c>
      <c r="I2367" s="40"/>
      <c r="L2367" s="2"/>
      <c r="M2367" s="38"/>
      <c r="N2367" s="38"/>
      <c r="O2367" s="38"/>
    </row>
    <row r="2368">
      <c r="A2368" s="15" t="s">
        <v>35</v>
      </c>
      <c r="B2368" s="36" t="s">
        <v>2412</v>
      </c>
      <c r="C2368" s="15" t="s">
        <v>1991</v>
      </c>
      <c r="D2368" s="29" t="str">
        <f t="shared" si="1"/>
        <v>Petrobras</v>
      </c>
      <c r="E2368" s="29" t="str">
        <f t="shared" si="5"/>
        <v>0</v>
      </c>
      <c r="F2368" s="35" t="str">
        <f t="shared" si="6"/>
        <v>PETROBRAS INTL 6.125 06/10/16</v>
      </c>
      <c r="G2368" s="32">
        <f t="shared" si="7"/>
        <v>3415.19</v>
      </c>
      <c r="H2368" s="39">
        <v>3415.19</v>
      </c>
      <c r="I2368" s="40"/>
      <c r="L2368" s="2"/>
      <c r="M2368" s="38"/>
      <c r="N2368" s="38"/>
      <c r="O2368" s="38"/>
    </row>
    <row r="2369">
      <c r="A2369" s="15" t="s">
        <v>35</v>
      </c>
      <c r="B2369" s="36" t="s">
        <v>2413</v>
      </c>
      <c r="C2369" s="15" t="s">
        <v>1991</v>
      </c>
      <c r="D2369" s="29" t="str">
        <f t="shared" si="1"/>
        <v>Petrobras</v>
      </c>
      <c r="E2369" s="29" t="str">
        <f t="shared" si="5"/>
        <v>0</v>
      </c>
      <c r="F2369" s="35" t="str">
        <f t="shared" si="6"/>
        <v>PETROBRAS INTL 6.25 14/12/26 (S1)</v>
      </c>
      <c r="G2369" s="32">
        <f t="shared" si="7"/>
        <v>97761.63</v>
      </c>
      <c r="H2369" s="39">
        <v>97761.63</v>
      </c>
      <c r="I2369" s="40"/>
      <c r="L2369" s="2"/>
      <c r="M2369" s="38"/>
      <c r="N2369" s="38"/>
      <c r="O2369" s="38"/>
    </row>
    <row r="2370">
      <c r="A2370" s="15" t="s">
        <v>35</v>
      </c>
      <c r="B2370" s="36" t="s">
        <v>2414</v>
      </c>
      <c r="C2370" s="15" t="s">
        <v>1991</v>
      </c>
      <c r="D2370" s="29" t="str">
        <f t="shared" si="1"/>
        <v>0</v>
      </c>
      <c r="E2370" s="29" t="str">
        <f t="shared" si="5"/>
        <v>0</v>
      </c>
      <c r="F2370" s="29" t="str">
        <f t="shared" si="6"/>
        <v>0</v>
      </c>
      <c r="G2370" s="32" t="str">
        <f t="shared" si="7"/>
        <v>0</v>
      </c>
      <c r="H2370" s="39">
        <v>1809.94</v>
      </c>
      <c r="I2370" s="40"/>
      <c r="L2370" s="2"/>
      <c r="M2370" s="38"/>
      <c r="N2370" s="38"/>
      <c r="O2370" s="38"/>
    </row>
    <row r="2371">
      <c r="A2371" s="15" t="s">
        <v>35</v>
      </c>
      <c r="B2371" s="36" t="s">
        <v>2415</v>
      </c>
      <c r="C2371" s="15" t="s">
        <v>1991</v>
      </c>
      <c r="D2371" s="29" t="str">
        <f t="shared" si="1"/>
        <v>0</v>
      </c>
      <c r="E2371" s="29" t="str">
        <f t="shared" si="5"/>
        <v>0</v>
      </c>
      <c r="F2371" s="29" t="str">
        <f t="shared" si="6"/>
        <v>0</v>
      </c>
      <c r="G2371" s="32" t="str">
        <f t="shared" si="7"/>
        <v>0</v>
      </c>
      <c r="H2371" s="39">
        <v>70534.14</v>
      </c>
      <c r="I2371" s="40"/>
      <c r="L2371" s="2"/>
      <c r="M2371" s="38"/>
      <c r="N2371" s="38"/>
      <c r="O2371" s="38"/>
    </row>
    <row r="2372">
      <c r="A2372" s="15" t="s">
        <v>35</v>
      </c>
      <c r="B2372" s="36" t="s">
        <v>2416</v>
      </c>
      <c r="C2372" s="15" t="s">
        <v>1991</v>
      </c>
      <c r="D2372" s="29" t="str">
        <f t="shared" si="1"/>
        <v>0</v>
      </c>
      <c r="E2372" s="29" t="str">
        <f t="shared" si="5"/>
        <v>0</v>
      </c>
      <c r="F2372" s="29" t="str">
        <f t="shared" si="6"/>
        <v>0</v>
      </c>
      <c r="G2372" s="32" t="str">
        <f t="shared" si="7"/>
        <v>0</v>
      </c>
      <c r="H2372" s="39">
        <v>2170.79</v>
      </c>
      <c r="I2372" s="40"/>
      <c r="L2372" s="2"/>
      <c r="M2372" s="38"/>
      <c r="N2372" s="38"/>
      <c r="O2372" s="38"/>
    </row>
    <row r="2373">
      <c r="A2373" s="15" t="s">
        <v>35</v>
      </c>
      <c r="B2373" s="36" t="s">
        <v>2417</v>
      </c>
      <c r="C2373" s="15" t="s">
        <v>1991</v>
      </c>
      <c r="D2373" s="29" t="str">
        <f t="shared" si="1"/>
        <v>0</v>
      </c>
      <c r="E2373" s="29" t="str">
        <f t="shared" si="5"/>
        <v>0</v>
      </c>
      <c r="F2373" s="29" t="str">
        <f t="shared" si="6"/>
        <v>0</v>
      </c>
      <c r="G2373" s="32" t="str">
        <f t="shared" si="7"/>
        <v>0</v>
      </c>
      <c r="H2373" s="39">
        <v>2861.9</v>
      </c>
      <c r="I2373" s="40"/>
      <c r="L2373" s="2"/>
      <c r="M2373" s="38"/>
      <c r="N2373" s="38"/>
      <c r="O2373" s="38"/>
    </row>
    <row r="2374">
      <c r="A2374" s="15" t="s">
        <v>35</v>
      </c>
      <c r="B2374" s="36" t="s">
        <v>2418</v>
      </c>
      <c r="C2374" s="15" t="s">
        <v>1991</v>
      </c>
      <c r="D2374" s="29" t="str">
        <f t="shared" si="1"/>
        <v>0</v>
      </c>
      <c r="E2374" s="29" t="str">
        <f t="shared" si="5"/>
        <v>0</v>
      </c>
      <c r="F2374" s="29" t="str">
        <f t="shared" si="6"/>
        <v>0</v>
      </c>
      <c r="G2374" s="32" t="str">
        <f t="shared" si="7"/>
        <v>0</v>
      </c>
      <c r="H2374" s="39">
        <v>29010.04</v>
      </c>
      <c r="I2374" s="40"/>
      <c r="L2374" s="2"/>
      <c r="M2374" s="38"/>
      <c r="N2374" s="38"/>
      <c r="O2374" s="38"/>
    </row>
    <row r="2375">
      <c r="A2375" s="15" t="s">
        <v>35</v>
      </c>
      <c r="B2375" s="36" t="s">
        <v>2419</v>
      </c>
      <c r="C2375" s="15" t="s">
        <v>1991</v>
      </c>
      <c r="D2375" s="29" t="str">
        <f t="shared" si="1"/>
        <v>0</v>
      </c>
      <c r="E2375" s="29" t="str">
        <f t="shared" si="5"/>
        <v>0</v>
      </c>
      <c r="F2375" s="29" t="str">
        <f t="shared" si="6"/>
        <v>0</v>
      </c>
      <c r="G2375" s="32" t="str">
        <f t="shared" si="7"/>
        <v>0</v>
      </c>
      <c r="H2375" s="39">
        <v>14544.59</v>
      </c>
      <c r="I2375" s="40"/>
      <c r="L2375" s="2"/>
      <c r="M2375" s="38"/>
      <c r="N2375" s="38"/>
      <c r="O2375" s="38"/>
    </row>
    <row r="2376">
      <c r="A2376" s="15" t="s">
        <v>35</v>
      </c>
      <c r="B2376" s="36" t="s">
        <v>2420</v>
      </c>
      <c r="C2376" s="15" t="s">
        <v>1991</v>
      </c>
      <c r="D2376" s="29" t="str">
        <f t="shared" si="1"/>
        <v>0</v>
      </c>
      <c r="E2376" s="29" t="str">
        <f t="shared" si="5"/>
        <v>0</v>
      </c>
      <c r="F2376" s="29" t="str">
        <f t="shared" si="6"/>
        <v>0</v>
      </c>
      <c r="G2376" s="32" t="str">
        <f t="shared" si="7"/>
        <v>0</v>
      </c>
      <c r="H2376" s="39">
        <v>53917.83</v>
      </c>
      <c r="I2376" s="40"/>
      <c r="L2376" s="2"/>
      <c r="M2376" s="38"/>
      <c r="N2376" s="38"/>
      <c r="O2376" s="38"/>
    </row>
    <row r="2377">
      <c r="A2377" s="15" t="s">
        <v>35</v>
      </c>
      <c r="B2377" s="36" t="s">
        <v>2421</v>
      </c>
      <c r="C2377" s="15" t="s">
        <v>1991</v>
      </c>
      <c r="D2377" s="29" t="str">
        <f t="shared" si="1"/>
        <v>0</v>
      </c>
      <c r="E2377" s="29" t="str">
        <f t="shared" si="5"/>
        <v>0</v>
      </c>
      <c r="F2377" s="29" t="str">
        <f t="shared" si="6"/>
        <v>0</v>
      </c>
      <c r="G2377" s="32" t="str">
        <f t="shared" si="7"/>
        <v>0</v>
      </c>
      <c r="H2377" s="39">
        <v>2782.06</v>
      </c>
      <c r="I2377" s="40"/>
      <c r="L2377" s="2"/>
      <c r="M2377" s="38"/>
      <c r="N2377" s="38"/>
      <c r="O2377" s="38"/>
    </row>
    <row r="2378">
      <c r="A2378" s="15" t="s">
        <v>35</v>
      </c>
      <c r="B2378" s="36" t="s">
        <v>2422</v>
      </c>
      <c r="C2378" s="15" t="s">
        <v>1991</v>
      </c>
      <c r="D2378" s="29" t="str">
        <f t="shared" si="1"/>
        <v>0</v>
      </c>
      <c r="E2378" s="29" t="str">
        <f t="shared" si="5"/>
        <v>0</v>
      </c>
      <c r="F2378" s="29" t="str">
        <f t="shared" si="6"/>
        <v>0</v>
      </c>
      <c r="G2378" s="32" t="str">
        <f t="shared" si="7"/>
        <v>0</v>
      </c>
      <c r="H2378" s="39">
        <v>3270.17</v>
      </c>
      <c r="I2378" s="40"/>
      <c r="L2378" s="2"/>
      <c r="M2378" s="38"/>
      <c r="N2378" s="38"/>
      <c r="O2378" s="38"/>
    </row>
    <row r="2379">
      <c r="A2379" s="15" t="s">
        <v>35</v>
      </c>
      <c r="B2379" s="36" t="s">
        <v>2423</v>
      </c>
      <c r="C2379" s="15" t="s">
        <v>1991</v>
      </c>
      <c r="D2379" s="29" t="str">
        <f t="shared" si="1"/>
        <v>0</v>
      </c>
      <c r="E2379" s="29" t="str">
        <f t="shared" si="5"/>
        <v>0</v>
      </c>
      <c r="F2379" s="29" t="str">
        <f t="shared" si="6"/>
        <v>0</v>
      </c>
      <c r="G2379" s="32" t="str">
        <f t="shared" si="7"/>
        <v>0</v>
      </c>
      <c r="H2379" s="39">
        <v>2902.02</v>
      </c>
      <c r="I2379" s="40"/>
      <c r="L2379" s="2"/>
      <c r="M2379" s="38"/>
      <c r="N2379" s="38"/>
      <c r="O2379" s="38"/>
    </row>
    <row r="2380">
      <c r="A2380" s="15" t="s">
        <v>35</v>
      </c>
      <c r="B2380" s="36" t="s">
        <v>2424</v>
      </c>
      <c r="C2380" s="15" t="s">
        <v>1991</v>
      </c>
      <c r="D2380" s="29" t="str">
        <f t="shared" si="1"/>
        <v>0</v>
      </c>
      <c r="E2380" s="29" t="str">
        <f t="shared" si="5"/>
        <v>0</v>
      </c>
      <c r="F2380" s="29" t="str">
        <f t="shared" si="6"/>
        <v>0</v>
      </c>
      <c r="G2380" s="32" t="str">
        <f t="shared" si="7"/>
        <v>0</v>
      </c>
      <c r="H2380" s="39">
        <v>3538.15</v>
      </c>
      <c r="I2380" s="40"/>
      <c r="L2380" s="2"/>
      <c r="M2380" s="38"/>
      <c r="N2380" s="38"/>
      <c r="O2380" s="38"/>
    </row>
    <row r="2381">
      <c r="A2381" s="15" t="s">
        <v>35</v>
      </c>
      <c r="B2381" s="36" t="s">
        <v>2425</v>
      </c>
      <c r="C2381" s="15" t="s">
        <v>1991</v>
      </c>
      <c r="D2381" s="29" t="str">
        <f t="shared" si="1"/>
        <v>0</v>
      </c>
      <c r="E2381" s="29" t="str">
        <f t="shared" si="5"/>
        <v>0</v>
      </c>
      <c r="F2381" s="29" t="str">
        <f t="shared" si="6"/>
        <v>0</v>
      </c>
      <c r="G2381" s="32" t="str">
        <f t="shared" si="7"/>
        <v>0</v>
      </c>
      <c r="H2381" s="39">
        <v>27409.74</v>
      </c>
      <c r="I2381" s="40"/>
      <c r="L2381" s="2"/>
      <c r="M2381" s="38"/>
      <c r="N2381" s="38"/>
      <c r="O2381" s="38"/>
    </row>
    <row r="2382">
      <c r="A2382" s="15" t="s">
        <v>35</v>
      </c>
      <c r="B2382" s="36" t="s">
        <v>2426</v>
      </c>
      <c r="C2382" s="15" t="s">
        <v>1991</v>
      </c>
      <c r="D2382" s="29" t="str">
        <f t="shared" si="1"/>
        <v>0</v>
      </c>
      <c r="E2382" s="29" t="str">
        <f t="shared" si="5"/>
        <v>0</v>
      </c>
      <c r="F2382" s="29" t="str">
        <f t="shared" si="6"/>
        <v>0</v>
      </c>
      <c r="G2382" s="32" t="str">
        <f t="shared" si="7"/>
        <v>0</v>
      </c>
      <c r="H2382" s="39">
        <v>2896.96</v>
      </c>
      <c r="I2382" s="40"/>
      <c r="L2382" s="2"/>
      <c r="M2382" s="38"/>
      <c r="N2382" s="38"/>
      <c r="O2382" s="38"/>
    </row>
    <row r="2383">
      <c r="A2383" s="15" t="s">
        <v>35</v>
      </c>
      <c r="B2383" s="36" t="s">
        <v>2427</v>
      </c>
      <c r="C2383" s="15" t="s">
        <v>1991</v>
      </c>
      <c r="D2383" s="29" t="str">
        <f t="shared" si="1"/>
        <v>0</v>
      </c>
      <c r="E2383" s="29" t="str">
        <f t="shared" si="5"/>
        <v>0</v>
      </c>
      <c r="F2383" s="29" t="str">
        <f t="shared" si="6"/>
        <v>0</v>
      </c>
      <c r="G2383" s="32" t="str">
        <f t="shared" si="7"/>
        <v>0</v>
      </c>
      <c r="H2383" s="39">
        <v>2405.88</v>
      </c>
      <c r="I2383" s="40"/>
      <c r="L2383" s="2"/>
      <c r="M2383" s="38"/>
      <c r="N2383" s="38"/>
      <c r="O2383" s="38"/>
    </row>
    <row r="2384">
      <c r="A2384" s="15" t="s">
        <v>35</v>
      </c>
      <c r="B2384" s="36" t="s">
        <v>2428</v>
      </c>
      <c r="C2384" s="15" t="s">
        <v>1991</v>
      </c>
      <c r="D2384" s="29" t="str">
        <f t="shared" si="1"/>
        <v>0</v>
      </c>
      <c r="E2384" s="29" t="str">
        <f t="shared" si="5"/>
        <v>0</v>
      </c>
      <c r="F2384" s="29" t="str">
        <f t="shared" si="6"/>
        <v>0</v>
      </c>
      <c r="G2384" s="32" t="str">
        <f t="shared" si="7"/>
        <v>0</v>
      </c>
      <c r="H2384" s="39">
        <v>51384.42</v>
      </c>
      <c r="I2384" s="40"/>
      <c r="L2384" s="2"/>
      <c r="M2384" s="38"/>
      <c r="N2384" s="38"/>
      <c r="O2384" s="38"/>
    </row>
    <row r="2385">
      <c r="A2385" s="15" t="s">
        <v>35</v>
      </c>
      <c r="B2385" s="36" t="s">
        <v>2429</v>
      </c>
      <c r="C2385" s="15" t="s">
        <v>1991</v>
      </c>
      <c r="D2385" s="29" t="str">
        <f t="shared" si="1"/>
        <v>0</v>
      </c>
      <c r="E2385" s="29" t="str">
        <f t="shared" si="5"/>
        <v>0</v>
      </c>
      <c r="F2385" s="29" t="str">
        <f t="shared" si="6"/>
        <v>0</v>
      </c>
      <c r="G2385" s="32" t="str">
        <f t="shared" si="7"/>
        <v>0</v>
      </c>
      <c r="H2385" s="39">
        <v>89187.82</v>
      </c>
      <c r="I2385" s="40"/>
      <c r="L2385" s="2"/>
      <c r="M2385" s="38"/>
      <c r="N2385" s="38"/>
      <c r="O2385" s="38"/>
    </row>
    <row r="2386">
      <c r="A2386" s="15" t="s">
        <v>35</v>
      </c>
      <c r="B2386" s="36" t="s">
        <v>2430</v>
      </c>
      <c r="C2386" s="15" t="s">
        <v>1991</v>
      </c>
      <c r="D2386" s="29" t="str">
        <f t="shared" si="1"/>
        <v>0</v>
      </c>
      <c r="E2386" s="29" t="str">
        <f t="shared" si="5"/>
        <v>0</v>
      </c>
      <c r="F2386" s="29" t="str">
        <f t="shared" si="6"/>
        <v>0</v>
      </c>
      <c r="G2386" s="32" t="str">
        <f t="shared" si="7"/>
        <v>0</v>
      </c>
      <c r="H2386" s="39">
        <v>52411.0</v>
      </c>
      <c r="I2386" s="40"/>
      <c r="L2386" s="2"/>
      <c r="M2386" s="38"/>
      <c r="N2386" s="38"/>
      <c r="O2386" s="38"/>
    </row>
    <row r="2387">
      <c r="A2387" s="15" t="s">
        <v>35</v>
      </c>
      <c r="B2387" s="36" t="s">
        <v>2431</v>
      </c>
      <c r="C2387" s="15" t="s">
        <v>1991</v>
      </c>
      <c r="D2387" s="29" t="str">
        <f t="shared" si="1"/>
        <v>0</v>
      </c>
      <c r="E2387" s="29" t="str">
        <f t="shared" si="5"/>
        <v>0</v>
      </c>
      <c r="F2387" s="29" t="str">
        <f t="shared" si="6"/>
        <v>0</v>
      </c>
      <c r="G2387" s="32" t="str">
        <f t="shared" si="7"/>
        <v>0</v>
      </c>
      <c r="H2387" s="39">
        <v>66344.34</v>
      </c>
      <c r="I2387" s="40"/>
      <c r="L2387" s="2"/>
      <c r="M2387" s="38"/>
      <c r="N2387" s="38"/>
      <c r="O2387" s="38"/>
    </row>
    <row r="2388">
      <c r="A2388" s="15" t="s">
        <v>35</v>
      </c>
      <c r="B2388" s="36" t="s">
        <v>2432</v>
      </c>
      <c r="C2388" s="15" t="s">
        <v>1991</v>
      </c>
      <c r="D2388" s="29" t="str">
        <f t="shared" si="1"/>
        <v>0</v>
      </c>
      <c r="E2388" s="29" t="str">
        <f t="shared" si="5"/>
        <v>0</v>
      </c>
      <c r="F2388" s="29" t="str">
        <f t="shared" si="6"/>
        <v>0</v>
      </c>
      <c r="G2388" s="32" t="str">
        <f t="shared" si="7"/>
        <v>0</v>
      </c>
      <c r="H2388" s="39">
        <v>2361.02</v>
      </c>
      <c r="I2388" s="40"/>
      <c r="L2388" s="2"/>
      <c r="M2388" s="38"/>
      <c r="N2388" s="38"/>
      <c r="O2388" s="38"/>
    </row>
    <row r="2389">
      <c r="A2389" s="15" t="s">
        <v>35</v>
      </c>
      <c r="B2389" s="36" t="s">
        <v>2433</v>
      </c>
      <c r="C2389" s="15" t="s">
        <v>1991</v>
      </c>
      <c r="D2389" s="29" t="str">
        <f t="shared" si="1"/>
        <v>0</v>
      </c>
      <c r="E2389" s="29" t="str">
        <f t="shared" si="5"/>
        <v>0</v>
      </c>
      <c r="F2389" s="29" t="str">
        <f t="shared" si="6"/>
        <v>0</v>
      </c>
      <c r="G2389" s="32" t="str">
        <f t="shared" si="7"/>
        <v>0</v>
      </c>
      <c r="H2389" s="39">
        <v>32411.05</v>
      </c>
      <c r="I2389" s="40"/>
      <c r="L2389" s="2"/>
      <c r="M2389" s="38"/>
      <c r="N2389" s="38"/>
      <c r="O2389" s="38"/>
    </row>
    <row r="2390">
      <c r="A2390" s="15" t="s">
        <v>35</v>
      </c>
      <c r="B2390" s="36" t="s">
        <v>2434</v>
      </c>
      <c r="C2390" s="15" t="s">
        <v>1991</v>
      </c>
      <c r="D2390" s="29" t="str">
        <f t="shared" si="1"/>
        <v>0</v>
      </c>
      <c r="E2390" s="29" t="str">
        <f t="shared" si="5"/>
        <v>0</v>
      </c>
      <c r="F2390" s="29" t="str">
        <f t="shared" si="6"/>
        <v>0</v>
      </c>
      <c r="G2390" s="32" t="str">
        <f t="shared" si="7"/>
        <v>0</v>
      </c>
      <c r="H2390" s="39">
        <v>2832.79</v>
      </c>
      <c r="I2390" s="40"/>
      <c r="L2390" s="2"/>
      <c r="M2390" s="38"/>
      <c r="N2390" s="38"/>
      <c r="O2390" s="38"/>
    </row>
    <row r="2391">
      <c r="A2391" s="15" t="s">
        <v>35</v>
      </c>
      <c r="B2391" s="36" t="s">
        <v>2435</v>
      </c>
      <c r="C2391" s="15" t="s">
        <v>1991</v>
      </c>
      <c r="D2391" s="29" t="str">
        <f t="shared" si="1"/>
        <v>0</v>
      </c>
      <c r="E2391" s="29" t="str">
        <f t="shared" si="5"/>
        <v>0</v>
      </c>
      <c r="F2391" s="29" t="str">
        <f t="shared" si="6"/>
        <v>0</v>
      </c>
      <c r="G2391" s="32" t="str">
        <f t="shared" si="7"/>
        <v>0</v>
      </c>
      <c r="H2391" s="39">
        <v>2513.81</v>
      </c>
      <c r="I2391" s="40"/>
      <c r="L2391" s="2"/>
      <c r="M2391" s="38"/>
      <c r="N2391" s="38"/>
      <c r="O2391" s="38"/>
    </row>
    <row r="2392">
      <c r="A2392" s="15" t="s">
        <v>35</v>
      </c>
      <c r="B2392" s="36" t="s">
        <v>2436</v>
      </c>
      <c r="C2392" s="15" t="s">
        <v>1991</v>
      </c>
      <c r="D2392" s="29" t="str">
        <f t="shared" si="1"/>
        <v>Repsol</v>
      </c>
      <c r="E2392" s="29" t="str">
        <f t="shared" si="5"/>
        <v>0</v>
      </c>
      <c r="F2392" s="35" t="str">
        <f t="shared" si="6"/>
        <v>REPSOL INTL FIN 4.375 20/02/18 EMTN</v>
      </c>
      <c r="G2392" s="32">
        <f t="shared" si="7"/>
        <v>1808.92</v>
      </c>
      <c r="H2392" s="39">
        <v>1808.92</v>
      </c>
      <c r="I2392" s="40"/>
      <c r="L2392" s="2"/>
      <c r="M2392" s="38"/>
      <c r="N2392" s="38"/>
      <c r="O2392" s="38"/>
    </row>
    <row r="2393">
      <c r="A2393" s="15" t="s">
        <v>35</v>
      </c>
      <c r="B2393" s="36" t="s">
        <v>2437</v>
      </c>
      <c r="C2393" s="15" t="s">
        <v>1991</v>
      </c>
      <c r="D2393" s="29" t="str">
        <f t="shared" si="1"/>
        <v>0</v>
      </c>
      <c r="E2393" s="29" t="str">
        <f t="shared" si="5"/>
        <v>0</v>
      </c>
      <c r="F2393" s="29" t="str">
        <f t="shared" si="6"/>
        <v>0</v>
      </c>
      <c r="G2393" s="32" t="str">
        <f t="shared" si="7"/>
        <v>0</v>
      </c>
      <c r="H2393" s="39">
        <v>17939.2</v>
      </c>
      <c r="I2393" s="40"/>
      <c r="L2393" s="2"/>
      <c r="M2393" s="38"/>
      <c r="N2393" s="38"/>
      <c r="O2393" s="38"/>
    </row>
    <row r="2394">
      <c r="A2394" s="15" t="s">
        <v>35</v>
      </c>
      <c r="B2394" s="36" t="s">
        <v>2438</v>
      </c>
      <c r="C2394" s="15" t="s">
        <v>1991</v>
      </c>
      <c r="D2394" s="29" t="str">
        <f t="shared" si="1"/>
        <v>0</v>
      </c>
      <c r="E2394" s="29" t="str">
        <f t="shared" si="5"/>
        <v>0</v>
      </c>
      <c r="F2394" s="29" t="str">
        <f t="shared" si="6"/>
        <v>0</v>
      </c>
      <c r="G2394" s="32" t="str">
        <f t="shared" si="7"/>
        <v>0</v>
      </c>
      <c r="H2394" s="39">
        <v>24476.6</v>
      </c>
      <c r="I2394" s="40"/>
      <c r="L2394" s="2"/>
      <c r="M2394" s="38"/>
      <c r="N2394" s="38"/>
      <c r="O2394" s="38"/>
    </row>
    <row r="2395">
      <c r="A2395" s="15" t="s">
        <v>35</v>
      </c>
      <c r="B2395" s="36" t="s">
        <v>2439</v>
      </c>
      <c r="C2395" s="15" t="s">
        <v>1991</v>
      </c>
      <c r="D2395" s="29" t="str">
        <f t="shared" si="1"/>
        <v>0</v>
      </c>
      <c r="E2395" s="29" t="str">
        <f t="shared" si="5"/>
        <v>0</v>
      </c>
      <c r="F2395" s="29" t="str">
        <f t="shared" si="6"/>
        <v>0</v>
      </c>
      <c r="G2395" s="32" t="str">
        <f t="shared" si="7"/>
        <v>0</v>
      </c>
      <c r="H2395" s="39">
        <v>3715.76</v>
      </c>
      <c r="I2395" s="40"/>
      <c r="L2395" s="2"/>
      <c r="M2395" s="38"/>
      <c r="N2395" s="38"/>
      <c r="O2395" s="38"/>
    </row>
    <row r="2396">
      <c r="A2396" s="15" t="s">
        <v>35</v>
      </c>
      <c r="B2396" s="36" t="s">
        <v>2440</v>
      </c>
      <c r="C2396" s="15" t="s">
        <v>1991</v>
      </c>
      <c r="D2396" s="29" t="str">
        <f t="shared" si="1"/>
        <v>0</v>
      </c>
      <c r="E2396" s="29" t="str">
        <f t="shared" si="5"/>
        <v>0</v>
      </c>
      <c r="F2396" s="29" t="str">
        <f t="shared" si="6"/>
        <v>0</v>
      </c>
      <c r="G2396" s="32" t="str">
        <f t="shared" si="7"/>
        <v>0</v>
      </c>
      <c r="H2396" s="39">
        <v>29218.17</v>
      </c>
      <c r="I2396" s="40"/>
      <c r="L2396" s="2"/>
      <c r="M2396" s="38"/>
      <c r="N2396" s="38"/>
      <c r="O2396" s="38"/>
    </row>
    <row r="2397">
      <c r="A2397" s="15" t="s">
        <v>35</v>
      </c>
      <c r="B2397" s="36" t="s">
        <v>2441</v>
      </c>
      <c r="C2397" s="15" t="s">
        <v>1991</v>
      </c>
      <c r="D2397" s="29" t="str">
        <f t="shared" si="1"/>
        <v>0</v>
      </c>
      <c r="E2397" s="29" t="str">
        <f t="shared" si="5"/>
        <v>0</v>
      </c>
      <c r="F2397" s="29" t="str">
        <f t="shared" si="6"/>
        <v>0</v>
      </c>
      <c r="G2397" s="32" t="str">
        <f t="shared" si="7"/>
        <v>0</v>
      </c>
      <c r="H2397" s="39">
        <v>2647.87</v>
      </c>
      <c r="I2397" s="40"/>
      <c r="L2397" s="2"/>
      <c r="M2397" s="38"/>
      <c r="N2397" s="38"/>
      <c r="O2397" s="38"/>
    </row>
    <row r="2398">
      <c r="A2398" s="15" t="s">
        <v>35</v>
      </c>
      <c r="B2398" s="36" t="s">
        <v>2442</v>
      </c>
      <c r="C2398" s="15" t="s">
        <v>1991</v>
      </c>
      <c r="D2398" s="29" t="str">
        <f t="shared" si="1"/>
        <v>0</v>
      </c>
      <c r="E2398" s="29" t="str">
        <f t="shared" si="5"/>
        <v>0</v>
      </c>
      <c r="F2398" s="29" t="str">
        <f t="shared" si="6"/>
        <v>0</v>
      </c>
      <c r="G2398" s="32" t="str">
        <f t="shared" si="7"/>
        <v>0</v>
      </c>
      <c r="H2398" s="39">
        <v>2168.93</v>
      </c>
      <c r="I2398" s="40"/>
      <c r="L2398" s="2"/>
      <c r="M2398" s="38"/>
      <c r="N2398" s="38"/>
      <c r="O2398" s="38"/>
    </row>
    <row r="2399">
      <c r="A2399" s="15" t="s">
        <v>35</v>
      </c>
      <c r="B2399" s="36" t="s">
        <v>2443</v>
      </c>
      <c r="C2399" s="15" t="s">
        <v>1991</v>
      </c>
      <c r="D2399" s="29" t="str">
        <f t="shared" si="1"/>
        <v>0</v>
      </c>
      <c r="E2399" s="29" t="str">
        <f t="shared" si="5"/>
        <v>0</v>
      </c>
      <c r="F2399" s="29" t="str">
        <f t="shared" si="6"/>
        <v>0</v>
      </c>
      <c r="G2399" s="32" t="str">
        <f t="shared" si="7"/>
        <v>0</v>
      </c>
      <c r="H2399" s="39">
        <v>28409.79</v>
      </c>
      <c r="I2399" s="40"/>
      <c r="L2399" s="2"/>
      <c r="M2399" s="38"/>
      <c r="N2399" s="38"/>
      <c r="O2399" s="38"/>
    </row>
    <row r="2400">
      <c r="A2400" s="15" t="s">
        <v>35</v>
      </c>
      <c r="B2400" s="36" t="s">
        <v>2444</v>
      </c>
      <c r="C2400" s="15" t="s">
        <v>1991</v>
      </c>
      <c r="D2400" s="29" t="str">
        <f t="shared" si="1"/>
        <v>0</v>
      </c>
      <c r="E2400" s="29" t="str">
        <f t="shared" si="5"/>
        <v>0</v>
      </c>
      <c r="F2400" s="29" t="str">
        <f t="shared" si="6"/>
        <v>0</v>
      </c>
      <c r="G2400" s="32" t="str">
        <f t="shared" si="7"/>
        <v>0</v>
      </c>
      <c r="H2400" s="39">
        <v>49381.8</v>
      </c>
      <c r="I2400" s="40"/>
      <c r="L2400" s="2"/>
      <c r="M2400" s="38"/>
      <c r="N2400" s="38"/>
      <c r="O2400" s="38"/>
    </row>
    <row r="2401">
      <c r="A2401" s="15" t="s">
        <v>35</v>
      </c>
      <c r="B2401" s="36" t="s">
        <v>2445</v>
      </c>
      <c r="C2401" s="15" t="s">
        <v>1991</v>
      </c>
      <c r="D2401" s="29" t="str">
        <f t="shared" si="1"/>
        <v>0</v>
      </c>
      <c r="E2401" s="29" t="str">
        <f t="shared" si="5"/>
        <v>0</v>
      </c>
      <c r="F2401" s="29" t="str">
        <f t="shared" si="6"/>
        <v>0</v>
      </c>
      <c r="G2401" s="32" t="str">
        <f t="shared" si="7"/>
        <v>0</v>
      </c>
      <c r="H2401" s="39">
        <v>29245.68</v>
      </c>
      <c r="I2401" s="40"/>
      <c r="L2401" s="2"/>
      <c r="M2401" s="38"/>
      <c r="N2401" s="38"/>
      <c r="O2401" s="38"/>
    </row>
    <row r="2402">
      <c r="A2402" s="15" t="s">
        <v>35</v>
      </c>
      <c r="B2402" s="36" t="s">
        <v>2446</v>
      </c>
      <c r="C2402" s="15" t="s">
        <v>1991</v>
      </c>
      <c r="D2402" s="29" t="str">
        <f t="shared" si="1"/>
        <v>0</v>
      </c>
      <c r="E2402" s="29" t="str">
        <f t="shared" si="5"/>
        <v>0</v>
      </c>
      <c r="F2402" s="29" t="str">
        <f t="shared" si="6"/>
        <v>0</v>
      </c>
      <c r="G2402" s="32" t="str">
        <f t="shared" si="7"/>
        <v>0</v>
      </c>
      <c r="H2402" s="39">
        <v>20265.47</v>
      </c>
      <c r="I2402" s="40"/>
      <c r="L2402" s="2"/>
      <c r="M2402" s="38"/>
      <c r="N2402" s="38"/>
      <c r="O2402" s="38"/>
    </row>
    <row r="2403">
      <c r="A2403" s="15" t="s">
        <v>35</v>
      </c>
      <c r="B2403" s="36" t="s">
        <v>2447</v>
      </c>
      <c r="C2403" s="15" t="s">
        <v>1991</v>
      </c>
      <c r="D2403" s="29" t="str">
        <f t="shared" si="1"/>
        <v>0</v>
      </c>
      <c r="E2403" s="29" t="str">
        <f t="shared" si="5"/>
        <v>0</v>
      </c>
      <c r="F2403" s="29" t="str">
        <f t="shared" si="6"/>
        <v>0</v>
      </c>
      <c r="G2403" s="32" t="str">
        <f t="shared" si="7"/>
        <v>0</v>
      </c>
      <c r="H2403" s="39">
        <v>63583.32</v>
      </c>
      <c r="I2403" s="40"/>
      <c r="L2403" s="2"/>
      <c r="M2403" s="38"/>
      <c r="N2403" s="38"/>
      <c r="O2403" s="38"/>
    </row>
    <row r="2404">
      <c r="A2404" s="15" t="s">
        <v>35</v>
      </c>
      <c r="B2404" s="36" t="s">
        <v>2448</v>
      </c>
      <c r="C2404" s="15" t="s">
        <v>1991</v>
      </c>
      <c r="D2404" s="29" t="str">
        <f t="shared" si="1"/>
        <v>0</v>
      </c>
      <c r="E2404" s="29" t="str">
        <f t="shared" si="5"/>
        <v>0</v>
      </c>
      <c r="F2404" s="29" t="str">
        <f t="shared" si="6"/>
        <v>0</v>
      </c>
      <c r="G2404" s="32" t="str">
        <f t="shared" si="7"/>
        <v>0</v>
      </c>
      <c r="H2404" s="39">
        <v>56304.49</v>
      </c>
      <c r="I2404" s="40"/>
      <c r="L2404" s="2"/>
      <c r="M2404" s="38"/>
      <c r="N2404" s="38"/>
      <c r="O2404" s="38"/>
    </row>
    <row r="2405">
      <c r="A2405" s="15" t="s">
        <v>35</v>
      </c>
      <c r="B2405" s="36" t="s">
        <v>2449</v>
      </c>
      <c r="C2405" s="15" t="s">
        <v>1991</v>
      </c>
      <c r="D2405" s="29" t="str">
        <f t="shared" si="1"/>
        <v>0</v>
      </c>
      <c r="E2405" s="29" t="str">
        <f t="shared" si="5"/>
        <v>0</v>
      </c>
      <c r="F2405" s="29" t="str">
        <f t="shared" si="6"/>
        <v>0</v>
      </c>
      <c r="G2405" s="32" t="str">
        <f t="shared" si="7"/>
        <v>0</v>
      </c>
      <c r="H2405" s="39">
        <v>61933.07</v>
      </c>
      <c r="I2405" s="40"/>
      <c r="L2405" s="2"/>
      <c r="M2405" s="38"/>
      <c r="N2405" s="38"/>
      <c r="O2405" s="38"/>
    </row>
    <row r="2406">
      <c r="A2406" s="15" t="s">
        <v>35</v>
      </c>
      <c r="B2406" s="36" t="s">
        <v>2450</v>
      </c>
      <c r="C2406" s="15" t="s">
        <v>1991</v>
      </c>
      <c r="D2406" s="29" t="str">
        <f t="shared" si="1"/>
        <v>0</v>
      </c>
      <c r="E2406" s="29" t="str">
        <f t="shared" si="5"/>
        <v>0</v>
      </c>
      <c r="F2406" s="29" t="str">
        <f t="shared" si="6"/>
        <v>0</v>
      </c>
      <c r="G2406" s="32" t="str">
        <f t="shared" si="7"/>
        <v>0</v>
      </c>
      <c r="H2406" s="39">
        <v>43156.43</v>
      </c>
      <c r="I2406" s="40"/>
      <c r="L2406" s="2"/>
      <c r="M2406" s="38"/>
      <c r="N2406" s="38"/>
      <c r="O2406" s="38"/>
    </row>
    <row r="2407">
      <c r="A2407" s="15" t="s">
        <v>35</v>
      </c>
      <c r="B2407" s="36" t="s">
        <v>2451</v>
      </c>
      <c r="C2407" s="15" t="s">
        <v>1991</v>
      </c>
      <c r="D2407" s="29" t="str">
        <f t="shared" si="1"/>
        <v>RWE </v>
      </c>
      <c r="E2407" s="29" t="str">
        <f t="shared" si="5"/>
        <v>RWE</v>
      </c>
      <c r="F2407" s="35" t="str">
        <f t="shared" si="6"/>
        <v>RWE AG 4.625 28/09/49</v>
      </c>
      <c r="G2407" s="32">
        <f t="shared" si="7"/>
        <v>2592.67</v>
      </c>
      <c r="H2407" s="39">
        <v>2592.67</v>
      </c>
      <c r="I2407" s="40"/>
      <c r="L2407" s="2"/>
      <c r="M2407" s="38"/>
      <c r="N2407" s="38"/>
      <c r="O2407" s="38"/>
    </row>
    <row r="2408">
      <c r="A2408" s="15" t="s">
        <v>35</v>
      </c>
      <c r="B2408" s="36" t="s">
        <v>2452</v>
      </c>
      <c r="C2408" s="15" t="s">
        <v>1991</v>
      </c>
      <c r="D2408" s="29" t="str">
        <f t="shared" si="1"/>
        <v>RWE </v>
      </c>
      <c r="E2408" s="29" t="str">
        <f t="shared" si="5"/>
        <v>RWE</v>
      </c>
      <c r="F2408" s="35" t="str">
        <f t="shared" si="6"/>
        <v>RWE AG 7 20/03/19 P (S1 LU)</v>
      </c>
      <c r="G2408" s="32">
        <f t="shared" si="7"/>
        <v>19882.89</v>
      </c>
      <c r="H2408" s="39">
        <v>19882.89</v>
      </c>
      <c r="I2408" s="40"/>
      <c r="L2408" s="2"/>
      <c r="M2408" s="38"/>
      <c r="N2408" s="38"/>
      <c r="O2408" s="38"/>
    </row>
    <row r="2409">
      <c r="A2409" s="15" t="s">
        <v>35</v>
      </c>
      <c r="B2409" s="36" t="s">
        <v>2453</v>
      </c>
      <c r="C2409" s="15" t="s">
        <v>1991</v>
      </c>
      <c r="D2409" s="29" t="str">
        <f t="shared" si="1"/>
        <v>RWE </v>
      </c>
      <c r="E2409" s="29" t="str">
        <f t="shared" si="5"/>
        <v>RWE</v>
      </c>
      <c r="F2409" s="35" t="str">
        <f t="shared" si="6"/>
        <v>RWE FINANCE BV 1.875 30/01/20EMTN</v>
      </c>
      <c r="G2409" s="32">
        <f t="shared" si="7"/>
        <v>2086.32</v>
      </c>
      <c r="H2409" s="39">
        <v>2086.32</v>
      </c>
      <c r="I2409" s="40"/>
      <c r="L2409" s="2"/>
      <c r="M2409" s="38"/>
      <c r="N2409" s="38"/>
      <c r="O2409" s="38"/>
    </row>
    <row r="2410">
      <c r="A2410" s="15" t="s">
        <v>35</v>
      </c>
      <c r="B2410" s="36" t="s">
        <v>2454</v>
      </c>
      <c r="C2410" s="15" t="s">
        <v>1991</v>
      </c>
      <c r="D2410" s="29" t="str">
        <f t="shared" si="1"/>
        <v>RWE </v>
      </c>
      <c r="E2410" s="29" t="str">
        <f t="shared" si="5"/>
        <v>RWE</v>
      </c>
      <c r="F2410" s="35" t="str">
        <f t="shared" si="6"/>
        <v>RWE FINANCE BV 4.75 31/01/34 EMTN</v>
      </c>
      <c r="G2410" s="32">
        <f t="shared" si="7"/>
        <v>92725.91</v>
      </c>
      <c r="H2410" s="39">
        <v>92725.91</v>
      </c>
      <c r="I2410" s="40"/>
      <c r="L2410" s="2"/>
      <c r="M2410" s="38"/>
      <c r="N2410" s="38"/>
      <c r="O2410" s="38"/>
    </row>
    <row r="2411">
      <c r="A2411" s="15" t="s">
        <v>35</v>
      </c>
      <c r="B2411" s="36" t="s">
        <v>2455</v>
      </c>
      <c r="C2411" s="15" t="s">
        <v>1991</v>
      </c>
      <c r="D2411" s="29" t="str">
        <f t="shared" si="1"/>
        <v>RWE </v>
      </c>
      <c r="E2411" s="29" t="str">
        <f t="shared" si="5"/>
        <v>RWE</v>
      </c>
      <c r="F2411" s="35" t="str">
        <f t="shared" si="6"/>
        <v>RWE FINANCE BV 5.5 06/07/22 EMTN (S1 LU)</v>
      </c>
      <c r="G2411" s="32">
        <f t="shared" si="7"/>
        <v>23484.5</v>
      </c>
      <c r="H2411" s="39">
        <v>23484.5</v>
      </c>
      <c r="I2411" s="40"/>
      <c r="L2411" s="2"/>
      <c r="M2411" s="38"/>
      <c r="N2411" s="38"/>
      <c r="O2411" s="38"/>
    </row>
    <row r="2412">
      <c r="A2412" s="15" t="s">
        <v>35</v>
      </c>
      <c r="B2412" s="36" t="s">
        <v>2456</v>
      </c>
      <c r="C2412" s="15" t="s">
        <v>1991</v>
      </c>
      <c r="D2412" s="29" t="str">
        <f t="shared" si="1"/>
        <v>RWE </v>
      </c>
      <c r="E2412" s="29" t="str">
        <f t="shared" si="5"/>
        <v>RWE</v>
      </c>
      <c r="F2412" s="35" t="str">
        <f t="shared" si="6"/>
        <v>RWE FINANCE BV 6.25 03/06/30 EMTN</v>
      </c>
      <c r="G2412" s="32">
        <f t="shared" si="7"/>
        <v>86076.85</v>
      </c>
      <c r="H2412" s="39">
        <v>86076.85</v>
      </c>
      <c r="I2412" s="40"/>
      <c r="L2412" s="2"/>
      <c r="M2412" s="38"/>
      <c r="N2412" s="38"/>
      <c r="O2412" s="38"/>
    </row>
    <row r="2413">
      <c r="A2413" s="15" t="s">
        <v>35</v>
      </c>
      <c r="B2413" s="36" t="s">
        <v>2457</v>
      </c>
      <c r="C2413" s="15" t="s">
        <v>1991</v>
      </c>
      <c r="D2413" s="29" t="str">
        <f t="shared" si="1"/>
        <v>0</v>
      </c>
      <c r="E2413" s="29" t="str">
        <f t="shared" si="5"/>
        <v>0</v>
      </c>
      <c r="F2413" s="29" t="str">
        <f t="shared" si="6"/>
        <v>0</v>
      </c>
      <c r="G2413" s="32" t="str">
        <f t="shared" si="7"/>
        <v>0</v>
      </c>
      <c r="H2413" s="39">
        <v>25543.54</v>
      </c>
      <c r="I2413" s="40"/>
      <c r="L2413" s="2"/>
      <c r="M2413" s="38"/>
      <c r="N2413" s="38"/>
      <c r="O2413" s="38"/>
    </row>
    <row r="2414">
      <c r="A2414" s="15" t="s">
        <v>35</v>
      </c>
      <c r="B2414" s="36" t="s">
        <v>2458</v>
      </c>
      <c r="C2414" s="15" t="s">
        <v>1991</v>
      </c>
      <c r="D2414" s="29" t="str">
        <f t="shared" si="1"/>
        <v>0</v>
      </c>
      <c r="E2414" s="29" t="str">
        <f t="shared" si="5"/>
        <v>0</v>
      </c>
      <c r="F2414" s="29" t="str">
        <f t="shared" si="6"/>
        <v>0</v>
      </c>
      <c r="G2414" s="32" t="str">
        <f t="shared" si="7"/>
        <v>0</v>
      </c>
      <c r="H2414" s="39">
        <v>4174.31</v>
      </c>
      <c r="I2414" s="40"/>
      <c r="L2414" s="2"/>
      <c r="M2414" s="38"/>
      <c r="N2414" s="38"/>
      <c r="O2414" s="38"/>
    </row>
    <row r="2415">
      <c r="A2415" s="15" t="s">
        <v>35</v>
      </c>
      <c r="B2415" s="36" t="s">
        <v>2459</v>
      </c>
      <c r="C2415" s="15" t="s">
        <v>1991</v>
      </c>
      <c r="D2415" s="29" t="str">
        <f t="shared" si="1"/>
        <v>0</v>
      </c>
      <c r="E2415" s="29" t="str">
        <f t="shared" si="5"/>
        <v>0</v>
      </c>
      <c r="F2415" s="29" t="str">
        <f t="shared" si="6"/>
        <v>0</v>
      </c>
      <c r="G2415" s="32" t="str">
        <f t="shared" si="7"/>
        <v>0</v>
      </c>
      <c r="H2415" s="39">
        <v>3146.8</v>
      </c>
      <c r="I2415" s="40"/>
      <c r="L2415" s="2"/>
      <c r="M2415" s="38"/>
      <c r="N2415" s="38"/>
      <c r="O2415" s="38"/>
    </row>
    <row r="2416">
      <c r="A2416" s="15" t="s">
        <v>35</v>
      </c>
      <c r="B2416" s="36" t="s">
        <v>2460</v>
      </c>
      <c r="C2416" s="15" t="s">
        <v>1991</v>
      </c>
      <c r="D2416" s="29" t="str">
        <f t="shared" si="1"/>
        <v>0</v>
      </c>
      <c r="E2416" s="29" t="str">
        <f t="shared" si="5"/>
        <v>0</v>
      </c>
      <c r="F2416" s="29" t="str">
        <f t="shared" si="6"/>
        <v>0</v>
      </c>
      <c r="G2416" s="32" t="str">
        <f t="shared" si="7"/>
        <v>0</v>
      </c>
      <c r="H2416" s="39">
        <v>1994.85</v>
      </c>
      <c r="I2416" s="40"/>
      <c r="L2416" s="2"/>
      <c r="M2416" s="38"/>
      <c r="N2416" s="38"/>
      <c r="O2416" s="38"/>
    </row>
    <row r="2417">
      <c r="A2417" s="15" t="s">
        <v>35</v>
      </c>
      <c r="B2417" s="36" t="s">
        <v>2461</v>
      </c>
      <c r="C2417" s="15" t="s">
        <v>1991</v>
      </c>
      <c r="D2417" s="29" t="str">
        <f t="shared" si="1"/>
        <v>0</v>
      </c>
      <c r="E2417" s="29" t="str">
        <f t="shared" si="5"/>
        <v>0</v>
      </c>
      <c r="F2417" s="29" t="str">
        <f t="shared" si="6"/>
        <v>0</v>
      </c>
      <c r="G2417" s="32" t="str">
        <f t="shared" si="7"/>
        <v>0</v>
      </c>
      <c r="H2417" s="39">
        <v>3114.76</v>
      </c>
      <c r="I2417" s="40"/>
      <c r="L2417" s="2"/>
      <c r="M2417" s="38"/>
      <c r="N2417" s="38"/>
      <c r="O2417" s="38"/>
    </row>
    <row r="2418">
      <c r="A2418" s="15" t="s">
        <v>35</v>
      </c>
      <c r="B2418" s="36" t="s">
        <v>2462</v>
      </c>
      <c r="C2418" s="15" t="s">
        <v>1991</v>
      </c>
      <c r="D2418" s="29" t="str">
        <f t="shared" si="1"/>
        <v>0</v>
      </c>
      <c r="E2418" s="29" t="str">
        <f t="shared" si="5"/>
        <v>0</v>
      </c>
      <c r="F2418" s="29" t="str">
        <f t="shared" si="6"/>
        <v>0</v>
      </c>
      <c r="G2418" s="32" t="str">
        <f t="shared" si="7"/>
        <v>0</v>
      </c>
      <c r="H2418" s="39">
        <v>2649.82</v>
      </c>
      <c r="I2418" s="40"/>
      <c r="L2418" s="2"/>
      <c r="M2418" s="38"/>
      <c r="N2418" s="38"/>
      <c r="O2418" s="38"/>
    </row>
    <row r="2419">
      <c r="A2419" s="15" t="s">
        <v>35</v>
      </c>
      <c r="B2419" s="36" t="s">
        <v>2463</v>
      </c>
      <c r="C2419" s="15" t="s">
        <v>1991</v>
      </c>
      <c r="D2419" s="29" t="str">
        <f t="shared" si="1"/>
        <v>0</v>
      </c>
      <c r="E2419" s="29" t="str">
        <f t="shared" si="5"/>
        <v>0</v>
      </c>
      <c r="F2419" s="29" t="str">
        <f t="shared" si="6"/>
        <v>0</v>
      </c>
      <c r="G2419" s="32" t="str">
        <f t="shared" si="7"/>
        <v>0</v>
      </c>
      <c r="H2419" s="39">
        <v>111545.93</v>
      </c>
      <c r="I2419" s="40"/>
      <c r="L2419" s="2"/>
      <c r="M2419" s="38"/>
      <c r="N2419" s="38"/>
      <c r="O2419" s="38"/>
    </row>
    <row r="2420">
      <c r="A2420" s="15" t="s">
        <v>35</v>
      </c>
      <c r="B2420" s="36" t="s">
        <v>2464</v>
      </c>
      <c r="C2420" s="15" t="s">
        <v>1991</v>
      </c>
      <c r="D2420" s="29" t="str">
        <f t="shared" si="1"/>
        <v>0</v>
      </c>
      <c r="E2420" s="29" t="str">
        <f t="shared" si="5"/>
        <v>0</v>
      </c>
      <c r="F2420" s="29" t="str">
        <f t="shared" si="6"/>
        <v>0</v>
      </c>
      <c r="G2420" s="32" t="str">
        <f t="shared" si="7"/>
        <v>0</v>
      </c>
      <c r="H2420" s="39">
        <v>34200.99</v>
      </c>
      <c r="I2420" s="40"/>
      <c r="L2420" s="2"/>
      <c r="M2420" s="38"/>
      <c r="N2420" s="38"/>
      <c r="O2420" s="38"/>
    </row>
    <row r="2421">
      <c r="A2421" s="15" t="s">
        <v>35</v>
      </c>
      <c r="B2421" s="36" t="s">
        <v>2465</v>
      </c>
      <c r="C2421" s="15" t="s">
        <v>1991</v>
      </c>
      <c r="D2421" s="29" t="str">
        <f t="shared" si="1"/>
        <v>0</v>
      </c>
      <c r="E2421" s="29" t="str">
        <f t="shared" si="5"/>
        <v>0</v>
      </c>
      <c r="F2421" s="29" t="str">
        <f t="shared" si="6"/>
        <v>0</v>
      </c>
      <c r="G2421" s="32" t="str">
        <f t="shared" si="7"/>
        <v>0</v>
      </c>
      <c r="H2421" s="39">
        <v>24207.41</v>
      </c>
      <c r="I2421" s="40"/>
      <c r="L2421" s="2"/>
      <c r="M2421" s="38"/>
      <c r="N2421" s="38"/>
      <c r="O2421" s="38"/>
    </row>
    <row r="2422">
      <c r="A2422" s="15" t="s">
        <v>35</v>
      </c>
      <c r="B2422" s="36" t="s">
        <v>2466</v>
      </c>
      <c r="C2422" s="15" t="s">
        <v>1991</v>
      </c>
      <c r="D2422" s="29" t="str">
        <f t="shared" si="1"/>
        <v>0</v>
      </c>
      <c r="E2422" s="29" t="str">
        <f t="shared" si="5"/>
        <v>0</v>
      </c>
      <c r="F2422" s="29" t="str">
        <f t="shared" si="6"/>
        <v>0</v>
      </c>
      <c r="G2422" s="32" t="str">
        <f t="shared" si="7"/>
        <v>0</v>
      </c>
      <c r="H2422" s="39">
        <v>49209.53</v>
      </c>
      <c r="I2422" s="40"/>
      <c r="L2422" s="2"/>
      <c r="M2422" s="38"/>
      <c r="N2422" s="38"/>
      <c r="O2422" s="38"/>
    </row>
    <row r="2423">
      <c r="A2423" s="15" t="s">
        <v>35</v>
      </c>
      <c r="B2423" s="36" t="s">
        <v>2467</v>
      </c>
      <c r="C2423" s="15" t="s">
        <v>1991</v>
      </c>
      <c r="D2423" s="29" t="str">
        <f t="shared" si="1"/>
        <v>0</v>
      </c>
      <c r="E2423" s="29" t="str">
        <f t="shared" si="5"/>
        <v>0</v>
      </c>
      <c r="F2423" s="29" t="str">
        <f t="shared" si="6"/>
        <v>0</v>
      </c>
      <c r="G2423" s="32" t="str">
        <f t="shared" si="7"/>
        <v>0</v>
      </c>
      <c r="H2423" s="39">
        <v>2885.47</v>
      </c>
      <c r="I2423" s="40"/>
      <c r="L2423" s="2"/>
      <c r="M2423" s="38"/>
      <c r="N2423" s="38"/>
      <c r="O2423" s="38"/>
    </row>
    <row r="2424">
      <c r="A2424" s="15" t="s">
        <v>35</v>
      </c>
      <c r="B2424" s="36" t="s">
        <v>2468</v>
      </c>
      <c r="C2424" s="15" t="s">
        <v>1991</v>
      </c>
      <c r="D2424" s="29" t="str">
        <f t="shared" si="1"/>
        <v>0</v>
      </c>
      <c r="E2424" s="29" t="str">
        <f t="shared" si="5"/>
        <v>0</v>
      </c>
      <c r="F2424" s="29" t="str">
        <f t="shared" si="6"/>
        <v>0</v>
      </c>
      <c r="G2424" s="32" t="str">
        <f t="shared" si="7"/>
        <v>0</v>
      </c>
      <c r="H2424" s="39">
        <v>50418.45</v>
      </c>
      <c r="I2424" s="40"/>
      <c r="L2424" s="2"/>
      <c r="M2424" s="38"/>
      <c r="N2424" s="38"/>
      <c r="O2424" s="38"/>
    </row>
    <row r="2425">
      <c r="A2425" s="15" t="s">
        <v>35</v>
      </c>
      <c r="B2425" s="36" t="s">
        <v>2469</v>
      </c>
      <c r="C2425" s="15" t="s">
        <v>1991</v>
      </c>
      <c r="D2425" s="29" t="str">
        <f t="shared" si="1"/>
        <v>0</v>
      </c>
      <c r="E2425" s="29" t="str">
        <f t="shared" si="5"/>
        <v>0</v>
      </c>
      <c r="F2425" s="29" t="str">
        <f t="shared" si="6"/>
        <v>0</v>
      </c>
      <c r="G2425" s="32" t="str">
        <f t="shared" si="7"/>
        <v>0</v>
      </c>
      <c r="H2425" s="39">
        <v>4043.16</v>
      </c>
      <c r="I2425" s="40"/>
      <c r="L2425" s="2"/>
      <c r="M2425" s="38"/>
      <c r="N2425" s="38"/>
      <c r="O2425" s="38"/>
    </row>
    <row r="2426">
      <c r="A2426" s="15" t="s">
        <v>35</v>
      </c>
      <c r="B2426" s="36" t="s">
        <v>2470</v>
      </c>
      <c r="C2426" s="15" t="s">
        <v>1991</v>
      </c>
      <c r="D2426" s="29" t="str">
        <f t="shared" si="1"/>
        <v>0</v>
      </c>
      <c r="E2426" s="29" t="str">
        <f t="shared" si="5"/>
        <v>0</v>
      </c>
      <c r="F2426" s="29" t="str">
        <f t="shared" si="6"/>
        <v>0</v>
      </c>
      <c r="G2426" s="32" t="str">
        <f t="shared" si="7"/>
        <v>0</v>
      </c>
      <c r="H2426" s="39">
        <v>53907.8</v>
      </c>
      <c r="I2426" s="40"/>
      <c r="L2426" s="2"/>
      <c r="M2426" s="38"/>
      <c r="N2426" s="38"/>
      <c r="O2426" s="38"/>
    </row>
    <row r="2427">
      <c r="A2427" s="15" t="s">
        <v>35</v>
      </c>
      <c r="B2427" s="36" t="s">
        <v>2471</v>
      </c>
      <c r="C2427" s="15" t="s">
        <v>1991</v>
      </c>
      <c r="D2427" s="29" t="str">
        <f t="shared" si="1"/>
        <v>0</v>
      </c>
      <c r="E2427" s="29" t="str">
        <f t="shared" si="5"/>
        <v>0</v>
      </c>
      <c r="F2427" s="29" t="str">
        <f t="shared" si="6"/>
        <v>0</v>
      </c>
      <c r="G2427" s="32" t="str">
        <f t="shared" si="7"/>
        <v>0</v>
      </c>
      <c r="H2427" s="39">
        <v>2625.98</v>
      </c>
      <c r="I2427" s="40"/>
      <c r="L2427" s="2"/>
      <c r="M2427" s="38"/>
      <c r="N2427" s="38"/>
      <c r="O2427" s="38"/>
    </row>
    <row r="2428">
      <c r="A2428" s="15" t="s">
        <v>35</v>
      </c>
      <c r="B2428" s="36" t="s">
        <v>2472</v>
      </c>
      <c r="C2428" s="15" t="s">
        <v>1991</v>
      </c>
      <c r="D2428" s="29" t="str">
        <f t="shared" si="1"/>
        <v>0</v>
      </c>
      <c r="E2428" s="29" t="str">
        <f t="shared" si="5"/>
        <v>0</v>
      </c>
      <c r="F2428" s="29" t="str">
        <f t="shared" si="6"/>
        <v>0</v>
      </c>
      <c r="G2428" s="32" t="str">
        <f t="shared" si="7"/>
        <v>0</v>
      </c>
      <c r="H2428" s="39">
        <v>2915.6</v>
      </c>
      <c r="I2428" s="40"/>
      <c r="L2428" s="2"/>
      <c r="M2428" s="38"/>
      <c r="N2428" s="38"/>
      <c r="O2428" s="38"/>
    </row>
    <row r="2429">
      <c r="A2429" s="15" t="s">
        <v>35</v>
      </c>
      <c r="B2429" s="36" t="s">
        <v>2473</v>
      </c>
      <c r="C2429" s="15" t="s">
        <v>1991</v>
      </c>
      <c r="D2429" s="29" t="str">
        <f t="shared" si="1"/>
        <v>0</v>
      </c>
      <c r="E2429" s="29" t="str">
        <f t="shared" si="5"/>
        <v>0</v>
      </c>
      <c r="F2429" s="29" t="str">
        <f t="shared" si="6"/>
        <v>0</v>
      </c>
      <c r="G2429" s="32" t="str">
        <f t="shared" si="7"/>
        <v>0</v>
      </c>
      <c r="H2429" s="39">
        <v>82384.87</v>
      </c>
      <c r="I2429" s="40"/>
      <c r="L2429" s="2"/>
      <c r="M2429" s="38"/>
      <c r="N2429" s="38"/>
      <c r="O2429" s="38"/>
    </row>
    <row r="2430">
      <c r="A2430" s="15" t="s">
        <v>35</v>
      </c>
      <c r="B2430" s="36" t="s">
        <v>2474</v>
      </c>
      <c r="C2430" s="15" t="s">
        <v>1991</v>
      </c>
      <c r="D2430" s="29" t="str">
        <f t="shared" si="1"/>
        <v>0</v>
      </c>
      <c r="E2430" s="29" t="str">
        <f t="shared" si="5"/>
        <v>0</v>
      </c>
      <c r="F2430" s="29" t="str">
        <f t="shared" si="6"/>
        <v>0</v>
      </c>
      <c r="G2430" s="32" t="str">
        <f t="shared" si="7"/>
        <v>0</v>
      </c>
      <c r="H2430" s="39">
        <v>78145.93</v>
      </c>
      <c r="I2430" s="40"/>
      <c r="L2430" s="2"/>
      <c r="M2430" s="38"/>
      <c r="N2430" s="38"/>
      <c r="O2430" s="38"/>
    </row>
    <row r="2431">
      <c r="A2431" s="15" t="s">
        <v>35</v>
      </c>
      <c r="B2431" s="36" t="s">
        <v>2475</v>
      </c>
      <c r="C2431" s="15" t="s">
        <v>1991</v>
      </c>
      <c r="D2431" s="29" t="str">
        <f t="shared" si="1"/>
        <v>0</v>
      </c>
      <c r="E2431" s="29" t="str">
        <f t="shared" si="5"/>
        <v>0</v>
      </c>
      <c r="F2431" s="29" t="str">
        <f t="shared" si="6"/>
        <v>0</v>
      </c>
      <c r="G2431" s="32" t="str">
        <f t="shared" si="7"/>
        <v>0</v>
      </c>
      <c r="H2431" s="39">
        <v>48017.95</v>
      </c>
      <c r="I2431" s="40"/>
      <c r="L2431" s="2"/>
      <c r="M2431" s="38"/>
      <c r="N2431" s="38"/>
      <c r="O2431" s="38"/>
    </row>
    <row r="2432">
      <c r="A2432" s="15" t="s">
        <v>35</v>
      </c>
      <c r="B2432" s="36" t="s">
        <v>2476</v>
      </c>
      <c r="C2432" s="15" t="s">
        <v>1991</v>
      </c>
      <c r="D2432" s="29" t="str">
        <f t="shared" si="1"/>
        <v>0</v>
      </c>
      <c r="E2432" s="29" t="str">
        <f t="shared" si="5"/>
        <v>0</v>
      </c>
      <c r="F2432" s="29" t="str">
        <f t="shared" si="6"/>
        <v>0</v>
      </c>
      <c r="G2432" s="32" t="str">
        <f t="shared" si="7"/>
        <v>0</v>
      </c>
      <c r="H2432" s="39">
        <v>57553.72</v>
      </c>
      <c r="I2432" s="40"/>
      <c r="L2432" s="2"/>
      <c r="M2432" s="38"/>
      <c r="N2432" s="38"/>
      <c r="O2432" s="38"/>
    </row>
    <row r="2433">
      <c r="A2433" s="15" t="s">
        <v>35</v>
      </c>
      <c r="B2433" s="36" t="s">
        <v>2477</v>
      </c>
      <c r="C2433" s="15" t="s">
        <v>1991</v>
      </c>
      <c r="D2433" s="29" t="str">
        <f t="shared" si="1"/>
        <v>0</v>
      </c>
      <c r="E2433" s="29" t="str">
        <f t="shared" si="5"/>
        <v>0</v>
      </c>
      <c r="F2433" s="29" t="str">
        <f t="shared" si="6"/>
        <v>0</v>
      </c>
      <c r="G2433" s="32" t="str">
        <f t="shared" si="7"/>
        <v>0</v>
      </c>
      <c r="H2433" s="39">
        <v>11230.71</v>
      </c>
      <c r="I2433" s="40"/>
      <c r="L2433" s="2"/>
      <c r="M2433" s="38"/>
      <c r="N2433" s="38"/>
      <c r="O2433" s="38"/>
    </row>
    <row r="2434">
      <c r="A2434" s="15" t="s">
        <v>35</v>
      </c>
      <c r="B2434" s="36" t="s">
        <v>2478</v>
      </c>
      <c r="C2434" s="15" t="s">
        <v>1991</v>
      </c>
      <c r="D2434" s="29" t="str">
        <f t="shared" si="1"/>
        <v>0</v>
      </c>
      <c r="E2434" s="29" t="str">
        <f t="shared" si="5"/>
        <v>0</v>
      </c>
      <c r="F2434" s="29" t="str">
        <f t="shared" si="6"/>
        <v>0</v>
      </c>
      <c r="G2434" s="32" t="str">
        <f t="shared" si="7"/>
        <v>0</v>
      </c>
      <c r="H2434" s="39">
        <v>15739.69</v>
      </c>
      <c r="I2434" s="40"/>
      <c r="L2434" s="2"/>
      <c r="M2434" s="38"/>
      <c r="N2434" s="38"/>
      <c r="O2434" s="38"/>
    </row>
    <row r="2435">
      <c r="A2435" s="15" t="s">
        <v>35</v>
      </c>
      <c r="B2435" s="36" t="s">
        <v>2479</v>
      </c>
      <c r="C2435" s="15" t="s">
        <v>1991</v>
      </c>
      <c r="D2435" s="29" t="str">
        <f t="shared" si="1"/>
        <v>0</v>
      </c>
      <c r="E2435" s="29" t="str">
        <f t="shared" si="5"/>
        <v>0</v>
      </c>
      <c r="F2435" s="29" t="str">
        <f t="shared" si="6"/>
        <v>0</v>
      </c>
      <c r="G2435" s="32" t="str">
        <f t="shared" si="7"/>
        <v>0</v>
      </c>
      <c r="H2435" s="39">
        <v>74776.29</v>
      </c>
      <c r="I2435" s="40"/>
      <c r="L2435" s="2"/>
      <c r="M2435" s="38"/>
      <c r="N2435" s="38"/>
      <c r="O2435" s="38"/>
    </row>
    <row r="2436">
      <c r="A2436" s="15" t="s">
        <v>35</v>
      </c>
      <c r="B2436" s="36" t="s">
        <v>2480</v>
      </c>
      <c r="C2436" s="15" t="s">
        <v>1991</v>
      </c>
      <c r="D2436" s="29" t="str">
        <f t="shared" si="1"/>
        <v>0</v>
      </c>
      <c r="E2436" s="29" t="str">
        <f t="shared" si="5"/>
        <v>0</v>
      </c>
      <c r="F2436" s="29" t="str">
        <f t="shared" si="6"/>
        <v>0</v>
      </c>
      <c r="G2436" s="32" t="str">
        <f t="shared" si="7"/>
        <v>0</v>
      </c>
      <c r="H2436" s="39">
        <v>25378.82</v>
      </c>
      <c r="I2436" s="40"/>
      <c r="L2436" s="2"/>
      <c r="M2436" s="38"/>
      <c r="N2436" s="38"/>
      <c r="O2436" s="38"/>
    </row>
    <row r="2437">
      <c r="A2437" s="15" t="s">
        <v>35</v>
      </c>
      <c r="B2437" s="36" t="s">
        <v>2481</v>
      </c>
      <c r="C2437" s="15" t="s">
        <v>1991</v>
      </c>
      <c r="D2437" s="29" t="str">
        <f t="shared" si="1"/>
        <v>0</v>
      </c>
      <c r="E2437" s="29" t="str">
        <f t="shared" si="5"/>
        <v>0</v>
      </c>
      <c r="F2437" s="29" t="str">
        <f t="shared" si="6"/>
        <v>0</v>
      </c>
      <c r="G2437" s="32" t="str">
        <f t="shared" si="7"/>
        <v>0</v>
      </c>
      <c r="H2437" s="39">
        <v>39506.39</v>
      </c>
      <c r="I2437" s="40"/>
      <c r="L2437" s="2"/>
      <c r="M2437" s="38"/>
      <c r="N2437" s="38"/>
      <c r="O2437" s="38"/>
    </row>
    <row r="2438">
      <c r="A2438" s="15" t="s">
        <v>35</v>
      </c>
      <c r="B2438" s="36" t="s">
        <v>2482</v>
      </c>
      <c r="C2438" s="15" t="s">
        <v>1991</v>
      </c>
      <c r="D2438" s="29" t="str">
        <f t="shared" si="1"/>
        <v>0</v>
      </c>
      <c r="E2438" s="29" t="str">
        <f t="shared" si="5"/>
        <v>0</v>
      </c>
      <c r="F2438" s="29" t="str">
        <f t="shared" si="6"/>
        <v>0</v>
      </c>
      <c r="G2438" s="32" t="str">
        <f t="shared" si="7"/>
        <v>0</v>
      </c>
      <c r="H2438" s="39">
        <v>21087.82</v>
      </c>
      <c r="I2438" s="40"/>
      <c r="L2438" s="2"/>
      <c r="M2438" s="38"/>
      <c r="N2438" s="38"/>
      <c r="O2438" s="38"/>
    </row>
    <row r="2439">
      <c r="A2439" s="15" t="s">
        <v>35</v>
      </c>
      <c r="B2439" s="36" t="s">
        <v>2483</v>
      </c>
      <c r="C2439" s="15" t="s">
        <v>1991</v>
      </c>
      <c r="D2439" s="29" t="str">
        <f t="shared" si="1"/>
        <v>0</v>
      </c>
      <c r="E2439" s="29" t="str">
        <f t="shared" si="5"/>
        <v>0</v>
      </c>
      <c r="F2439" s="29" t="str">
        <f t="shared" si="6"/>
        <v>0</v>
      </c>
      <c r="G2439" s="32" t="str">
        <f t="shared" si="7"/>
        <v>0</v>
      </c>
      <c r="H2439" s="39">
        <v>38689.62</v>
      </c>
      <c r="I2439" s="40"/>
      <c r="L2439" s="2"/>
      <c r="M2439" s="38"/>
      <c r="N2439" s="38"/>
      <c r="O2439" s="38"/>
    </row>
    <row r="2440">
      <c r="A2440" s="15" t="s">
        <v>35</v>
      </c>
      <c r="B2440" s="36" t="s">
        <v>2484</v>
      </c>
      <c r="C2440" s="15" t="s">
        <v>1991</v>
      </c>
      <c r="D2440" s="29" t="str">
        <f t="shared" si="1"/>
        <v>0</v>
      </c>
      <c r="E2440" s="29" t="str">
        <f t="shared" si="5"/>
        <v>0</v>
      </c>
      <c r="F2440" s="29" t="str">
        <f t="shared" si="6"/>
        <v>0</v>
      </c>
      <c r="G2440" s="32" t="str">
        <f t="shared" si="7"/>
        <v>0</v>
      </c>
      <c r="H2440" s="39">
        <v>7725.7</v>
      </c>
      <c r="I2440" s="40"/>
      <c r="L2440" s="2"/>
      <c r="M2440" s="38"/>
      <c r="N2440" s="38"/>
      <c r="O2440" s="38"/>
    </row>
    <row r="2441">
      <c r="A2441" s="15" t="s">
        <v>35</v>
      </c>
      <c r="B2441" s="36" t="s">
        <v>2485</v>
      </c>
      <c r="C2441" s="15" t="s">
        <v>1991</v>
      </c>
      <c r="D2441" s="29" t="str">
        <f t="shared" si="1"/>
        <v>0</v>
      </c>
      <c r="E2441" s="29" t="str">
        <f t="shared" si="5"/>
        <v>0</v>
      </c>
      <c r="F2441" s="29" t="str">
        <f t="shared" si="6"/>
        <v>0</v>
      </c>
      <c r="G2441" s="32" t="str">
        <f t="shared" si="7"/>
        <v>0</v>
      </c>
      <c r="H2441" s="39">
        <v>2518.51</v>
      </c>
      <c r="I2441" s="40"/>
      <c r="L2441" s="2"/>
      <c r="M2441" s="38"/>
      <c r="N2441" s="38"/>
      <c r="O2441" s="38"/>
    </row>
    <row r="2442">
      <c r="A2442" s="15" t="s">
        <v>35</v>
      </c>
      <c r="B2442" s="36" t="s">
        <v>2486</v>
      </c>
      <c r="C2442" s="15" t="s">
        <v>1991</v>
      </c>
      <c r="D2442" s="29" t="str">
        <f t="shared" si="1"/>
        <v>0</v>
      </c>
      <c r="E2442" s="29" t="str">
        <f t="shared" si="5"/>
        <v>0</v>
      </c>
      <c r="F2442" s="29" t="str">
        <f t="shared" si="6"/>
        <v>0</v>
      </c>
      <c r="G2442" s="32" t="str">
        <f t="shared" si="7"/>
        <v>0</v>
      </c>
      <c r="H2442" s="39">
        <v>34506.7</v>
      </c>
      <c r="I2442" s="40"/>
      <c r="L2442" s="2"/>
      <c r="M2442" s="38"/>
      <c r="N2442" s="38"/>
      <c r="O2442" s="38"/>
    </row>
    <row r="2443">
      <c r="A2443" s="15" t="s">
        <v>35</v>
      </c>
      <c r="B2443" s="36" t="s">
        <v>2487</v>
      </c>
      <c r="C2443" s="15" t="s">
        <v>1991</v>
      </c>
      <c r="D2443" s="29" t="str">
        <f t="shared" si="1"/>
        <v>0</v>
      </c>
      <c r="E2443" s="29" t="str">
        <f t="shared" si="5"/>
        <v>0</v>
      </c>
      <c r="F2443" s="29" t="str">
        <f t="shared" si="6"/>
        <v>0</v>
      </c>
      <c r="G2443" s="32" t="str">
        <f t="shared" si="7"/>
        <v>0</v>
      </c>
      <c r="H2443" s="39">
        <v>68980.42</v>
      </c>
      <c r="I2443" s="40"/>
      <c r="L2443" s="2"/>
      <c r="M2443" s="38"/>
      <c r="N2443" s="38"/>
      <c r="O2443" s="38"/>
    </row>
    <row r="2444">
      <c r="A2444" s="15" t="s">
        <v>35</v>
      </c>
      <c r="B2444" s="36" t="s">
        <v>2488</v>
      </c>
      <c r="C2444" s="15" t="s">
        <v>1991</v>
      </c>
      <c r="D2444" s="29" t="str">
        <f t="shared" si="1"/>
        <v>0</v>
      </c>
      <c r="E2444" s="29" t="str">
        <f t="shared" si="5"/>
        <v>0</v>
      </c>
      <c r="F2444" s="29" t="str">
        <f t="shared" si="6"/>
        <v>0</v>
      </c>
      <c r="G2444" s="32" t="str">
        <f t="shared" si="7"/>
        <v>0</v>
      </c>
      <c r="H2444" s="39">
        <v>4622.65</v>
      </c>
      <c r="I2444" s="40"/>
      <c r="L2444" s="2"/>
      <c r="M2444" s="38"/>
      <c r="N2444" s="38"/>
      <c r="O2444" s="38"/>
    </row>
    <row r="2445">
      <c r="A2445" s="15" t="s">
        <v>35</v>
      </c>
      <c r="B2445" s="36" t="s">
        <v>2489</v>
      </c>
      <c r="C2445" s="15" t="s">
        <v>1991</v>
      </c>
      <c r="D2445" s="29" t="str">
        <f t="shared" si="1"/>
        <v>0</v>
      </c>
      <c r="E2445" s="29" t="str">
        <f t="shared" si="5"/>
        <v>0</v>
      </c>
      <c r="F2445" s="29" t="str">
        <f t="shared" si="6"/>
        <v>0</v>
      </c>
      <c r="G2445" s="32" t="str">
        <f t="shared" si="7"/>
        <v>0</v>
      </c>
      <c r="H2445" s="39">
        <v>36784.76</v>
      </c>
      <c r="I2445" s="40"/>
      <c r="L2445" s="2"/>
      <c r="M2445" s="38"/>
      <c r="N2445" s="38"/>
      <c r="O2445" s="38"/>
    </row>
    <row r="2446">
      <c r="A2446" s="15" t="s">
        <v>35</v>
      </c>
      <c r="B2446" s="36" t="s">
        <v>2490</v>
      </c>
      <c r="C2446" s="15" t="s">
        <v>1991</v>
      </c>
      <c r="D2446" s="29" t="str">
        <f t="shared" si="1"/>
        <v>0</v>
      </c>
      <c r="E2446" s="29" t="str">
        <f t="shared" si="5"/>
        <v>0</v>
      </c>
      <c r="F2446" s="29" t="str">
        <f t="shared" si="6"/>
        <v>0</v>
      </c>
      <c r="G2446" s="32" t="str">
        <f t="shared" si="7"/>
        <v>0</v>
      </c>
      <c r="H2446" s="39">
        <v>24487.56</v>
      </c>
      <c r="I2446" s="40"/>
      <c r="L2446" s="2"/>
      <c r="M2446" s="38"/>
      <c r="N2446" s="38"/>
      <c r="O2446" s="38"/>
    </row>
    <row r="2447">
      <c r="A2447" s="15" t="s">
        <v>35</v>
      </c>
      <c r="B2447" s="36" t="s">
        <v>2491</v>
      </c>
      <c r="C2447" s="15" t="s">
        <v>1991</v>
      </c>
      <c r="D2447" s="29" t="str">
        <f t="shared" si="1"/>
        <v>0</v>
      </c>
      <c r="E2447" s="29" t="str">
        <f t="shared" si="5"/>
        <v>0</v>
      </c>
      <c r="F2447" s="29" t="str">
        <f t="shared" si="6"/>
        <v>0</v>
      </c>
      <c r="G2447" s="32" t="str">
        <f t="shared" si="7"/>
        <v>0</v>
      </c>
      <c r="H2447" s="39">
        <v>3408.89</v>
      </c>
      <c r="I2447" s="40"/>
      <c r="L2447" s="2"/>
      <c r="M2447" s="38"/>
      <c r="N2447" s="38"/>
      <c r="O2447" s="38"/>
    </row>
    <row r="2448">
      <c r="A2448" s="15" t="s">
        <v>35</v>
      </c>
      <c r="B2448" s="36" t="s">
        <v>2492</v>
      </c>
      <c r="C2448" s="15" t="s">
        <v>1991</v>
      </c>
      <c r="D2448" s="29" t="str">
        <f t="shared" si="1"/>
        <v>0</v>
      </c>
      <c r="E2448" s="29" t="str">
        <f t="shared" si="5"/>
        <v>0</v>
      </c>
      <c r="F2448" s="29" t="str">
        <f t="shared" si="6"/>
        <v>0</v>
      </c>
      <c r="G2448" s="32" t="str">
        <f t="shared" si="7"/>
        <v>0</v>
      </c>
      <c r="H2448" s="39">
        <v>54461.32</v>
      </c>
      <c r="I2448" s="40"/>
      <c r="L2448" s="2"/>
      <c r="M2448" s="38"/>
      <c r="N2448" s="38"/>
      <c r="O2448" s="38"/>
    </row>
    <row r="2449">
      <c r="A2449" s="15" t="s">
        <v>35</v>
      </c>
      <c r="B2449" s="36" t="s">
        <v>2493</v>
      </c>
      <c r="C2449" s="15" t="s">
        <v>1991</v>
      </c>
      <c r="D2449" s="29" t="str">
        <f t="shared" si="1"/>
        <v>0</v>
      </c>
      <c r="E2449" s="29" t="str">
        <f t="shared" si="5"/>
        <v>0</v>
      </c>
      <c r="F2449" s="29" t="str">
        <f t="shared" si="6"/>
        <v>0</v>
      </c>
      <c r="G2449" s="32" t="str">
        <f t="shared" si="7"/>
        <v>0</v>
      </c>
      <c r="H2449" s="39">
        <v>76754.64</v>
      </c>
      <c r="I2449" s="40"/>
      <c r="L2449" s="2"/>
      <c r="M2449" s="38"/>
      <c r="N2449" s="38"/>
      <c r="O2449" s="38"/>
    </row>
    <row r="2450">
      <c r="A2450" s="15" t="s">
        <v>35</v>
      </c>
      <c r="B2450" s="36" t="s">
        <v>2494</v>
      </c>
      <c r="C2450" s="15" t="s">
        <v>1991</v>
      </c>
      <c r="D2450" s="29" t="str">
        <f t="shared" si="1"/>
        <v>0</v>
      </c>
      <c r="E2450" s="29" t="str">
        <f t="shared" si="5"/>
        <v>0</v>
      </c>
      <c r="F2450" s="29" t="str">
        <f t="shared" si="6"/>
        <v>0</v>
      </c>
      <c r="G2450" s="32" t="str">
        <f t="shared" si="7"/>
        <v>0</v>
      </c>
      <c r="H2450" s="39">
        <v>91076.5</v>
      </c>
      <c r="I2450" s="40"/>
      <c r="L2450" s="2"/>
      <c r="M2450" s="38"/>
      <c r="N2450" s="38"/>
      <c r="O2450" s="38"/>
    </row>
    <row r="2451">
      <c r="A2451" s="15" t="s">
        <v>35</v>
      </c>
      <c r="B2451" s="36" t="s">
        <v>2495</v>
      </c>
      <c r="C2451" s="15" t="s">
        <v>1991</v>
      </c>
      <c r="D2451" s="29" t="str">
        <f t="shared" si="1"/>
        <v>0</v>
      </c>
      <c r="E2451" s="29" t="str">
        <f t="shared" si="5"/>
        <v>0</v>
      </c>
      <c r="F2451" s="29" t="str">
        <f t="shared" si="6"/>
        <v>0</v>
      </c>
      <c r="G2451" s="32" t="str">
        <f t="shared" si="7"/>
        <v>0</v>
      </c>
      <c r="H2451" s="39">
        <v>31329.6</v>
      </c>
      <c r="I2451" s="40"/>
      <c r="L2451" s="2"/>
      <c r="M2451" s="38"/>
      <c r="N2451" s="38"/>
      <c r="O2451" s="38"/>
    </row>
    <row r="2452">
      <c r="A2452" s="15" t="s">
        <v>35</v>
      </c>
      <c r="B2452" s="36" t="s">
        <v>2496</v>
      </c>
      <c r="C2452" s="15" t="s">
        <v>1991</v>
      </c>
      <c r="D2452" s="29" t="str">
        <f t="shared" si="1"/>
        <v>0</v>
      </c>
      <c r="E2452" s="29" t="str">
        <f t="shared" si="5"/>
        <v>0</v>
      </c>
      <c r="F2452" s="29" t="str">
        <f t="shared" si="6"/>
        <v>0</v>
      </c>
      <c r="G2452" s="32" t="str">
        <f t="shared" si="7"/>
        <v>0</v>
      </c>
      <c r="H2452" s="39">
        <v>14325.54</v>
      </c>
      <c r="I2452" s="40"/>
      <c r="L2452" s="2"/>
      <c r="M2452" s="38"/>
      <c r="N2452" s="38"/>
      <c r="O2452" s="38"/>
    </row>
    <row r="2453">
      <c r="A2453" s="15" t="s">
        <v>35</v>
      </c>
      <c r="B2453" s="36" t="s">
        <v>2497</v>
      </c>
      <c r="C2453" s="15" t="s">
        <v>1991</v>
      </c>
      <c r="D2453" s="29" t="str">
        <f t="shared" si="1"/>
        <v>Statoil </v>
      </c>
      <c r="E2453" s="29" t="str">
        <f t="shared" si="5"/>
        <v>0</v>
      </c>
      <c r="F2453" s="35" t="str">
        <f t="shared" si="6"/>
        <v>STATOIL ASA 3.95 15/05/43</v>
      </c>
      <c r="G2453" s="32">
        <f t="shared" si="7"/>
        <v>23709.24</v>
      </c>
      <c r="H2453" s="39">
        <v>23709.24</v>
      </c>
      <c r="I2453" s="40"/>
      <c r="L2453" s="2"/>
      <c r="M2453" s="38"/>
      <c r="N2453" s="38"/>
      <c r="O2453" s="38"/>
    </row>
    <row r="2454">
      <c r="A2454" s="15" t="s">
        <v>35</v>
      </c>
      <c r="B2454" s="36" t="s">
        <v>2498</v>
      </c>
      <c r="C2454" s="15" t="s">
        <v>1991</v>
      </c>
      <c r="D2454" s="29" t="str">
        <f t="shared" si="1"/>
        <v>0</v>
      </c>
      <c r="E2454" s="29" t="str">
        <f t="shared" si="5"/>
        <v>0</v>
      </c>
      <c r="F2454" s="29" t="str">
        <f t="shared" si="6"/>
        <v>0</v>
      </c>
      <c r="G2454" s="32" t="str">
        <f t="shared" si="7"/>
        <v>0</v>
      </c>
      <c r="H2454" s="39">
        <v>81969.66</v>
      </c>
      <c r="I2454" s="40"/>
      <c r="L2454" s="2"/>
      <c r="M2454" s="38"/>
      <c r="N2454" s="38"/>
      <c r="O2454" s="38"/>
    </row>
    <row r="2455">
      <c r="A2455" s="15" t="s">
        <v>35</v>
      </c>
      <c r="B2455" s="36" t="s">
        <v>2499</v>
      </c>
      <c r="C2455" s="15" t="s">
        <v>1991</v>
      </c>
      <c r="D2455" s="29" t="str">
        <f t="shared" si="1"/>
        <v>0</v>
      </c>
      <c r="E2455" s="29" t="str">
        <f t="shared" si="5"/>
        <v>0</v>
      </c>
      <c r="F2455" s="29" t="str">
        <f t="shared" si="6"/>
        <v>0</v>
      </c>
      <c r="G2455" s="32" t="str">
        <f t="shared" si="7"/>
        <v>0</v>
      </c>
      <c r="H2455" s="39">
        <v>3181.85</v>
      </c>
      <c r="I2455" s="40"/>
      <c r="L2455" s="2"/>
      <c r="M2455" s="38"/>
      <c r="N2455" s="38"/>
      <c r="O2455" s="38"/>
    </row>
    <row r="2456">
      <c r="A2456" s="15" t="s">
        <v>35</v>
      </c>
      <c r="B2456" s="36" t="s">
        <v>2500</v>
      </c>
      <c r="C2456" s="15" t="s">
        <v>1991</v>
      </c>
      <c r="D2456" s="29" t="str">
        <f t="shared" si="1"/>
        <v>0</v>
      </c>
      <c r="E2456" s="29" t="str">
        <f t="shared" si="5"/>
        <v>0</v>
      </c>
      <c r="F2456" s="29" t="str">
        <f t="shared" si="6"/>
        <v>0</v>
      </c>
      <c r="G2456" s="32" t="str">
        <f t="shared" si="7"/>
        <v>0</v>
      </c>
      <c r="H2456" s="39">
        <v>3028.97</v>
      </c>
      <c r="I2456" s="40"/>
      <c r="L2456" s="2"/>
      <c r="M2456" s="38"/>
      <c r="N2456" s="38"/>
      <c r="O2456" s="38"/>
    </row>
    <row r="2457">
      <c r="A2457" s="15" t="s">
        <v>35</v>
      </c>
      <c r="B2457" s="36" t="s">
        <v>2501</v>
      </c>
      <c r="C2457" s="15" t="s">
        <v>1991</v>
      </c>
      <c r="D2457" s="29" t="str">
        <f t="shared" si="1"/>
        <v>0</v>
      </c>
      <c r="E2457" s="29" t="str">
        <f t="shared" si="5"/>
        <v>0</v>
      </c>
      <c r="F2457" s="29" t="str">
        <f t="shared" si="6"/>
        <v>0</v>
      </c>
      <c r="G2457" s="32" t="str">
        <f t="shared" si="7"/>
        <v>0</v>
      </c>
      <c r="H2457" s="39">
        <v>26253.46</v>
      </c>
      <c r="I2457" s="40"/>
      <c r="L2457" s="2"/>
      <c r="M2457" s="38"/>
      <c r="N2457" s="38"/>
      <c r="O2457" s="38"/>
    </row>
    <row r="2458">
      <c r="A2458" s="15" t="s">
        <v>35</v>
      </c>
      <c r="B2458" s="36" t="s">
        <v>2502</v>
      </c>
      <c r="C2458" s="15" t="s">
        <v>1991</v>
      </c>
      <c r="D2458" s="29" t="str">
        <f t="shared" si="1"/>
        <v>0</v>
      </c>
      <c r="E2458" s="29" t="str">
        <f t="shared" si="5"/>
        <v>0</v>
      </c>
      <c r="F2458" s="29" t="str">
        <f t="shared" si="6"/>
        <v>0</v>
      </c>
      <c r="G2458" s="32" t="str">
        <f t="shared" si="7"/>
        <v>0</v>
      </c>
      <c r="H2458" s="39">
        <v>3235.93</v>
      </c>
      <c r="I2458" s="40"/>
      <c r="L2458" s="2"/>
      <c r="M2458" s="38"/>
      <c r="N2458" s="38"/>
      <c r="O2458" s="38"/>
    </row>
    <row r="2459">
      <c r="A2459" s="15" t="s">
        <v>35</v>
      </c>
      <c r="B2459" s="36" t="s">
        <v>2503</v>
      </c>
      <c r="C2459" s="15" t="s">
        <v>1991</v>
      </c>
      <c r="D2459" s="29" t="str">
        <f t="shared" si="1"/>
        <v>0</v>
      </c>
      <c r="E2459" s="29" t="str">
        <f t="shared" si="5"/>
        <v>0</v>
      </c>
      <c r="F2459" s="29" t="str">
        <f t="shared" si="6"/>
        <v>0</v>
      </c>
      <c r="G2459" s="32" t="str">
        <f t="shared" si="7"/>
        <v>0</v>
      </c>
      <c r="H2459" s="39">
        <v>50424.1</v>
      </c>
      <c r="I2459" s="40"/>
      <c r="L2459" s="2"/>
      <c r="M2459" s="38"/>
      <c r="N2459" s="38"/>
      <c r="O2459" s="38"/>
    </row>
    <row r="2460">
      <c r="A2460" s="15" t="s">
        <v>35</v>
      </c>
      <c r="B2460" s="36" t="s">
        <v>2504</v>
      </c>
      <c r="C2460" s="15" t="s">
        <v>1991</v>
      </c>
      <c r="D2460" s="29" t="str">
        <f t="shared" si="1"/>
        <v>0</v>
      </c>
      <c r="E2460" s="29" t="str">
        <f t="shared" si="5"/>
        <v>0</v>
      </c>
      <c r="F2460" s="29" t="str">
        <f t="shared" si="6"/>
        <v>0</v>
      </c>
      <c r="G2460" s="32" t="str">
        <f t="shared" si="7"/>
        <v>0</v>
      </c>
      <c r="H2460" s="39">
        <v>2235.12</v>
      </c>
      <c r="I2460" s="40"/>
      <c r="L2460" s="2"/>
      <c r="M2460" s="38"/>
      <c r="N2460" s="38"/>
      <c r="O2460" s="38"/>
    </row>
    <row r="2461">
      <c r="A2461" s="15" t="s">
        <v>35</v>
      </c>
      <c r="B2461" s="36" t="s">
        <v>2505</v>
      </c>
      <c r="C2461" s="15" t="s">
        <v>1991</v>
      </c>
      <c r="D2461" s="29" t="str">
        <f t="shared" si="1"/>
        <v>0</v>
      </c>
      <c r="E2461" s="29" t="str">
        <f t="shared" si="5"/>
        <v>0</v>
      </c>
      <c r="F2461" s="29" t="str">
        <f t="shared" si="6"/>
        <v>0</v>
      </c>
      <c r="G2461" s="32" t="str">
        <f t="shared" si="7"/>
        <v>0</v>
      </c>
      <c r="H2461" s="39">
        <v>24781.36</v>
      </c>
      <c r="I2461" s="40"/>
      <c r="L2461" s="2"/>
      <c r="M2461" s="38"/>
      <c r="N2461" s="38"/>
      <c r="O2461" s="38"/>
    </row>
    <row r="2462">
      <c r="A2462" s="15" t="s">
        <v>35</v>
      </c>
      <c r="B2462" s="36" t="s">
        <v>2506</v>
      </c>
      <c r="C2462" s="15" t="s">
        <v>1991</v>
      </c>
      <c r="D2462" s="29" t="str">
        <f t="shared" si="1"/>
        <v>0</v>
      </c>
      <c r="E2462" s="29" t="str">
        <f t="shared" si="5"/>
        <v>0</v>
      </c>
      <c r="F2462" s="29" t="str">
        <f t="shared" si="6"/>
        <v>0</v>
      </c>
      <c r="G2462" s="32" t="str">
        <f t="shared" si="7"/>
        <v>0</v>
      </c>
      <c r="H2462" s="39">
        <v>4236.0</v>
      </c>
      <c r="I2462" s="40"/>
      <c r="L2462" s="2"/>
      <c r="M2462" s="38"/>
      <c r="N2462" s="38"/>
      <c r="O2462" s="38"/>
    </row>
    <row r="2463">
      <c r="A2463" s="15" t="s">
        <v>35</v>
      </c>
      <c r="B2463" s="36" t="s">
        <v>2507</v>
      </c>
      <c r="C2463" s="15" t="s">
        <v>1991</v>
      </c>
      <c r="D2463" s="29" t="str">
        <f t="shared" si="1"/>
        <v>0</v>
      </c>
      <c r="E2463" s="29" t="str">
        <f t="shared" si="5"/>
        <v>0</v>
      </c>
      <c r="F2463" s="29" t="str">
        <f t="shared" si="6"/>
        <v>0</v>
      </c>
      <c r="G2463" s="32" t="str">
        <f t="shared" si="7"/>
        <v>0</v>
      </c>
      <c r="H2463" s="39">
        <v>25198.29</v>
      </c>
      <c r="I2463" s="40"/>
      <c r="L2463" s="2"/>
      <c r="M2463" s="38"/>
      <c r="N2463" s="38"/>
      <c r="O2463" s="38"/>
    </row>
    <row r="2464">
      <c r="A2464" s="15" t="s">
        <v>35</v>
      </c>
      <c r="B2464" s="36" t="s">
        <v>2508</v>
      </c>
      <c r="C2464" s="15" t="s">
        <v>1991</v>
      </c>
      <c r="D2464" s="29" t="str">
        <f t="shared" si="1"/>
        <v>0</v>
      </c>
      <c r="E2464" s="29" t="str">
        <f t="shared" si="5"/>
        <v>0</v>
      </c>
      <c r="F2464" s="29" t="str">
        <f t="shared" si="6"/>
        <v>0</v>
      </c>
      <c r="G2464" s="32" t="str">
        <f t="shared" si="7"/>
        <v>0</v>
      </c>
      <c r="H2464" s="39">
        <v>43012.9</v>
      </c>
      <c r="I2464" s="40"/>
      <c r="L2464" s="2"/>
      <c r="M2464" s="38"/>
      <c r="N2464" s="38"/>
      <c r="O2464" s="38"/>
    </row>
    <row r="2465">
      <c r="A2465" s="15" t="s">
        <v>35</v>
      </c>
      <c r="B2465" s="36" t="s">
        <v>2509</v>
      </c>
      <c r="C2465" s="15" t="s">
        <v>1991</v>
      </c>
      <c r="D2465" s="29" t="str">
        <f t="shared" si="1"/>
        <v>0</v>
      </c>
      <c r="E2465" s="29" t="str">
        <f t="shared" si="5"/>
        <v>0</v>
      </c>
      <c r="F2465" s="29" t="str">
        <f t="shared" si="6"/>
        <v>0</v>
      </c>
      <c r="G2465" s="32" t="str">
        <f t="shared" si="7"/>
        <v>0</v>
      </c>
      <c r="H2465" s="39">
        <v>23598.39</v>
      </c>
      <c r="I2465" s="40"/>
      <c r="L2465" s="2"/>
      <c r="M2465" s="38"/>
      <c r="N2465" s="38"/>
      <c r="O2465" s="38"/>
    </row>
    <row r="2466">
      <c r="A2466" s="15" t="s">
        <v>35</v>
      </c>
      <c r="B2466" s="36" t="s">
        <v>2510</v>
      </c>
      <c r="C2466" s="15" t="s">
        <v>1991</v>
      </c>
      <c r="D2466" s="29" t="str">
        <f t="shared" si="1"/>
        <v>0</v>
      </c>
      <c r="E2466" s="29" t="str">
        <f t="shared" si="5"/>
        <v>0</v>
      </c>
      <c r="F2466" s="29" t="str">
        <f t="shared" si="6"/>
        <v>0</v>
      </c>
      <c r="G2466" s="32" t="str">
        <f t="shared" si="7"/>
        <v>0</v>
      </c>
      <c r="H2466" s="39">
        <v>13457.05</v>
      </c>
      <c r="I2466" s="40"/>
      <c r="L2466" s="2"/>
      <c r="M2466" s="38"/>
      <c r="N2466" s="38"/>
      <c r="O2466" s="38"/>
    </row>
    <row r="2467">
      <c r="A2467" s="15" t="s">
        <v>35</v>
      </c>
      <c r="B2467" s="36" t="s">
        <v>2511</v>
      </c>
      <c r="C2467" s="15" t="s">
        <v>1991</v>
      </c>
      <c r="D2467" s="29" t="str">
        <f t="shared" si="1"/>
        <v>0</v>
      </c>
      <c r="E2467" s="29" t="str">
        <f t="shared" si="5"/>
        <v>0</v>
      </c>
      <c r="F2467" s="29" t="str">
        <f t="shared" si="6"/>
        <v>0</v>
      </c>
      <c r="G2467" s="32" t="str">
        <f t="shared" si="7"/>
        <v>0</v>
      </c>
      <c r="H2467" s="39">
        <v>1803.32</v>
      </c>
      <c r="I2467" s="40"/>
      <c r="L2467" s="2"/>
      <c r="M2467" s="38"/>
      <c r="N2467" s="38"/>
      <c r="O2467" s="38"/>
    </row>
    <row r="2468">
      <c r="A2468" s="15" t="s">
        <v>35</v>
      </c>
      <c r="B2468" s="36" t="s">
        <v>2512</v>
      </c>
      <c r="C2468" s="15" t="s">
        <v>1991</v>
      </c>
      <c r="D2468" s="29" t="str">
        <f t="shared" si="1"/>
        <v>0</v>
      </c>
      <c r="E2468" s="29" t="str">
        <f t="shared" si="5"/>
        <v>0</v>
      </c>
      <c r="F2468" s="29" t="str">
        <f t="shared" si="6"/>
        <v>0</v>
      </c>
      <c r="G2468" s="32" t="str">
        <f t="shared" si="7"/>
        <v>0</v>
      </c>
      <c r="H2468" s="39">
        <v>29783.11</v>
      </c>
      <c r="I2468" s="40"/>
      <c r="L2468" s="2"/>
      <c r="M2468" s="38"/>
      <c r="N2468" s="38"/>
      <c r="O2468" s="38"/>
    </row>
    <row r="2469">
      <c r="A2469" s="15" t="s">
        <v>35</v>
      </c>
      <c r="B2469" s="36" t="s">
        <v>2513</v>
      </c>
      <c r="C2469" s="15" t="s">
        <v>1991</v>
      </c>
      <c r="D2469" s="29" t="str">
        <f t="shared" si="1"/>
        <v>0</v>
      </c>
      <c r="E2469" s="29" t="str">
        <f t="shared" si="5"/>
        <v>0</v>
      </c>
      <c r="F2469" s="29" t="str">
        <f t="shared" si="6"/>
        <v>0</v>
      </c>
      <c r="G2469" s="32" t="str">
        <f t="shared" si="7"/>
        <v>0</v>
      </c>
      <c r="H2469" s="39">
        <v>3058.72</v>
      </c>
      <c r="I2469" s="40"/>
      <c r="L2469" s="2"/>
      <c r="M2469" s="38"/>
      <c r="N2469" s="38"/>
      <c r="O2469" s="38"/>
    </row>
    <row r="2470">
      <c r="A2470" s="15" t="s">
        <v>35</v>
      </c>
      <c r="B2470" s="36" t="s">
        <v>2514</v>
      </c>
      <c r="C2470" s="15" t="s">
        <v>1991</v>
      </c>
      <c r="D2470" s="29" t="str">
        <f t="shared" si="1"/>
        <v>0</v>
      </c>
      <c r="E2470" s="29" t="str">
        <f t="shared" si="5"/>
        <v>0</v>
      </c>
      <c r="F2470" s="29" t="str">
        <f t="shared" si="6"/>
        <v>0</v>
      </c>
      <c r="G2470" s="32" t="str">
        <f t="shared" si="7"/>
        <v>0</v>
      </c>
      <c r="H2470" s="39">
        <v>109930.37</v>
      </c>
      <c r="I2470" s="40"/>
      <c r="L2470" s="2"/>
      <c r="M2470" s="38"/>
      <c r="N2470" s="38"/>
      <c r="O2470" s="38"/>
    </row>
    <row r="2471">
      <c r="A2471" s="15" t="s">
        <v>35</v>
      </c>
      <c r="B2471" s="36" t="s">
        <v>2515</v>
      </c>
      <c r="C2471" s="15" t="s">
        <v>1991</v>
      </c>
      <c r="D2471" s="29" t="str">
        <f t="shared" si="1"/>
        <v>0</v>
      </c>
      <c r="E2471" s="29" t="str">
        <f t="shared" si="5"/>
        <v>0</v>
      </c>
      <c r="F2471" s="29" t="str">
        <f t="shared" si="6"/>
        <v>0</v>
      </c>
      <c r="G2471" s="32" t="str">
        <f t="shared" si="7"/>
        <v>0</v>
      </c>
      <c r="H2471" s="39">
        <v>6597.94</v>
      </c>
      <c r="I2471" s="40"/>
      <c r="L2471" s="2"/>
      <c r="M2471" s="38"/>
      <c r="N2471" s="38"/>
      <c r="O2471" s="38"/>
    </row>
    <row r="2472">
      <c r="A2472" s="15" t="s">
        <v>35</v>
      </c>
      <c r="B2472" s="36" t="s">
        <v>2516</v>
      </c>
      <c r="C2472" s="15" t="s">
        <v>1991</v>
      </c>
      <c r="D2472" s="29" t="str">
        <f t="shared" si="1"/>
        <v>0</v>
      </c>
      <c r="E2472" s="29" t="str">
        <f t="shared" si="5"/>
        <v>0</v>
      </c>
      <c r="F2472" s="29" t="str">
        <f t="shared" si="6"/>
        <v>0</v>
      </c>
      <c r="G2472" s="32" t="str">
        <f t="shared" si="7"/>
        <v>0</v>
      </c>
      <c r="H2472" s="39">
        <v>23042.86</v>
      </c>
      <c r="I2472" s="40"/>
      <c r="L2472" s="2"/>
      <c r="M2472" s="38"/>
      <c r="N2472" s="38"/>
      <c r="O2472" s="38"/>
    </row>
    <row r="2473">
      <c r="A2473" s="15" t="s">
        <v>35</v>
      </c>
      <c r="B2473" s="36" t="s">
        <v>2517</v>
      </c>
      <c r="C2473" s="15" t="s">
        <v>1991</v>
      </c>
      <c r="D2473" s="29" t="str">
        <f t="shared" si="1"/>
        <v>0</v>
      </c>
      <c r="E2473" s="29" t="str">
        <f t="shared" si="5"/>
        <v>0</v>
      </c>
      <c r="F2473" s="29" t="str">
        <f t="shared" si="6"/>
        <v>0</v>
      </c>
      <c r="G2473" s="32" t="str">
        <f t="shared" si="7"/>
        <v>0</v>
      </c>
      <c r="H2473" s="39">
        <v>2895.7</v>
      </c>
      <c r="I2473" s="40"/>
      <c r="L2473" s="2"/>
      <c r="M2473" s="38"/>
      <c r="N2473" s="38"/>
      <c r="O2473" s="38"/>
    </row>
    <row r="2474">
      <c r="A2474" s="15" t="s">
        <v>35</v>
      </c>
      <c r="B2474" s="36" t="s">
        <v>2518</v>
      </c>
      <c r="C2474" s="15" t="s">
        <v>1991</v>
      </c>
      <c r="D2474" s="29" t="str">
        <f t="shared" si="1"/>
        <v>0</v>
      </c>
      <c r="E2474" s="29" t="str">
        <f t="shared" si="5"/>
        <v>0</v>
      </c>
      <c r="F2474" s="29" t="str">
        <f t="shared" si="6"/>
        <v>0</v>
      </c>
      <c r="G2474" s="32" t="str">
        <f t="shared" si="7"/>
        <v>0</v>
      </c>
      <c r="H2474" s="39">
        <v>1926.67</v>
      </c>
      <c r="I2474" s="40"/>
      <c r="L2474" s="2"/>
      <c r="M2474" s="38"/>
      <c r="N2474" s="38"/>
      <c r="O2474" s="38"/>
    </row>
    <row r="2475">
      <c r="A2475" s="15" t="s">
        <v>35</v>
      </c>
      <c r="B2475" s="36" t="s">
        <v>2519</v>
      </c>
      <c r="C2475" s="15" t="s">
        <v>1991</v>
      </c>
      <c r="D2475" s="29" t="str">
        <f t="shared" si="1"/>
        <v>0</v>
      </c>
      <c r="E2475" s="29" t="str">
        <f t="shared" si="5"/>
        <v>0</v>
      </c>
      <c r="F2475" s="29" t="str">
        <f t="shared" si="6"/>
        <v>0</v>
      </c>
      <c r="G2475" s="32" t="str">
        <f t="shared" si="7"/>
        <v>0</v>
      </c>
      <c r="H2475" s="39">
        <v>45445.27</v>
      </c>
      <c r="I2475" s="40"/>
      <c r="L2475" s="2"/>
      <c r="M2475" s="38"/>
      <c r="N2475" s="38"/>
      <c r="O2475" s="38"/>
    </row>
    <row r="2476">
      <c r="A2476" s="15" t="s">
        <v>35</v>
      </c>
      <c r="B2476" s="36" t="s">
        <v>2520</v>
      </c>
      <c r="C2476" s="15" t="s">
        <v>1991</v>
      </c>
      <c r="D2476" s="29" t="str">
        <f t="shared" si="1"/>
        <v>0</v>
      </c>
      <c r="E2476" s="29" t="str">
        <f t="shared" si="5"/>
        <v>0</v>
      </c>
      <c r="F2476" s="29" t="str">
        <f t="shared" si="6"/>
        <v>0</v>
      </c>
      <c r="G2476" s="32" t="str">
        <f t="shared" si="7"/>
        <v>0</v>
      </c>
      <c r="H2476" s="39">
        <v>33778.05</v>
      </c>
      <c r="I2476" s="40"/>
      <c r="L2476" s="2"/>
      <c r="M2476" s="38"/>
      <c r="N2476" s="38"/>
      <c r="O2476" s="38"/>
    </row>
    <row r="2477">
      <c r="A2477" s="15" t="s">
        <v>35</v>
      </c>
      <c r="B2477" s="36" t="s">
        <v>2521</v>
      </c>
      <c r="C2477" s="15" t="s">
        <v>1991</v>
      </c>
      <c r="D2477" s="29" t="str">
        <f t="shared" si="1"/>
        <v>0</v>
      </c>
      <c r="E2477" s="29" t="str">
        <f t="shared" si="5"/>
        <v>0</v>
      </c>
      <c r="F2477" s="29" t="str">
        <f t="shared" si="6"/>
        <v>0</v>
      </c>
      <c r="G2477" s="32" t="str">
        <f t="shared" si="7"/>
        <v>0</v>
      </c>
      <c r="H2477" s="39">
        <v>107007.06</v>
      </c>
      <c r="I2477" s="40"/>
      <c r="L2477" s="2"/>
      <c r="M2477" s="38"/>
      <c r="N2477" s="38"/>
      <c r="O2477" s="38"/>
    </row>
    <row r="2478">
      <c r="A2478" s="15" t="s">
        <v>35</v>
      </c>
      <c r="B2478" s="36" t="s">
        <v>2522</v>
      </c>
      <c r="C2478" s="15" t="s">
        <v>1991</v>
      </c>
      <c r="D2478" s="29" t="str">
        <f t="shared" si="1"/>
        <v>0</v>
      </c>
      <c r="E2478" s="29" t="str">
        <f t="shared" si="5"/>
        <v>0</v>
      </c>
      <c r="F2478" s="29" t="str">
        <f t="shared" si="6"/>
        <v>0</v>
      </c>
      <c r="G2478" s="32" t="str">
        <f t="shared" si="7"/>
        <v>0</v>
      </c>
      <c r="H2478" s="39">
        <v>48763.28</v>
      </c>
      <c r="I2478" s="40"/>
      <c r="L2478" s="2"/>
      <c r="M2478" s="38"/>
      <c r="N2478" s="38"/>
      <c r="O2478" s="38"/>
    </row>
    <row r="2479">
      <c r="A2479" s="15" t="s">
        <v>35</v>
      </c>
      <c r="B2479" s="36" t="s">
        <v>2523</v>
      </c>
      <c r="C2479" s="15" t="s">
        <v>1991</v>
      </c>
      <c r="D2479" s="29" t="str">
        <f t="shared" si="1"/>
        <v>0</v>
      </c>
      <c r="E2479" s="29" t="str">
        <f t="shared" si="5"/>
        <v>0</v>
      </c>
      <c r="F2479" s="29" t="str">
        <f t="shared" si="6"/>
        <v>0</v>
      </c>
      <c r="G2479" s="32" t="str">
        <f t="shared" si="7"/>
        <v>0</v>
      </c>
      <c r="H2479" s="39">
        <v>98525.05</v>
      </c>
      <c r="I2479" s="40"/>
      <c r="L2479" s="2"/>
      <c r="M2479" s="38"/>
      <c r="N2479" s="38"/>
      <c r="O2479" s="38"/>
    </row>
    <row r="2480">
      <c r="A2480" s="15" t="s">
        <v>35</v>
      </c>
      <c r="B2480" s="36" t="s">
        <v>2524</v>
      </c>
      <c r="C2480" s="15" t="s">
        <v>1991</v>
      </c>
      <c r="D2480" s="29" t="str">
        <f t="shared" si="1"/>
        <v>0</v>
      </c>
      <c r="E2480" s="29" t="str">
        <f t="shared" si="5"/>
        <v>0</v>
      </c>
      <c r="F2480" s="29" t="str">
        <f t="shared" si="6"/>
        <v>0</v>
      </c>
      <c r="G2480" s="32" t="str">
        <f t="shared" si="7"/>
        <v>0</v>
      </c>
      <c r="H2480" s="39">
        <v>17071.33</v>
      </c>
      <c r="I2480" s="40"/>
      <c r="L2480" s="2"/>
      <c r="M2480" s="38"/>
      <c r="N2480" s="38"/>
      <c r="O2480" s="38"/>
    </row>
    <row r="2481">
      <c r="A2481" s="15" t="s">
        <v>35</v>
      </c>
      <c r="B2481" s="36" t="s">
        <v>2525</v>
      </c>
      <c r="C2481" s="15" t="s">
        <v>1991</v>
      </c>
      <c r="D2481" s="29" t="str">
        <f t="shared" si="1"/>
        <v>0</v>
      </c>
      <c r="E2481" s="29" t="str">
        <f t="shared" si="5"/>
        <v>0</v>
      </c>
      <c r="F2481" s="29" t="str">
        <f t="shared" si="6"/>
        <v>0</v>
      </c>
      <c r="G2481" s="32" t="str">
        <f t="shared" si="7"/>
        <v>0</v>
      </c>
      <c r="H2481" s="39">
        <v>3297.72</v>
      </c>
      <c r="I2481" s="40"/>
      <c r="L2481" s="2"/>
      <c r="M2481" s="38"/>
      <c r="N2481" s="38"/>
      <c r="O2481" s="38"/>
    </row>
    <row r="2482">
      <c r="A2482" s="15" t="s">
        <v>35</v>
      </c>
      <c r="B2482" s="36" t="s">
        <v>2526</v>
      </c>
      <c r="C2482" s="15" t="s">
        <v>1991</v>
      </c>
      <c r="D2482" s="29" t="str">
        <f t="shared" si="1"/>
        <v>0</v>
      </c>
      <c r="E2482" s="29" t="str">
        <f t="shared" si="5"/>
        <v>0</v>
      </c>
      <c r="F2482" s="29" t="str">
        <f t="shared" si="6"/>
        <v>0</v>
      </c>
      <c r="G2482" s="32" t="str">
        <f t="shared" si="7"/>
        <v>0</v>
      </c>
      <c r="H2482" s="39">
        <v>1808.85</v>
      </c>
      <c r="I2482" s="40"/>
      <c r="L2482" s="2"/>
      <c r="M2482" s="38"/>
      <c r="N2482" s="38"/>
      <c r="O2482" s="38"/>
    </row>
    <row r="2483">
      <c r="A2483" s="15" t="s">
        <v>35</v>
      </c>
      <c r="B2483" s="36" t="s">
        <v>2527</v>
      </c>
      <c r="C2483" s="15" t="s">
        <v>1991</v>
      </c>
      <c r="D2483" s="29" t="str">
        <f t="shared" si="1"/>
        <v>0</v>
      </c>
      <c r="E2483" s="29" t="str">
        <f t="shared" si="5"/>
        <v>0</v>
      </c>
      <c r="F2483" s="29" t="str">
        <f t="shared" si="6"/>
        <v>0</v>
      </c>
      <c r="G2483" s="32" t="str">
        <f t="shared" si="7"/>
        <v>0</v>
      </c>
      <c r="H2483" s="39">
        <v>7543.31</v>
      </c>
      <c r="I2483" s="40"/>
      <c r="L2483" s="2"/>
      <c r="M2483" s="38"/>
      <c r="N2483" s="38"/>
      <c r="O2483" s="38"/>
    </row>
    <row r="2484">
      <c r="A2484" s="15" t="s">
        <v>35</v>
      </c>
      <c r="B2484" s="36" t="s">
        <v>2528</v>
      </c>
      <c r="C2484" s="15" t="s">
        <v>1991</v>
      </c>
      <c r="D2484" s="29" t="str">
        <f t="shared" si="1"/>
        <v>0</v>
      </c>
      <c r="E2484" s="29" t="str">
        <f t="shared" si="5"/>
        <v>0</v>
      </c>
      <c r="F2484" s="29" t="str">
        <f t="shared" si="6"/>
        <v>0</v>
      </c>
      <c r="G2484" s="32" t="str">
        <f t="shared" si="7"/>
        <v>0</v>
      </c>
      <c r="H2484" s="39">
        <v>18112.71</v>
      </c>
      <c r="I2484" s="40"/>
      <c r="L2484" s="2"/>
      <c r="M2484" s="38"/>
      <c r="N2484" s="38"/>
      <c r="O2484" s="38"/>
    </row>
    <row r="2485">
      <c r="A2485" s="15" t="s">
        <v>35</v>
      </c>
      <c r="B2485" s="36" t="s">
        <v>2529</v>
      </c>
      <c r="C2485" s="15" t="s">
        <v>1991</v>
      </c>
      <c r="D2485" s="29" t="str">
        <f t="shared" si="1"/>
        <v>0</v>
      </c>
      <c r="E2485" s="29" t="str">
        <f t="shared" si="5"/>
        <v>0</v>
      </c>
      <c r="F2485" s="29" t="str">
        <f t="shared" si="6"/>
        <v>0</v>
      </c>
      <c r="G2485" s="32" t="str">
        <f t="shared" si="7"/>
        <v>0</v>
      </c>
      <c r="H2485" s="39">
        <v>29235.18</v>
      </c>
      <c r="I2485" s="40"/>
      <c r="L2485" s="2"/>
      <c r="M2485" s="38"/>
      <c r="N2485" s="38"/>
      <c r="O2485" s="38"/>
    </row>
    <row r="2486">
      <c r="A2486" s="15" t="s">
        <v>35</v>
      </c>
      <c r="B2486" s="36" t="s">
        <v>2530</v>
      </c>
      <c r="C2486" s="15" t="s">
        <v>1991</v>
      </c>
      <c r="D2486" s="29" t="str">
        <f t="shared" si="1"/>
        <v>0</v>
      </c>
      <c r="E2486" s="29" t="str">
        <f t="shared" si="5"/>
        <v>0</v>
      </c>
      <c r="F2486" s="29" t="str">
        <f t="shared" si="6"/>
        <v>0</v>
      </c>
      <c r="G2486" s="32" t="str">
        <f t="shared" si="7"/>
        <v>0</v>
      </c>
      <c r="H2486" s="39">
        <v>3157.08</v>
      </c>
      <c r="I2486" s="40"/>
      <c r="L2486" s="2"/>
      <c r="M2486" s="38"/>
      <c r="N2486" s="38"/>
      <c r="O2486" s="38"/>
    </row>
    <row r="2487">
      <c r="A2487" s="15" t="s">
        <v>35</v>
      </c>
      <c r="B2487" s="36" t="s">
        <v>2531</v>
      </c>
      <c r="C2487" s="15" t="s">
        <v>1991</v>
      </c>
      <c r="D2487" s="29" t="str">
        <f t="shared" si="1"/>
        <v>0</v>
      </c>
      <c r="E2487" s="29" t="str">
        <f t="shared" si="5"/>
        <v>0</v>
      </c>
      <c r="F2487" s="29" t="str">
        <f t="shared" si="6"/>
        <v>0</v>
      </c>
      <c r="G2487" s="32" t="str">
        <f t="shared" si="7"/>
        <v>0</v>
      </c>
      <c r="H2487" s="39">
        <v>98453.87</v>
      </c>
      <c r="I2487" s="40"/>
      <c r="L2487" s="2"/>
      <c r="M2487" s="38"/>
      <c r="N2487" s="38"/>
      <c r="O2487" s="38"/>
    </row>
    <row r="2488">
      <c r="A2488" s="15" t="s">
        <v>35</v>
      </c>
      <c r="B2488" s="36" t="s">
        <v>2532</v>
      </c>
      <c r="C2488" s="15" t="s">
        <v>1991</v>
      </c>
      <c r="D2488" s="29" t="str">
        <f t="shared" si="1"/>
        <v>0</v>
      </c>
      <c r="E2488" s="29" t="str">
        <f t="shared" si="5"/>
        <v>0</v>
      </c>
      <c r="F2488" s="29" t="str">
        <f t="shared" si="6"/>
        <v>0</v>
      </c>
      <c r="G2488" s="32" t="str">
        <f t="shared" si="7"/>
        <v>0</v>
      </c>
      <c r="H2488" s="39">
        <v>65888.23</v>
      </c>
      <c r="I2488" s="40"/>
      <c r="L2488" s="2"/>
      <c r="M2488" s="38"/>
      <c r="N2488" s="38"/>
      <c r="O2488" s="38"/>
    </row>
    <row r="2489">
      <c r="A2489" s="15" t="s">
        <v>35</v>
      </c>
      <c r="B2489" s="36" t="s">
        <v>2533</v>
      </c>
      <c r="C2489" s="15" t="s">
        <v>1991</v>
      </c>
      <c r="D2489" s="29" t="str">
        <f t="shared" si="1"/>
        <v>0</v>
      </c>
      <c r="E2489" s="29" t="str">
        <f t="shared" si="5"/>
        <v>0</v>
      </c>
      <c r="F2489" s="29" t="str">
        <f t="shared" si="6"/>
        <v>0</v>
      </c>
      <c r="G2489" s="32" t="str">
        <f t="shared" si="7"/>
        <v>0</v>
      </c>
      <c r="H2489" s="39">
        <v>144498.61</v>
      </c>
      <c r="I2489" s="40"/>
      <c r="L2489" s="2"/>
      <c r="M2489" s="38"/>
      <c r="N2489" s="38"/>
      <c r="O2489" s="38"/>
    </row>
    <row r="2490">
      <c r="A2490" s="15" t="s">
        <v>35</v>
      </c>
      <c r="B2490" s="36" t="s">
        <v>2534</v>
      </c>
      <c r="C2490" s="15" t="s">
        <v>1991</v>
      </c>
      <c r="D2490" s="29" t="str">
        <f t="shared" si="1"/>
        <v>0</v>
      </c>
      <c r="E2490" s="29" t="str">
        <f t="shared" si="5"/>
        <v>0</v>
      </c>
      <c r="F2490" s="29" t="str">
        <f t="shared" si="6"/>
        <v>0</v>
      </c>
      <c r="G2490" s="32" t="str">
        <f t="shared" si="7"/>
        <v>0</v>
      </c>
      <c r="H2490" s="39">
        <v>8236.52</v>
      </c>
      <c r="I2490" s="40"/>
      <c r="L2490" s="2"/>
      <c r="M2490" s="38"/>
      <c r="N2490" s="38"/>
      <c r="O2490" s="38"/>
    </row>
    <row r="2491">
      <c r="A2491" s="15" t="s">
        <v>35</v>
      </c>
      <c r="B2491" s="36" t="s">
        <v>2535</v>
      </c>
      <c r="C2491" s="15" t="s">
        <v>1991</v>
      </c>
      <c r="D2491" s="29" t="str">
        <f t="shared" si="1"/>
        <v>0</v>
      </c>
      <c r="E2491" s="29" t="str">
        <f t="shared" si="5"/>
        <v>0</v>
      </c>
      <c r="F2491" s="29" t="str">
        <f t="shared" si="6"/>
        <v>0</v>
      </c>
      <c r="G2491" s="32" t="str">
        <f t="shared" si="7"/>
        <v>0</v>
      </c>
      <c r="H2491" s="39">
        <v>92447.89</v>
      </c>
      <c r="I2491" s="40"/>
      <c r="L2491" s="2"/>
      <c r="M2491" s="38"/>
      <c r="N2491" s="38"/>
      <c r="O2491" s="38"/>
    </row>
    <row r="2492">
      <c r="A2492" s="15" t="s">
        <v>35</v>
      </c>
      <c r="B2492" s="36" t="s">
        <v>2536</v>
      </c>
      <c r="C2492" s="15" t="s">
        <v>1991</v>
      </c>
      <c r="D2492" s="29" t="str">
        <f t="shared" si="1"/>
        <v>0</v>
      </c>
      <c r="E2492" s="29" t="str">
        <f t="shared" si="5"/>
        <v>0</v>
      </c>
      <c r="F2492" s="29" t="str">
        <f t="shared" si="6"/>
        <v>0</v>
      </c>
      <c r="G2492" s="32" t="str">
        <f t="shared" si="7"/>
        <v>0</v>
      </c>
      <c r="H2492" s="39">
        <v>32465.32</v>
      </c>
      <c r="I2492" s="40"/>
      <c r="L2492" s="2"/>
      <c r="M2492" s="38"/>
      <c r="N2492" s="38"/>
      <c r="O2492" s="38"/>
    </row>
    <row r="2493">
      <c r="A2493" s="15" t="s">
        <v>35</v>
      </c>
      <c r="B2493" s="36" t="s">
        <v>2537</v>
      </c>
      <c r="C2493" s="15" t="s">
        <v>1991</v>
      </c>
      <c r="D2493" s="29" t="str">
        <f t="shared" si="1"/>
        <v>0</v>
      </c>
      <c r="E2493" s="29" t="str">
        <f t="shared" si="5"/>
        <v>0</v>
      </c>
      <c r="F2493" s="29" t="str">
        <f t="shared" si="6"/>
        <v>0</v>
      </c>
      <c r="G2493" s="32" t="str">
        <f t="shared" si="7"/>
        <v>0</v>
      </c>
      <c r="H2493" s="39">
        <v>63082.38</v>
      </c>
      <c r="I2493" s="40"/>
      <c r="L2493" s="2"/>
      <c r="M2493" s="38"/>
      <c r="N2493" s="38"/>
      <c r="O2493" s="38"/>
    </row>
    <row r="2494">
      <c r="A2494" s="15" t="s">
        <v>35</v>
      </c>
      <c r="B2494" s="36" t="s">
        <v>2538</v>
      </c>
      <c r="C2494" s="15" t="s">
        <v>1991</v>
      </c>
      <c r="D2494" s="29" t="str">
        <f t="shared" si="1"/>
        <v>0</v>
      </c>
      <c r="E2494" s="29" t="str">
        <f t="shared" si="5"/>
        <v>0</v>
      </c>
      <c r="F2494" s="29" t="str">
        <f t="shared" si="6"/>
        <v>0</v>
      </c>
      <c r="G2494" s="32" t="str">
        <f t="shared" si="7"/>
        <v>0</v>
      </c>
      <c r="H2494" s="39">
        <v>57277.8</v>
      </c>
      <c r="I2494" s="40"/>
      <c r="L2494" s="2"/>
      <c r="M2494" s="38"/>
      <c r="N2494" s="38"/>
      <c r="O2494" s="38"/>
    </row>
    <row r="2495">
      <c r="A2495" s="15" t="s">
        <v>35</v>
      </c>
      <c r="B2495" s="36" t="s">
        <v>2539</v>
      </c>
      <c r="C2495" s="15" t="s">
        <v>1991</v>
      </c>
      <c r="D2495" s="29" t="str">
        <f t="shared" si="1"/>
        <v>0</v>
      </c>
      <c r="E2495" s="29" t="str">
        <f t="shared" si="5"/>
        <v>0</v>
      </c>
      <c r="F2495" s="29" t="str">
        <f t="shared" si="6"/>
        <v>0</v>
      </c>
      <c r="G2495" s="32" t="str">
        <f t="shared" si="7"/>
        <v>0</v>
      </c>
      <c r="H2495" s="39">
        <v>1979.6</v>
      </c>
      <c r="I2495" s="40"/>
      <c r="L2495" s="2"/>
      <c r="M2495" s="38"/>
      <c r="N2495" s="38"/>
      <c r="O2495" s="38"/>
    </row>
    <row r="2496">
      <c r="A2496" s="15" t="s">
        <v>35</v>
      </c>
      <c r="B2496" s="36" t="s">
        <v>2540</v>
      </c>
      <c r="C2496" s="15" t="s">
        <v>1991</v>
      </c>
      <c r="D2496" s="29" t="str">
        <f t="shared" si="1"/>
        <v>0</v>
      </c>
      <c r="E2496" s="29" t="str">
        <f t="shared" si="5"/>
        <v>0</v>
      </c>
      <c r="F2496" s="29" t="str">
        <f t="shared" si="6"/>
        <v>0</v>
      </c>
      <c r="G2496" s="32" t="str">
        <f t="shared" si="7"/>
        <v>0</v>
      </c>
      <c r="H2496" s="39">
        <v>1881.75</v>
      </c>
      <c r="I2496" s="40"/>
      <c r="L2496" s="2"/>
      <c r="M2496" s="38"/>
      <c r="N2496" s="38"/>
      <c r="O2496" s="38"/>
    </row>
    <row r="2497">
      <c r="A2497" s="15" t="s">
        <v>35</v>
      </c>
      <c r="B2497" s="36" t="s">
        <v>2541</v>
      </c>
      <c r="C2497" s="15" t="s">
        <v>1991</v>
      </c>
      <c r="D2497" s="29" t="str">
        <f t="shared" si="1"/>
        <v>0</v>
      </c>
      <c r="E2497" s="29" t="str">
        <f t="shared" si="5"/>
        <v>0</v>
      </c>
      <c r="F2497" s="29" t="str">
        <f t="shared" si="6"/>
        <v>0</v>
      </c>
      <c r="G2497" s="32" t="str">
        <f t="shared" si="7"/>
        <v>0</v>
      </c>
      <c r="H2497" s="39">
        <v>1764.18</v>
      </c>
      <c r="I2497" s="40"/>
      <c r="L2497" s="2"/>
      <c r="M2497" s="38"/>
      <c r="N2497" s="38"/>
      <c r="O2497" s="38"/>
    </row>
    <row r="2498">
      <c r="A2498" s="15" t="s">
        <v>35</v>
      </c>
      <c r="B2498" s="36" t="s">
        <v>2542</v>
      </c>
      <c r="C2498" s="15" t="s">
        <v>1991</v>
      </c>
      <c r="D2498" s="29" t="str">
        <f t="shared" si="1"/>
        <v>0</v>
      </c>
      <c r="E2498" s="29" t="str">
        <f t="shared" si="5"/>
        <v>0</v>
      </c>
      <c r="F2498" s="29" t="str">
        <f t="shared" si="6"/>
        <v>0</v>
      </c>
      <c r="G2498" s="32" t="str">
        <f t="shared" si="7"/>
        <v>0</v>
      </c>
      <c r="H2498" s="39">
        <v>3306.79</v>
      </c>
      <c r="I2498" s="40"/>
      <c r="L2498" s="2"/>
      <c r="M2498" s="38"/>
      <c r="N2498" s="38"/>
      <c r="O2498" s="38"/>
    </row>
    <row r="2499">
      <c r="A2499" s="15" t="s">
        <v>35</v>
      </c>
      <c r="B2499" s="36" t="s">
        <v>2543</v>
      </c>
      <c r="C2499" s="15" t="s">
        <v>1991</v>
      </c>
      <c r="D2499" s="29" t="str">
        <f t="shared" si="1"/>
        <v>0</v>
      </c>
      <c r="E2499" s="29" t="str">
        <f t="shared" si="5"/>
        <v>0</v>
      </c>
      <c r="F2499" s="29" t="str">
        <f t="shared" si="6"/>
        <v>0</v>
      </c>
      <c r="G2499" s="32" t="str">
        <f t="shared" si="7"/>
        <v>0</v>
      </c>
      <c r="H2499" s="39">
        <v>2482.21</v>
      </c>
      <c r="I2499" s="40"/>
      <c r="L2499" s="2"/>
      <c r="M2499" s="38"/>
      <c r="N2499" s="38"/>
      <c r="O2499" s="38"/>
    </row>
    <row r="2500">
      <c r="A2500" s="15" t="s">
        <v>35</v>
      </c>
      <c r="B2500" s="36" t="s">
        <v>2544</v>
      </c>
      <c r="C2500" s="15" t="s">
        <v>1991</v>
      </c>
      <c r="D2500" s="29" t="str">
        <f t="shared" si="1"/>
        <v>0</v>
      </c>
      <c r="E2500" s="29" t="str">
        <f t="shared" si="5"/>
        <v>0</v>
      </c>
      <c r="F2500" s="29" t="str">
        <f t="shared" si="6"/>
        <v>0</v>
      </c>
      <c r="G2500" s="32" t="str">
        <f t="shared" si="7"/>
        <v>0</v>
      </c>
      <c r="H2500" s="39">
        <v>3239.38</v>
      </c>
      <c r="I2500" s="40"/>
      <c r="L2500" s="2"/>
      <c r="M2500" s="38"/>
      <c r="N2500" s="38"/>
      <c r="O2500" s="38"/>
    </row>
    <row r="2501">
      <c r="A2501" s="15" t="s">
        <v>35</v>
      </c>
      <c r="B2501" s="36" t="s">
        <v>2545</v>
      </c>
      <c r="C2501" s="15" t="s">
        <v>1991</v>
      </c>
      <c r="D2501" s="29" t="str">
        <f t="shared" si="1"/>
        <v>0</v>
      </c>
      <c r="E2501" s="29" t="str">
        <f t="shared" si="5"/>
        <v>0</v>
      </c>
      <c r="F2501" s="29" t="str">
        <f t="shared" si="6"/>
        <v>0</v>
      </c>
      <c r="G2501" s="32" t="str">
        <f t="shared" si="7"/>
        <v>0</v>
      </c>
      <c r="H2501" s="39">
        <v>28519.84</v>
      </c>
      <c r="I2501" s="40"/>
      <c r="L2501" s="2"/>
      <c r="M2501" s="38"/>
      <c r="N2501" s="38"/>
      <c r="O2501" s="38"/>
    </row>
    <row r="2502">
      <c r="A2502" s="15" t="s">
        <v>35</v>
      </c>
      <c r="B2502" s="36" t="s">
        <v>2546</v>
      </c>
      <c r="C2502" s="15" t="s">
        <v>1991</v>
      </c>
      <c r="D2502" s="29" t="str">
        <f t="shared" si="1"/>
        <v>0</v>
      </c>
      <c r="E2502" s="29" t="str">
        <f t="shared" si="5"/>
        <v>0</v>
      </c>
      <c r="F2502" s="29" t="str">
        <f t="shared" si="6"/>
        <v>0</v>
      </c>
      <c r="G2502" s="32" t="str">
        <f t="shared" si="7"/>
        <v>0</v>
      </c>
      <c r="H2502" s="39">
        <v>14773.95</v>
      </c>
      <c r="I2502" s="40"/>
      <c r="L2502" s="2"/>
      <c r="M2502" s="38"/>
      <c r="N2502" s="38"/>
      <c r="O2502" s="38"/>
    </row>
    <row r="2503">
      <c r="A2503" s="15" t="s">
        <v>35</v>
      </c>
      <c r="B2503" s="36" t="s">
        <v>2547</v>
      </c>
      <c r="C2503" s="15" t="s">
        <v>1991</v>
      </c>
      <c r="D2503" s="29" t="str">
        <f t="shared" si="1"/>
        <v>0</v>
      </c>
      <c r="E2503" s="29" t="str">
        <f t="shared" si="5"/>
        <v>0</v>
      </c>
      <c r="F2503" s="29" t="str">
        <f t="shared" si="6"/>
        <v>0</v>
      </c>
      <c r="G2503" s="32" t="str">
        <f t="shared" si="7"/>
        <v>0</v>
      </c>
      <c r="H2503" s="39">
        <v>2688.43</v>
      </c>
      <c r="I2503" s="40"/>
      <c r="L2503" s="2"/>
      <c r="M2503" s="38"/>
      <c r="N2503" s="38"/>
      <c r="O2503" s="38"/>
    </row>
    <row r="2504">
      <c r="A2504" s="15" t="s">
        <v>35</v>
      </c>
      <c r="B2504" s="36" t="s">
        <v>2548</v>
      </c>
      <c r="C2504" s="15" t="s">
        <v>1991</v>
      </c>
      <c r="D2504" s="29" t="str">
        <f t="shared" si="1"/>
        <v>0</v>
      </c>
      <c r="E2504" s="29" t="str">
        <f t="shared" si="5"/>
        <v>0</v>
      </c>
      <c r="F2504" s="29" t="str">
        <f t="shared" si="6"/>
        <v>0</v>
      </c>
      <c r="G2504" s="32" t="str">
        <f t="shared" si="7"/>
        <v>0</v>
      </c>
      <c r="H2504" s="39">
        <v>30969.82</v>
      </c>
      <c r="I2504" s="40"/>
      <c r="L2504" s="2"/>
      <c r="M2504" s="38"/>
      <c r="N2504" s="38"/>
      <c r="O2504" s="38"/>
    </row>
    <row r="2505">
      <c r="A2505" s="15" t="s">
        <v>35</v>
      </c>
      <c r="B2505" s="36" t="s">
        <v>2549</v>
      </c>
      <c r="C2505" s="15" t="s">
        <v>1991</v>
      </c>
      <c r="D2505" s="29" t="str">
        <f t="shared" si="1"/>
        <v>0</v>
      </c>
      <c r="E2505" s="29" t="str">
        <f t="shared" si="5"/>
        <v>0</v>
      </c>
      <c r="F2505" s="29" t="str">
        <f t="shared" si="6"/>
        <v>0</v>
      </c>
      <c r="G2505" s="32" t="str">
        <f t="shared" si="7"/>
        <v>0</v>
      </c>
      <c r="H2505" s="39">
        <v>16379.95</v>
      </c>
      <c r="I2505" s="40"/>
      <c r="L2505" s="2"/>
      <c r="M2505" s="38"/>
      <c r="N2505" s="38"/>
      <c r="O2505" s="38"/>
    </row>
    <row r="2506">
      <c r="A2506" s="15" t="s">
        <v>35</v>
      </c>
      <c r="B2506" s="36" t="s">
        <v>2550</v>
      </c>
      <c r="C2506" s="15" t="s">
        <v>1991</v>
      </c>
      <c r="D2506" s="29" t="str">
        <f t="shared" si="1"/>
        <v>0</v>
      </c>
      <c r="E2506" s="29" t="str">
        <f t="shared" si="5"/>
        <v>Vale</v>
      </c>
      <c r="F2506" s="35" t="str">
        <f t="shared" si="6"/>
        <v>VALE OVERSEAS 6.25 23/01/17</v>
      </c>
      <c r="G2506" s="32">
        <f t="shared" si="7"/>
        <v>1727.19</v>
      </c>
      <c r="H2506" s="39">
        <v>1727.19</v>
      </c>
      <c r="I2506" s="40"/>
      <c r="L2506" s="2"/>
      <c r="M2506" s="38"/>
      <c r="N2506" s="38"/>
      <c r="O2506" s="38"/>
    </row>
    <row r="2507">
      <c r="A2507" s="15" t="s">
        <v>35</v>
      </c>
      <c r="B2507" s="36" t="s">
        <v>2551</v>
      </c>
      <c r="C2507" s="15" t="s">
        <v>1991</v>
      </c>
      <c r="D2507" s="29" t="str">
        <f t="shared" si="1"/>
        <v>0</v>
      </c>
      <c r="E2507" s="29" t="str">
        <f t="shared" si="5"/>
        <v>0</v>
      </c>
      <c r="F2507" s="29" t="str">
        <f t="shared" si="6"/>
        <v>0</v>
      </c>
      <c r="G2507" s="32" t="str">
        <f t="shared" si="7"/>
        <v>0</v>
      </c>
      <c r="H2507" s="39">
        <v>37083.16</v>
      </c>
      <c r="I2507" s="40"/>
      <c r="L2507" s="2"/>
      <c r="M2507" s="38"/>
      <c r="N2507" s="38"/>
      <c r="O2507" s="38"/>
    </row>
    <row r="2508">
      <c r="A2508" s="15" t="s">
        <v>35</v>
      </c>
      <c r="B2508" s="36" t="s">
        <v>2552</v>
      </c>
      <c r="C2508" s="15" t="s">
        <v>1991</v>
      </c>
      <c r="D2508" s="29" t="str">
        <f t="shared" si="1"/>
        <v>0</v>
      </c>
      <c r="E2508" s="29" t="str">
        <f t="shared" si="5"/>
        <v>0</v>
      </c>
      <c r="F2508" s="29" t="str">
        <f t="shared" si="6"/>
        <v>0</v>
      </c>
      <c r="G2508" s="32" t="str">
        <f t="shared" si="7"/>
        <v>0</v>
      </c>
      <c r="H2508" s="39">
        <v>2016.42</v>
      </c>
      <c r="I2508" s="40"/>
      <c r="L2508" s="2"/>
      <c r="M2508" s="38"/>
      <c r="N2508" s="38"/>
      <c r="O2508" s="38"/>
    </row>
    <row r="2509">
      <c r="A2509" s="15" t="s">
        <v>35</v>
      </c>
      <c r="B2509" s="36" t="s">
        <v>2553</v>
      </c>
      <c r="C2509" s="15" t="s">
        <v>1991</v>
      </c>
      <c r="D2509" s="29" t="str">
        <f t="shared" si="1"/>
        <v>0</v>
      </c>
      <c r="E2509" s="29" t="str">
        <f t="shared" si="5"/>
        <v>0</v>
      </c>
      <c r="F2509" s="29" t="str">
        <f t="shared" si="6"/>
        <v>0</v>
      </c>
      <c r="G2509" s="32" t="str">
        <f t="shared" si="7"/>
        <v>0</v>
      </c>
      <c r="H2509" s="39">
        <v>2905.65</v>
      </c>
      <c r="I2509" s="40"/>
      <c r="L2509" s="2"/>
      <c r="M2509" s="38"/>
      <c r="N2509" s="38"/>
      <c r="O2509" s="38"/>
    </row>
    <row r="2510">
      <c r="A2510" s="15" t="s">
        <v>35</v>
      </c>
      <c r="B2510" s="36" t="s">
        <v>2554</v>
      </c>
      <c r="C2510" s="15" t="s">
        <v>1991</v>
      </c>
      <c r="D2510" s="29" t="str">
        <f t="shared" si="1"/>
        <v>0</v>
      </c>
      <c r="E2510" s="29" t="str">
        <f t="shared" si="5"/>
        <v>0</v>
      </c>
      <c r="F2510" s="29" t="str">
        <f t="shared" si="6"/>
        <v>0</v>
      </c>
      <c r="G2510" s="32" t="str">
        <f t="shared" si="7"/>
        <v>0</v>
      </c>
      <c r="H2510" s="39">
        <v>46769.14</v>
      </c>
      <c r="I2510" s="40"/>
      <c r="L2510" s="2"/>
      <c r="M2510" s="38"/>
      <c r="N2510" s="38"/>
      <c r="O2510" s="38"/>
    </row>
    <row r="2511">
      <c r="A2511" s="15" t="s">
        <v>35</v>
      </c>
      <c r="B2511" s="36" t="s">
        <v>2555</v>
      </c>
      <c r="C2511" s="15" t="s">
        <v>1991</v>
      </c>
      <c r="D2511" s="29" t="str">
        <f t="shared" si="1"/>
        <v>0</v>
      </c>
      <c r="E2511" s="29" t="str">
        <f t="shared" si="5"/>
        <v>0</v>
      </c>
      <c r="F2511" s="29" t="str">
        <f t="shared" si="6"/>
        <v>0</v>
      </c>
      <c r="G2511" s="32" t="str">
        <f t="shared" si="7"/>
        <v>0</v>
      </c>
      <c r="H2511" s="39">
        <v>38418.23</v>
      </c>
      <c r="I2511" s="40"/>
      <c r="L2511" s="2"/>
      <c r="M2511" s="38"/>
      <c r="N2511" s="38"/>
      <c r="O2511" s="38"/>
    </row>
    <row r="2512">
      <c r="A2512" s="15" t="s">
        <v>35</v>
      </c>
      <c r="B2512" s="36" t="s">
        <v>2556</v>
      </c>
      <c r="C2512" s="15" t="s">
        <v>1991</v>
      </c>
      <c r="D2512" s="29" t="str">
        <f t="shared" si="1"/>
        <v>0</v>
      </c>
      <c r="E2512" s="29" t="str">
        <f t="shared" si="5"/>
        <v>0</v>
      </c>
      <c r="F2512" s="29" t="str">
        <f t="shared" si="6"/>
        <v>0</v>
      </c>
      <c r="G2512" s="32" t="str">
        <f t="shared" si="7"/>
        <v>0</v>
      </c>
      <c r="H2512" s="39">
        <v>7976.77</v>
      </c>
      <c r="I2512" s="40"/>
      <c r="L2512" s="2"/>
      <c r="M2512" s="38"/>
      <c r="N2512" s="38"/>
      <c r="O2512" s="38"/>
    </row>
    <row r="2513">
      <c r="A2513" s="15" t="s">
        <v>35</v>
      </c>
      <c r="B2513" s="36" t="s">
        <v>2557</v>
      </c>
      <c r="C2513" s="15" t="s">
        <v>1991</v>
      </c>
      <c r="D2513" s="29" t="str">
        <f t="shared" si="1"/>
        <v>0</v>
      </c>
      <c r="E2513" s="29" t="str">
        <f t="shared" si="5"/>
        <v>0</v>
      </c>
      <c r="F2513" s="29" t="str">
        <f t="shared" si="6"/>
        <v>0</v>
      </c>
      <c r="G2513" s="32" t="str">
        <f t="shared" si="7"/>
        <v>0</v>
      </c>
      <c r="H2513" s="39">
        <v>1901.67</v>
      </c>
      <c r="I2513" s="40"/>
      <c r="L2513" s="2"/>
      <c r="M2513" s="38"/>
      <c r="N2513" s="38"/>
      <c r="O2513" s="38"/>
    </row>
    <row r="2514">
      <c r="A2514" s="15" t="s">
        <v>35</v>
      </c>
      <c r="B2514" s="36" t="s">
        <v>2558</v>
      </c>
      <c r="C2514" s="15" t="s">
        <v>1991</v>
      </c>
      <c r="D2514" s="29" t="str">
        <f t="shared" si="1"/>
        <v>0</v>
      </c>
      <c r="E2514" s="29" t="str">
        <f t="shared" si="5"/>
        <v>0</v>
      </c>
      <c r="F2514" s="29" t="str">
        <f t="shared" si="6"/>
        <v>0</v>
      </c>
      <c r="G2514" s="32" t="str">
        <f t="shared" si="7"/>
        <v>0</v>
      </c>
      <c r="H2514" s="39">
        <v>2825.97</v>
      </c>
      <c r="I2514" s="40"/>
      <c r="L2514" s="2"/>
      <c r="M2514" s="38"/>
      <c r="N2514" s="38"/>
      <c r="O2514" s="38"/>
    </row>
    <row r="2515">
      <c r="A2515" s="15" t="s">
        <v>35</v>
      </c>
      <c r="B2515" s="36" t="s">
        <v>2559</v>
      </c>
      <c r="C2515" s="15" t="s">
        <v>1991</v>
      </c>
      <c r="D2515" s="29" t="str">
        <f t="shared" si="1"/>
        <v>0</v>
      </c>
      <c r="E2515" s="29" t="str">
        <f t="shared" si="5"/>
        <v>0</v>
      </c>
      <c r="F2515" s="29" t="str">
        <f t="shared" si="6"/>
        <v>0</v>
      </c>
      <c r="G2515" s="32" t="str">
        <f t="shared" si="7"/>
        <v>0</v>
      </c>
      <c r="H2515" s="39">
        <v>1979.09</v>
      </c>
      <c r="I2515" s="40"/>
      <c r="L2515" s="2"/>
      <c r="M2515" s="38"/>
      <c r="N2515" s="38"/>
      <c r="O2515" s="38"/>
    </row>
    <row r="2516">
      <c r="A2516" s="15" t="s">
        <v>35</v>
      </c>
      <c r="B2516" s="36" t="s">
        <v>2560</v>
      </c>
      <c r="C2516" s="15" t="s">
        <v>1991</v>
      </c>
      <c r="D2516" s="29" t="str">
        <f t="shared" si="1"/>
        <v>0</v>
      </c>
      <c r="E2516" s="29" t="str">
        <f t="shared" si="5"/>
        <v>0</v>
      </c>
      <c r="F2516" s="29" t="str">
        <f t="shared" si="6"/>
        <v>0</v>
      </c>
      <c r="G2516" s="32" t="str">
        <f t="shared" si="7"/>
        <v>0</v>
      </c>
      <c r="H2516" s="39">
        <v>1986.0</v>
      </c>
      <c r="I2516" s="40"/>
      <c r="L2516" s="2"/>
      <c r="M2516" s="38"/>
      <c r="N2516" s="38"/>
      <c r="O2516" s="38"/>
    </row>
    <row r="2517">
      <c r="A2517" s="15" t="s">
        <v>35</v>
      </c>
      <c r="B2517" s="36" t="s">
        <v>2561</v>
      </c>
      <c r="C2517" s="15" t="s">
        <v>1991</v>
      </c>
      <c r="D2517" s="29" t="str">
        <f t="shared" si="1"/>
        <v>0</v>
      </c>
      <c r="E2517" s="29" t="str">
        <f t="shared" si="5"/>
        <v>0</v>
      </c>
      <c r="F2517" s="29" t="str">
        <f t="shared" si="6"/>
        <v>0</v>
      </c>
      <c r="G2517" s="32" t="str">
        <f t="shared" si="7"/>
        <v>0</v>
      </c>
      <c r="H2517" s="39">
        <v>2113.12</v>
      </c>
      <c r="I2517" s="40"/>
      <c r="L2517" s="2"/>
      <c r="M2517" s="38"/>
      <c r="N2517" s="38"/>
      <c r="O2517" s="38"/>
    </row>
    <row r="2518">
      <c r="A2518" s="15" t="s">
        <v>35</v>
      </c>
      <c r="B2518" s="36" t="s">
        <v>2562</v>
      </c>
      <c r="C2518" s="15" t="s">
        <v>1991</v>
      </c>
      <c r="D2518" s="29" t="str">
        <f t="shared" si="1"/>
        <v>0</v>
      </c>
      <c r="E2518" s="29" t="str">
        <f t="shared" si="5"/>
        <v>0</v>
      </c>
      <c r="F2518" s="29" t="str">
        <f t="shared" si="6"/>
        <v>0</v>
      </c>
      <c r="G2518" s="32" t="str">
        <f t="shared" si="7"/>
        <v>0</v>
      </c>
      <c r="H2518" s="39">
        <v>21658.62</v>
      </c>
      <c r="I2518" s="40"/>
      <c r="L2518" s="2"/>
      <c r="M2518" s="38"/>
      <c r="N2518" s="38"/>
      <c r="O2518" s="38"/>
    </row>
    <row r="2519">
      <c r="A2519" s="15" t="s">
        <v>35</v>
      </c>
      <c r="B2519" s="36" t="s">
        <v>2563</v>
      </c>
      <c r="C2519" s="15" t="s">
        <v>1991</v>
      </c>
      <c r="D2519" s="29" t="str">
        <f t="shared" si="1"/>
        <v>0</v>
      </c>
      <c r="E2519" s="29" t="str">
        <f t="shared" si="5"/>
        <v>0</v>
      </c>
      <c r="F2519" s="29" t="str">
        <f t="shared" si="6"/>
        <v>0</v>
      </c>
      <c r="G2519" s="32" t="str">
        <f t="shared" si="7"/>
        <v>0</v>
      </c>
      <c r="H2519" s="39">
        <v>3331.32</v>
      </c>
      <c r="I2519" s="40"/>
      <c r="L2519" s="2"/>
      <c r="M2519" s="38"/>
      <c r="N2519" s="38"/>
      <c r="O2519" s="38"/>
    </row>
    <row r="2520">
      <c r="A2520" s="15" t="s">
        <v>35</v>
      </c>
      <c r="B2520" s="36" t="s">
        <v>2564</v>
      </c>
      <c r="C2520" s="15" t="s">
        <v>1991</v>
      </c>
      <c r="D2520" s="29" t="str">
        <f t="shared" si="1"/>
        <v>0</v>
      </c>
      <c r="E2520" s="29" t="str">
        <f t="shared" si="5"/>
        <v>0</v>
      </c>
      <c r="F2520" s="29" t="str">
        <f t="shared" si="6"/>
        <v>0</v>
      </c>
      <c r="G2520" s="32" t="str">
        <f t="shared" si="7"/>
        <v>0</v>
      </c>
      <c r="H2520" s="39">
        <v>3008.89</v>
      </c>
      <c r="I2520" s="40"/>
      <c r="L2520" s="2"/>
      <c r="M2520" s="38"/>
      <c r="N2520" s="38"/>
      <c r="O2520" s="38"/>
    </row>
    <row r="2521">
      <c r="A2521" s="15" t="s">
        <v>35</v>
      </c>
      <c r="B2521" s="36" t="s">
        <v>2565</v>
      </c>
      <c r="C2521" s="15" t="s">
        <v>1991</v>
      </c>
      <c r="D2521" s="29" t="str">
        <f t="shared" si="1"/>
        <v>0</v>
      </c>
      <c r="E2521" s="29" t="str">
        <f t="shared" si="5"/>
        <v>0</v>
      </c>
      <c r="F2521" s="29" t="str">
        <f t="shared" si="6"/>
        <v>0</v>
      </c>
      <c r="G2521" s="32" t="str">
        <f t="shared" si="7"/>
        <v>0</v>
      </c>
      <c r="H2521" s="39">
        <v>13819.97</v>
      </c>
      <c r="I2521" s="40"/>
      <c r="L2521" s="2"/>
      <c r="M2521" s="38"/>
      <c r="N2521" s="38"/>
      <c r="O2521" s="38"/>
    </row>
    <row r="2522">
      <c r="A2522" s="15" t="s">
        <v>35</v>
      </c>
      <c r="B2522" s="36" t="s">
        <v>2566</v>
      </c>
      <c r="C2522" s="15" t="s">
        <v>1991</v>
      </c>
      <c r="D2522" s="29" t="str">
        <f t="shared" si="1"/>
        <v>0</v>
      </c>
      <c r="E2522" s="29" t="str">
        <f t="shared" si="5"/>
        <v>0</v>
      </c>
      <c r="F2522" s="29" t="str">
        <f t="shared" si="6"/>
        <v>0</v>
      </c>
      <c r="G2522" s="32" t="str">
        <f t="shared" si="7"/>
        <v>0</v>
      </c>
      <c r="H2522" s="39">
        <v>1810.98</v>
      </c>
      <c r="I2522" s="40"/>
      <c r="L2522" s="2"/>
      <c r="M2522" s="38"/>
      <c r="N2522" s="38"/>
      <c r="O2522" s="38"/>
    </row>
    <row r="2523">
      <c r="A2523" s="15" t="s">
        <v>35</v>
      </c>
      <c r="B2523" s="36" t="s">
        <v>2567</v>
      </c>
      <c r="C2523" s="15" t="s">
        <v>1991</v>
      </c>
      <c r="D2523" s="29" t="str">
        <f t="shared" si="1"/>
        <v>0</v>
      </c>
      <c r="E2523" s="29" t="str">
        <f t="shared" si="5"/>
        <v>0</v>
      </c>
      <c r="F2523" s="29" t="str">
        <f t="shared" si="6"/>
        <v>0</v>
      </c>
      <c r="G2523" s="32" t="str">
        <f t="shared" si="7"/>
        <v>0</v>
      </c>
      <c r="H2523" s="39">
        <v>24124.64</v>
      </c>
      <c r="I2523" s="40"/>
      <c r="L2523" s="2"/>
      <c r="M2523" s="38"/>
      <c r="N2523" s="38"/>
      <c r="O2523" s="38"/>
    </row>
    <row r="2524">
      <c r="A2524" s="15" t="s">
        <v>35</v>
      </c>
      <c r="B2524" s="36" t="s">
        <v>2568</v>
      </c>
      <c r="C2524" s="15" t="s">
        <v>1991</v>
      </c>
      <c r="D2524" s="29" t="str">
        <f t="shared" si="1"/>
        <v>0</v>
      </c>
      <c r="E2524" s="29" t="str">
        <f t="shared" si="5"/>
        <v>0</v>
      </c>
      <c r="F2524" s="29" t="str">
        <f t="shared" si="6"/>
        <v>0</v>
      </c>
      <c r="G2524" s="32" t="str">
        <f t="shared" si="7"/>
        <v>0</v>
      </c>
      <c r="H2524" s="39">
        <v>52953.98</v>
      </c>
      <c r="I2524" s="40"/>
      <c r="L2524" s="2"/>
      <c r="M2524" s="38"/>
      <c r="N2524" s="38"/>
      <c r="O2524" s="38"/>
    </row>
    <row r="2525">
      <c r="A2525" s="15" t="s">
        <v>35</v>
      </c>
      <c r="B2525" s="36" t="s">
        <v>2569</v>
      </c>
      <c r="C2525" s="15" t="s">
        <v>1991</v>
      </c>
      <c r="D2525" s="29" t="str">
        <f t="shared" si="1"/>
        <v>0</v>
      </c>
      <c r="E2525" s="29" t="str">
        <f t="shared" si="5"/>
        <v>0</v>
      </c>
      <c r="F2525" s="29" t="str">
        <f t="shared" si="6"/>
        <v>0</v>
      </c>
      <c r="G2525" s="32" t="str">
        <f t="shared" si="7"/>
        <v>0</v>
      </c>
      <c r="H2525" s="39">
        <v>2075.06</v>
      </c>
      <c r="I2525" s="40"/>
      <c r="L2525" s="2"/>
      <c r="M2525" s="38"/>
      <c r="N2525" s="38"/>
      <c r="O2525" s="38"/>
    </row>
    <row r="2526">
      <c r="A2526" s="15" t="s">
        <v>35</v>
      </c>
      <c r="B2526" s="36" t="s">
        <v>2570</v>
      </c>
      <c r="C2526" s="15" t="s">
        <v>1991</v>
      </c>
      <c r="D2526" s="29" t="str">
        <f t="shared" si="1"/>
        <v>0</v>
      </c>
      <c r="E2526" s="29" t="str">
        <f t="shared" si="5"/>
        <v>0</v>
      </c>
      <c r="F2526" s="29" t="str">
        <f t="shared" si="6"/>
        <v>0</v>
      </c>
      <c r="G2526" s="32" t="str">
        <f t="shared" si="7"/>
        <v>0</v>
      </c>
      <c r="H2526" s="39">
        <v>23203.92</v>
      </c>
      <c r="I2526" s="40"/>
      <c r="L2526" s="2"/>
      <c r="M2526" s="38"/>
      <c r="N2526" s="38"/>
      <c r="O2526" s="38"/>
    </row>
    <row r="2527">
      <c r="A2527" s="15" t="s">
        <v>35</v>
      </c>
      <c r="B2527" s="36" t="s">
        <v>2571</v>
      </c>
      <c r="C2527" s="15" t="s">
        <v>1991</v>
      </c>
      <c r="D2527" s="29" t="str">
        <f t="shared" si="1"/>
        <v>0</v>
      </c>
      <c r="E2527" s="29" t="str">
        <f t="shared" si="5"/>
        <v>0</v>
      </c>
      <c r="F2527" s="29" t="str">
        <f t="shared" si="6"/>
        <v>0</v>
      </c>
      <c r="G2527" s="32" t="str">
        <f t="shared" si="7"/>
        <v>0</v>
      </c>
      <c r="H2527" s="39">
        <v>2057.71</v>
      </c>
      <c r="I2527" s="40"/>
      <c r="L2527" s="2"/>
      <c r="M2527" s="38"/>
      <c r="N2527" s="38"/>
      <c r="O2527" s="38"/>
    </row>
    <row r="2528">
      <c r="A2528" s="15" t="s">
        <v>35</v>
      </c>
      <c r="B2528" s="36" t="s">
        <v>2572</v>
      </c>
      <c r="C2528" s="15" t="s">
        <v>1991</v>
      </c>
      <c r="D2528" s="29" t="str">
        <f t="shared" si="1"/>
        <v>0</v>
      </c>
      <c r="E2528" s="29" t="str">
        <f t="shared" si="5"/>
        <v>0</v>
      </c>
      <c r="F2528" s="29" t="str">
        <f t="shared" si="6"/>
        <v>0</v>
      </c>
      <c r="G2528" s="32" t="str">
        <f t="shared" si="7"/>
        <v>0</v>
      </c>
      <c r="H2528" s="39">
        <v>26819.94</v>
      </c>
      <c r="I2528" s="40"/>
      <c r="L2528" s="2"/>
      <c r="M2528" s="38"/>
      <c r="N2528" s="38"/>
      <c r="O2528" s="38"/>
    </row>
    <row r="2529">
      <c r="A2529" s="15" t="s">
        <v>35</v>
      </c>
      <c r="B2529" s="36" t="s">
        <v>2573</v>
      </c>
      <c r="C2529" s="15" t="s">
        <v>1991</v>
      </c>
      <c r="D2529" s="29" t="str">
        <f t="shared" si="1"/>
        <v>0</v>
      </c>
      <c r="E2529" s="29" t="str">
        <f t="shared" si="5"/>
        <v>0</v>
      </c>
      <c r="F2529" s="29" t="str">
        <f t="shared" si="6"/>
        <v>0</v>
      </c>
      <c r="G2529" s="32" t="str">
        <f t="shared" si="7"/>
        <v>0</v>
      </c>
      <c r="H2529" s="39">
        <v>38978.71</v>
      </c>
      <c r="I2529" s="40"/>
      <c r="L2529" s="2"/>
      <c r="M2529" s="38"/>
      <c r="N2529" s="38"/>
      <c r="O2529" s="38"/>
    </row>
    <row r="2530">
      <c r="A2530" s="15" t="s">
        <v>35</v>
      </c>
      <c r="B2530" s="36" t="s">
        <v>2574</v>
      </c>
      <c r="C2530" s="15" t="s">
        <v>1991</v>
      </c>
      <c r="D2530" s="29" t="str">
        <f t="shared" si="1"/>
        <v>0</v>
      </c>
      <c r="E2530" s="29" t="str">
        <f t="shared" si="5"/>
        <v>0</v>
      </c>
      <c r="F2530" s="29" t="str">
        <f t="shared" si="6"/>
        <v>0</v>
      </c>
      <c r="G2530" s="32" t="str">
        <f t="shared" si="7"/>
        <v>0</v>
      </c>
      <c r="H2530" s="39">
        <v>32249.28</v>
      </c>
      <c r="I2530" s="40"/>
      <c r="L2530" s="2"/>
      <c r="M2530" s="38"/>
      <c r="N2530" s="38"/>
      <c r="O2530" s="38"/>
    </row>
    <row r="2531">
      <c r="A2531" s="15" t="s">
        <v>35</v>
      </c>
      <c r="B2531" s="36" t="s">
        <v>2575</v>
      </c>
      <c r="C2531" s="15" t="s">
        <v>1991</v>
      </c>
      <c r="D2531" s="29" t="str">
        <f t="shared" si="1"/>
        <v>0</v>
      </c>
      <c r="E2531" s="29" t="str">
        <f t="shared" si="5"/>
        <v>0</v>
      </c>
      <c r="F2531" s="29" t="str">
        <f t="shared" si="6"/>
        <v>0</v>
      </c>
      <c r="G2531" s="32" t="str">
        <f t="shared" si="7"/>
        <v>0</v>
      </c>
      <c r="H2531" s="39">
        <v>10055.47</v>
      </c>
      <c r="I2531" s="40"/>
      <c r="L2531" s="2"/>
      <c r="M2531" s="38"/>
      <c r="N2531" s="38"/>
      <c r="O2531" s="38"/>
    </row>
    <row r="2532">
      <c r="A2532" s="15" t="s">
        <v>35</v>
      </c>
      <c r="B2532" s="36" t="s">
        <v>2576</v>
      </c>
      <c r="C2532" s="15" t="s">
        <v>1991</v>
      </c>
      <c r="D2532" s="29" t="str">
        <f t="shared" si="1"/>
        <v>0</v>
      </c>
      <c r="E2532" s="29" t="str">
        <f t="shared" si="5"/>
        <v>0</v>
      </c>
      <c r="F2532" s="29" t="str">
        <f t="shared" si="6"/>
        <v>0</v>
      </c>
      <c r="G2532" s="32" t="str">
        <f t="shared" si="7"/>
        <v>0</v>
      </c>
      <c r="H2532" s="39">
        <v>2371.3</v>
      </c>
      <c r="I2532" s="40"/>
      <c r="L2532" s="2"/>
      <c r="M2532" s="38"/>
      <c r="N2532" s="38"/>
      <c r="O2532" s="38"/>
    </row>
    <row r="2533">
      <c r="A2533" s="15" t="s">
        <v>35</v>
      </c>
      <c r="B2533" s="36" t="s">
        <v>2577</v>
      </c>
      <c r="C2533" s="15" t="s">
        <v>1991</v>
      </c>
      <c r="D2533" s="29" t="str">
        <f t="shared" si="1"/>
        <v>0</v>
      </c>
      <c r="E2533" s="29" t="str">
        <f t="shared" si="5"/>
        <v>0</v>
      </c>
      <c r="F2533" s="29" t="str">
        <f t="shared" si="6"/>
        <v>0</v>
      </c>
      <c r="G2533" s="32" t="str">
        <f t="shared" si="7"/>
        <v>0</v>
      </c>
      <c r="H2533" s="39">
        <v>2596.67</v>
      </c>
      <c r="I2533" s="40"/>
      <c r="L2533" s="2"/>
      <c r="M2533" s="38"/>
      <c r="N2533" s="38"/>
      <c r="O2533" s="38"/>
    </row>
    <row r="2534">
      <c r="A2534" s="15" t="s">
        <v>35</v>
      </c>
      <c r="B2534" s="36" t="s">
        <v>2578</v>
      </c>
      <c r="C2534" s="15" t="s">
        <v>1991</v>
      </c>
      <c r="D2534" s="29" t="str">
        <f t="shared" si="1"/>
        <v>0</v>
      </c>
      <c r="E2534" s="29" t="str">
        <f t="shared" si="5"/>
        <v>0</v>
      </c>
      <c r="F2534" s="29" t="str">
        <f t="shared" si="6"/>
        <v>0</v>
      </c>
      <c r="G2534" s="32" t="str">
        <f t="shared" si="7"/>
        <v>0</v>
      </c>
      <c r="H2534" s="39">
        <v>2038.3</v>
      </c>
      <c r="I2534" s="40"/>
      <c r="L2534" s="2"/>
      <c r="M2534" s="38"/>
      <c r="N2534" s="38"/>
      <c r="O2534" s="38"/>
    </row>
    <row r="2535">
      <c r="A2535" s="15" t="s">
        <v>35</v>
      </c>
      <c r="B2535" s="36" t="s">
        <v>2579</v>
      </c>
      <c r="C2535" s="15" t="s">
        <v>1991</v>
      </c>
      <c r="D2535" s="29" t="str">
        <f t="shared" si="1"/>
        <v>0</v>
      </c>
      <c r="E2535" s="29" t="str">
        <f t="shared" si="5"/>
        <v>0</v>
      </c>
      <c r="F2535" s="29" t="str">
        <f t="shared" si="6"/>
        <v>0</v>
      </c>
      <c r="G2535" s="32" t="str">
        <f t="shared" si="7"/>
        <v>0</v>
      </c>
      <c r="H2535" s="39">
        <v>29544.03</v>
      </c>
      <c r="I2535" s="40"/>
      <c r="L2535" s="2"/>
      <c r="M2535" s="38"/>
      <c r="N2535" s="38"/>
      <c r="O2535" s="38"/>
    </row>
    <row r="2536">
      <c r="A2536" s="15" t="s">
        <v>35</v>
      </c>
      <c r="B2536" s="36" t="s">
        <v>2580</v>
      </c>
      <c r="C2536" s="15" t="s">
        <v>1991</v>
      </c>
      <c r="D2536" s="29" t="str">
        <f t="shared" si="1"/>
        <v>0</v>
      </c>
      <c r="E2536" s="29" t="str">
        <f t="shared" si="5"/>
        <v>0</v>
      </c>
      <c r="F2536" s="29" t="str">
        <f t="shared" si="6"/>
        <v>0</v>
      </c>
      <c r="G2536" s="32" t="str">
        <f t="shared" si="7"/>
        <v>0</v>
      </c>
      <c r="H2536" s="39">
        <v>6239.78</v>
      </c>
      <c r="I2536" s="40"/>
      <c r="L2536" s="2"/>
      <c r="M2536" s="38"/>
      <c r="N2536" s="38"/>
      <c r="O2536" s="38"/>
    </row>
    <row r="2537">
      <c r="A2537" s="15" t="s">
        <v>35</v>
      </c>
      <c r="B2537" s="36" t="s">
        <v>2581</v>
      </c>
      <c r="C2537" s="15" t="s">
        <v>1991</v>
      </c>
      <c r="D2537" s="29" t="str">
        <f t="shared" si="1"/>
        <v>0</v>
      </c>
      <c r="E2537" s="29" t="str">
        <f t="shared" si="5"/>
        <v>0</v>
      </c>
      <c r="F2537" s="29" t="str">
        <f t="shared" si="6"/>
        <v>0</v>
      </c>
      <c r="G2537" s="32" t="str">
        <f t="shared" si="7"/>
        <v>0</v>
      </c>
      <c r="H2537" s="39">
        <v>117661.68</v>
      </c>
      <c r="I2537" s="40"/>
      <c r="L2537" s="2"/>
      <c r="M2537" s="38"/>
      <c r="N2537" s="38"/>
      <c r="O2537" s="38"/>
    </row>
    <row r="2538">
      <c r="A2538" s="15" t="s">
        <v>35</v>
      </c>
      <c r="B2538" s="36" t="s">
        <v>2582</v>
      </c>
      <c r="C2538" s="15" t="s">
        <v>1991</v>
      </c>
      <c r="D2538" s="29" t="str">
        <f t="shared" si="1"/>
        <v>0</v>
      </c>
      <c r="E2538" s="29" t="str">
        <f t="shared" si="5"/>
        <v>0</v>
      </c>
      <c r="F2538" s="29" t="str">
        <f t="shared" si="6"/>
        <v>0</v>
      </c>
      <c r="G2538" s="32" t="str">
        <f t="shared" si="7"/>
        <v>0</v>
      </c>
      <c r="H2538" s="39">
        <v>123132.72</v>
      </c>
      <c r="I2538" s="40"/>
      <c r="L2538" s="2"/>
      <c r="M2538" s="38"/>
      <c r="N2538" s="38"/>
      <c r="O2538" s="38"/>
    </row>
    <row r="2539">
      <c r="A2539" s="15" t="s">
        <v>35</v>
      </c>
      <c r="B2539" s="36" t="s">
        <v>2583</v>
      </c>
      <c r="C2539" s="15" t="s">
        <v>1991</v>
      </c>
      <c r="D2539" s="29" t="str">
        <f t="shared" si="1"/>
        <v>0</v>
      </c>
      <c r="E2539" s="29" t="str">
        <f t="shared" si="5"/>
        <v>0</v>
      </c>
      <c r="F2539" s="29" t="str">
        <f t="shared" si="6"/>
        <v>0</v>
      </c>
      <c r="G2539" s="32" t="str">
        <f t="shared" si="7"/>
        <v>0</v>
      </c>
      <c r="H2539" s="39">
        <v>21683.81</v>
      </c>
      <c r="I2539" s="40"/>
      <c r="L2539" s="2"/>
      <c r="M2539" s="38"/>
      <c r="N2539" s="38"/>
      <c r="O2539" s="38"/>
    </row>
    <row r="2540">
      <c r="A2540" s="15"/>
      <c r="B2540" s="36"/>
      <c r="C2540" s="15"/>
      <c r="D2540" s="29"/>
      <c r="E2540" s="29"/>
      <c r="F2540" s="35"/>
      <c r="G2540" s="32"/>
      <c r="H2540" s="36"/>
      <c r="I2540" s="40"/>
      <c r="L2540" s="2"/>
      <c r="M2540" s="38"/>
      <c r="N2540" s="38"/>
      <c r="O2540" s="38"/>
    </row>
    <row r="2541">
      <c r="A2541" s="15"/>
      <c r="B2541" s="36"/>
      <c r="C2541" s="15"/>
      <c r="D2541" s="29"/>
      <c r="E2541" s="29"/>
      <c r="F2541" s="35"/>
      <c r="G2541" s="32"/>
      <c r="H2541" s="36"/>
      <c r="I2541" s="40"/>
      <c r="L2541" s="2"/>
      <c r="M2541" s="38"/>
      <c r="N2541" s="38"/>
      <c r="O2541" s="38"/>
    </row>
    <row r="2542">
      <c r="A2542" s="15"/>
      <c r="B2542" s="36"/>
      <c r="C2542" s="15"/>
      <c r="D2542" s="29"/>
      <c r="E2542" s="29"/>
      <c r="F2542" s="35"/>
      <c r="G2542" s="32"/>
      <c r="H2542" s="36"/>
      <c r="I2542" s="40"/>
      <c r="L2542" s="2"/>
      <c r="M2542" s="38"/>
      <c r="N2542" s="38"/>
      <c r="O2542" s="38"/>
    </row>
    <row r="2543">
      <c r="A2543" s="15"/>
      <c r="B2543" s="36"/>
      <c r="C2543" s="15"/>
      <c r="D2543" s="29"/>
      <c r="E2543" s="29"/>
      <c r="F2543" s="35"/>
      <c r="G2543" s="32"/>
      <c r="H2543" s="36"/>
      <c r="I2543" s="40"/>
      <c r="L2543" s="2"/>
      <c r="M2543" s="38"/>
      <c r="N2543" s="38"/>
      <c r="O2543" s="38"/>
    </row>
    <row r="2544">
      <c r="A2544" s="15"/>
      <c r="B2544" s="36"/>
      <c r="C2544" s="15"/>
      <c r="D2544" s="29"/>
      <c r="E2544" s="29"/>
      <c r="F2544" s="35"/>
      <c r="G2544" s="32"/>
      <c r="H2544" s="36"/>
      <c r="I2544" s="40"/>
      <c r="L2544" s="2"/>
      <c r="M2544" s="38"/>
      <c r="N2544" s="38"/>
      <c r="O2544" s="38"/>
    </row>
    <row r="2545">
      <c r="A2545" s="15"/>
      <c r="B2545" s="36"/>
      <c r="C2545" s="15"/>
      <c r="D2545" s="29"/>
      <c r="E2545" s="29"/>
      <c r="F2545" s="35"/>
      <c r="G2545" s="32"/>
      <c r="H2545" s="36"/>
      <c r="I2545" s="40"/>
      <c r="L2545" s="2"/>
      <c r="M2545" s="38"/>
      <c r="N2545" s="38"/>
      <c r="O2545" s="38"/>
    </row>
    <row r="2546">
      <c r="A2546" s="15"/>
      <c r="B2546" s="36"/>
      <c r="C2546" s="15"/>
      <c r="D2546" s="29"/>
      <c r="E2546" s="29"/>
      <c r="F2546" s="35"/>
      <c r="G2546" s="32"/>
      <c r="H2546" s="36"/>
      <c r="I2546" s="40"/>
      <c r="L2546" s="2"/>
      <c r="M2546" s="38"/>
      <c r="N2546" s="38"/>
      <c r="O2546" s="38"/>
    </row>
    <row r="2547">
      <c r="A2547" s="15"/>
      <c r="B2547" s="36"/>
      <c r="C2547" s="15"/>
      <c r="D2547" s="29"/>
      <c r="E2547" s="29"/>
      <c r="F2547" s="35"/>
      <c r="G2547" s="32"/>
      <c r="H2547" s="36"/>
      <c r="I2547" s="40"/>
      <c r="L2547" s="2"/>
      <c r="M2547" s="38"/>
      <c r="N2547" s="38"/>
      <c r="O2547" s="38"/>
    </row>
    <row r="2548">
      <c r="A2548" s="15"/>
      <c r="B2548" s="36"/>
      <c r="C2548" s="15"/>
      <c r="D2548" s="29"/>
      <c r="E2548" s="29"/>
      <c r="F2548" s="35"/>
      <c r="G2548" s="32"/>
      <c r="H2548" s="36"/>
      <c r="I2548" s="40"/>
      <c r="L2548" s="2"/>
      <c r="M2548" s="38"/>
      <c r="N2548" s="38"/>
      <c r="O2548" s="38"/>
    </row>
    <row r="2549">
      <c r="A2549" s="15"/>
      <c r="B2549" s="36"/>
      <c r="C2549" s="15"/>
      <c r="D2549" s="29"/>
      <c r="E2549" s="29"/>
      <c r="F2549" s="35"/>
      <c r="G2549" s="32"/>
      <c r="H2549" s="36"/>
      <c r="I2549" s="40"/>
      <c r="L2549" s="2"/>
      <c r="M2549" s="38"/>
      <c r="N2549" s="38"/>
      <c r="O2549" s="38"/>
    </row>
    <row r="2550">
      <c r="A2550" s="15"/>
      <c r="B2550" s="36"/>
      <c r="C2550" s="15"/>
      <c r="D2550" s="29"/>
      <c r="E2550" s="29"/>
      <c r="F2550" s="35"/>
      <c r="G2550" s="32"/>
      <c r="H2550" s="36"/>
      <c r="I2550" s="40"/>
      <c r="L2550" s="2"/>
      <c r="M2550" s="38"/>
      <c r="N2550" s="38"/>
      <c r="O2550" s="38"/>
    </row>
    <row r="2551">
      <c r="A2551" s="14"/>
      <c r="B2551" s="36"/>
      <c r="C2551" s="15"/>
      <c r="D2551" s="29"/>
      <c r="E2551" s="29"/>
      <c r="F2551" s="35"/>
      <c r="G2551" s="32"/>
      <c r="H2551" s="36"/>
      <c r="I2551" s="40"/>
      <c r="L2551" s="2"/>
      <c r="M2551" s="38"/>
      <c r="N2551" s="38"/>
      <c r="O2551" s="38"/>
    </row>
    <row r="2552">
      <c r="A2552" s="14"/>
      <c r="B2552" s="36"/>
      <c r="C2552" s="15"/>
      <c r="D2552" s="29"/>
      <c r="E2552" s="29"/>
      <c r="F2552" s="35"/>
      <c r="G2552" s="32"/>
      <c r="H2552" s="36"/>
      <c r="I2552" s="40"/>
      <c r="L2552" s="2"/>
      <c r="M2552" s="38"/>
      <c r="N2552" s="38"/>
      <c r="O2552" s="38"/>
    </row>
    <row r="2553">
      <c r="A2553" s="14"/>
      <c r="B2553" s="36"/>
      <c r="C2553" s="15"/>
      <c r="D2553" s="29"/>
      <c r="E2553" s="29"/>
      <c r="F2553" s="35"/>
      <c r="G2553" s="32"/>
      <c r="H2553" s="36"/>
      <c r="I2553" s="40"/>
      <c r="L2553" s="2"/>
      <c r="M2553" s="38"/>
      <c r="N2553" s="38"/>
      <c r="O2553" s="38"/>
    </row>
    <row r="2554">
      <c r="A2554" s="14"/>
      <c r="B2554" s="36"/>
      <c r="C2554" s="15"/>
      <c r="D2554" s="29"/>
      <c r="E2554" s="29"/>
      <c r="F2554" s="35"/>
      <c r="G2554" s="32"/>
      <c r="H2554" s="39"/>
      <c r="I2554" s="40"/>
      <c r="K2554" s="36"/>
      <c r="L2554" s="2"/>
      <c r="M2554" s="38"/>
      <c r="N2554" s="38"/>
      <c r="O2554" s="38"/>
    </row>
    <row r="2555">
      <c r="A2555" s="14"/>
      <c r="B2555" s="36"/>
      <c r="C2555" s="15"/>
      <c r="D2555" s="29"/>
      <c r="E2555" s="29"/>
      <c r="F2555" s="35"/>
      <c r="G2555" s="32"/>
      <c r="H2555" s="39"/>
      <c r="I2555" s="40"/>
      <c r="K2555" s="36"/>
      <c r="L2555" s="2"/>
      <c r="M2555" s="38"/>
      <c r="N2555" s="38"/>
      <c r="O2555" s="38"/>
    </row>
    <row r="2556">
      <c r="A2556" s="14"/>
      <c r="B2556" s="36"/>
      <c r="C2556" s="15"/>
      <c r="D2556" s="29"/>
      <c r="E2556" s="29"/>
      <c r="F2556" s="35"/>
      <c r="G2556" s="32"/>
      <c r="H2556" s="39"/>
      <c r="I2556" s="40"/>
      <c r="K2556" s="36"/>
      <c r="L2556" s="2"/>
      <c r="M2556" s="38"/>
      <c r="N2556" s="38"/>
      <c r="O2556" s="38"/>
    </row>
    <row r="2557">
      <c r="A2557" s="14"/>
      <c r="B2557" s="36"/>
      <c r="C2557" s="15"/>
      <c r="D2557" s="29"/>
      <c r="E2557" s="29"/>
      <c r="F2557" s="35"/>
      <c r="G2557" s="32"/>
      <c r="H2557" s="39"/>
      <c r="I2557" s="40"/>
      <c r="K2557" s="36"/>
      <c r="L2557" s="2"/>
      <c r="M2557" s="38"/>
      <c r="N2557" s="38"/>
      <c r="O2557" s="38"/>
    </row>
    <row r="2558">
      <c r="A2558" s="14"/>
      <c r="B2558" s="36"/>
      <c r="C2558" s="15"/>
      <c r="D2558" s="29"/>
      <c r="E2558" s="29"/>
      <c r="F2558" s="35"/>
      <c r="G2558" s="32"/>
      <c r="H2558" s="39"/>
      <c r="I2558" s="40"/>
      <c r="K2558" s="36"/>
      <c r="L2558" s="2"/>
      <c r="M2558" s="38"/>
      <c r="N2558" s="38"/>
      <c r="O2558" s="38"/>
    </row>
    <row r="2559">
      <c r="A2559" s="14"/>
      <c r="B2559" s="36"/>
      <c r="C2559" s="15"/>
      <c r="D2559" s="29"/>
      <c r="E2559" s="29"/>
      <c r="F2559" s="35"/>
      <c r="G2559" s="32"/>
      <c r="H2559" s="39"/>
      <c r="I2559" s="40"/>
      <c r="K2559" s="36"/>
      <c r="L2559" s="2"/>
      <c r="M2559" s="38"/>
      <c r="N2559" s="38"/>
      <c r="O2559" s="38"/>
    </row>
    <row r="2560">
      <c r="A2560" s="14"/>
      <c r="B2560" s="36"/>
      <c r="C2560" s="15"/>
      <c r="D2560" s="29"/>
      <c r="E2560" s="29"/>
      <c r="F2560" s="35"/>
      <c r="G2560" s="32"/>
      <c r="H2560" s="39"/>
      <c r="I2560" s="40"/>
      <c r="K2560" s="36"/>
      <c r="L2560" s="2"/>
      <c r="M2560" s="38"/>
      <c r="N2560" s="38"/>
      <c r="O2560" s="38"/>
    </row>
    <row r="2561">
      <c r="A2561" s="14"/>
      <c r="B2561" s="36"/>
      <c r="C2561" s="15"/>
      <c r="D2561" s="29"/>
      <c r="E2561" s="29"/>
      <c r="F2561" s="35"/>
      <c r="G2561" s="32"/>
      <c r="H2561" s="39"/>
      <c r="I2561" s="40"/>
      <c r="K2561" s="36"/>
      <c r="L2561" s="2"/>
      <c r="M2561" s="38"/>
      <c r="N2561" s="38"/>
      <c r="O2561" s="38"/>
    </row>
    <row r="2562">
      <c r="A2562" s="14"/>
      <c r="B2562" s="36"/>
      <c r="C2562" s="15"/>
      <c r="D2562" s="39"/>
      <c r="E2562" s="39"/>
      <c r="F2562" s="39"/>
      <c r="G2562" s="39"/>
      <c r="H2562" s="39"/>
      <c r="I2562" s="40"/>
      <c r="K2562" s="36"/>
      <c r="L2562" s="2"/>
      <c r="M2562" s="38"/>
      <c r="N2562" s="38"/>
      <c r="O2562" s="38"/>
    </row>
    <row r="2563">
      <c r="A2563" s="14"/>
      <c r="B2563" s="36"/>
      <c r="C2563" s="15"/>
      <c r="D2563" s="39"/>
      <c r="E2563" s="39"/>
      <c r="F2563" s="39"/>
      <c r="G2563" s="39"/>
      <c r="H2563" s="39"/>
      <c r="I2563" s="40"/>
      <c r="K2563" s="36"/>
      <c r="L2563" s="2"/>
      <c r="M2563" s="38"/>
      <c r="N2563" s="38"/>
      <c r="O2563" s="38"/>
    </row>
    <row r="2564">
      <c r="A2564" s="14"/>
      <c r="B2564" s="36"/>
      <c r="C2564" s="15"/>
      <c r="D2564" s="39"/>
      <c r="E2564" s="39"/>
      <c r="F2564" s="39"/>
      <c r="G2564" s="39"/>
      <c r="H2564" s="39"/>
      <c r="I2564" s="40"/>
      <c r="K2564" s="36"/>
      <c r="L2564" s="2"/>
      <c r="M2564" s="38"/>
      <c r="N2564" s="38"/>
      <c r="O2564" s="38"/>
    </row>
    <row r="2565">
      <c r="A2565" s="14"/>
      <c r="B2565" s="36"/>
      <c r="C2565" s="15"/>
      <c r="D2565" s="39"/>
      <c r="E2565" s="39"/>
      <c r="F2565" s="39"/>
      <c r="G2565" s="39"/>
      <c r="H2565" s="39"/>
      <c r="I2565" s="40"/>
      <c r="K2565" s="36"/>
      <c r="L2565" s="2"/>
      <c r="M2565" s="38"/>
      <c r="N2565" s="38"/>
      <c r="O2565" s="38"/>
    </row>
    <row r="2566">
      <c r="A2566" s="14"/>
      <c r="B2566" s="36"/>
      <c r="C2566" s="15"/>
      <c r="D2566" s="39"/>
      <c r="E2566" s="39"/>
      <c r="F2566" s="39"/>
      <c r="G2566" s="39"/>
      <c r="H2566" s="39"/>
      <c r="I2566" s="40"/>
      <c r="K2566" s="36"/>
      <c r="L2566" s="2"/>
      <c r="M2566" s="38"/>
      <c r="N2566" s="38"/>
      <c r="O2566" s="38"/>
    </row>
    <row r="2567">
      <c r="A2567" s="14"/>
      <c r="B2567" s="36"/>
      <c r="C2567" s="37"/>
      <c r="D2567" s="39"/>
      <c r="E2567" s="39"/>
      <c r="F2567" s="39"/>
      <c r="G2567" s="39"/>
      <c r="H2567" s="39"/>
      <c r="I2567" s="40"/>
      <c r="K2567" s="36"/>
      <c r="L2567" s="2"/>
      <c r="M2567" s="38"/>
      <c r="N2567" s="38"/>
      <c r="O2567" s="38"/>
    </row>
    <row r="2568">
      <c r="A2568" s="14"/>
      <c r="B2568" s="36"/>
      <c r="C2568" s="37"/>
      <c r="D2568" s="39"/>
      <c r="E2568" s="39"/>
      <c r="F2568" s="39"/>
      <c r="G2568" s="39"/>
      <c r="H2568" s="39"/>
      <c r="I2568" s="40"/>
      <c r="K2568" s="36"/>
      <c r="L2568" s="2"/>
      <c r="M2568" s="38"/>
      <c r="N2568" s="38"/>
      <c r="O2568" s="38"/>
    </row>
    <row r="2569">
      <c r="A2569" s="14"/>
      <c r="B2569" s="36"/>
      <c r="C2569" s="37"/>
      <c r="D2569" s="39"/>
      <c r="E2569" s="39"/>
      <c r="F2569" s="39"/>
      <c r="G2569" s="39"/>
      <c r="H2569" s="39"/>
      <c r="I2569" s="40"/>
      <c r="K2569" s="36"/>
      <c r="L2569" s="2"/>
      <c r="M2569" s="38"/>
      <c r="N2569" s="38"/>
      <c r="O2569" s="38"/>
    </row>
    <row r="2570">
      <c r="A2570" s="14"/>
      <c r="B2570" s="36"/>
      <c r="C2570" s="37"/>
      <c r="D2570" s="39"/>
      <c r="E2570" s="39"/>
      <c r="F2570" s="39"/>
      <c r="G2570" s="39"/>
      <c r="H2570" s="39"/>
      <c r="I2570" s="40"/>
      <c r="K2570" s="36"/>
      <c r="L2570" s="2"/>
      <c r="M2570" s="38"/>
      <c r="N2570" s="38"/>
      <c r="O2570" s="38"/>
    </row>
    <row r="2571">
      <c r="A2571" s="14"/>
      <c r="B2571" s="36"/>
      <c r="C2571" s="37"/>
      <c r="D2571" s="39"/>
      <c r="E2571" s="39"/>
      <c r="F2571" s="39"/>
      <c r="G2571" s="39"/>
      <c r="H2571" s="39"/>
      <c r="I2571" s="40"/>
      <c r="K2571" s="36"/>
      <c r="L2571" s="2"/>
      <c r="M2571" s="38"/>
      <c r="N2571" s="38"/>
      <c r="O2571" s="38"/>
    </row>
    <row r="2572">
      <c r="A2572" s="14"/>
      <c r="B2572" s="36"/>
      <c r="C2572" s="37"/>
      <c r="D2572" s="39"/>
      <c r="E2572" s="39"/>
      <c r="F2572" s="39"/>
      <c r="G2572" s="39"/>
      <c r="H2572" s="39"/>
      <c r="I2572" s="40"/>
      <c r="K2572" s="36"/>
      <c r="L2572" s="2"/>
      <c r="M2572" s="38"/>
      <c r="N2572" s="38"/>
      <c r="O2572" s="38"/>
    </row>
    <row r="2573">
      <c r="A2573" s="14"/>
      <c r="B2573" s="36"/>
      <c r="C2573" s="37"/>
      <c r="D2573" s="39"/>
      <c r="E2573" s="39"/>
      <c r="F2573" s="39"/>
      <c r="G2573" s="39"/>
      <c r="H2573" s="39"/>
      <c r="I2573" s="40"/>
      <c r="K2573" s="36"/>
      <c r="L2573" s="2"/>
      <c r="M2573" s="38"/>
      <c r="N2573" s="38"/>
      <c r="O2573" s="38"/>
    </row>
    <row r="2574">
      <c r="A2574" s="14"/>
      <c r="B2574" s="36"/>
      <c r="C2574" s="37"/>
      <c r="D2574" s="39"/>
      <c r="E2574" s="39"/>
      <c r="F2574" s="39"/>
      <c r="G2574" s="39"/>
      <c r="H2574" s="39"/>
      <c r="I2574" s="40"/>
      <c r="K2574" s="36"/>
      <c r="L2574" s="2"/>
      <c r="M2574" s="38"/>
      <c r="N2574" s="38"/>
      <c r="O2574" s="38"/>
    </row>
    <row r="2575">
      <c r="A2575" s="14"/>
      <c r="B2575" s="36"/>
      <c r="C2575" s="37"/>
      <c r="D2575" s="39"/>
      <c r="E2575" s="39"/>
      <c r="F2575" s="39"/>
      <c r="G2575" s="39"/>
      <c r="H2575" s="39"/>
      <c r="I2575" s="40"/>
      <c r="K2575" s="36"/>
      <c r="L2575" s="2"/>
      <c r="M2575" s="38"/>
      <c r="N2575" s="38"/>
      <c r="O2575" s="38"/>
    </row>
    <row r="2576">
      <c r="A2576" s="14"/>
      <c r="B2576" s="36"/>
      <c r="C2576" s="37"/>
      <c r="D2576" s="39"/>
      <c r="E2576" s="39"/>
      <c r="F2576" s="39"/>
      <c r="G2576" s="39"/>
      <c r="H2576" s="39"/>
      <c r="I2576" s="40"/>
      <c r="K2576" s="36"/>
      <c r="L2576" s="2"/>
      <c r="M2576" s="38"/>
      <c r="N2576" s="38"/>
      <c r="O2576" s="38"/>
    </row>
    <row r="2577">
      <c r="A2577" s="14"/>
      <c r="B2577" s="36"/>
      <c r="C2577" s="37"/>
      <c r="D2577" s="39"/>
      <c r="E2577" s="39"/>
      <c r="F2577" s="39"/>
      <c r="G2577" s="39"/>
      <c r="H2577" s="39"/>
      <c r="I2577" s="40"/>
      <c r="K2577" s="36"/>
      <c r="L2577" s="2"/>
      <c r="M2577" s="38"/>
      <c r="N2577" s="38"/>
      <c r="O2577" s="38"/>
    </row>
    <row r="2578">
      <c r="A2578" s="14"/>
      <c r="B2578" s="36"/>
      <c r="C2578" s="37"/>
      <c r="D2578" s="39"/>
      <c r="E2578" s="39"/>
      <c r="F2578" s="39"/>
      <c r="G2578" s="39"/>
      <c r="H2578" s="39"/>
      <c r="I2578" s="40"/>
      <c r="K2578" s="36"/>
      <c r="L2578" s="2"/>
      <c r="M2578" s="38"/>
      <c r="N2578" s="38"/>
      <c r="O2578" s="38"/>
    </row>
    <row r="2579">
      <c r="A2579" s="14"/>
      <c r="B2579" s="36"/>
      <c r="C2579" s="37"/>
      <c r="D2579" s="39"/>
      <c r="E2579" s="39"/>
      <c r="F2579" s="39"/>
      <c r="G2579" s="39"/>
      <c r="H2579" s="39"/>
      <c r="I2579" s="40"/>
      <c r="K2579" s="36"/>
      <c r="L2579" s="2"/>
      <c r="M2579" s="38"/>
      <c r="N2579" s="38"/>
      <c r="O2579" s="38"/>
    </row>
    <row r="2580">
      <c r="A2580" s="14"/>
      <c r="B2580" s="36"/>
      <c r="C2580" s="37"/>
      <c r="D2580" s="39"/>
      <c r="E2580" s="39"/>
      <c r="F2580" s="39"/>
      <c r="G2580" s="39"/>
      <c r="H2580" s="39"/>
      <c r="I2580" s="40"/>
      <c r="K2580" s="36"/>
      <c r="L2580" s="2"/>
      <c r="M2580" s="38"/>
      <c r="N2580" s="38"/>
      <c r="O2580" s="38"/>
    </row>
    <row r="2581">
      <c r="A2581" s="14"/>
      <c r="B2581" s="36"/>
      <c r="C2581" s="37"/>
      <c r="D2581" s="39"/>
      <c r="E2581" s="39"/>
      <c r="F2581" s="39"/>
      <c r="G2581" s="39"/>
      <c r="H2581" s="39"/>
      <c r="I2581" s="40"/>
      <c r="K2581" s="36"/>
      <c r="L2581" s="2"/>
      <c r="M2581" s="38"/>
      <c r="N2581" s="38"/>
      <c r="O2581" s="38"/>
    </row>
    <row r="2582">
      <c r="A2582" s="14"/>
      <c r="B2582" s="36"/>
      <c r="C2582" s="37"/>
      <c r="D2582" s="39"/>
      <c r="E2582" s="39"/>
      <c r="F2582" s="39"/>
      <c r="G2582" s="39"/>
      <c r="H2582" s="39"/>
      <c r="I2582" s="40"/>
      <c r="K2582" s="36"/>
      <c r="L2582" s="2"/>
      <c r="M2582" s="38"/>
      <c r="N2582" s="38"/>
      <c r="O2582" s="38"/>
    </row>
    <row r="2583">
      <c r="A2583" s="14"/>
      <c r="B2583" s="36"/>
      <c r="C2583" s="37"/>
      <c r="D2583" s="39"/>
      <c r="E2583" s="39"/>
      <c r="F2583" s="39"/>
      <c r="G2583" s="39"/>
      <c r="H2583" s="39"/>
      <c r="I2583" s="40"/>
      <c r="K2583" s="36"/>
      <c r="L2583" s="2"/>
      <c r="M2583" s="38"/>
      <c r="N2583" s="38"/>
      <c r="O2583" s="38"/>
    </row>
    <row r="2584">
      <c r="A2584" s="14"/>
      <c r="B2584" s="36"/>
      <c r="C2584" s="37"/>
      <c r="D2584" s="39"/>
      <c r="E2584" s="39"/>
      <c r="F2584" s="39"/>
      <c r="G2584" s="39"/>
      <c r="H2584" s="39"/>
      <c r="I2584" s="40"/>
      <c r="K2584" s="36"/>
      <c r="L2584" s="2"/>
      <c r="M2584" s="38"/>
      <c r="N2584" s="38"/>
      <c r="O2584" s="38"/>
    </row>
    <row r="2585">
      <c r="A2585" s="14"/>
      <c r="B2585" s="36"/>
      <c r="C2585" s="37"/>
      <c r="D2585" s="39"/>
      <c r="E2585" s="39"/>
      <c r="F2585" s="39"/>
      <c r="G2585" s="39"/>
      <c r="H2585" s="39"/>
      <c r="I2585" s="40"/>
      <c r="K2585" s="36"/>
      <c r="L2585" s="2"/>
      <c r="M2585" s="38"/>
      <c r="N2585" s="38"/>
      <c r="O2585" s="38"/>
    </row>
    <row r="2586">
      <c r="A2586" s="14"/>
      <c r="B2586" s="36"/>
      <c r="C2586" s="37"/>
      <c r="D2586" s="39"/>
      <c r="E2586" s="39"/>
      <c r="F2586" s="39"/>
      <c r="G2586" s="39"/>
      <c r="H2586" s="39"/>
      <c r="I2586" s="40"/>
      <c r="K2586" s="36"/>
      <c r="L2586" s="2"/>
      <c r="M2586" s="38"/>
      <c r="N2586" s="38"/>
      <c r="O2586" s="38"/>
    </row>
    <row r="2587">
      <c r="A2587" s="14"/>
      <c r="B2587" s="36"/>
      <c r="C2587" s="37"/>
      <c r="D2587" s="39"/>
      <c r="E2587" s="39"/>
      <c r="F2587" s="39"/>
      <c r="G2587" s="39"/>
      <c r="H2587" s="39"/>
      <c r="I2587" s="40"/>
      <c r="K2587" s="36"/>
      <c r="L2587" s="2"/>
      <c r="M2587" s="38"/>
      <c r="N2587" s="38"/>
      <c r="O2587" s="38"/>
    </row>
    <row r="2588">
      <c r="A2588" s="14"/>
      <c r="B2588" s="36"/>
      <c r="C2588" s="37"/>
      <c r="D2588" s="39"/>
      <c r="E2588" s="39"/>
      <c r="F2588" s="39"/>
      <c r="G2588" s="39"/>
      <c r="H2588" s="39"/>
      <c r="I2588" s="40"/>
      <c r="K2588" s="36"/>
      <c r="L2588" s="2"/>
      <c r="M2588" s="38"/>
      <c r="N2588" s="38"/>
      <c r="O2588" s="38"/>
    </row>
    <row r="2589">
      <c r="A2589" s="14"/>
      <c r="B2589" s="36"/>
      <c r="C2589" s="37"/>
      <c r="D2589" s="39"/>
      <c r="E2589" s="39"/>
      <c r="F2589" s="39"/>
      <c r="G2589" s="39"/>
      <c r="H2589" s="39"/>
      <c r="I2589" s="40"/>
      <c r="K2589" s="36"/>
      <c r="L2589" s="2"/>
      <c r="M2589" s="38"/>
      <c r="N2589" s="38"/>
      <c r="O2589" s="38"/>
    </row>
    <row r="2590">
      <c r="A2590" s="14"/>
      <c r="B2590" s="36"/>
      <c r="C2590" s="37"/>
      <c r="D2590" s="39"/>
      <c r="E2590" s="39"/>
      <c r="F2590" s="39"/>
      <c r="G2590" s="39"/>
      <c r="H2590" s="39"/>
      <c r="I2590" s="40"/>
      <c r="K2590" s="36"/>
      <c r="L2590" s="2"/>
      <c r="M2590" s="38"/>
      <c r="N2590" s="38"/>
      <c r="O2590" s="38"/>
    </row>
    <row r="2591">
      <c r="A2591" s="14"/>
      <c r="B2591" s="36"/>
      <c r="C2591" s="37"/>
      <c r="D2591" s="39"/>
      <c r="E2591" s="39"/>
      <c r="F2591" s="39"/>
      <c r="G2591" s="39"/>
      <c r="H2591" s="39"/>
      <c r="I2591" s="40"/>
      <c r="K2591" s="36"/>
      <c r="L2591" s="2"/>
      <c r="M2591" s="38"/>
      <c r="N2591" s="38"/>
      <c r="O2591" s="38"/>
    </row>
    <row r="2592">
      <c r="A2592" s="14"/>
      <c r="B2592" s="36"/>
      <c r="C2592" s="37"/>
      <c r="D2592" s="39"/>
      <c r="E2592" s="39"/>
      <c r="F2592" s="39"/>
      <c r="G2592" s="39"/>
      <c r="H2592" s="39"/>
      <c r="I2592" s="40"/>
      <c r="K2592" s="36"/>
      <c r="L2592" s="2"/>
      <c r="M2592" s="38"/>
      <c r="N2592" s="38"/>
      <c r="O2592" s="38"/>
    </row>
    <row r="2593">
      <c r="A2593" s="14"/>
      <c r="B2593" s="36"/>
      <c r="C2593" s="37"/>
      <c r="D2593" s="39"/>
      <c r="E2593" s="39"/>
      <c r="F2593" s="39"/>
      <c r="G2593" s="39"/>
      <c r="H2593" s="39"/>
      <c r="I2593" s="40"/>
      <c r="K2593" s="36"/>
      <c r="L2593" s="2"/>
      <c r="M2593" s="38"/>
      <c r="N2593" s="38"/>
      <c r="O2593" s="38"/>
    </row>
    <row r="2594">
      <c r="A2594" s="14"/>
      <c r="B2594" s="36"/>
      <c r="C2594" s="37"/>
      <c r="D2594" s="39"/>
      <c r="E2594" s="39"/>
      <c r="F2594" s="39"/>
      <c r="G2594" s="39"/>
      <c r="H2594" s="39"/>
      <c r="I2594" s="40"/>
      <c r="K2594" s="36"/>
      <c r="L2594" s="2"/>
      <c r="M2594" s="38"/>
      <c r="N2594" s="38"/>
      <c r="O2594" s="38"/>
    </row>
    <row r="2595">
      <c r="A2595" s="14"/>
      <c r="B2595" s="36"/>
      <c r="C2595" s="37"/>
      <c r="D2595" s="39"/>
      <c r="E2595" s="39"/>
      <c r="F2595" s="39"/>
      <c r="G2595" s="39"/>
      <c r="H2595" s="39"/>
      <c r="I2595" s="40"/>
      <c r="K2595" s="36"/>
      <c r="L2595" s="2"/>
      <c r="M2595" s="38"/>
      <c r="N2595" s="38"/>
      <c r="O2595" s="38"/>
    </row>
    <row r="2596">
      <c r="A2596" s="14"/>
      <c r="B2596" s="36"/>
      <c r="C2596" s="37"/>
      <c r="D2596" s="39"/>
      <c r="E2596" s="39"/>
      <c r="F2596" s="39"/>
      <c r="G2596" s="39"/>
      <c r="H2596" s="39"/>
      <c r="I2596" s="40"/>
      <c r="K2596" s="36"/>
      <c r="L2596" s="2"/>
      <c r="M2596" s="38"/>
      <c r="N2596" s="38"/>
      <c r="O2596" s="38"/>
    </row>
    <row r="2597">
      <c r="A2597" s="14"/>
      <c r="B2597" s="36"/>
      <c r="C2597" s="37"/>
      <c r="D2597" s="39"/>
      <c r="E2597" s="39"/>
      <c r="F2597" s="39"/>
      <c r="G2597" s="39"/>
      <c r="H2597" s="39"/>
      <c r="I2597" s="40"/>
      <c r="K2597" s="36"/>
      <c r="L2597" s="2"/>
      <c r="M2597" s="38"/>
      <c r="N2597" s="38"/>
      <c r="O2597" s="38"/>
    </row>
    <row r="2598">
      <c r="A2598" s="14"/>
      <c r="B2598" s="36"/>
      <c r="C2598" s="37"/>
      <c r="D2598" s="39"/>
      <c r="E2598" s="39"/>
      <c r="F2598" s="39"/>
      <c r="G2598" s="39"/>
      <c r="H2598" s="39"/>
      <c r="I2598" s="40"/>
      <c r="K2598" s="36"/>
      <c r="L2598" s="2"/>
      <c r="M2598" s="38"/>
      <c r="N2598" s="38"/>
      <c r="O2598" s="38"/>
    </row>
    <row r="2599">
      <c r="A2599" s="14"/>
      <c r="B2599" s="36"/>
      <c r="C2599" s="37"/>
      <c r="D2599" s="39"/>
      <c r="E2599" s="39"/>
      <c r="F2599" s="39"/>
      <c r="G2599" s="39"/>
      <c r="H2599" s="39"/>
      <c r="I2599" s="40"/>
      <c r="K2599" s="36"/>
      <c r="L2599" s="2"/>
      <c r="M2599" s="38"/>
      <c r="N2599" s="38"/>
      <c r="O2599" s="38"/>
    </row>
    <row r="2600">
      <c r="A2600" s="14"/>
      <c r="B2600" s="36"/>
      <c r="C2600" s="37"/>
      <c r="D2600" s="39"/>
      <c r="E2600" s="39"/>
      <c r="F2600" s="39"/>
      <c r="G2600" s="39"/>
      <c r="H2600" s="39"/>
      <c r="I2600" s="40"/>
      <c r="K2600" s="36"/>
      <c r="L2600" s="2"/>
      <c r="M2600" s="38"/>
      <c r="N2600" s="38"/>
      <c r="O2600" s="38"/>
    </row>
    <row r="2601">
      <c r="A2601" s="14"/>
      <c r="B2601" s="36"/>
      <c r="C2601" s="37"/>
      <c r="D2601" s="39"/>
      <c r="E2601" s="39"/>
      <c r="F2601" s="39"/>
      <c r="G2601" s="39"/>
      <c r="H2601" s="39"/>
      <c r="I2601" s="40"/>
      <c r="K2601" s="36"/>
      <c r="L2601" s="2"/>
      <c r="M2601" s="38"/>
      <c r="N2601" s="38"/>
      <c r="O2601" s="38"/>
    </row>
    <row r="2602">
      <c r="A2602" s="14"/>
      <c r="B2602" s="36"/>
      <c r="C2602" s="37"/>
      <c r="D2602" s="39"/>
      <c r="E2602" s="39"/>
      <c r="F2602" s="39"/>
      <c r="G2602" s="39"/>
      <c r="H2602" s="39"/>
      <c r="I2602" s="40"/>
      <c r="K2602" s="36"/>
      <c r="L2602" s="2"/>
      <c r="M2602" s="38"/>
      <c r="N2602" s="38"/>
      <c r="O2602" s="38"/>
    </row>
    <row r="2603">
      <c r="A2603" s="14"/>
      <c r="B2603" s="36"/>
      <c r="C2603" s="37"/>
      <c r="D2603" s="39"/>
      <c r="E2603" s="39"/>
      <c r="F2603" s="39"/>
      <c r="G2603" s="39"/>
      <c r="H2603" s="39"/>
      <c r="I2603" s="40"/>
      <c r="K2603" s="36"/>
      <c r="L2603" s="2"/>
      <c r="M2603" s="38"/>
      <c r="N2603" s="38"/>
      <c r="O2603" s="38"/>
    </row>
    <row r="2604">
      <c r="A2604" s="14"/>
      <c r="B2604" s="36"/>
      <c r="C2604" s="37"/>
      <c r="D2604" s="39"/>
      <c r="E2604" s="39"/>
      <c r="F2604" s="39"/>
      <c r="G2604" s="39"/>
      <c r="H2604" s="39"/>
      <c r="I2604" s="40"/>
      <c r="K2604" s="36"/>
      <c r="L2604" s="2"/>
      <c r="M2604" s="38"/>
      <c r="N2604" s="38"/>
      <c r="O2604" s="38"/>
    </row>
    <row r="2605">
      <c r="A2605" s="14"/>
      <c r="B2605" s="36"/>
      <c r="C2605" s="37"/>
      <c r="D2605" s="39"/>
      <c r="E2605" s="39"/>
      <c r="F2605" s="39"/>
      <c r="G2605" s="39"/>
      <c r="H2605" s="39"/>
      <c r="I2605" s="40"/>
      <c r="K2605" s="36"/>
      <c r="L2605" s="2"/>
      <c r="M2605" s="38"/>
      <c r="N2605" s="38"/>
      <c r="O2605" s="38"/>
    </row>
    <row r="2606">
      <c r="A2606" s="14"/>
      <c r="B2606" s="36"/>
      <c r="C2606" s="37"/>
      <c r="D2606" s="39"/>
      <c r="E2606" s="39"/>
      <c r="F2606" s="39"/>
      <c r="G2606" s="39"/>
      <c r="H2606" s="39"/>
      <c r="I2606" s="40"/>
      <c r="K2606" s="36"/>
      <c r="L2606" s="2"/>
      <c r="M2606" s="38"/>
      <c r="N2606" s="38"/>
      <c r="O2606" s="38"/>
    </row>
    <row r="2607">
      <c r="A2607" s="14"/>
      <c r="B2607" s="36"/>
      <c r="C2607" s="37"/>
      <c r="D2607" s="39"/>
      <c r="E2607" s="39"/>
      <c r="F2607" s="39"/>
      <c r="G2607" s="39"/>
      <c r="H2607" s="39"/>
      <c r="I2607" s="40"/>
      <c r="K2607" s="36"/>
      <c r="L2607" s="2"/>
      <c r="M2607" s="38"/>
      <c r="N2607" s="38"/>
      <c r="O2607" s="38"/>
    </row>
    <row r="2608">
      <c r="A2608" s="14"/>
      <c r="B2608" s="36"/>
      <c r="C2608" s="37"/>
      <c r="D2608" s="39"/>
      <c r="E2608" s="39"/>
      <c r="F2608" s="39"/>
      <c r="G2608" s="39"/>
      <c r="H2608" s="39"/>
      <c r="I2608" s="40"/>
      <c r="K2608" s="36"/>
      <c r="L2608" s="2"/>
      <c r="M2608" s="38"/>
      <c r="N2608" s="38"/>
      <c r="O2608" s="38"/>
    </row>
    <row r="2609">
      <c r="A2609" s="14"/>
      <c r="B2609" s="36"/>
      <c r="C2609" s="37"/>
      <c r="D2609" s="39"/>
      <c r="E2609" s="39"/>
      <c r="F2609" s="39"/>
      <c r="G2609" s="39"/>
      <c r="H2609" s="39"/>
      <c r="I2609" s="40"/>
      <c r="K2609" s="36"/>
      <c r="L2609" s="2"/>
      <c r="M2609" s="38"/>
      <c r="N2609" s="38"/>
      <c r="O2609" s="38"/>
    </row>
    <row r="2610">
      <c r="A2610" s="14"/>
      <c r="B2610" s="36"/>
      <c r="C2610" s="37"/>
      <c r="D2610" s="39"/>
      <c r="E2610" s="39"/>
      <c r="F2610" s="39"/>
      <c r="G2610" s="39"/>
      <c r="H2610" s="39"/>
      <c r="I2610" s="40"/>
      <c r="K2610" s="36"/>
      <c r="L2610" s="2"/>
      <c r="M2610" s="38"/>
      <c r="N2610" s="38"/>
      <c r="O2610" s="38"/>
    </row>
    <row r="2611">
      <c r="A2611" s="14"/>
      <c r="B2611" s="36"/>
      <c r="C2611" s="37"/>
      <c r="D2611" s="39"/>
      <c r="E2611" s="39"/>
      <c r="F2611" s="39"/>
      <c r="G2611" s="39"/>
      <c r="H2611" s="39"/>
      <c r="I2611" s="40"/>
      <c r="K2611" s="36"/>
      <c r="L2611" s="2"/>
      <c r="M2611" s="38"/>
      <c r="N2611" s="38"/>
      <c r="O2611" s="38"/>
    </row>
    <row r="2612">
      <c r="A2612" s="14"/>
      <c r="B2612" s="36"/>
      <c r="C2612" s="37"/>
      <c r="D2612" s="39"/>
      <c r="E2612" s="39"/>
      <c r="F2612" s="39"/>
      <c r="G2612" s="39"/>
      <c r="H2612" s="39"/>
      <c r="I2612" s="40"/>
      <c r="K2612" s="36"/>
      <c r="L2612" s="2"/>
      <c r="M2612" s="38"/>
      <c r="N2612" s="38"/>
      <c r="O2612" s="38"/>
    </row>
    <row r="2613">
      <c r="A2613" s="14"/>
      <c r="B2613" s="36"/>
      <c r="C2613" s="37"/>
      <c r="D2613" s="39"/>
      <c r="E2613" s="39"/>
      <c r="F2613" s="39"/>
      <c r="G2613" s="39"/>
      <c r="H2613" s="39"/>
      <c r="I2613" s="40"/>
      <c r="K2613" s="36"/>
      <c r="L2613" s="2"/>
      <c r="M2613" s="38"/>
      <c r="N2613" s="38"/>
      <c r="O2613" s="38"/>
    </row>
    <row r="2614">
      <c r="A2614" s="14"/>
      <c r="B2614" s="36"/>
      <c r="C2614" s="37"/>
      <c r="D2614" s="39"/>
      <c r="E2614" s="39"/>
      <c r="F2614" s="39"/>
      <c r="G2614" s="39"/>
      <c r="H2614" s="39"/>
      <c r="I2614" s="40"/>
      <c r="K2614" s="36"/>
      <c r="L2614" s="2"/>
      <c r="M2614" s="38"/>
      <c r="N2614" s="38"/>
      <c r="O2614" s="38"/>
    </row>
    <row r="2615">
      <c r="A2615" s="14"/>
      <c r="B2615" s="36"/>
      <c r="C2615" s="37"/>
      <c r="D2615" s="39"/>
      <c r="E2615" s="39"/>
      <c r="F2615" s="39"/>
      <c r="G2615" s="39"/>
      <c r="H2615" s="39"/>
      <c r="I2615" s="40"/>
      <c r="K2615" s="36"/>
      <c r="L2615" s="2"/>
      <c r="M2615" s="38"/>
      <c r="N2615" s="38"/>
      <c r="O2615" s="38"/>
    </row>
    <row r="2616">
      <c r="A2616" s="14"/>
      <c r="B2616" s="36"/>
      <c r="C2616" s="37"/>
      <c r="D2616" s="39"/>
      <c r="E2616" s="39"/>
      <c r="F2616" s="39"/>
      <c r="G2616" s="39"/>
      <c r="H2616" s="39"/>
      <c r="I2616" s="40"/>
      <c r="K2616" s="36"/>
      <c r="L2616" s="2"/>
      <c r="M2616" s="38"/>
      <c r="N2616" s="38"/>
      <c r="O2616" s="38"/>
    </row>
    <row r="2617">
      <c r="A2617" s="14"/>
      <c r="B2617" s="36"/>
      <c r="C2617" s="37"/>
      <c r="D2617" s="39"/>
      <c r="E2617" s="39"/>
      <c r="F2617" s="39"/>
      <c r="G2617" s="39"/>
      <c r="H2617" s="39"/>
      <c r="I2617" s="40"/>
      <c r="K2617" s="36"/>
      <c r="L2617" s="2"/>
      <c r="M2617" s="38"/>
      <c r="N2617" s="38"/>
      <c r="O2617" s="38"/>
    </row>
    <row r="2618">
      <c r="A2618" s="14"/>
      <c r="B2618" s="36"/>
      <c r="C2618" s="37"/>
      <c r="D2618" s="39"/>
      <c r="E2618" s="39"/>
      <c r="F2618" s="39"/>
      <c r="G2618" s="39"/>
      <c r="H2618" s="39"/>
      <c r="I2618" s="40"/>
      <c r="K2618" s="36"/>
      <c r="L2618" s="2"/>
      <c r="M2618" s="38"/>
      <c r="N2618" s="38"/>
      <c r="O2618" s="38"/>
    </row>
    <row r="2619">
      <c r="A2619" s="14"/>
      <c r="B2619" s="36"/>
      <c r="C2619" s="37"/>
      <c r="D2619" s="39"/>
      <c r="E2619" s="39"/>
      <c r="F2619" s="39"/>
      <c r="G2619" s="39"/>
      <c r="H2619" s="39"/>
      <c r="I2619" s="40"/>
      <c r="K2619" s="36"/>
      <c r="L2619" s="2"/>
      <c r="M2619" s="38"/>
      <c r="N2619" s="38"/>
      <c r="O2619" s="38"/>
    </row>
    <row r="2620">
      <c r="A2620" s="14"/>
      <c r="B2620" s="36"/>
      <c r="C2620" s="37"/>
      <c r="D2620" s="39"/>
      <c r="E2620" s="39"/>
      <c r="F2620" s="39"/>
      <c r="G2620" s="39"/>
      <c r="H2620" s="39"/>
      <c r="I2620" s="40"/>
      <c r="K2620" s="36"/>
      <c r="L2620" s="2"/>
      <c r="M2620" s="38"/>
      <c r="N2620" s="38"/>
      <c r="O2620" s="38"/>
    </row>
    <row r="2621">
      <c r="A2621" s="14"/>
      <c r="B2621" s="36"/>
      <c r="C2621" s="37"/>
      <c r="D2621" s="39"/>
      <c r="E2621" s="39"/>
      <c r="F2621" s="39"/>
      <c r="G2621" s="39"/>
      <c r="H2621" s="39"/>
      <c r="I2621" s="40"/>
      <c r="K2621" s="36"/>
      <c r="L2621" s="2"/>
      <c r="M2621" s="38"/>
      <c r="N2621" s="38"/>
      <c r="O2621" s="38"/>
    </row>
    <row r="2622">
      <c r="A2622" s="14"/>
      <c r="B2622" s="36"/>
      <c r="C2622" s="37"/>
      <c r="D2622" s="39"/>
      <c r="E2622" s="39"/>
      <c r="F2622" s="39"/>
      <c r="G2622" s="39"/>
      <c r="H2622" s="39"/>
      <c r="I2622" s="40"/>
      <c r="K2622" s="36"/>
      <c r="L2622" s="2"/>
      <c r="M2622" s="38"/>
      <c r="N2622" s="38"/>
      <c r="O2622" s="38"/>
    </row>
    <row r="2623">
      <c r="A2623" s="14"/>
      <c r="B2623" s="36"/>
      <c r="C2623" s="37"/>
      <c r="D2623" s="39"/>
      <c r="E2623" s="39"/>
      <c r="F2623" s="39"/>
      <c r="G2623" s="39"/>
      <c r="H2623" s="39"/>
      <c r="I2623" s="40"/>
      <c r="K2623" s="36"/>
      <c r="L2623" s="2"/>
      <c r="M2623" s="38"/>
      <c r="N2623" s="38"/>
      <c r="O2623" s="38"/>
    </row>
    <row r="2624">
      <c r="A2624" s="14"/>
      <c r="B2624" s="36"/>
      <c r="C2624" s="37"/>
      <c r="D2624" s="39"/>
      <c r="E2624" s="39"/>
      <c r="F2624" s="39"/>
      <c r="G2624" s="39"/>
      <c r="H2624" s="39"/>
      <c r="I2624" s="40"/>
      <c r="K2624" s="36"/>
      <c r="L2624" s="2"/>
      <c r="M2624" s="38"/>
      <c r="N2624" s="38"/>
      <c r="O2624" s="38"/>
    </row>
    <row r="2625">
      <c r="A2625" s="14"/>
      <c r="B2625" s="36"/>
      <c r="C2625" s="37"/>
      <c r="D2625" s="39"/>
      <c r="E2625" s="39"/>
      <c r="F2625" s="39"/>
      <c r="G2625" s="39"/>
      <c r="H2625" s="39"/>
      <c r="I2625" s="40"/>
      <c r="K2625" s="36"/>
      <c r="L2625" s="2"/>
      <c r="M2625" s="38"/>
      <c r="N2625" s="38"/>
      <c r="O2625" s="38"/>
    </row>
    <row r="2626">
      <c r="A2626" s="14"/>
      <c r="B2626" s="36"/>
      <c r="C2626" s="37"/>
      <c r="D2626" s="39"/>
      <c r="E2626" s="39"/>
      <c r="F2626" s="39"/>
      <c r="G2626" s="39"/>
      <c r="H2626" s="39"/>
      <c r="I2626" s="40"/>
      <c r="K2626" s="36"/>
      <c r="L2626" s="2"/>
      <c r="M2626" s="38"/>
      <c r="N2626" s="38"/>
      <c r="O2626" s="38"/>
    </row>
    <row r="2627">
      <c r="A2627" s="14"/>
      <c r="B2627" s="36"/>
      <c r="C2627" s="37"/>
      <c r="D2627" s="39"/>
      <c r="E2627" s="39"/>
      <c r="F2627" s="39"/>
      <c r="G2627" s="39"/>
      <c r="H2627" s="39"/>
      <c r="I2627" s="40"/>
      <c r="K2627" s="36"/>
      <c r="L2627" s="2"/>
      <c r="M2627" s="38"/>
      <c r="N2627" s="38"/>
      <c r="O2627" s="38"/>
    </row>
    <row r="2628">
      <c r="A2628" s="14"/>
      <c r="B2628" s="36"/>
      <c r="C2628" s="37"/>
      <c r="D2628" s="39"/>
      <c r="E2628" s="39"/>
      <c r="F2628" s="39"/>
      <c r="G2628" s="39"/>
      <c r="H2628" s="39"/>
      <c r="I2628" s="40"/>
      <c r="K2628" s="36"/>
      <c r="L2628" s="2"/>
      <c r="M2628" s="38"/>
      <c r="N2628" s="38"/>
      <c r="O2628" s="38"/>
    </row>
    <row r="2629">
      <c r="A2629" s="14"/>
      <c r="B2629" s="36"/>
      <c r="C2629" s="37"/>
      <c r="D2629" s="39"/>
      <c r="E2629" s="39"/>
      <c r="F2629" s="39"/>
      <c r="G2629" s="39"/>
      <c r="H2629" s="39"/>
      <c r="I2629" s="40"/>
      <c r="K2629" s="36"/>
      <c r="L2629" s="2"/>
      <c r="M2629" s="38"/>
      <c r="N2629" s="38"/>
      <c r="O2629" s="38"/>
    </row>
    <row r="2630">
      <c r="A2630" s="14"/>
      <c r="B2630" s="36"/>
      <c r="C2630" s="37"/>
      <c r="D2630" s="39"/>
      <c r="E2630" s="39"/>
      <c r="F2630" s="39"/>
      <c r="G2630" s="39"/>
      <c r="H2630" s="39"/>
      <c r="I2630" s="40"/>
      <c r="K2630" s="36"/>
      <c r="L2630" s="2"/>
      <c r="M2630" s="38"/>
      <c r="N2630" s="38"/>
      <c r="O2630" s="38"/>
    </row>
    <row r="2631">
      <c r="A2631" s="14"/>
      <c r="B2631" s="36"/>
      <c r="C2631" s="37"/>
      <c r="D2631" s="39"/>
      <c r="E2631" s="39"/>
      <c r="F2631" s="39"/>
      <c r="G2631" s="39"/>
      <c r="H2631" s="39"/>
      <c r="I2631" s="40"/>
      <c r="K2631" s="36"/>
      <c r="L2631" s="2"/>
      <c r="M2631" s="38"/>
      <c r="N2631" s="38"/>
      <c r="O2631" s="38"/>
    </row>
    <row r="2632">
      <c r="A2632" s="14"/>
      <c r="B2632" s="36"/>
      <c r="C2632" s="37"/>
      <c r="D2632" s="39"/>
      <c r="E2632" s="39"/>
      <c r="F2632" s="39"/>
      <c r="G2632" s="39"/>
      <c r="H2632" s="39"/>
      <c r="I2632" s="40"/>
      <c r="K2632" s="36"/>
      <c r="L2632" s="2"/>
      <c r="M2632" s="38"/>
      <c r="N2632" s="38"/>
      <c r="O2632" s="38"/>
    </row>
    <row r="2633">
      <c r="A2633" s="14"/>
      <c r="B2633" s="36"/>
      <c r="C2633" s="37"/>
      <c r="D2633" s="39"/>
      <c r="E2633" s="39"/>
      <c r="F2633" s="39"/>
      <c r="G2633" s="39"/>
      <c r="H2633" s="39"/>
      <c r="I2633" s="40"/>
      <c r="K2633" s="36"/>
      <c r="L2633" s="2"/>
      <c r="M2633" s="38"/>
      <c r="N2633" s="38"/>
      <c r="O2633" s="38"/>
    </row>
    <row r="2634">
      <c r="A2634" s="14"/>
      <c r="B2634" s="36"/>
      <c r="C2634" s="37"/>
      <c r="D2634" s="39"/>
      <c r="E2634" s="39"/>
      <c r="F2634" s="39"/>
      <c r="G2634" s="39"/>
      <c r="H2634" s="39"/>
      <c r="I2634" s="40"/>
      <c r="K2634" s="36"/>
      <c r="L2634" s="2"/>
      <c r="M2634" s="38"/>
      <c r="N2634" s="38"/>
      <c r="O2634" s="38"/>
    </row>
    <row r="2635">
      <c r="A2635" s="14"/>
      <c r="B2635" s="36"/>
      <c r="C2635" s="37"/>
      <c r="D2635" s="39"/>
      <c r="E2635" s="39"/>
      <c r="F2635" s="39"/>
      <c r="G2635" s="39"/>
      <c r="H2635" s="39"/>
      <c r="I2635" s="40"/>
      <c r="K2635" s="36"/>
      <c r="L2635" s="2"/>
      <c r="M2635" s="38"/>
      <c r="N2635" s="38"/>
      <c r="O2635" s="38"/>
    </row>
    <row r="2636">
      <c r="A2636" s="14"/>
      <c r="B2636" s="36"/>
      <c r="C2636" s="37"/>
      <c r="D2636" s="39"/>
      <c r="E2636" s="39"/>
      <c r="F2636" s="39"/>
      <c r="G2636" s="39"/>
      <c r="H2636" s="39"/>
      <c r="I2636" s="40"/>
      <c r="K2636" s="36"/>
      <c r="L2636" s="2"/>
      <c r="M2636" s="38"/>
      <c r="N2636" s="38"/>
      <c r="O2636" s="38"/>
    </row>
    <row r="2637">
      <c r="A2637" s="14"/>
      <c r="B2637" s="36"/>
      <c r="C2637" s="37"/>
      <c r="D2637" s="39"/>
      <c r="E2637" s="39"/>
      <c r="F2637" s="39"/>
      <c r="G2637" s="39"/>
      <c r="H2637" s="39"/>
      <c r="I2637" s="40"/>
      <c r="K2637" s="36"/>
      <c r="L2637" s="2"/>
      <c r="M2637" s="38"/>
      <c r="N2637" s="38"/>
      <c r="O2637" s="38"/>
    </row>
    <row r="2638">
      <c r="A2638" s="14"/>
      <c r="B2638" s="36"/>
      <c r="C2638" s="37"/>
      <c r="D2638" s="39"/>
      <c r="E2638" s="39"/>
      <c r="F2638" s="39"/>
      <c r="G2638" s="39"/>
      <c r="H2638" s="39"/>
      <c r="I2638" s="40"/>
      <c r="K2638" s="36"/>
      <c r="L2638" s="2"/>
      <c r="M2638" s="38"/>
      <c r="N2638" s="38"/>
      <c r="O2638" s="38"/>
    </row>
    <row r="2639">
      <c r="A2639" s="14"/>
      <c r="B2639" s="36"/>
      <c r="C2639" s="37"/>
      <c r="D2639" s="39"/>
      <c r="E2639" s="39"/>
      <c r="F2639" s="39"/>
      <c r="G2639" s="39"/>
      <c r="H2639" s="39"/>
      <c r="I2639" s="40"/>
      <c r="K2639" s="36"/>
      <c r="L2639" s="2"/>
      <c r="M2639" s="38"/>
      <c r="N2639" s="38"/>
      <c r="O2639" s="38"/>
    </row>
    <row r="2640">
      <c r="A2640" s="14"/>
      <c r="B2640" s="36"/>
      <c r="C2640" s="37"/>
      <c r="D2640" s="39"/>
      <c r="E2640" s="39"/>
      <c r="F2640" s="39"/>
      <c r="G2640" s="39"/>
      <c r="H2640" s="39"/>
      <c r="I2640" s="40"/>
      <c r="K2640" s="36"/>
      <c r="L2640" s="2"/>
      <c r="M2640" s="38"/>
      <c r="N2640" s="38"/>
      <c r="O2640" s="38"/>
    </row>
    <row r="2641">
      <c r="A2641" s="14"/>
      <c r="B2641" s="36"/>
      <c r="C2641" s="37"/>
      <c r="D2641" s="39"/>
      <c r="E2641" s="39"/>
      <c r="F2641" s="39"/>
      <c r="G2641" s="39"/>
      <c r="H2641" s="39"/>
      <c r="I2641" s="40"/>
      <c r="K2641" s="36"/>
      <c r="L2641" s="2"/>
      <c r="M2641" s="38"/>
      <c r="N2641" s="38"/>
      <c r="O2641" s="38"/>
    </row>
    <row r="2642">
      <c r="A2642" s="14"/>
      <c r="B2642" s="36"/>
      <c r="C2642" s="37"/>
      <c r="D2642" s="39"/>
      <c r="E2642" s="39"/>
      <c r="F2642" s="39"/>
      <c r="G2642" s="39"/>
      <c r="H2642" s="39"/>
      <c r="I2642" s="40"/>
      <c r="K2642" s="36"/>
      <c r="L2642" s="2"/>
      <c r="M2642" s="38"/>
      <c r="N2642" s="38"/>
      <c r="O2642" s="38"/>
    </row>
    <row r="2643">
      <c r="A2643" s="14"/>
      <c r="B2643" s="36"/>
      <c r="C2643" s="37"/>
      <c r="D2643" s="39"/>
      <c r="E2643" s="39"/>
      <c r="F2643" s="39"/>
      <c r="G2643" s="39"/>
      <c r="H2643" s="39"/>
      <c r="I2643" s="40"/>
      <c r="K2643" s="36"/>
      <c r="L2643" s="2"/>
      <c r="M2643" s="38"/>
      <c r="N2643" s="38"/>
      <c r="O2643" s="38"/>
    </row>
    <row r="2644">
      <c r="A2644" s="14"/>
      <c r="B2644" s="36"/>
      <c r="C2644" s="37"/>
      <c r="D2644" s="39"/>
      <c r="E2644" s="39"/>
      <c r="F2644" s="39"/>
      <c r="G2644" s="39"/>
      <c r="H2644" s="39"/>
      <c r="I2644" s="40"/>
      <c r="K2644" s="36"/>
      <c r="L2644" s="2"/>
      <c r="M2644" s="38"/>
      <c r="N2644" s="38"/>
      <c r="O2644" s="38"/>
    </row>
    <row r="2645">
      <c r="A2645" s="14"/>
      <c r="B2645" s="36"/>
      <c r="C2645" s="37"/>
      <c r="D2645" s="39"/>
      <c r="E2645" s="39"/>
      <c r="F2645" s="39"/>
      <c r="G2645" s="39"/>
      <c r="H2645" s="39"/>
      <c r="I2645" s="40"/>
      <c r="K2645" s="36"/>
      <c r="L2645" s="2"/>
      <c r="M2645" s="38"/>
      <c r="N2645" s="38"/>
      <c r="O2645" s="38"/>
    </row>
    <row r="2646">
      <c r="A2646" s="14"/>
      <c r="B2646" s="36"/>
      <c r="C2646" s="37"/>
      <c r="D2646" s="39"/>
      <c r="E2646" s="39"/>
      <c r="F2646" s="39"/>
      <c r="G2646" s="39"/>
      <c r="H2646" s="39"/>
      <c r="I2646" s="40"/>
      <c r="K2646" s="36"/>
      <c r="L2646" s="2"/>
      <c r="M2646" s="38"/>
      <c r="N2646" s="38"/>
      <c r="O2646" s="38"/>
    </row>
    <row r="2647">
      <c r="A2647" s="14"/>
      <c r="B2647" s="36"/>
      <c r="C2647" s="37"/>
      <c r="D2647" s="39"/>
      <c r="E2647" s="39"/>
      <c r="F2647" s="39"/>
      <c r="G2647" s="39"/>
      <c r="H2647" s="39"/>
      <c r="I2647" s="40"/>
      <c r="K2647" s="36"/>
      <c r="L2647" s="2"/>
      <c r="M2647" s="38"/>
      <c r="N2647" s="38"/>
      <c r="O2647" s="38"/>
    </row>
    <row r="2648">
      <c r="A2648" s="14"/>
      <c r="B2648" s="36"/>
      <c r="C2648" s="37"/>
      <c r="D2648" s="39"/>
      <c r="E2648" s="39"/>
      <c r="F2648" s="39"/>
      <c r="G2648" s="39"/>
      <c r="H2648" s="39"/>
      <c r="I2648" s="40"/>
      <c r="K2648" s="36"/>
      <c r="L2648" s="2"/>
      <c r="M2648" s="38"/>
      <c r="N2648" s="38"/>
      <c r="O2648" s="38"/>
    </row>
    <row r="2649">
      <c r="A2649" s="14"/>
      <c r="B2649" s="36"/>
      <c r="C2649" s="37"/>
      <c r="D2649" s="39"/>
      <c r="E2649" s="39"/>
      <c r="F2649" s="39"/>
      <c r="G2649" s="39"/>
      <c r="H2649" s="39"/>
      <c r="I2649" s="40"/>
      <c r="K2649" s="36"/>
      <c r="L2649" s="2"/>
      <c r="M2649" s="38"/>
      <c r="N2649" s="38"/>
      <c r="O2649" s="38"/>
    </row>
    <row r="2650">
      <c r="A2650" s="14"/>
      <c r="B2650" s="36"/>
      <c r="C2650" s="37"/>
      <c r="D2650" s="39"/>
      <c r="E2650" s="39"/>
      <c r="F2650" s="39"/>
      <c r="G2650" s="39"/>
      <c r="H2650" s="39"/>
      <c r="I2650" s="40"/>
      <c r="K2650" s="36"/>
      <c r="L2650" s="2"/>
      <c r="M2650" s="38"/>
      <c r="N2650" s="38"/>
      <c r="O2650" s="38"/>
    </row>
    <row r="2651">
      <c r="A2651" s="14"/>
      <c r="B2651" s="36"/>
      <c r="C2651" s="37"/>
      <c r="D2651" s="39"/>
      <c r="E2651" s="39"/>
      <c r="F2651" s="39"/>
      <c r="G2651" s="39"/>
      <c r="H2651" s="39"/>
      <c r="I2651" s="40"/>
      <c r="K2651" s="36"/>
      <c r="L2651" s="2"/>
      <c r="M2651" s="38"/>
      <c r="N2651" s="38"/>
      <c r="O2651" s="38"/>
    </row>
    <row r="2652">
      <c r="A2652" s="14"/>
      <c r="B2652" s="36"/>
      <c r="C2652" s="37"/>
      <c r="D2652" s="39"/>
      <c r="E2652" s="39"/>
      <c r="F2652" s="39"/>
      <c r="G2652" s="39"/>
      <c r="H2652" s="39"/>
      <c r="I2652" s="40"/>
      <c r="K2652" s="36"/>
      <c r="L2652" s="2"/>
      <c r="M2652" s="38"/>
      <c r="N2652" s="38"/>
      <c r="O2652" s="38"/>
    </row>
    <row r="2653">
      <c r="A2653" s="14"/>
      <c r="B2653" s="36"/>
      <c r="C2653" s="37"/>
      <c r="D2653" s="39"/>
      <c r="E2653" s="39"/>
      <c r="F2653" s="39"/>
      <c r="G2653" s="39"/>
      <c r="H2653" s="39"/>
      <c r="I2653" s="40"/>
      <c r="K2653" s="36"/>
      <c r="L2653" s="2"/>
      <c r="M2653" s="38"/>
      <c r="N2653" s="38"/>
      <c r="O2653" s="38"/>
    </row>
    <row r="2654">
      <c r="A2654" s="14"/>
      <c r="B2654" s="36"/>
      <c r="C2654" s="37"/>
      <c r="D2654" s="39"/>
      <c r="E2654" s="39"/>
      <c r="F2654" s="39"/>
      <c r="G2654" s="39"/>
      <c r="H2654" s="39"/>
      <c r="I2654" s="40"/>
      <c r="K2654" s="36"/>
      <c r="L2654" s="2"/>
      <c r="M2654" s="38"/>
      <c r="N2654" s="38"/>
      <c r="O2654" s="38"/>
    </row>
    <row r="2655">
      <c r="A2655" s="14"/>
      <c r="B2655" s="36"/>
      <c r="C2655" s="37"/>
      <c r="D2655" s="39"/>
      <c r="E2655" s="39"/>
      <c r="F2655" s="39"/>
      <c r="G2655" s="39"/>
      <c r="H2655" s="39"/>
      <c r="I2655" s="40"/>
      <c r="K2655" s="36"/>
      <c r="L2655" s="2"/>
      <c r="M2655" s="38"/>
      <c r="N2655" s="38"/>
      <c r="O2655" s="38"/>
    </row>
    <row r="2656">
      <c r="A2656" s="14"/>
      <c r="B2656" s="36"/>
      <c r="C2656" s="37"/>
      <c r="D2656" s="39"/>
      <c r="E2656" s="39"/>
      <c r="F2656" s="39"/>
      <c r="G2656" s="39"/>
      <c r="H2656" s="39"/>
      <c r="I2656" s="40"/>
      <c r="K2656" s="36"/>
      <c r="L2656" s="2"/>
      <c r="M2656" s="38"/>
      <c r="N2656" s="38"/>
      <c r="O2656" s="38"/>
    </row>
    <row r="2657">
      <c r="A2657" s="14"/>
      <c r="B2657" s="36"/>
      <c r="C2657" s="37"/>
      <c r="D2657" s="39"/>
      <c r="E2657" s="39"/>
      <c r="F2657" s="39"/>
      <c r="G2657" s="39"/>
      <c r="H2657" s="39"/>
      <c r="I2657" s="40"/>
      <c r="K2657" s="36"/>
      <c r="L2657" s="2"/>
      <c r="M2657" s="38"/>
      <c r="N2657" s="38"/>
      <c r="O2657" s="38"/>
    </row>
    <row r="2658">
      <c r="A2658" s="14"/>
      <c r="B2658" s="36"/>
      <c r="C2658" s="37"/>
      <c r="D2658" s="39"/>
      <c r="E2658" s="39"/>
      <c r="F2658" s="39"/>
      <c r="G2658" s="39"/>
      <c r="H2658" s="39"/>
      <c r="I2658" s="40"/>
      <c r="K2658" s="36"/>
      <c r="L2658" s="2"/>
      <c r="M2658" s="38"/>
      <c r="N2658" s="38"/>
      <c r="O2658" s="38"/>
    </row>
    <row r="2659">
      <c r="A2659" s="14"/>
      <c r="B2659" s="36"/>
      <c r="C2659" s="37"/>
      <c r="D2659" s="39"/>
      <c r="E2659" s="39"/>
      <c r="F2659" s="39"/>
      <c r="G2659" s="39"/>
      <c r="H2659" s="39"/>
      <c r="I2659" s="40"/>
      <c r="K2659" s="36"/>
      <c r="L2659" s="2"/>
      <c r="M2659" s="38"/>
      <c r="N2659" s="38"/>
      <c r="O2659" s="38"/>
    </row>
    <row r="2660">
      <c r="A2660" s="14"/>
      <c r="B2660" s="36"/>
      <c r="C2660" s="37"/>
      <c r="D2660" s="39"/>
      <c r="E2660" s="39"/>
      <c r="F2660" s="39"/>
      <c r="G2660" s="39"/>
      <c r="H2660" s="39"/>
      <c r="I2660" s="40"/>
      <c r="K2660" s="36"/>
      <c r="L2660" s="2"/>
      <c r="M2660" s="38"/>
      <c r="N2660" s="38"/>
      <c r="O2660" s="38"/>
    </row>
    <row r="2661">
      <c r="A2661" s="14"/>
      <c r="B2661" s="36"/>
      <c r="C2661" s="37"/>
      <c r="D2661" s="39"/>
      <c r="E2661" s="39"/>
      <c r="F2661" s="39"/>
      <c r="G2661" s="39"/>
      <c r="H2661" s="39"/>
      <c r="I2661" s="40"/>
      <c r="K2661" s="36"/>
      <c r="L2661" s="2"/>
      <c r="M2661" s="38"/>
      <c r="N2661" s="38"/>
      <c r="O2661" s="38"/>
    </row>
    <row r="2662">
      <c r="A2662" s="14"/>
      <c r="B2662" s="36"/>
      <c r="C2662" s="37"/>
      <c r="D2662" s="39"/>
      <c r="E2662" s="39"/>
      <c r="F2662" s="39"/>
      <c r="G2662" s="39"/>
      <c r="H2662" s="39"/>
      <c r="I2662" s="40"/>
      <c r="K2662" s="36"/>
      <c r="L2662" s="2"/>
      <c r="M2662" s="38"/>
      <c r="N2662" s="38"/>
      <c r="O2662" s="38"/>
    </row>
    <row r="2663">
      <c r="A2663" s="14"/>
      <c r="B2663" s="36"/>
      <c r="C2663" s="37"/>
      <c r="D2663" s="39"/>
      <c r="E2663" s="39"/>
      <c r="F2663" s="39"/>
      <c r="G2663" s="39"/>
      <c r="H2663" s="39"/>
      <c r="I2663" s="40"/>
      <c r="K2663" s="36"/>
      <c r="L2663" s="2"/>
      <c r="M2663" s="38"/>
      <c r="N2663" s="38"/>
      <c r="O2663" s="38"/>
    </row>
    <row r="2664">
      <c r="A2664" s="14"/>
      <c r="B2664" s="36"/>
      <c r="C2664" s="37"/>
      <c r="D2664" s="39"/>
      <c r="E2664" s="39"/>
      <c r="F2664" s="39"/>
      <c r="G2664" s="39"/>
      <c r="H2664" s="39"/>
      <c r="I2664" s="40"/>
      <c r="K2664" s="36"/>
      <c r="L2664" s="2"/>
      <c r="M2664" s="38"/>
      <c r="N2664" s="38"/>
      <c r="O2664" s="38"/>
    </row>
    <row r="2665">
      <c r="A2665" s="14"/>
      <c r="B2665" s="36"/>
      <c r="C2665" s="37"/>
      <c r="D2665" s="39"/>
      <c r="E2665" s="39"/>
      <c r="F2665" s="39"/>
      <c r="G2665" s="39"/>
      <c r="H2665" s="39"/>
      <c r="I2665" s="40"/>
      <c r="K2665" s="36"/>
      <c r="L2665" s="2"/>
      <c r="M2665" s="38"/>
      <c r="N2665" s="38"/>
      <c r="O2665" s="38"/>
    </row>
    <row r="2666">
      <c r="A2666" s="14"/>
      <c r="B2666" s="36"/>
      <c r="C2666" s="37"/>
      <c r="D2666" s="39"/>
      <c r="E2666" s="39"/>
      <c r="F2666" s="39"/>
      <c r="G2666" s="39"/>
      <c r="H2666" s="39"/>
      <c r="I2666" s="40"/>
      <c r="K2666" s="36"/>
      <c r="L2666" s="2"/>
      <c r="M2666" s="38"/>
      <c r="N2666" s="38"/>
      <c r="O2666" s="38"/>
    </row>
    <row r="2667">
      <c r="A2667" s="14"/>
      <c r="B2667" s="36"/>
      <c r="C2667" s="37"/>
      <c r="D2667" s="39"/>
      <c r="E2667" s="39"/>
      <c r="F2667" s="39"/>
      <c r="G2667" s="39"/>
      <c r="H2667" s="39"/>
      <c r="I2667" s="40"/>
      <c r="K2667" s="36"/>
      <c r="L2667" s="2"/>
      <c r="M2667" s="38"/>
      <c r="N2667" s="38"/>
      <c r="O2667" s="38"/>
    </row>
    <row r="2668">
      <c r="A2668" s="14"/>
      <c r="B2668" s="36"/>
      <c r="C2668" s="37"/>
      <c r="D2668" s="39"/>
      <c r="E2668" s="39"/>
      <c r="F2668" s="39"/>
      <c r="G2668" s="39"/>
      <c r="H2668" s="39"/>
      <c r="I2668" s="40"/>
      <c r="K2668" s="36"/>
      <c r="L2668" s="2"/>
      <c r="M2668" s="38"/>
      <c r="N2668" s="38"/>
      <c r="O2668" s="38"/>
    </row>
    <row r="2669">
      <c r="A2669" s="14"/>
      <c r="B2669" s="36"/>
      <c r="C2669" s="37"/>
      <c r="D2669" s="39"/>
      <c r="E2669" s="39"/>
      <c r="F2669" s="39"/>
      <c r="G2669" s="39"/>
      <c r="H2669" s="39"/>
      <c r="I2669" s="40"/>
      <c r="K2669" s="36"/>
      <c r="L2669" s="2"/>
      <c r="M2669" s="38"/>
      <c r="N2669" s="38"/>
      <c r="O2669" s="38"/>
    </row>
    <row r="2670">
      <c r="A2670" s="14"/>
      <c r="B2670" s="36"/>
      <c r="C2670" s="37"/>
      <c r="D2670" s="39"/>
      <c r="E2670" s="39"/>
      <c r="F2670" s="39"/>
      <c r="G2670" s="39"/>
      <c r="H2670" s="39"/>
      <c r="I2670" s="40"/>
      <c r="K2670" s="36"/>
      <c r="L2670" s="2"/>
      <c r="M2670" s="38"/>
      <c r="N2670" s="38"/>
      <c r="O2670" s="38"/>
    </row>
    <row r="2671">
      <c r="A2671" s="14"/>
      <c r="B2671" s="36"/>
      <c r="C2671" s="37"/>
      <c r="D2671" s="39"/>
      <c r="E2671" s="39"/>
      <c r="F2671" s="39"/>
      <c r="G2671" s="39"/>
      <c r="H2671" s="39"/>
      <c r="I2671" s="40"/>
      <c r="K2671" s="36"/>
      <c r="L2671" s="2"/>
      <c r="M2671" s="38"/>
      <c r="N2671" s="38"/>
      <c r="O2671" s="38"/>
    </row>
    <row r="2672">
      <c r="A2672" s="14"/>
      <c r="B2672" s="36"/>
      <c r="C2672" s="37"/>
      <c r="D2672" s="39"/>
      <c r="E2672" s="39"/>
      <c r="F2672" s="39"/>
      <c r="G2672" s="39"/>
      <c r="H2672" s="39"/>
      <c r="I2672" s="40"/>
      <c r="K2672" s="36"/>
      <c r="L2672" s="2"/>
      <c r="M2672" s="38"/>
      <c r="N2672" s="38"/>
      <c r="O2672" s="38"/>
    </row>
    <row r="2673">
      <c r="A2673" s="14"/>
      <c r="B2673" s="36"/>
      <c r="C2673" s="37"/>
      <c r="D2673" s="39"/>
      <c r="E2673" s="39"/>
      <c r="F2673" s="39"/>
      <c r="G2673" s="39"/>
      <c r="H2673" s="39"/>
      <c r="I2673" s="40"/>
      <c r="K2673" s="36"/>
      <c r="L2673" s="2"/>
      <c r="M2673" s="38"/>
      <c r="N2673" s="38"/>
      <c r="O2673" s="38"/>
    </row>
    <row r="2674">
      <c r="A2674" s="14"/>
      <c r="B2674" s="36"/>
      <c r="C2674" s="37"/>
      <c r="D2674" s="39"/>
      <c r="E2674" s="39"/>
      <c r="F2674" s="39"/>
      <c r="G2674" s="39"/>
      <c r="H2674" s="39"/>
      <c r="I2674" s="40"/>
      <c r="K2674" s="36"/>
      <c r="L2674" s="2"/>
      <c r="M2674" s="38"/>
      <c r="N2674" s="38"/>
      <c r="O2674" s="38"/>
    </row>
    <row r="2675">
      <c r="A2675" s="14"/>
      <c r="B2675" s="36"/>
      <c r="C2675" s="37"/>
      <c r="D2675" s="39"/>
      <c r="E2675" s="39"/>
      <c r="F2675" s="39"/>
      <c r="G2675" s="39"/>
      <c r="H2675" s="39"/>
      <c r="I2675" s="40"/>
      <c r="K2675" s="36"/>
      <c r="L2675" s="2"/>
      <c r="M2675" s="38"/>
      <c r="N2675" s="38"/>
      <c r="O2675" s="38"/>
    </row>
    <row r="2676">
      <c r="A2676" s="14"/>
      <c r="B2676" s="36"/>
      <c r="C2676" s="37"/>
      <c r="D2676" s="39"/>
      <c r="E2676" s="39"/>
      <c r="F2676" s="39"/>
      <c r="G2676" s="39"/>
      <c r="H2676" s="39"/>
      <c r="I2676" s="40"/>
      <c r="K2676" s="36"/>
      <c r="L2676" s="2"/>
      <c r="M2676" s="38"/>
      <c r="N2676" s="38"/>
      <c r="O2676" s="38"/>
    </row>
    <row r="2677">
      <c r="A2677" s="14"/>
      <c r="B2677" s="36"/>
      <c r="C2677" s="37"/>
      <c r="D2677" s="39"/>
      <c r="E2677" s="39"/>
      <c r="F2677" s="39"/>
      <c r="G2677" s="39"/>
      <c r="H2677" s="39"/>
      <c r="I2677" s="40"/>
      <c r="K2677" s="36"/>
      <c r="L2677" s="2"/>
      <c r="M2677" s="38"/>
      <c r="N2677" s="38"/>
      <c r="O2677" s="38"/>
    </row>
    <row r="2678">
      <c r="A2678" s="14"/>
      <c r="B2678" s="36"/>
      <c r="C2678" s="37"/>
      <c r="D2678" s="39"/>
      <c r="E2678" s="39"/>
      <c r="F2678" s="39"/>
      <c r="G2678" s="39"/>
      <c r="H2678" s="39"/>
      <c r="I2678" s="40"/>
      <c r="K2678" s="36"/>
      <c r="L2678" s="2"/>
      <c r="M2678" s="38"/>
      <c r="N2678" s="38"/>
      <c r="O2678" s="38"/>
    </row>
    <row r="2679">
      <c r="A2679" s="14"/>
      <c r="B2679" s="36"/>
      <c r="C2679" s="37"/>
      <c r="D2679" s="39"/>
      <c r="E2679" s="39"/>
      <c r="F2679" s="39"/>
      <c r="G2679" s="39"/>
      <c r="H2679" s="39"/>
      <c r="I2679" s="40"/>
      <c r="K2679" s="36"/>
      <c r="L2679" s="2"/>
      <c r="M2679" s="38"/>
      <c r="N2679" s="38"/>
      <c r="O2679" s="38"/>
    </row>
    <row r="2680">
      <c r="A2680" s="14"/>
      <c r="B2680" s="36"/>
      <c r="C2680" s="37"/>
      <c r="D2680" s="39"/>
      <c r="E2680" s="39"/>
      <c r="F2680" s="39"/>
      <c r="G2680" s="39"/>
      <c r="H2680" s="39"/>
      <c r="I2680" s="40"/>
      <c r="K2680" s="36"/>
      <c r="L2680" s="2"/>
      <c r="M2680" s="38"/>
      <c r="N2680" s="38"/>
      <c r="O2680" s="38"/>
    </row>
    <row r="2681">
      <c r="A2681" s="14"/>
      <c r="B2681" s="36"/>
      <c r="C2681" s="37"/>
      <c r="D2681" s="39"/>
      <c r="E2681" s="39"/>
      <c r="F2681" s="39"/>
      <c r="G2681" s="39"/>
      <c r="H2681" s="39"/>
      <c r="I2681" s="40"/>
      <c r="K2681" s="36"/>
      <c r="L2681" s="2"/>
      <c r="M2681" s="38"/>
      <c r="N2681" s="38"/>
      <c r="O2681" s="38"/>
    </row>
    <row r="2682">
      <c r="A2682" s="14"/>
      <c r="B2682" s="36"/>
      <c r="C2682" s="37"/>
      <c r="D2682" s="39"/>
      <c r="E2682" s="39"/>
      <c r="F2682" s="39"/>
      <c r="G2682" s="39"/>
      <c r="H2682" s="39"/>
      <c r="I2682" s="40"/>
      <c r="K2682" s="36"/>
      <c r="L2682" s="2"/>
      <c r="M2682" s="38"/>
      <c r="N2682" s="38"/>
      <c r="O2682" s="38"/>
    </row>
    <row r="2683">
      <c r="A2683" s="14"/>
      <c r="B2683" s="36"/>
      <c r="C2683" s="37"/>
      <c r="D2683" s="39"/>
      <c r="E2683" s="39"/>
      <c r="F2683" s="39"/>
      <c r="G2683" s="39"/>
      <c r="H2683" s="39"/>
      <c r="I2683" s="40"/>
      <c r="K2683" s="36"/>
      <c r="L2683" s="2"/>
      <c r="M2683" s="38"/>
      <c r="N2683" s="38"/>
      <c r="O2683" s="38"/>
    </row>
    <row r="2684">
      <c r="A2684" s="14"/>
      <c r="B2684" s="36"/>
      <c r="C2684" s="37"/>
      <c r="D2684" s="39"/>
      <c r="E2684" s="39"/>
      <c r="F2684" s="39"/>
      <c r="G2684" s="39"/>
      <c r="H2684" s="39"/>
      <c r="I2684" s="40"/>
      <c r="K2684" s="36"/>
      <c r="L2684" s="2"/>
      <c r="M2684" s="38"/>
      <c r="N2684" s="38"/>
      <c r="O2684" s="38"/>
    </row>
    <row r="2685">
      <c r="A2685" s="14"/>
      <c r="B2685" s="36"/>
      <c r="C2685" s="37"/>
      <c r="D2685" s="39"/>
      <c r="E2685" s="39"/>
      <c r="F2685" s="39"/>
      <c r="G2685" s="39"/>
      <c r="H2685" s="39"/>
      <c r="I2685" s="40"/>
      <c r="K2685" s="36"/>
      <c r="L2685" s="2"/>
      <c r="M2685" s="38"/>
      <c r="N2685" s="38"/>
      <c r="O2685" s="38"/>
    </row>
    <row r="2686">
      <c r="A2686" s="14"/>
      <c r="B2686" s="36"/>
      <c r="C2686" s="37"/>
      <c r="D2686" s="39"/>
      <c r="E2686" s="39"/>
      <c r="F2686" s="39"/>
      <c r="G2686" s="39"/>
      <c r="H2686" s="39"/>
      <c r="I2686" s="40"/>
      <c r="K2686" s="36"/>
      <c r="L2686" s="2"/>
      <c r="M2686" s="38"/>
      <c r="N2686" s="38"/>
      <c r="O2686" s="38"/>
    </row>
    <row r="2687">
      <c r="A2687" s="14"/>
      <c r="B2687" s="36"/>
      <c r="C2687" s="37"/>
      <c r="D2687" s="39"/>
      <c r="E2687" s="39"/>
      <c r="F2687" s="39"/>
      <c r="G2687" s="39"/>
      <c r="H2687" s="39"/>
      <c r="I2687" s="40"/>
      <c r="K2687" s="36"/>
      <c r="L2687" s="2"/>
      <c r="M2687" s="38"/>
      <c r="N2687" s="38"/>
      <c r="O2687" s="38"/>
    </row>
    <row r="2688">
      <c r="A2688" s="14"/>
      <c r="B2688" s="36"/>
      <c r="C2688" s="37"/>
      <c r="D2688" s="39"/>
      <c r="E2688" s="39"/>
      <c r="F2688" s="39"/>
      <c r="G2688" s="39"/>
      <c r="H2688" s="39"/>
      <c r="I2688" s="40"/>
      <c r="K2688" s="36"/>
      <c r="L2688" s="2"/>
      <c r="M2688" s="38"/>
      <c r="N2688" s="38"/>
      <c r="O2688" s="38"/>
    </row>
    <row r="2689">
      <c r="A2689" s="14"/>
      <c r="B2689" s="36"/>
      <c r="C2689" s="37"/>
      <c r="D2689" s="39"/>
      <c r="E2689" s="39"/>
      <c r="F2689" s="39"/>
      <c r="G2689" s="39"/>
      <c r="H2689" s="39"/>
      <c r="I2689" s="40"/>
      <c r="K2689" s="36"/>
      <c r="L2689" s="2"/>
      <c r="M2689" s="38"/>
      <c r="N2689" s="38"/>
      <c r="O2689" s="38"/>
    </row>
    <row r="2690">
      <c r="A2690" s="14"/>
      <c r="B2690" s="36"/>
      <c r="C2690" s="37"/>
      <c r="D2690" s="39"/>
      <c r="E2690" s="39"/>
      <c r="F2690" s="39"/>
      <c r="G2690" s="39"/>
      <c r="H2690" s="39"/>
      <c r="I2690" s="40"/>
      <c r="K2690" s="36"/>
      <c r="L2690" s="2"/>
      <c r="M2690" s="38"/>
      <c r="N2690" s="38"/>
      <c r="O2690" s="38"/>
    </row>
    <row r="2691">
      <c r="A2691" s="14"/>
      <c r="B2691" s="36"/>
      <c r="C2691" s="37"/>
      <c r="D2691" s="39"/>
      <c r="E2691" s="39"/>
      <c r="F2691" s="39"/>
      <c r="G2691" s="39"/>
      <c r="H2691" s="39"/>
      <c r="I2691" s="40"/>
      <c r="K2691" s="36"/>
      <c r="L2691" s="2"/>
      <c r="M2691" s="38"/>
      <c r="N2691" s="38"/>
      <c r="O2691" s="38"/>
    </row>
    <row r="2692">
      <c r="A2692" s="14"/>
      <c r="B2692" s="36"/>
      <c r="C2692" s="37"/>
      <c r="D2692" s="39"/>
      <c r="E2692" s="39"/>
      <c r="F2692" s="39"/>
      <c r="G2692" s="39"/>
      <c r="H2692" s="39"/>
      <c r="I2692" s="40"/>
      <c r="K2692" s="36"/>
      <c r="L2692" s="2"/>
      <c r="M2692" s="38"/>
      <c r="N2692" s="38"/>
      <c r="O2692" s="38"/>
    </row>
    <row r="2693">
      <c r="A2693" s="14"/>
      <c r="B2693" s="36"/>
      <c r="C2693" s="37"/>
      <c r="D2693" s="39"/>
      <c r="E2693" s="39"/>
      <c r="F2693" s="39"/>
      <c r="G2693" s="39"/>
      <c r="H2693" s="39"/>
      <c r="I2693" s="40"/>
      <c r="K2693" s="36"/>
      <c r="L2693" s="2"/>
      <c r="M2693" s="38"/>
      <c r="N2693" s="38"/>
      <c r="O2693" s="38"/>
    </row>
    <row r="2694">
      <c r="A2694" s="14"/>
      <c r="B2694" s="36"/>
      <c r="C2694" s="37"/>
      <c r="D2694" s="39"/>
      <c r="E2694" s="39"/>
      <c r="F2694" s="39"/>
      <c r="G2694" s="39"/>
      <c r="H2694" s="39"/>
      <c r="I2694" s="40"/>
      <c r="K2694" s="36"/>
      <c r="L2694" s="2"/>
      <c r="M2694" s="38"/>
      <c r="N2694" s="38"/>
      <c r="O2694" s="38"/>
    </row>
    <row r="2695">
      <c r="A2695" s="14"/>
      <c r="B2695" s="36"/>
      <c r="C2695" s="37"/>
      <c r="D2695" s="39"/>
      <c r="E2695" s="39"/>
      <c r="F2695" s="39"/>
      <c r="G2695" s="39"/>
      <c r="H2695" s="39"/>
      <c r="I2695" s="40"/>
      <c r="K2695" s="36"/>
      <c r="L2695" s="2"/>
      <c r="M2695" s="38"/>
      <c r="N2695" s="38"/>
      <c r="O2695" s="38"/>
    </row>
    <row r="2696">
      <c r="A2696" s="14"/>
      <c r="B2696" s="36"/>
      <c r="C2696" s="37"/>
      <c r="D2696" s="39"/>
      <c r="E2696" s="39"/>
      <c r="F2696" s="39"/>
      <c r="G2696" s="39"/>
      <c r="H2696" s="39"/>
      <c r="I2696" s="40"/>
      <c r="K2696" s="36"/>
      <c r="L2696" s="2"/>
      <c r="M2696" s="38"/>
      <c r="N2696" s="38"/>
      <c r="O2696" s="38"/>
    </row>
    <row r="2697">
      <c r="A2697" s="14"/>
      <c r="B2697" s="36"/>
      <c r="C2697" s="37"/>
      <c r="D2697" s="39"/>
      <c r="E2697" s="39"/>
      <c r="F2697" s="39"/>
      <c r="G2697" s="39"/>
      <c r="H2697" s="39"/>
      <c r="I2697" s="40"/>
      <c r="K2697" s="36"/>
      <c r="L2697" s="2"/>
      <c r="M2697" s="38"/>
      <c r="N2697" s="38"/>
      <c r="O2697" s="38"/>
    </row>
    <row r="2698">
      <c r="A2698" s="14"/>
      <c r="B2698" s="36"/>
      <c r="C2698" s="37"/>
      <c r="D2698" s="39"/>
      <c r="E2698" s="39"/>
      <c r="F2698" s="39"/>
      <c r="G2698" s="39"/>
      <c r="H2698" s="39"/>
      <c r="I2698" s="40"/>
      <c r="K2698" s="36"/>
      <c r="L2698" s="2"/>
      <c r="M2698" s="38"/>
      <c r="N2698" s="38"/>
      <c r="O2698" s="38"/>
    </row>
    <row r="2699">
      <c r="A2699" s="14"/>
      <c r="B2699" s="36"/>
      <c r="C2699" s="37"/>
      <c r="D2699" s="39"/>
      <c r="E2699" s="39"/>
      <c r="F2699" s="39"/>
      <c r="G2699" s="39"/>
      <c r="H2699" s="39"/>
      <c r="I2699" s="40"/>
      <c r="K2699" s="36"/>
      <c r="L2699" s="2"/>
      <c r="M2699" s="38"/>
      <c r="N2699" s="38"/>
      <c r="O2699" s="38"/>
    </row>
    <row r="2700">
      <c r="A2700" s="14"/>
      <c r="B2700" s="36"/>
      <c r="C2700" s="37"/>
      <c r="D2700" s="39"/>
      <c r="E2700" s="39"/>
      <c r="F2700" s="39"/>
      <c r="G2700" s="39"/>
      <c r="H2700" s="39"/>
      <c r="I2700" s="40"/>
      <c r="K2700" s="36"/>
      <c r="L2700" s="2"/>
      <c r="M2700" s="38"/>
      <c r="N2700" s="38"/>
      <c r="O2700" s="38"/>
    </row>
    <row r="2701">
      <c r="A2701" s="14"/>
      <c r="B2701" s="36"/>
      <c r="C2701" s="37"/>
      <c r="D2701" s="39"/>
      <c r="E2701" s="39"/>
      <c r="F2701" s="39"/>
      <c r="G2701" s="39"/>
      <c r="H2701" s="39"/>
      <c r="I2701" s="40"/>
      <c r="K2701" s="36"/>
      <c r="L2701" s="2"/>
      <c r="M2701" s="38"/>
      <c r="N2701" s="38"/>
      <c r="O2701" s="38"/>
    </row>
    <row r="2702">
      <c r="A2702" s="14"/>
      <c r="B2702" s="36"/>
      <c r="C2702" s="37"/>
      <c r="D2702" s="39"/>
      <c r="E2702" s="39"/>
      <c r="F2702" s="39"/>
      <c r="G2702" s="39"/>
      <c r="H2702" s="39"/>
      <c r="I2702" s="40"/>
      <c r="K2702" s="36"/>
      <c r="L2702" s="2"/>
      <c r="M2702" s="38"/>
      <c r="N2702" s="38"/>
      <c r="O2702" s="38"/>
    </row>
    <row r="2703">
      <c r="A2703" s="14"/>
      <c r="B2703" s="36"/>
      <c r="C2703" s="37"/>
      <c r="D2703" s="39"/>
      <c r="E2703" s="39"/>
      <c r="F2703" s="39"/>
      <c r="G2703" s="39"/>
      <c r="H2703" s="39"/>
      <c r="I2703" s="40"/>
      <c r="K2703" s="36"/>
      <c r="L2703" s="2"/>
      <c r="M2703" s="38"/>
      <c r="N2703" s="38"/>
      <c r="O2703" s="38"/>
    </row>
    <row r="2704">
      <c r="A2704" s="14"/>
      <c r="B2704" s="36"/>
      <c r="C2704" s="37"/>
      <c r="D2704" s="39"/>
      <c r="E2704" s="39"/>
      <c r="F2704" s="39"/>
      <c r="G2704" s="39"/>
      <c r="H2704" s="39"/>
      <c r="I2704" s="40"/>
      <c r="K2704" s="36"/>
      <c r="L2704" s="2"/>
      <c r="M2704" s="38"/>
      <c r="N2704" s="38"/>
      <c r="O2704" s="38"/>
    </row>
    <row r="2705">
      <c r="A2705" s="14"/>
      <c r="B2705" s="36"/>
      <c r="C2705" s="37"/>
      <c r="D2705" s="39"/>
      <c r="E2705" s="39"/>
      <c r="F2705" s="39"/>
      <c r="G2705" s="39"/>
      <c r="H2705" s="39"/>
      <c r="I2705" s="40"/>
      <c r="K2705" s="36"/>
      <c r="L2705" s="2"/>
      <c r="M2705" s="38"/>
      <c r="N2705" s="38"/>
      <c r="O2705" s="38"/>
    </row>
    <row r="2706">
      <c r="A2706" s="14"/>
      <c r="B2706" s="36"/>
      <c r="C2706" s="37"/>
      <c r="D2706" s="39"/>
      <c r="E2706" s="39"/>
      <c r="F2706" s="39"/>
      <c r="G2706" s="39"/>
      <c r="H2706" s="39"/>
      <c r="I2706" s="40"/>
      <c r="K2706" s="36"/>
      <c r="L2706" s="2"/>
      <c r="M2706" s="38"/>
      <c r="N2706" s="38"/>
      <c r="O2706" s="38"/>
    </row>
    <row r="2707">
      <c r="A2707" s="14"/>
      <c r="B2707" s="36"/>
      <c r="C2707" s="37"/>
      <c r="D2707" s="39"/>
      <c r="E2707" s="39"/>
      <c r="F2707" s="39"/>
      <c r="G2707" s="39"/>
      <c r="H2707" s="39"/>
      <c r="I2707" s="40"/>
      <c r="K2707" s="36"/>
      <c r="L2707" s="2"/>
      <c r="M2707" s="38"/>
      <c r="N2707" s="38"/>
      <c r="O2707" s="38"/>
    </row>
    <row r="2708">
      <c r="A2708" s="14"/>
      <c r="B2708" s="36"/>
      <c r="C2708" s="37"/>
      <c r="D2708" s="39"/>
      <c r="E2708" s="39"/>
      <c r="F2708" s="39"/>
      <c r="G2708" s="39"/>
      <c r="H2708" s="39"/>
      <c r="I2708" s="40"/>
      <c r="K2708" s="36"/>
      <c r="L2708" s="2"/>
      <c r="M2708" s="38"/>
      <c r="N2708" s="38"/>
      <c r="O2708" s="38"/>
    </row>
    <row r="2709">
      <c r="A2709" s="14"/>
      <c r="B2709" s="36"/>
      <c r="C2709" s="37"/>
      <c r="D2709" s="39"/>
      <c r="E2709" s="39"/>
      <c r="F2709" s="39"/>
      <c r="G2709" s="39"/>
      <c r="H2709" s="39"/>
      <c r="I2709" s="40"/>
      <c r="K2709" s="36"/>
      <c r="L2709" s="2"/>
      <c r="M2709" s="38"/>
      <c r="N2709" s="38"/>
      <c r="O2709" s="38"/>
    </row>
    <row r="2710">
      <c r="A2710" s="14"/>
      <c r="B2710" s="36"/>
      <c r="C2710" s="37"/>
      <c r="D2710" s="39"/>
      <c r="E2710" s="39"/>
      <c r="F2710" s="39"/>
      <c r="G2710" s="39"/>
      <c r="H2710" s="39"/>
      <c r="I2710" s="40"/>
      <c r="K2710" s="36"/>
      <c r="L2710" s="2"/>
      <c r="M2710" s="38"/>
      <c r="N2710" s="38"/>
      <c r="O2710" s="38"/>
    </row>
    <row r="2711">
      <c r="A2711" s="14"/>
      <c r="B2711" s="36"/>
      <c r="C2711" s="37"/>
      <c r="D2711" s="39"/>
      <c r="E2711" s="39"/>
      <c r="F2711" s="39"/>
      <c r="G2711" s="39"/>
      <c r="H2711" s="39"/>
      <c r="I2711" s="40"/>
      <c r="K2711" s="36"/>
      <c r="L2711" s="2"/>
      <c r="M2711" s="38"/>
      <c r="N2711" s="38"/>
      <c r="O2711" s="38"/>
    </row>
    <row r="2712">
      <c r="A2712" s="14"/>
      <c r="B2712" s="36"/>
      <c r="C2712" s="37"/>
      <c r="D2712" s="39"/>
      <c r="E2712" s="39"/>
      <c r="F2712" s="39"/>
      <c r="G2712" s="39"/>
      <c r="H2712" s="39"/>
      <c r="I2712" s="40"/>
      <c r="K2712" s="36"/>
      <c r="L2712" s="2"/>
      <c r="M2712" s="38"/>
      <c r="N2712" s="38"/>
      <c r="O2712" s="38"/>
    </row>
    <row r="2713">
      <c r="A2713" s="14"/>
      <c r="B2713" s="36"/>
      <c r="C2713" s="37"/>
      <c r="D2713" s="39"/>
      <c r="E2713" s="39"/>
      <c r="F2713" s="39"/>
      <c r="G2713" s="39"/>
      <c r="H2713" s="39"/>
      <c r="I2713" s="40"/>
      <c r="K2713" s="36"/>
      <c r="L2713" s="2"/>
      <c r="M2713" s="38"/>
      <c r="N2713" s="38"/>
      <c r="O2713" s="38"/>
    </row>
    <row r="2714">
      <c r="A2714" s="14"/>
      <c r="B2714" s="36"/>
      <c r="C2714" s="37"/>
      <c r="D2714" s="39"/>
      <c r="E2714" s="39"/>
      <c r="F2714" s="39"/>
      <c r="G2714" s="39"/>
      <c r="H2714" s="39"/>
      <c r="I2714" s="40"/>
      <c r="K2714" s="36"/>
      <c r="L2714" s="2"/>
      <c r="M2714" s="38"/>
      <c r="N2714" s="38"/>
      <c r="O2714" s="38"/>
    </row>
    <row r="2715">
      <c r="A2715" s="14"/>
      <c r="B2715" s="36"/>
      <c r="C2715" s="37"/>
      <c r="D2715" s="39"/>
      <c r="E2715" s="39"/>
      <c r="F2715" s="39"/>
      <c r="G2715" s="39"/>
      <c r="H2715" s="39"/>
      <c r="I2715" s="40"/>
      <c r="K2715" s="36"/>
      <c r="L2715" s="2"/>
      <c r="M2715" s="38"/>
      <c r="N2715" s="38"/>
      <c r="O2715" s="38"/>
    </row>
    <row r="2716">
      <c r="A2716" s="14"/>
      <c r="B2716" s="36"/>
      <c r="C2716" s="37"/>
      <c r="D2716" s="39"/>
      <c r="E2716" s="39"/>
      <c r="F2716" s="39"/>
      <c r="G2716" s="39"/>
      <c r="H2716" s="39"/>
      <c r="I2716" s="40"/>
      <c r="K2716" s="36"/>
      <c r="L2716" s="2"/>
      <c r="M2716" s="38"/>
      <c r="N2716" s="38"/>
      <c r="O2716" s="38"/>
    </row>
    <row r="2717">
      <c r="A2717" s="14"/>
      <c r="B2717" s="36"/>
      <c r="C2717" s="37"/>
      <c r="D2717" s="39"/>
      <c r="E2717" s="39"/>
      <c r="F2717" s="39"/>
      <c r="G2717" s="39"/>
      <c r="H2717" s="39"/>
      <c r="I2717" s="40"/>
      <c r="K2717" s="36"/>
      <c r="L2717" s="2"/>
      <c r="M2717" s="38"/>
      <c r="N2717" s="38"/>
      <c r="O2717" s="38"/>
    </row>
    <row r="2718">
      <c r="A2718" s="14"/>
      <c r="B2718" s="36"/>
      <c r="C2718" s="37"/>
      <c r="D2718" s="39"/>
      <c r="E2718" s="39"/>
      <c r="F2718" s="39"/>
      <c r="G2718" s="39"/>
      <c r="H2718" s="39"/>
      <c r="I2718" s="40"/>
      <c r="K2718" s="36"/>
      <c r="L2718" s="2"/>
      <c r="M2718" s="38"/>
      <c r="N2718" s="38"/>
      <c r="O2718" s="38"/>
    </row>
    <row r="2719">
      <c r="A2719" s="14"/>
      <c r="B2719" s="36"/>
      <c r="C2719" s="37"/>
      <c r="D2719" s="39"/>
      <c r="E2719" s="39"/>
      <c r="F2719" s="39"/>
      <c r="G2719" s="39"/>
      <c r="H2719" s="39"/>
      <c r="I2719" s="40"/>
      <c r="K2719" s="36"/>
      <c r="L2719" s="2"/>
      <c r="M2719" s="38"/>
      <c r="N2719" s="38"/>
      <c r="O2719" s="38"/>
    </row>
    <row r="2720">
      <c r="A2720" s="14"/>
      <c r="B2720" s="36"/>
      <c r="C2720" s="37"/>
      <c r="D2720" s="39"/>
      <c r="E2720" s="39"/>
      <c r="F2720" s="39"/>
      <c r="G2720" s="39"/>
      <c r="H2720" s="39"/>
      <c r="I2720" s="40"/>
      <c r="K2720" s="36"/>
      <c r="L2720" s="2"/>
      <c r="M2720" s="38"/>
      <c r="N2720" s="38"/>
      <c r="O2720" s="38"/>
    </row>
    <row r="2721">
      <c r="A2721" s="14"/>
      <c r="B2721" s="36"/>
      <c r="C2721" s="37"/>
      <c r="D2721" s="39"/>
      <c r="E2721" s="39"/>
      <c r="F2721" s="39"/>
      <c r="G2721" s="39"/>
      <c r="H2721" s="39"/>
      <c r="I2721" s="40"/>
      <c r="K2721" s="36"/>
      <c r="L2721" s="2"/>
      <c r="M2721" s="38"/>
      <c r="N2721" s="38"/>
      <c r="O2721" s="38"/>
    </row>
    <row r="2722">
      <c r="A2722" s="14"/>
      <c r="B2722" s="36"/>
      <c r="C2722" s="37"/>
      <c r="D2722" s="39"/>
      <c r="E2722" s="39"/>
      <c r="F2722" s="39"/>
      <c r="G2722" s="39"/>
      <c r="H2722" s="39"/>
      <c r="I2722" s="40"/>
      <c r="K2722" s="36"/>
      <c r="L2722" s="2"/>
      <c r="M2722" s="38"/>
      <c r="N2722" s="38"/>
      <c r="O2722" s="38"/>
    </row>
    <row r="2723">
      <c r="A2723" s="14"/>
      <c r="B2723" s="36"/>
      <c r="C2723" s="37"/>
      <c r="D2723" s="39"/>
      <c r="E2723" s="39"/>
      <c r="F2723" s="39"/>
      <c r="G2723" s="39"/>
      <c r="H2723" s="39"/>
      <c r="I2723" s="40"/>
      <c r="K2723" s="36"/>
      <c r="L2723" s="2"/>
      <c r="M2723" s="38"/>
      <c r="N2723" s="38"/>
      <c r="O2723" s="38"/>
    </row>
    <row r="2724">
      <c r="A2724" s="14"/>
      <c r="B2724" s="36"/>
      <c r="C2724" s="37"/>
      <c r="D2724" s="39"/>
      <c r="E2724" s="39"/>
      <c r="F2724" s="39"/>
      <c r="G2724" s="39"/>
      <c r="H2724" s="39"/>
      <c r="I2724" s="40"/>
      <c r="K2724" s="36"/>
      <c r="L2724" s="2"/>
      <c r="M2724" s="38"/>
      <c r="N2724" s="38"/>
      <c r="O2724" s="38"/>
    </row>
    <row r="2725">
      <c r="A2725" s="14"/>
      <c r="B2725" s="36"/>
      <c r="C2725" s="37"/>
      <c r="D2725" s="39"/>
      <c r="E2725" s="39"/>
      <c r="F2725" s="39"/>
      <c r="G2725" s="39"/>
      <c r="H2725" s="39"/>
      <c r="I2725" s="40"/>
      <c r="K2725" s="36"/>
      <c r="L2725" s="2"/>
      <c r="M2725" s="38"/>
      <c r="N2725" s="38"/>
      <c r="O2725" s="38"/>
    </row>
    <row r="2726">
      <c r="A2726" s="14"/>
      <c r="B2726" s="36"/>
      <c r="C2726" s="37"/>
      <c r="D2726" s="39"/>
      <c r="E2726" s="39"/>
      <c r="F2726" s="39"/>
      <c r="G2726" s="39"/>
      <c r="H2726" s="39"/>
      <c r="I2726" s="40"/>
      <c r="K2726" s="36"/>
      <c r="L2726" s="2"/>
      <c r="M2726" s="38"/>
      <c r="N2726" s="38"/>
      <c r="O2726" s="38"/>
    </row>
    <row r="2727">
      <c r="A2727" s="14"/>
      <c r="B2727" s="36"/>
      <c r="C2727" s="37"/>
      <c r="D2727" s="39"/>
      <c r="E2727" s="39"/>
      <c r="F2727" s="39"/>
      <c r="G2727" s="39"/>
      <c r="H2727" s="39"/>
      <c r="I2727" s="40"/>
      <c r="K2727" s="36"/>
      <c r="L2727" s="2"/>
      <c r="M2727" s="38"/>
      <c r="N2727" s="38"/>
      <c r="O2727" s="38"/>
    </row>
    <row r="2728">
      <c r="A2728" s="14"/>
      <c r="B2728" s="36"/>
      <c r="C2728" s="37"/>
      <c r="D2728" s="39"/>
      <c r="E2728" s="39"/>
      <c r="F2728" s="39"/>
      <c r="G2728" s="39"/>
      <c r="H2728" s="39"/>
      <c r="I2728" s="40"/>
      <c r="K2728" s="36"/>
      <c r="L2728" s="2"/>
      <c r="M2728" s="38"/>
      <c r="N2728" s="38"/>
      <c r="O2728" s="38"/>
    </row>
    <row r="2729">
      <c r="A2729" s="14"/>
      <c r="B2729" s="36"/>
      <c r="C2729" s="37"/>
      <c r="D2729" s="39"/>
      <c r="E2729" s="39"/>
      <c r="F2729" s="39"/>
      <c r="G2729" s="39"/>
      <c r="H2729" s="39"/>
      <c r="I2729" s="40"/>
      <c r="K2729" s="36"/>
      <c r="L2729" s="2"/>
      <c r="M2729" s="38"/>
      <c r="N2729" s="38"/>
      <c r="O2729" s="38"/>
    </row>
    <row r="2730">
      <c r="A2730" s="14"/>
      <c r="B2730" s="36"/>
      <c r="C2730" s="37"/>
      <c r="D2730" s="39"/>
      <c r="E2730" s="39"/>
      <c r="F2730" s="39"/>
      <c r="G2730" s="39"/>
      <c r="H2730" s="39"/>
      <c r="I2730" s="40"/>
      <c r="K2730" s="36"/>
      <c r="L2730" s="2"/>
      <c r="M2730" s="38"/>
      <c r="N2730" s="38"/>
      <c r="O2730" s="38"/>
    </row>
    <row r="2731">
      <c r="A2731" s="14"/>
      <c r="B2731" s="36"/>
      <c r="C2731" s="37"/>
      <c r="D2731" s="39"/>
      <c r="E2731" s="39"/>
      <c r="F2731" s="39"/>
      <c r="G2731" s="39"/>
      <c r="H2731" s="39"/>
      <c r="I2731" s="40"/>
      <c r="K2731" s="36"/>
      <c r="L2731" s="2"/>
      <c r="M2731" s="38"/>
      <c r="N2731" s="38"/>
      <c r="O2731" s="38"/>
    </row>
    <row r="2732">
      <c r="A2732" s="14"/>
      <c r="B2732" s="36"/>
      <c r="C2732" s="37"/>
      <c r="D2732" s="39"/>
      <c r="E2732" s="39"/>
      <c r="F2732" s="39"/>
      <c r="G2732" s="39"/>
      <c r="H2732" s="39"/>
      <c r="I2732" s="40"/>
      <c r="K2732" s="36"/>
      <c r="L2732" s="2"/>
      <c r="M2732" s="38"/>
      <c r="N2732" s="38"/>
      <c r="O2732" s="38"/>
    </row>
    <row r="2733">
      <c r="A2733" s="14"/>
      <c r="B2733" s="36"/>
      <c r="C2733" s="37"/>
      <c r="D2733" s="39"/>
      <c r="E2733" s="39"/>
      <c r="F2733" s="39"/>
      <c r="G2733" s="39"/>
      <c r="H2733" s="39"/>
      <c r="I2733" s="40"/>
      <c r="K2733" s="36"/>
      <c r="L2733" s="2"/>
      <c r="M2733" s="38"/>
      <c r="N2733" s="38"/>
      <c r="O2733" s="38"/>
    </row>
    <row r="2734">
      <c r="A2734" s="14"/>
      <c r="B2734" s="36"/>
      <c r="C2734" s="37"/>
      <c r="D2734" s="39"/>
      <c r="E2734" s="39"/>
      <c r="F2734" s="39"/>
      <c r="G2734" s="39"/>
      <c r="H2734" s="39"/>
      <c r="I2734" s="40"/>
      <c r="K2734" s="36"/>
      <c r="L2734" s="2"/>
      <c r="M2734" s="38"/>
      <c r="N2734" s="38"/>
      <c r="O2734" s="38"/>
    </row>
    <row r="2735">
      <c r="A2735" s="14"/>
      <c r="B2735" s="36"/>
      <c r="C2735" s="37"/>
      <c r="D2735" s="39"/>
      <c r="E2735" s="39"/>
      <c r="F2735" s="39"/>
      <c r="G2735" s="39"/>
      <c r="H2735" s="39"/>
      <c r="I2735" s="40"/>
      <c r="K2735" s="36"/>
      <c r="L2735" s="2"/>
      <c r="M2735" s="38"/>
      <c r="N2735" s="38"/>
      <c r="O2735" s="38"/>
    </row>
    <row r="2736">
      <c r="A2736" s="14"/>
      <c r="B2736" s="36"/>
      <c r="C2736" s="37"/>
      <c r="D2736" s="39"/>
      <c r="E2736" s="39"/>
      <c r="F2736" s="39"/>
      <c r="G2736" s="39"/>
      <c r="H2736" s="39"/>
      <c r="I2736" s="40"/>
      <c r="K2736" s="36"/>
      <c r="L2736" s="2"/>
      <c r="M2736" s="38"/>
      <c r="N2736" s="38"/>
      <c r="O2736" s="38"/>
    </row>
    <row r="2737">
      <c r="A2737" s="14"/>
      <c r="B2737" s="36"/>
      <c r="C2737" s="37"/>
      <c r="D2737" s="39"/>
      <c r="E2737" s="39"/>
      <c r="F2737" s="39"/>
      <c r="G2737" s="39"/>
      <c r="H2737" s="39"/>
      <c r="I2737" s="40"/>
      <c r="K2737" s="36"/>
      <c r="L2737" s="2"/>
      <c r="M2737" s="38"/>
      <c r="N2737" s="38"/>
      <c r="O2737" s="38"/>
    </row>
    <row r="2738">
      <c r="A2738" s="14"/>
      <c r="B2738" s="36"/>
      <c r="C2738" s="37"/>
      <c r="D2738" s="39"/>
      <c r="E2738" s="39"/>
      <c r="F2738" s="39"/>
      <c r="G2738" s="39"/>
      <c r="H2738" s="39"/>
      <c r="I2738" s="40"/>
      <c r="K2738" s="36"/>
      <c r="L2738" s="2"/>
      <c r="M2738" s="38"/>
      <c r="N2738" s="38"/>
      <c r="O2738" s="38"/>
    </row>
    <row r="2739">
      <c r="A2739" s="14"/>
      <c r="B2739" s="36"/>
      <c r="C2739" s="37"/>
      <c r="D2739" s="39"/>
      <c r="E2739" s="39"/>
      <c r="F2739" s="39"/>
      <c r="G2739" s="39"/>
      <c r="H2739" s="39"/>
      <c r="I2739" s="40"/>
      <c r="K2739" s="36"/>
      <c r="L2739" s="2"/>
      <c r="M2739" s="38"/>
      <c r="N2739" s="38"/>
      <c r="O2739" s="38"/>
    </row>
    <row r="2740">
      <c r="A2740" s="14"/>
      <c r="B2740" s="36"/>
      <c r="C2740" s="37"/>
      <c r="D2740" s="39"/>
      <c r="E2740" s="39"/>
      <c r="F2740" s="39"/>
      <c r="G2740" s="39"/>
      <c r="H2740" s="39"/>
      <c r="I2740" s="40"/>
      <c r="K2740" s="36"/>
      <c r="L2740" s="2"/>
      <c r="M2740" s="38"/>
      <c r="N2740" s="38"/>
      <c r="O2740" s="38"/>
    </row>
    <row r="2741">
      <c r="A2741" s="14"/>
      <c r="B2741" s="36"/>
      <c r="C2741" s="37"/>
      <c r="D2741" s="39"/>
      <c r="E2741" s="39"/>
      <c r="F2741" s="39"/>
      <c r="G2741" s="39"/>
      <c r="H2741" s="39"/>
      <c r="I2741" s="40"/>
      <c r="K2741" s="36"/>
      <c r="L2741" s="2"/>
      <c r="M2741" s="38"/>
      <c r="N2741" s="38"/>
      <c r="O2741" s="38"/>
    </row>
    <row r="2742">
      <c r="A2742" s="14"/>
      <c r="B2742" s="36"/>
      <c r="C2742" s="37"/>
      <c r="D2742" s="39"/>
      <c r="E2742" s="39"/>
      <c r="F2742" s="39"/>
      <c r="G2742" s="39"/>
      <c r="H2742" s="39"/>
      <c r="I2742" s="40"/>
      <c r="K2742" s="36"/>
      <c r="L2742" s="2"/>
      <c r="M2742" s="38"/>
      <c r="N2742" s="38"/>
      <c r="O2742" s="38"/>
    </row>
    <row r="2743">
      <c r="A2743" s="14"/>
      <c r="B2743" s="36"/>
      <c r="C2743" s="37"/>
      <c r="D2743" s="39"/>
      <c r="E2743" s="39"/>
      <c r="F2743" s="39"/>
      <c r="G2743" s="39"/>
      <c r="H2743" s="39"/>
      <c r="I2743" s="40"/>
      <c r="K2743" s="36"/>
      <c r="L2743" s="2"/>
      <c r="M2743" s="38"/>
      <c r="N2743" s="38"/>
      <c r="O2743" s="38"/>
    </row>
    <row r="2744">
      <c r="A2744" s="14"/>
      <c r="B2744" s="36"/>
      <c r="C2744" s="37"/>
      <c r="D2744" s="39"/>
      <c r="E2744" s="39"/>
      <c r="F2744" s="39"/>
      <c r="G2744" s="39"/>
      <c r="H2744" s="39"/>
      <c r="I2744" s="40"/>
      <c r="K2744" s="36"/>
      <c r="L2744" s="2"/>
      <c r="M2744" s="38"/>
      <c r="N2744" s="38"/>
      <c r="O2744" s="38"/>
    </row>
    <row r="2745">
      <c r="A2745" s="14"/>
      <c r="B2745" s="36"/>
      <c r="C2745" s="37"/>
      <c r="D2745" s="39"/>
      <c r="E2745" s="39"/>
      <c r="F2745" s="39"/>
      <c r="G2745" s="39"/>
      <c r="H2745" s="39"/>
      <c r="I2745" s="40"/>
      <c r="K2745" s="36"/>
      <c r="L2745" s="2"/>
      <c r="M2745" s="38"/>
      <c r="N2745" s="38"/>
      <c r="O2745" s="38"/>
    </row>
    <row r="2746">
      <c r="A2746" s="14"/>
      <c r="B2746" s="36"/>
      <c r="C2746" s="37"/>
      <c r="D2746" s="39"/>
      <c r="E2746" s="39"/>
      <c r="F2746" s="39"/>
      <c r="G2746" s="39"/>
      <c r="H2746" s="39"/>
      <c r="I2746" s="40"/>
      <c r="K2746" s="36"/>
      <c r="L2746" s="2"/>
      <c r="M2746" s="38"/>
      <c r="N2746" s="38"/>
      <c r="O2746" s="38"/>
    </row>
    <row r="2747">
      <c r="A2747" s="14"/>
      <c r="B2747" s="36"/>
      <c r="C2747" s="37"/>
      <c r="D2747" s="39"/>
      <c r="E2747" s="39"/>
      <c r="F2747" s="39"/>
      <c r="G2747" s="39"/>
      <c r="H2747" s="39"/>
      <c r="I2747" s="40"/>
      <c r="K2747" s="36"/>
      <c r="L2747" s="2"/>
      <c r="M2747" s="38"/>
      <c r="N2747" s="38"/>
      <c r="O2747" s="38"/>
    </row>
    <row r="2748">
      <c r="A2748" s="14"/>
      <c r="B2748" s="36"/>
      <c r="C2748" s="37"/>
      <c r="D2748" s="39"/>
      <c r="E2748" s="39"/>
      <c r="F2748" s="39"/>
      <c r="G2748" s="39"/>
      <c r="H2748" s="39"/>
      <c r="I2748" s="40"/>
      <c r="K2748" s="36"/>
      <c r="L2748" s="2"/>
      <c r="M2748" s="38"/>
      <c r="N2748" s="38"/>
      <c r="O2748" s="38"/>
    </row>
    <row r="2749">
      <c r="A2749" s="14"/>
      <c r="B2749" s="36"/>
      <c r="C2749" s="37"/>
      <c r="D2749" s="39"/>
      <c r="E2749" s="39"/>
      <c r="F2749" s="39"/>
      <c r="G2749" s="39"/>
      <c r="H2749" s="39"/>
      <c r="I2749" s="40"/>
      <c r="K2749" s="36"/>
      <c r="L2749" s="2"/>
      <c r="M2749" s="38"/>
      <c r="N2749" s="38"/>
      <c r="O2749" s="38"/>
    </row>
    <row r="2750">
      <c r="A2750" s="14"/>
      <c r="B2750" s="36"/>
      <c r="C2750" s="37"/>
      <c r="D2750" s="39"/>
      <c r="E2750" s="39"/>
      <c r="F2750" s="39"/>
      <c r="G2750" s="39"/>
      <c r="H2750" s="39"/>
      <c r="I2750" s="40"/>
      <c r="K2750" s="36"/>
      <c r="L2750" s="2"/>
      <c r="M2750" s="38"/>
      <c r="N2750" s="38"/>
      <c r="O2750" s="38"/>
    </row>
    <row r="2751">
      <c r="A2751" s="14"/>
      <c r="B2751" s="36"/>
      <c r="C2751" s="37"/>
      <c r="D2751" s="39"/>
      <c r="E2751" s="39"/>
      <c r="F2751" s="39"/>
      <c r="G2751" s="39"/>
      <c r="H2751" s="39"/>
      <c r="I2751" s="40"/>
      <c r="K2751" s="36"/>
      <c r="L2751" s="2"/>
      <c r="M2751" s="38"/>
      <c r="N2751" s="38"/>
      <c r="O2751" s="38"/>
    </row>
    <row r="2752">
      <c r="A2752" s="14"/>
      <c r="B2752" s="36"/>
      <c r="C2752" s="37"/>
      <c r="D2752" s="39"/>
      <c r="E2752" s="39"/>
      <c r="F2752" s="39"/>
      <c r="G2752" s="39"/>
      <c r="H2752" s="39"/>
      <c r="I2752" s="40"/>
      <c r="K2752" s="36"/>
      <c r="L2752" s="2"/>
      <c r="M2752" s="38"/>
      <c r="N2752" s="38"/>
      <c r="O2752" s="38"/>
    </row>
    <row r="2753">
      <c r="A2753" s="14"/>
      <c r="B2753" s="36"/>
      <c r="C2753" s="37"/>
      <c r="D2753" s="39"/>
      <c r="E2753" s="39"/>
      <c r="F2753" s="39"/>
      <c r="G2753" s="39"/>
      <c r="H2753" s="39"/>
      <c r="I2753" s="40"/>
      <c r="K2753" s="36"/>
      <c r="L2753" s="2"/>
      <c r="M2753" s="38"/>
      <c r="N2753" s="38"/>
      <c r="O2753" s="38"/>
    </row>
    <row r="2754">
      <c r="A2754" s="14"/>
      <c r="B2754" s="36"/>
      <c r="C2754" s="37"/>
      <c r="D2754" s="39"/>
      <c r="E2754" s="39"/>
      <c r="F2754" s="39"/>
      <c r="G2754" s="39"/>
      <c r="H2754" s="39"/>
      <c r="I2754" s="40"/>
      <c r="K2754" s="36"/>
      <c r="L2754" s="2"/>
      <c r="M2754" s="38"/>
      <c r="N2754" s="38"/>
      <c r="O2754" s="38"/>
    </row>
    <row r="2755">
      <c r="A2755" s="14"/>
      <c r="B2755" s="36"/>
      <c r="C2755" s="37"/>
      <c r="D2755" s="39"/>
      <c r="E2755" s="39"/>
      <c r="F2755" s="39"/>
      <c r="G2755" s="39"/>
      <c r="H2755" s="39"/>
      <c r="I2755" s="40"/>
      <c r="K2755" s="36"/>
      <c r="L2755" s="2"/>
      <c r="M2755" s="38"/>
      <c r="N2755" s="38"/>
      <c r="O2755" s="38"/>
    </row>
    <row r="2756">
      <c r="A2756" s="14"/>
      <c r="B2756" s="36"/>
      <c r="C2756" s="37"/>
      <c r="D2756" s="39"/>
      <c r="E2756" s="39"/>
      <c r="F2756" s="39"/>
      <c r="G2756" s="39"/>
      <c r="H2756" s="39"/>
      <c r="I2756" s="40"/>
      <c r="K2756" s="36"/>
      <c r="L2756" s="2"/>
      <c r="M2756" s="38"/>
      <c r="N2756" s="38"/>
      <c r="O2756" s="38"/>
    </row>
    <row r="2757">
      <c r="A2757" s="14"/>
      <c r="B2757" s="36"/>
      <c r="C2757" s="37"/>
      <c r="D2757" s="39"/>
      <c r="E2757" s="39"/>
      <c r="F2757" s="39"/>
      <c r="G2757" s="39"/>
      <c r="H2757" s="39"/>
      <c r="I2757" s="40"/>
      <c r="K2757" s="36"/>
      <c r="L2757" s="2"/>
      <c r="M2757" s="38"/>
      <c r="N2757" s="38"/>
      <c r="O2757" s="38"/>
    </row>
    <row r="2758">
      <c r="A2758" s="14"/>
      <c r="B2758" s="36"/>
      <c r="C2758" s="37"/>
      <c r="D2758" s="39"/>
      <c r="E2758" s="39"/>
      <c r="F2758" s="39"/>
      <c r="G2758" s="39"/>
      <c r="H2758" s="39"/>
      <c r="I2758" s="40"/>
      <c r="K2758" s="36"/>
      <c r="L2758" s="2"/>
      <c r="M2758" s="38"/>
      <c r="N2758" s="38"/>
      <c r="O2758" s="38"/>
    </row>
    <row r="2759">
      <c r="A2759" s="14"/>
      <c r="B2759" s="36"/>
      <c r="C2759" s="37"/>
      <c r="D2759" s="39"/>
      <c r="E2759" s="39"/>
      <c r="F2759" s="39"/>
      <c r="G2759" s="39"/>
      <c r="H2759" s="39"/>
      <c r="I2759" s="40"/>
      <c r="K2759" s="36"/>
      <c r="L2759" s="2"/>
      <c r="M2759" s="38"/>
      <c r="N2759" s="38"/>
      <c r="O2759" s="38"/>
    </row>
    <row r="2760">
      <c r="A2760" s="14"/>
      <c r="B2760" s="36"/>
      <c r="C2760" s="37"/>
      <c r="D2760" s="39"/>
      <c r="E2760" s="39"/>
      <c r="F2760" s="39"/>
      <c r="G2760" s="39"/>
      <c r="H2760" s="39"/>
      <c r="I2760" s="40"/>
      <c r="K2760" s="36"/>
      <c r="L2760" s="2"/>
      <c r="M2760" s="38"/>
      <c r="N2760" s="38"/>
      <c r="O2760" s="38"/>
    </row>
    <row r="2761">
      <c r="A2761" s="14"/>
      <c r="B2761" s="36"/>
      <c r="C2761" s="37"/>
      <c r="D2761" s="39"/>
      <c r="E2761" s="39"/>
      <c r="F2761" s="39"/>
      <c r="G2761" s="39"/>
      <c r="H2761" s="39"/>
      <c r="I2761" s="40"/>
      <c r="K2761" s="36"/>
      <c r="L2761" s="2"/>
      <c r="M2761" s="38"/>
      <c r="N2761" s="38"/>
      <c r="O2761" s="38"/>
    </row>
    <row r="2762">
      <c r="A2762" s="14"/>
      <c r="B2762" s="36"/>
      <c r="C2762" s="37"/>
      <c r="D2762" s="39"/>
      <c r="E2762" s="39"/>
      <c r="F2762" s="39"/>
      <c r="G2762" s="39"/>
      <c r="H2762" s="39"/>
      <c r="I2762" s="40"/>
      <c r="K2762" s="36"/>
      <c r="L2762" s="2"/>
      <c r="M2762" s="38"/>
      <c r="N2762" s="38"/>
      <c r="O2762" s="38"/>
    </row>
    <row r="2763">
      <c r="A2763" s="14"/>
      <c r="B2763" s="36"/>
      <c r="C2763" s="37"/>
      <c r="D2763" s="39"/>
      <c r="E2763" s="39"/>
      <c r="F2763" s="39"/>
      <c r="G2763" s="39"/>
      <c r="H2763" s="39"/>
      <c r="I2763" s="40"/>
      <c r="K2763" s="36"/>
      <c r="L2763" s="2"/>
      <c r="M2763" s="38"/>
      <c r="N2763" s="38"/>
      <c r="O2763" s="38"/>
    </row>
    <row r="2764">
      <c r="A2764" s="14"/>
      <c r="B2764" s="36"/>
      <c r="C2764" s="37"/>
      <c r="D2764" s="39"/>
      <c r="E2764" s="39"/>
      <c r="F2764" s="39"/>
      <c r="G2764" s="39"/>
      <c r="H2764" s="39"/>
      <c r="I2764" s="40"/>
      <c r="K2764" s="36"/>
      <c r="L2764" s="2"/>
      <c r="M2764" s="38"/>
      <c r="N2764" s="38"/>
      <c r="O2764" s="38"/>
    </row>
    <row r="2765">
      <c r="A2765" s="14"/>
      <c r="B2765" s="36"/>
      <c r="C2765" s="37"/>
      <c r="D2765" s="39"/>
      <c r="E2765" s="39"/>
      <c r="F2765" s="39"/>
      <c r="G2765" s="39"/>
      <c r="H2765" s="39"/>
      <c r="I2765" s="40"/>
      <c r="K2765" s="36"/>
      <c r="L2765" s="2"/>
      <c r="M2765" s="38"/>
      <c r="N2765" s="38"/>
      <c r="O2765" s="38"/>
    </row>
    <row r="2766">
      <c r="A2766" s="14"/>
      <c r="B2766" s="36"/>
      <c r="C2766" s="37"/>
      <c r="D2766" s="39"/>
      <c r="E2766" s="39"/>
      <c r="F2766" s="39"/>
      <c r="G2766" s="39"/>
      <c r="H2766" s="39"/>
      <c r="I2766" s="40"/>
      <c r="K2766" s="36"/>
      <c r="L2766" s="2"/>
      <c r="M2766" s="38"/>
      <c r="N2766" s="38"/>
      <c r="O2766" s="38"/>
    </row>
    <row r="2767">
      <c r="A2767" s="14"/>
      <c r="B2767" s="36"/>
      <c r="C2767" s="37"/>
      <c r="D2767" s="39"/>
      <c r="E2767" s="39"/>
      <c r="F2767" s="39"/>
      <c r="G2767" s="39"/>
      <c r="H2767" s="39"/>
      <c r="I2767" s="40"/>
      <c r="K2767" s="36"/>
      <c r="L2767" s="2"/>
      <c r="M2767" s="38"/>
      <c r="N2767" s="38"/>
      <c r="O2767" s="38"/>
    </row>
    <row r="2768">
      <c r="A2768" s="14"/>
      <c r="B2768" s="36"/>
      <c r="C2768" s="37"/>
      <c r="D2768" s="39"/>
      <c r="E2768" s="39"/>
      <c r="F2768" s="39"/>
      <c r="G2768" s="39"/>
      <c r="H2768" s="39"/>
      <c r="I2768" s="40"/>
      <c r="K2768" s="36"/>
      <c r="L2768" s="2"/>
      <c r="M2768" s="38"/>
      <c r="N2768" s="38"/>
      <c r="O2768" s="38"/>
    </row>
    <row r="2769">
      <c r="A2769" s="14"/>
      <c r="B2769" s="36"/>
      <c r="C2769" s="37"/>
      <c r="D2769" s="39"/>
      <c r="E2769" s="39"/>
      <c r="F2769" s="39"/>
      <c r="G2769" s="39"/>
      <c r="H2769" s="39"/>
      <c r="I2769" s="40"/>
      <c r="K2769" s="36"/>
      <c r="L2769" s="2"/>
      <c r="M2769" s="38"/>
      <c r="N2769" s="38"/>
      <c r="O2769" s="38"/>
    </row>
    <row r="2770">
      <c r="A2770" s="14"/>
      <c r="B2770" s="36"/>
      <c r="C2770" s="37"/>
      <c r="D2770" s="39"/>
      <c r="E2770" s="39"/>
      <c r="F2770" s="39"/>
      <c r="G2770" s="39"/>
      <c r="H2770" s="39"/>
      <c r="I2770" s="40"/>
      <c r="K2770" s="36"/>
      <c r="L2770" s="2"/>
      <c r="M2770" s="38"/>
      <c r="N2770" s="38"/>
      <c r="O2770" s="38"/>
    </row>
    <row r="2771">
      <c r="A2771" s="14"/>
      <c r="B2771" s="36"/>
      <c r="C2771" s="37"/>
      <c r="D2771" s="39"/>
      <c r="E2771" s="39"/>
      <c r="F2771" s="39"/>
      <c r="G2771" s="39"/>
      <c r="H2771" s="39"/>
      <c r="I2771" s="40"/>
      <c r="K2771" s="36"/>
      <c r="L2771" s="2"/>
      <c r="M2771" s="38"/>
      <c r="N2771" s="38"/>
      <c r="O2771" s="38"/>
    </row>
    <row r="2772">
      <c r="A2772" s="14"/>
      <c r="B2772" s="36"/>
      <c r="C2772" s="37"/>
      <c r="D2772" s="39"/>
      <c r="E2772" s="39"/>
      <c r="F2772" s="39"/>
      <c r="G2772" s="39"/>
      <c r="H2772" s="39"/>
      <c r="I2772" s="40"/>
      <c r="K2772" s="36"/>
      <c r="L2772" s="2"/>
      <c r="M2772" s="38"/>
      <c r="N2772" s="38"/>
      <c r="O2772" s="38"/>
    </row>
    <row r="2773">
      <c r="A2773" s="14"/>
      <c r="B2773" s="36"/>
      <c r="C2773" s="37"/>
      <c r="D2773" s="39"/>
      <c r="E2773" s="39"/>
      <c r="F2773" s="39"/>
      <c r="G2773" s="39"/>
      <c r="H2773" s="39"/>
      <c r="I2773" s="40"/>
      <c r="K2773" s="36"/>
      <c r="L2773" s="2"/>
      <c r="M2773" s="38"/>
      <c r="N2773" s="38"/>
      <c r="O2773" s="38"/>
    </row>
    <row r="2774">
      <c r="A2774" s="14"/>
      <c r="B2774" s="36"/>
      <c r="C2774" s="37"/>
      <c r="D2774" s="39"/>
      <c r="E2774" s="39"/>
      <c r="F2774" s="39"/>
      <c r="G2774" s="39"/>
      <c r="H2774" s="39"/>
      <c r="I2774" s="40"/>
      <c r="K2774" s="36"/>
      <c r="L2774" s="2"/>
      <c r="M2774" s="38"/>
      <c r="N2774" s="38"/>
      <c r="O2774" s="38"/>
    </row>
    <row r="2775">
      <c r="A2775" s="14"/>
      <c r="B2775" s="36"/>
      <c r="C2775" s="37"/>
      <c r="D2775" s="39"/>
      <c r="E2775" s="39"/>
      <c r="F2775" s="39"/>
      <c r="G2775" s="39"/>
      <c r="H2775" s="39"/>
      <c r="I2775" s="40"/>
      <c r="K2775" s="36"/>
      <c r="L2775" s="2"/>
      <c r="M2775" s="38"/>
      <c r="N2775" s="38"/>
      <c r="O2775" s="38"/>
    </row>
    <row r="2776">
      <c r="A2776" s="14"/>
      <c r="B2776" s="36"/>
      <c r="C2776" s="37"/>
      <c r="D2776" s="39"/>
      <c r="E2776" s="39"/>
      <c r="F2776" s="39"/>
      <c r="G2776" s="39"/>
      <c r="H2776" s="39"/>
      <c r="I2776" s="40"/>
      <c r="K2776" s="36"/>
      <c r="L2776" s="2"/>
      <c r="M2776" s="38"/>
      <c r="N2776" s="38"/>
      <c r="O2776" s="38"/>
    </row>
    <row r="2777">
      <c r="A2777" s="14"/>
      <c r="B2777" s="36"/>
      <c r="C2777" s="37"/>
      <c r="D2777" s="39"/>
      <c r="E2777" s="39"/>
      <c r="F2777" s="39"/>
      <c r="G2777" s="39"/>
      <c r="H2777" s="39"/>
      <c r="I2777" s="40"/>
      <c r="K2777" s="36"/>
      <c r="L2777" s="2"/>
      <c r="M2777" s="38"/>
      <c r="N2777" s="38"/>
      <c r="O2777" s="38"/>
    </row>
    <row r="2778">
      <c r="A2778" s="14"/>
      <c r="B2778" s="36"/>
      <c r="C2778" s="37"/>
      <c r="D2778" s="39"/>
      <c r="E2778" s="39"/>
      <c r="F2778" s="39"/>
      <c r="G2778" s="39"/>
      <c r="H2778" s="39"/>
      <c r="I2778" s="40"/>
      <c r="K2778" s="36"/>
      <c r="L2778" s="2"/>
      <c r="M2778" s="38"/>
      <c r="N2778" s="38"/>
      <c r="O2778" s="38"/>
    </row>
    <row r="2779">
      <c r="A2779" s="14"/>
      <c r="B2779" s="36"/>
      <c r="C2779" s="37"/>
      <c r="D2779" s="39"/>
      <c r="E2779" s="39"/>
      <c r="F2779" s="39"/>
      <c r="G2779" s="39"/>
      <c r="H2779" s="39"/>
      <c r="I2779" s="40"/>
      <c r="K2779" s="36"/>
      <c r="L2779" s="2"/>
      <c r="M2779" s="38"/>
      <c r="N2779" s="38"/>
      <c r="O2779" s="38"/>
    </row>
    <row r="2780">
      <c r="A2780" s="14"/>
      <c r="B2780" s="36"/>
      <c r="C2780" s="37"/>
      <c r="D2780" s="39"/>
      <c r="E2780" s="39"/>
      <c r="F2780" s="39"/>
      <c r="G2780" s="39"/>
      <c r="H2780" s="39"/>
      <c r="I2780" s="40"/>
      <c r="K2780" s="36"/>
      <c r="L2780" s="2"/>
      <c r="M2780" s="38"/>
      <c r="N2780" s="38"/>
      <c r="O2780" s="38"/>
    </row>
    <row r="2781">
      <c r="A2781" s="14"/>
      <c r="B2781" s="36"/>
      <c r="C2781" s="37"/>
      <c r="D2781" s="39"/>
      <c r="E2781" s="39"/>
      <c r="F2781" s="39"/>
      <c r="G2781" s="39"/>
      <c r="H2781" s="39"/>
      <c r="I2781" s="40"/>
      <c r="K2781" s="36"/>
      <c r="L2781" s="2"/>
      <c r="M2781" s="38"/>
      <c r="N2781" s="38"/>
      <c r="O2781" s="38"/>
    </row>
    <row r="2782">
      <c r="A2782" s="14"/>
      <c r="B2782" s="36"/>
      <c r="C2782" s="37"/>
      <c r="D2782" s="39"/>
      <c r="E2782" s="39"/>
      <c r="F2782" s="39"/>
      <c r="G2782" s="39"/>
      <c r="H2782" s="39"/>
      <c r="I2782" s="40"/>
      <c r="K2782" s="36"/>
      <c r="L2782" s="2"/>
      <c r="M2782" s="38"/>
      <c r="N2782" s="38"/>
      <c r="O2782" s="38"/>
    </row>
    <row r="2783">
      <c r="A2783" s="14"/>
      <c r="B2783" s="36"/>
      <c r="C2783" s="37"/>
      <c r="D2783" s="39"/>
      <c r="E2783" s="39"/>
      <c r="F2783" s="39"/>
      <c r="G2783" s="39"/>
      <c r="H2783" s="39"/>
      <c r="I2783" s="40"/>
      <c r="K2783" s="36"/>
      <c r="L2783" s="2"/>
      <c r="M2783" s="38"/>
      <c r="N2783" s="38"/>
      <c r="O2783" s="38"/>
    </row>
    <row r="2784">
      <c r="A2784" s="14"/>
      <c r="B2784" s="36"/>
      <c r="C2784" s="37"/>
      <c r="D2784" s="39"/>
      <c r="E2784" s="39"/>
      <c r="F2784" s="39"/>
      <c r="G2784" s="39"/>
      <c r="H2784" s="39"/>
      <c r="I2784" s="40"/>
      <c r="K2784" s="36"/>
      <c r="L2784" s="2"/>
      <c r="M2784" s="38"/>
      <c r="N2784" s="38"/>
      <c r="O2784" s="38"/>
    </row>
    <row r="2785">
      <c r="A2785" s="14"/>
      <c r="B2785" s="36"/>
      <c r="C2785" s="37"/>
      <c r="D2785" s="39"/>
      <c r="E2785" s="39"/>
      <c r="F2785" s="39"/>
      <c r="G2785" s="39"/>
      <c r="H2785" s="39"/>
      <c r="I2785" s="40"/>
      <c r="K2785" s="36"/>
      <c r="L2785" s="2"/>
      <c r="M2785" s="38"/>
      <c r="N2785" s="38"/>
      <c r="O2785" s="38"/>
    </row>
    <row r="2786">
      <c r="A2786" s="14"/>
      <c r="B2786" s="36"/>
      <c r="C2786" s="37"/>
      <c r="D2786" s="39"/>
      <c r="E2786" s="39"/>
      <c r="F2786" s="39"/>
      <c r="G2786" s="39"/>
      <c r="H2786" s="39"/>
      <c r="I2786" s="40"/>
      <c r="K2786" s="36"/>
      <c r="L2786" s="2"/>
      <c r="M2786" s="38"/>
      <c r="N2786" s="38"/>
      <c r="O2786" s="38"/>
    </row>
    <row r="2787">
      <c r="A2787" s="14"/>
      <c r="B2787" s="36"/>
      <c r="C2787" s="37"/>
      <c r="D2787" s="39"/>
      <c r="E2787" s="39"/>
      <c r="F2787" s="39"/>
      <c r="G2787" s="39"/>
      <c r="H2787" s="39"/>
      <c r="I2787" s="40"/>
      <c r="K2787" s="36"/>
      <c r="L2787" s="2"/>
      <c r="M2787" s="38"/>
      <c r="N2787" s="38"/>
      <c r="O2787" s="38"/>
    </row>
    <row r="2788">
      <c r="A2788" s="14"/>
      <c r="B2788" s="36"/>
      <c r="C2788" s="37"/>
      <c r="D2788" s="39"/>
      <c r="E2788" s="39"/>
      <c r="F2788" s="39"/>
      <c r="G2788" s="39"/>
      <c r="H2788" s="39"/>
      <c r="I2788" s="40"/>
      <c r="K2788" s="36"/>
      <c r="L2788" s="2"/>
      <c r="M2788" s="38"/>
      <c r="N2788" s="38"/>
      <c r="O2788" s="38"/>
    </row>
    <row r="2789">
      <c r="A2789" s="14"/>
      <c r="B2789" s="36"/>
      <c r="C2789" s="37"/>
      <c r="D2789" s="39"/>
      <c r="E2789" s="39"/>
      <c r="F2789" s="39"/>
      <c r="G2789" s="39"/>
      <c r="H2789" s="39"/>
      <c r="I2789" s="40"/>
      <c r="K2789" s="36"/>
      <c r="L2789" s="2"/>
      <c r="M2789" s="38"/>
      <c r="N2789" s="38"/>
      <c r="O2789" s="38"/>
    </row>
    <row r="2790">
      <c r="A2790" s="14"/>
      <c r="B2790" s="36"/>
      <c r="C2790" s="37"/>
      <c r="D2790" s="39"/>
      <c r="E2790" s="39"/>
      <c r="F2790" s="39"/>
      <c r="G2790" s="39"/>
      <c r="H2790" s="39"/>
      <c r="I2790" s="40"/>
      <c r="K2790" s="36"/>
      <c r="L2790" s="2"/>
      <c r="M2790" s="38"/>
      <c r="N2790" s="38"/>
      <c r="O2790" s="38"/>
    </row>
    <row r="2791">
      <c r="A2791" s="14"/>
      <c r="B2791" s="36"/>
      <c r="C2791" s="37"/>
      <c r="D2791" s="39"/>
      <c r="E2791" s="39"/>
      <c r="F2791" s="39"/>
      <c r="G2791" s="39"/>
      <c r="H2791" s="39"/>
      <c r="I2791" s="40"/>
      <c r="K2791" s="36"/>
      <c r="L2791" s="2"/>
      <c r="M2791" s="38"/>
      <c r="N2791" s="38"/>
      <c r="O2791" s="38"/>
    </row>
    <row r="2792">
      <c r="A2792" s="14"/>
      <c r="B2792" s="36"/>
      <c r="C2792" s="37"/>
      <c r="D2792" s="39"/>
      <c r="E2792" s="39"/>
      <c r="F2792" s="39"/>
      <c r="G2792" s="39"/>
      <c r="H2792" s="39"/>
      <c r="I2792" s="40"/>
      <c r="K2792" s="36"/>
      <c r="L2792" s="2"/>
      <c r="M2792" s="38"/>
      <c r="N2792" s="38"/>
      <c r="O2792" s="38"/>
    </row>
    <row r="2793">
      <c r="A2793" s="14"/>
      <c r="B2793" s="36"/>
      <c r="C2793" s="37"/>
      <c r="D2793" s="39"/>
      <c r="E2793" s="39"/>
      <c r="F2793" s="39"/>
      <c r="G2793" s="39"/>
      <c r="H2793" s="39"/>
      <c r="I2793" s="40"/>
      <c r="K2793" s="36"/>
      <c r="L2793" s="2"/>
      <c r="M2793" s="38"/>
      <c r="N2793" s="38"/>
      <c r="O2793" s="38"/>
    </row>
    <row r="2794">
      <c r="A2794" s="14"/>
      <c r="B2794" s="36"/>
      <c r="C2794" s="37"/>
      <c r="D2794" s="39"/>
      <c r="E2794" s="39"/>
      <c r="F2794" s="39"/>
      <c r="G2794" s="39"/>
      <c r="H2794" s="39"/>
      <c r="I2794" s="40"/>
      <c r="K2794" s="36"/>
      <c r="L2794" s="2"/>
      <c r="M2794" s="38"/>
      <c r="N2794" s="38"/>
      <c r="O2794" s="38"/>
    </row>
    <row r="2795">
      <c r="A2795" s="14"/>
      <c r="B2795" s="36"/>
      <c r="C2795" s="37"/>
      <c r="D2795" s="39"/>
      <c r="E2795" s="39"/>
      <c r="F2795" s="39"/>
      <c r="G2795" s="39"/>
      <c r="H2795" s="39"/>
      <c r="I2795" s="40"/>
      <c r="K2795" s="36"/>
      <c r="L2795" s="2"/>
      <c r="M2795" s="38"/>
      <c r="N2795" s="38"/>
      <c r="O2795" s="38"/>
    </row>
    <row r="2796">
      <c r="A2796" s="14"/>
      <c r="B2796" s="36"/>
      <c r="C2796" s="37"/>
      <c r="D2796" s="39"/>
      <c r="E2796" s="39"/>
      <c r="F2796" s="39"/>
      <c r="G2796" s="39"/>
      <c r="H2796" s="39"/>
      <c r="I2796" s="40"/>
      <c r="K2796" s="36"/>
      <c r="L2796" s="2"/>
      <c r="M2796" s="38"/>
      <c r="N2796" s="38"/>
      <c r="O2796" s="38"/>
    </row>
    <row r="2797">
      <c r="A2797" s="14"/>
      <c r="B2797" s="36"/>
      <c r="C2797" s="37"/>
      <c r="D2797" s="39"/>
      <c r="E2797" s="39"/>
      <c r="F2797" s="39"/>
      <c r="G2797" s="39"/>
      <c r="H2797" s="39"/>
      <c r="I2797" s="40"/>
      <c r="K2797" s="36"/>
      <c r="L2797" s="2"/>
      <c r="M2797" s="38"/>
      <c r="N2797" s="38"/>
      <c r="O2797" s="38"/>
    </row>
    <row r="2798">
      <c r="A2798" s="14"/>
      <c r="B2798" s="36"/>
      <c r="C2798" s="37"/>
      <c r="D2798" s="39"/>
      <c r="E2798" s="39"/>
      <c r="F2798" s="39"/>
      <c r="G2798" s="39"/>
      <c r="H2798" s="39"/>
      <c r="I2798" s="40"/>
      <c r="K2798" s="36"/>
      <c r="L2798" s="2"/>
      <c r="M2798" s="38"/>
      <c r="N2798" s="38"/>
      <c r="O2798" s="38"/>
    </row>
    <row r="2799">
      <c r="A2799" s="14"/>
      <c r="B2799" s="36"/>
      <c r="C2799" s="37"/>
      <c r="D2799" s="39"/>
      <c r="E2799" s="39"/>
      <c r="F2799" s="39"/>
      <c r="G2799" s="39"/>
      <c r="H2799" s="39"/>
      <c r="I2799" s="40"/>
      <c r="K2799" s="36"/>
      <c r="L2799" s="2"/>
      <c r="M2799" s="38"/>
      <c r="N2799" s="38"/>
      <c r="O2799" s="38"/>
    </row>
    <row r="2800">
      <c r="A2800" s="14"/>
      <c r="B2800" s="36"/>
      <c r="C2800" s="37"/>
      <c r="D2800" s="39"/>
      <c r="E2800" s="39"/>
      <c r="F2800" s="39"/>
      <c r="G2800" s="39"/>
      <c r="H2800" s="39"/>
      <c r="I2800" s="40"/>
      <c r="K2800" s="36"/>
      <c r="L2800" s="2"/>
      <c r="M2800" s="38"/>
      <c r="N2800" s="38"/>
      <c r="O2800" s="38"/>
    </row>
    <row r="2801">
      <c r="A2801" s="14"/>
      <c r="B2801" s="36"/>
      <c r="C2801" s="37"/>
      <c r="D2801" s="39"/>
      <c r="E2801" s="39"/>
      <c r="F2801" s="39"/>
      <c r="G2801" s="39"/>
      <c r="H2801" s="39"/>
      <c r="I2801" s="40"/>
      <c r="K2801" s="36"/>
      <c r="L2801" s="2"/>
      <c r="M2801" s="38"/>
      <c r="N2801" s="38"/>
      <c r="O2801" s="38"/>
    </row>
    <row r="2802">
      <c r="A2802" s="14"/>
      <c r="B2802" s="36"/>
      <c r="C2802" s="37"/>
      <c r="D2802" s="39"/>
      <c r="E2802" s="39"/>
      <c r="F2802" s="39"/>
      <c r="G2802" s="39"/>
      <c r="H2802" s="39"/>
      <c r="I2802" s="40"/>
      <c r="K2802" s="36"/>
      <c r="L2802" s="2"/>
      <c r="M2802" s="38"/>
      <c r="N2802" s="38"/>
      <c r="O2802" s="38"/>
    </row>
    <row r="2803">
      <c r="A2803" s="14"/>
      <c r="B2803" s="36"/>
      <c r="C2803" s="37"/>
      <c r="D2803" s="39"/>
      <c r="E2803" s="39"/>
      <c r="F2803" s="39"/>
      <c r="G2803" s="39"/>
      <c r="H2803" s="39"/>
      <c r="I2803" s="40"/>
      <c r="K2803" s="36"/>
      <c r="L2803" s="2"/>
      <c r="M2803" s="38"/>
      <c r="N2803" s="38"/>
      <c r="O2803" s="38"/>
    </row>
    <row r="2804">
      <c r="A2804" s="14"/>
      <c r="B2804" s="36"/>
      <c r="C2804" s="37"/>
      <c r="D2804" s="39"/>
      <c r="E2804" s="39"/>
      <c r="F2804" s="39"/>
      <c r="G2804" s="39"/>
      <c r="H2804" s="39"/>
      <c r="I2804" s="40"/>
      <c r="K2804" s="36"/>
      <c r="L2804" s="2"/>
      <c r="M2804" s="38"/>
      <c r="N2804" s="38"/>
      <c r="O2804" s="38"/>
    </row>
    <row r="2805">
      <c r="A2805" s="14"/>
      <c r="B2805" s="36"/>
      <c r="C2805" s="37"/>
      <c r="D2805" s="39"/>
      <c r="E2805" s="39"/>
      <c r="F2805" s="39"/>
      <c r="G2805" s="39"/>
      <c r="H2805" s="39"/>
      <c r="I2805" s="40"/>
      <c r="K2805" s="36"/>
      <c r="L2805" s="2"/>
      <c r="M2805" s="38"/>
      <c r="N2805" s="38"/>
      <c r="O2805" s="38"/>
    </row>
    <row r="2806">
      <c r="A2806" s="14"/>
      <c r="B2806" s="36"/>
      <c r="C2806" s="37"/>
      <c r="D2806" s="39"/>
      <c r="E2806" s="39"/>
      <c r="F2806" s="39"/>
      <c r="G2806" s="39"/>
      <c r="H2806" s="39"/>
      <c r="I2806" s="40"/>
      <c r="K2806" s="36"/>
      <c r="L2806" s="2"/>
      <c r="M2806" s="38"/>
      <c r="N2806" s="38"/>
      <c r="O2806" s="38"/>
    </row>
    <row r="2807">
      <c r="A2807" s="14"/>
      <c r="B2807" s="36"/>
      <c r="C2807" s="37"/>
      <c r="D2807" s="39"/>
      <c r="E2807" s="39"/>
      <c r="F2807" s="39"/>
      <c r="G2807" s="39"/>
      <c r="H2807" s="39"/>
      <c r="I2807" s="40"/>
      <c r="K2807" s="36"/>
      <c r="L2807" s="2"/>
      <c r="M2807" s="38"/>
      <c r="N2807" s="38"/>
      <c r="O2807" s="38"/>
    </row>
    <row r="2808">
      <c r="A2808" s="14"/>
      <c r="B2808" s="36"/>
      <c r="C2808" s="37"/>
      <c r="D2808" s="39"/>
      <c r="E2808" s="39"/>
      <c r="F2808" s="39"/>
      <c r="G2808" s="39"/>
      <c r="H2808" s="39"/>
      <c r="I2808" s="40"/>
      <c r="K2808" s="36"/>
      <c r="L2808" s="2"/>
      <c r="M2808" s="38"/>
      <c r="N2808" s="38"/>
      <c r="O2808" s="38"/>
    </row>
    <row r="2809">
      <c r="A2809" s="14"/>
      <c r="B2809" s="36"/>
      <c r="C2809" s="37"/>
      <c r="D2809" s="39"/>
      <c r="E2809" s="39"/>
      <c r="F2809" s="39"/>
      <c r="G2809" s="39"/>
      <c r="H2809" s="39"/>
      <c r="I2809" s="40"/>
      <c r="K2809" s="36"/>
      <c r="L2809" s="2"/>
      <c r="M2809" s="38"/>
      <c r="N2809" s="38"/>
      <c r="O2809" s="38"/>
    </row>
    <row r="2810">
      <c r="A2810" s="14"/>
      <c r="B2810" s="36"/>
      <c r="C2810" s="37"/>
      <c r="D2810" s="39"/>
      <c r="E2810" s="39"/>
      <c r="F2810" s="39"/>
      <c r="G2810" s="39"/>
      <c r="H2810" s="39"/>
      <c r="I2810" s="40"/>
      <c r="K2810" s="36"/>
      <c r="L2810" s="2"/>
      <c r="M2810" s="38"/>
      <c r="N2810" s="38"/>
      <c r="O2810" s="38"/>
    </row>
    <row r="2811">
      <c r="A2811" s="14"/>
      <c r="B2811" s="36"/>
      <c r="C2811" s="37"/>
      <c r="D2811" s="39"/>
      <c r="E2811" s="39"/>
      <c r="F2811" s="39"/>
      <c r="G2811" s="39"/>
      <c r="H2811" s="39"/>
      <c r="I2811" s="40"/>
      <c r="K2811" s="36"/>
      <c r="L2811" s="2"/>
      <c r="M2811" s="38"/>
      <c r="N2811" s="38"/>
      <c r="O2811" s="38"/>
    </row>
    <row r="2812">
      <c r="A2812" s="14"/>
      <c r="B2812" s="36"/>
      <c r="C2812" s="37"/>
      <c r="D2812" s="39"/>
      <c r="E2812" s="39"/>
      <c r="F2812" s="39"/>
      <c r="G2812" s="39"/>
      <c r="H2812" s="39"/>
      <c r="I2812" s="40"/>
      <c r="K2812" s="36"/>
      <c r="L2812" s="2"/>
      <c r="M2812" s="38"/>
      <c r="N2812" s="38"/>
      <c r="O2812" s="38"/>
    </row>
    <row r="2813">
      <c r="A2813" s="14"/>
      <c r="B2813" s="36"/>
      <c r="C2813" s="37"/>
      <c r="D2813" s="39"/>
      <c r="E2813" s="39"/>
      <c r="F2813" s="39"/>
      <c r="G2813" s="39"/>
      <c r="H2813" s="39"/>
      <c r="I2813" s="40"/>
      <c r="K2813" s="36"/>
      <c r="L2813" s="2"/>
      <c r="M2813" s="38"/>
      <c r="N2813" s="38"/>
      <c r="O2813" s="38"/>
    </row>
    <row r="2814">
      <c r="A2814" s="14"/>
      <c r="B2814" s="36"/>
      <c r="C2814" s="37"/>
      <c r="D2814" s="39"/>
      <c r="E2814" s="39"/>
      <c r="F2814" s="39"/>
      <c r="G2814" s="39"/>
      <c r="H2814" s="39"/>
      <c r="I2814" s="40"/>
      <c r="K2814" s="36"/>
      <c r="L2814" s="2"/>
      <c r="M2814" s="38"/>
      <c r="N2814" s="38"/>
      <c r="O2814" s="38"/>
    </row>
    <row r="2815">
      <c r="A2815" s="14"/>
      <c r="B2815" s="36"/>
      <c r="C2815" s="37"/>
      <c r="D2815" s="39"/>
      <c r="E2815" s="39"/>
      <c r="F2815" s="39"/>
      <c r="G2815" s="39"/>
      <c r="H2815" s="39"/>
      <c r="I2815" s="40"/>
      <c r="K2815" s="36"/>
      <c r="L2815" s="2"/>
      <c r="M2815" s="38"/>
      <c r="N2815" s="38"/>
      <c r="O2815" s="38"/>
    </row>
    <row r="2816">
      <c r="A2816" s="14"/>
      <c r="B2816" s="36"/>
      <c r="C2816" s="37"/>
      <c r="D2816" s="39"/>
      <c r="E2816" s="39"/>
      <c r="F2816" s="39"/>
      <c r="G2816" s="39"/>
      <c r="H2816" s="39"/>
      <c r="I2816" s="40"/>
      <c r="K2816" s="36"/>
      <c r="L2816" s="2"/>
      <c r="M2816" s="38"/>
      <c r="N2816" s="38"/>
      <c r="O2816" s="38"/>
    </row>
    <row r="2817">
      <c r="A2817" s="14"/>
      <c r="B2817" s="36"/>
      <c r="C2817" s="37"/>
      <c r="D2817" s="39"/>
      <c r="E2817" s="39"/>
      <c r="F2817" s="39"/>
      <c r="G2817" s="39"/>
      <c r="H2817" s="39"/>
      <c r="I2817" s="40"/>
      <c r="K2817" s="36"/>
      <c r="L2817" s="2"/>
      <c r="M2817" s="38"/>
      <c r="N2817" s="38"/>
      <c r="O2817" s="38"/>
    </row>
    <row r="2818">
      <c r="A2818" s="14"/>
      <c r="B2818" s="36"/>
      <c r="C2818" s="37"/>
      <c r="D2818" s="39"/>
      <c r="E2818" s="39"/>
      <c r="F2818" s="39"/>
      <c r="G2818" s="39"/>
      <c r="H2818" s="39"/>
      <c r="I2818" s="40"/>
      <c r="K2818" s="36"/>
      <c r="L2818" s="2"/>
      <c r="M2818" s="38"/>
      <c r="N2818" s="38"/>
      <c r="O2818" s="38"/>
    </row>
    <row r="2819">
      <c r="A2819" s="14"/>
      <c r="B2819" s="36"/>
      <c r="C2819" s="37"/>
      <c r="D2819" s="39"/>
      <c r="E2819" s="39"/>
      <c r="F2819" s="39"/>
      <c r="G2819" s="39"/>
      <c r="H2819" s="39"/>
      <c r="I2819" s="40"/>
      <c r="K2819" s="36"/>
      <c r="L2819" s="2"/>
      <c r="M2819" s="38"/>
      <c r="N2819" s="38"/>
      <c r="O2819" s="38"/>
    </row>
    <row r="2820">
      <c r="A2820" s="14"/>
      <c r="B2820" s="36"/>
      <c r="C2820" s="37"/>
      <c r="D2820" s="39"/>
      <c r="E2820" s="39"/>
      <c r="F2820" s="39"/>
      <c r="G2820" s="39"/>
      <c r="H2820" s="39"/>
      <c r="I2820" s="40"/>
      <c r="K2820" s="36"/>
      <c r="L2820" s="2"/>
      <c r="M2820" s="38"/>
      <c r="N2820" s="38"/>
      <c r="O2820" s="38"/>
    </row>
    <row r="2821">
      <c r="A2821" s="14"/>
      <c r="B2821" s="36"/>
      <c r="C2821" s="37"/>
      <c r="D2821" s="39"/>
      <c r="E2821" s="39"/>
      <c r="F2821" s="39"/>
      <c r="G2821" s="39"/>
      <c r="H2821" s="39"/>
      <c r="I2821" s="40"/>
      <c r="K2821" s="36"/>
      <c r="L2821" s="2"/>
      <c r="M2821" s="38"/>
      <c r="N2821" s="38"/>
      <c r="O2821" s="38"/>
    </row>
    <row r="2822">
      <c r="A2822" s="14"/>
      <c r="B2822" s="36"/>
      <c r="C2822" s="37"/>
      <c r="D2822" s="39"/>
      <c r="E2822" s="39"/>
      <c r="F2822" s="39"/>
      <c r="G2822" s="39"/>
      <c r="H2822" s="39"/>
      <c r="I2822" s="40"/>
      <c r="K2822" s="36"/>
      <c r="L2822" s="2"/>
      <c r="M2822" s="38"/>
      <c r="N2822" s="38"/>
      <c r="O2822" s="38"/>
    </row>
    <row r="2823">
      <c r="A2823" s="14"/>
      <c r="B2823" s="36"/>
      <c r="C2823" s="37"/>
      <c r="D2823" s="39"/>
      <c r="E2823" s="39"/>
      <c r="F2823" s="39"/>
      <c r="G2823" s="39"/>
      <c r="H2823" s="39"/>
      <c r="I2823" s="40"/>
      <c r="K2823" s="36"/>
      <c r="L2823" s="2"/>
      <c r="M2823" s="38"/>
      <c r="N2823" s="38"/>
      <c r="O2823" s="38"/>
    </row>
    <row r="2824">
      <c r="A2824" s="14"/>
      <c r="B2824" s="36"/>
      <c r="C2824" s="37"/>
      <c r="D2824" s="39"/>
      <c r="E2824" s="39"/>
      <c r="F2824" s="39"/>
      <c r="G2824" s="39"/>
      <c r="H2824" s="39"/>
      <c r="I2824" s="40"/>
      <c r="K2824" s="36"/>
      <c r="L2824" s="2"/>
      <c r="M2824" s="38"/>
      <c r="N2824" s="38"/>
      <c r="O2824" s="38"/>
    </row>
    <row r="2825">
      <c r="A2825" s="14"/>
      <c r="B2825" s="36"/>
      <c r="C2825" s="37"/>
      <c r="D2825" s="39"/>
      <c r="E2825" s="39"/>
      <c r="F2825" s="39"/>
      <c r="G2825" s="39"/>
      <c r="H2825" s="39"/>
      <c r="I2825" s="40"/>
      <c r="K2825" s="36"/>
      <c r="L2825" s="2"/>
      <c r="M2825" s="38"/>
      <c r="N2825" s="38"/>
      <c r="O2825" s="38"/>
    </row>
    <row r="2826">
      <c r="A2826" s="14"/>
      <c r="B2826" s="36"/>
      <c r="C2826" s="37"/>
      <c r="D2826" s="39"/>
      <c r="E2826" s="39"/>
      <c r="F2826" s="39"/>
      <c r="G2826" s="39"/>
      <c r="H2826" s="39"/>
      <c r="I2826" s="40"/>
      <c r="K2826" s="36"/>
      <c r="L2826" s="2"/>
      <c r="M2826" s="38"/>
      <c r="N2826" s="38"/>
      <c r="O2826" s="38"/>
    </row>
    <row r="2827">
      <c r="A2827" s="14"/>
      <c r="B2827" s="36"/>
      <c r="C2827" s="37"/>
      <c r="D2827" s="39"/>
      <c r="E2827" s="39"/>
      <c r="F2827" s="39"/>
      <c r="G2827" s="39"/>
      <c r="H2827" s="39"/>
      <c r="I2827" s="40"/>
      <c r="K2827" s="36"/>
      <c r="L2827" s="2"/>
      <c r="M2827" s="38"/>
      <c r="N2827" s="38"/>
      <c r="O2827" s="38"/>
    </row>
    <row r="2828">
      <c r="A2828" s="14"/>
      <c r="B2828" s="36"/>
      <c r="C2828" s="37"/>
      <c r="D2828" s="39"/>
      <c r="E2828" s="39"/>
      <c r="F2828" s="39"/>
      <c r="G2828" s="39"/>
      <c r="H2828" s="39"/>
      <c r="I2828" s="40"/>
      <c r="K2828" s="36"/>
      <c r="L2828" s="2"/>
      <c r="M2828" s="38"/>
      <c r="N2828" s="38"/>
      <c r="O2828" s="38"/>
    </row>
    <row r="2829">
      <c r="A2829" s="14"/>
      <c r="B2829" s="36"/>
      <c r="C2829" s="37"/>
      <c r="D2829" s="39"/>
      <c r="E2829" s="39"/>
      <c r="F2829" s="39"/>
      <c r="G2829" s="39"/>
      <c r="H2829" s="39"/>
      <c r="I2829" s="40"/>
      <c r="K2829" s="36"/>
      <c r="L2829" s="2"/>
      <c r="M2829" s="38"/>
      <c r="N2829" s="38"/>
      <c r="O2829" s="38"/>
    </row>
    <row r="2830">
      <c r="A2830" s="14"/>
      <c r="B2830" s="36"/>
      <c r="C2830" s="37"/>
      <c r="D2830" s="39"/>
      <c r="E2830" s="39"/>
      <c r="F2830" s="39"/>
      <c r="G2830" s="39"/>
      <c r="H2830" s="39"/>
      <c r="I2830" s="40"/>
      <c r="K2830" s="36"/>
      <c r="L2830" s="2"/>
      <c r="M2830" s="38"/>
      <c r="N2830" s="38"/>
      <c r="O2830" s="38"/>
    </row>
    <row r="2831">
      <c r="A2831" s="14"/>
      <c r="B2831" s="36"/>
      <c r="C2831" s="37"/>
      <c r="D2831" s="39"/>
      <c r="E2831" s="39"/>
      <c r="F2831" s="39"/>
      <c r="G2831" s="39"/>
      <c r="H2831" s="39"/>
      <c r="I2831" s="40"/>
      <c r="K2831" s="36"/>
      <c r="L2831" s="2"/>
      <c r="M2831" s="38"/>
      <c r="N2831" s="38"/>
      <c r="O2831" s="38"/>
    </row>
    <row r="2832">
      <c r="A2832" s="14"/>
      <c r="B2832" s="36"/>
      <c r="C2832" s="37"/>
      <c r="D2832" s="39"/>
      <c r="E2832" s="39"/>
      <c r="F2832" s="39"/>
      <c r="G2832" s="39"/>
      <c r="H2832" s="39"/>
      <c r="I2832" s="40"/>
      <c r="K2832" s="36"/>
      <c r="L2832" s="2"/>
      <c r="M2832" s="38"/>
      <c r="N2832" s="38"/>
      <c r="O2832" s="38"/>
    </row>
    <row r="2833">
      <c r="A2833" s="14"/>
      <c r="B2833" s="36"/>
      <c r="C2833" s="37"/>
      <c r="D2833" s="39"/>
      <c r="E2833" s="39"/>
      <c r="F2833" s="39"/>
      <c r="G2833" s="39"/>
      <c r="H2833" s="39"/>
      <c r="I2833" s="40"/>
      <c r="K2833" s="36"/>
      <c r="L2833" s="2"/>
      <c r="M2833" s="38"/>
      <c r="N2833" s="38"/>
      <c r="O2833" s="38"/>
    </row>
    <row r="2834">
      <c r="A2834" s="14"/>
      <c r="B2834" s="36"/>
      <c r="C2834" s="37"/>
      <c r="D2834" s="39"/>
      <c r="E2834" s="39"/>
      <c r="F2834" s="39"/>
      <c r="G2834" s="39"/>
      <c r="H2834" s="39"/>
      <c r="I2834" s="40"/>
      <c r="K2834" s="36"/>
      <c r="L2834" s="2"/>
      <c r="M2834" s="38"/>
      <c r="N2834" s="38"/>
      <c r="O2834" s="38"/>
    </row>
    <row r="2835">
      <c r="A2835" s="14"/>
      <c r="B2835" s="36"/>
      <c r="C2835" s="37"/>
      <c r="D2835" s="39"/>
      <c r="E2835" s="39"/>
      <c r="F2835" s="39"/>
      <c r="G2835" s="39"/>
      <c r="H2835" s="39"/>
      <c r="I2835" s="40"/>
      <c r="K2835" s="36"/>
      <c r="L2835" s="2"/>
      <c r="M2835" s="38"/>
      <c r="N2835" s="38"/>
      <c r="O2835" s="38"/>
    </row>
    <row r="2836">
      <c r="A2836" s="14"/>
      <c r="B2836" s="36"/>
      <c r="C2836" s="37"/>
      <c r="D2836" s="39"/>
      <c r="E2836" s="39"/>
      <c r="F2836" s="39"/>
      <c r="G2836" s="39"/>
      <c r="H2836" s="39"/>
      <c r="I2836" s="40"/>
      <c r="K2836" s="36"/>
      <c r="L2836" s="2"/>
      <c r="M2836" s="38"/>
      <c r="N2836" s="38"/>
      <c r="O2836" s="38"/>
    </row>
    <row r="2837">
      <c r="A2837" s="14"/>
      <c r="B2837" s="36"/>
      <c r="C2837" s="37"/>
      <c r="D2837" s="39"/>
      <c r="E2837" s="39"/>
      <c r="F2837" s="39"/>
      <c r="G2837" s="39"/>
      <c r="H2837" s="39"/>
      <c r="I2837" s="40"/>
      <c r="K2837" s="36"/>
      <c r="L2837" s="2"/>
      <c r="M2837" s="38"/>
      <c r="N2837" s="38"/>
      <c r="O2837" s="38"/>
    </row>
    <row r="2838">
      <c r="A2838" s="14"/>
      <c r="B2838" s="36"/>
      <c r="C2838" s="37"/>
      <c r="D2838" s="39"/>
      <c r="E2838" s="39"/>
      <c r="F2838" s="39"/>
      <c r="G2838" s="39"/>
      <c r="H2838" s="39"/>
      <c r="I2838" s="40"/>
      <c r="K2838" s="36"/>
      <c r="L2838" s="2"/>
      <c r="M2838" s="38"/>
      <c r="N2838" s="38"/>
      <c r="O2838" s="38"/>
    </row>
    <row r="2839">
      <c r="A2839" s="14"/>
      <c r="B2839" s="36"/>
      <c r="C2839" s="37"/>
      <c r="D2839" s="39"/>
      <c r="E2839" s="39"/>
      <c r="F2839" s="39"/>
      <c r="G2839" s="39"/>
      <c r="H2839" s="39"/>
      <c r="I2839" s="40"/>
      <c r="K2839" s="36"/>
      <c r="L2839" s="2"/>
      <c r="M2839" s="38"/>
      <c r="N2839" s="38"/>
      <c r="O2839" s="38"/>
    </row>
    <row r="2840">
      <c r="A2840" s="14"/>
      <c r="B2840" s="36"/>
      <c r="C2840" s="37"/>
      <c r="D2840" s="39"/>
      <c r="E2840" s="39"/>
      <c r="F2840" s="39"/>
      <c r="G2840" s="39"/>
      <c r="H2840" s="39"/>
      <c r="I2840" s="40"/>
      <c r="K2840" s="36"/>
      <c r="L2840" s="2"/>
      <c r="M2840" s="38"/>
      <c r="N2840" s="38"/>
      <c r="O2840" s="38"/>
    </row>
    <row r="2841">
      <c r="A2841" s="14"/>
      <c r="B2841" s="36"/>
      <c r="C2841" s="37"/>
      <c r="D2841" s="39"/>
      <c r="E2841" s="39"/>
      <c r="F2841" s="39"/>
      <c r="G2841" s="39"/>
      <c r="H2841" s="39"/>
      <c r="I2841" s="40"/>
      <c r="K2841" s="36"/>
      <c r="L2841" s="2"/>
      <c r="M2841" s="38"/>
      <c r="N2841" s="38"/>
      <c r="O2841" s="38"/>
    </row>
    <row r="2842">
      <c r="A2842" s="14"/>
      <c r="B2842" s="36"/>
      <c r="C2842" s="37"/>
      <c r="D2842" s="39"/>
      <c r="E2842" s="39"/>
      <c r="F2842" s="39"/>
      <c r="G2842" s="39"/>
      <c r="H2842" s="39"/>
      <c r="I2842" s="40"/>
      <c r="K2842" s="36"/>
      <c r="L2842" s="2"/>
      <c r="M2842" s="38"/>
      <c r="N2842" s="38"/>
      <c r="O2842" s="38"/>
    </row>
    <row r="2843">
      <c r="A2843" s="14"/>
      <c r="B2843" s="36"/>
      <c r="C2843" s="37"/>
      <c r="D2843" s="39"/>
      <c r="E2843" s="39"/>
      <c r="F2843" s="39"/>
      <c r="G2843" s="39"/>
      <c r="H2843" s="39"/>
      <c r="I2843" s="40"/>
      <c r="K2843" s="36"/>
      <c r="L2843" s="2"/>
      <c r="M2843" s="38"/>
      <c r="N2843" s="38"/>
      <c r="O2843" s="38"/>
    </row>
    <row r="2844">
      <c r="A2844" s="14"/>
      <c r="B2844" s="36"/>
      <c r="C2844" s="37"/>
      <c r="D2844" s="39"/>
      <c r="E2844" s="39"/>
      <c r="F2844" s="39"/>
      <c r="G2844" s="39"/>
      <c r="H2844" s="39"/>
      <c r="I2844" s="40"/>
      <c r="K2844" s="36"/>
      <c r="L2844" s="2"/>
      <c r="M2844" s="38"/>
      <c r="N2844" s="38"/>
      <c r="O2844" s="38"/>
    </row>
    <row r="2845">
      <c r="A2845" s="14"/>
      <c r="B2845" s="36"/>
      <c r="C2845" s="37"/>
      <c r="D2845" s="39"/>
      <c r="E2845" s="39"/>
      <c r="F2845" s="39"/>
      <c r="G2845" s="39"/>
      <c r="H2845" s="39"/>
      <c r="I2845" s="40"/>
      <c r="K2845" s="36"/>
      <c r="L2845" s="2"/>
      <c r="M2845" s="38"/>
      <c r="N2845" s="38"/>
      <c r="O2845" s="38"/>
    </row>
    <row r="2846">
      <c r="A2846" s="14"/>
      <c r="B2846" s="36"/>
      <c r="C2846" s="37"/>
      <c r="D2846" s="39"/>
      <c r="E2846" s="39"/>
      <c r="F2846" s="39"/>
      <c r="G2846" s="39"/>
      <c r="H2846" s="39"/>
      <c r="I2846" s="40"/>
      <c r="K2846" s="36"/>
      <c r="L2846" s="2"/>
      <c r="M2846" s="38"/>
      <c r="N2846" s="38"/>
      <c r="O2846" s="38"/>
    </row>
    <row r="2847">
      <c r="A2847" s="14"/>
      <c r="B2847" s="36"/>
      <c r="C2847" s="37"/>
      <c r="D2847" s="39"/>
      <c r="E2847" s="39"/>
      <c r="F2847" s="39"/>
      <c r="G2847" s="39"/>
      <c r="H2847" s="39"/>
      <c r="I2847" s="40"/>
      <c r="K2847" s="36"/>
      <c r="L2847" s="2"/>
      <c r="M2847" s="38"/>
      <c r="N2847" s="38"/>
      <c r="O2847" s="38"/>
    </row>
    <row r="2848">
      <c r="A2848" s="14"/>
      <c r="B2848" s="36"/>
      <c r="C2848" s="37"/>
      <c r="D2848" s="39"/>
      <c r="E2848" s="39"/>
      <c r="F2848" s="39"/>
      <c r="G2848" s="39"/>
      <c r="H2848" s="39"/>
      <c r="I2848" s="40"/>
      <c r="K2848" s="36"/>
      <c r="L2848" s="2"/>
      <c r="M2848" s="38"/>
      <c r="N2848" s="38"/>
      <c r="O2848" s="38"/>
    </row>
    <row r="2849">
      <c r="A2849" s="14"/>
      <c r="B2849" s="36"/>
      <c r="C2849" s="37"/>
      <c r="D2849" s="39"/>
      <c r="E2849" s="39"/>
      <c r="F2849" s="39"/>
      <c r="G2849" s="39"/>
      <c r="H2849" s="39"/>
      <c r="I2849" s="40"/>
      <c r="K2849" s="36"/>
      <c r="L2849" s="2"/>
      <c r="M2849" s="38"/>
      <c r="N2849" s="38"/>
      <c r="O2849" s="38"/>
    </row>
    <row r="2850">
      <c r="A2850" s="14"/>
      <c r="B2850" s="36"/>
      <c r="C2850" s="37"/>
      <c r="D2850" s="39"/>
      <c r="E2850" s="39"/>
      <c r="F2850" s="39"/>
      <c r="G2850" s="39"/>
      <c r="H2850" s="39"/>
      <c r="I2850" s="40"/>
      <c r="K2850" s="36"/>
      <c r="L2850" s="2"/>
      <c r="M2850" s="38"/>
      <c r="N2850" s="38"/>
      <c r="O2850" s="38"/>
    </row>
    <row r="2851">
      <c r="A2851" s="14"/>
      <c r="B2851" s="36"/>
      <c r="C2851" s="37"/>
      <c r="D2851" s="39"/>
      <c r="E2851" s="39"/>
      <c r="F2851" s="39"/>
      <c r="G2851" s="39"/>
      <c r="H2851" s="39"/>
      <c r="I2851" s="40"/>
      <c r="K2851" s="36"/>
      <c r="L2851" s="2"/>
      <c r="M2851" s="38"/>
      <c r="N2851" s="38"/>
      <c r="O2851" s="38"/>
    </row>
    <row r="2852">
      <c r="A2852" s="14"/>
      <c r="B2852" s="36"/>
      <c r="C2852" s="37"/>
      <c r="D2852" s="39"/>
      <c r="E2852" s="39"/>
      <c r="F2852" s="39"/>
      <c r="G2852" s="39"/>
      <c r="H2852" s="39"/>
      <c r="I2852" s="40"/>
      <c r="K2852" s="36"/>
      <c r="L2852" s="2"/>
      <c r="M2852" s="38"/>
      <c r="N2852" s="38"/>
      <c r="O2852" s="38"/>
    </row>
    <row r="2853">
      <c r="A2853" s="14"/>
      <c r="B2853" s="36"/>
      <c r="C2853" s="37"/>
      <c r="D2853" s="39"/>
      <c r="E2853" s="39"/>
      <c r="F2853" s="39"/>
      <c r="G2853" s="39"/>
      <c r="H2853" s="39"/>
      <c r="I2853" s="40"/>
      <c r="K2853" s="36"/>
      <c r="L2853" s="2"/>
      <c r="M2853" s="38"/>
      <c r="N2853" s="38"/>
      <c r="O2853" s="38"/>
    </row>
    <row r="2854">
      <c r="A2854" s="14"/>
      <c r="B2854" s="36"/>
      <c r="C2854" s="37"/>
      <c r="D2854" s="39"/>
      <c r="E2854" s="39"/>
      <c r="F2854" s="39"/>
      <c r="G2854" s="39"/>
      <c r="H2854" s="39"/>
      <c r="I2854" s="40"/>
      <c r="K2854" s="36"/>
      <c r="L2854" s="2"/>
      <c r="M2854" s="38"/>
      <c r="N2854" s="38"/>
      <c r="O2854" s="38"/>
    </row>
    <row r="2855">
      <c r="A2855" s="14"/>
      <c r="B2855" s="36"/>
      <c r="C2855" s="37"/>
      <c r="D2855" s="39"/>
      <c r="E2855" s="39"/>
      <c r="F2855" s="39"/>
      <c r="G2855" s="39"/>
      <c r="H2855" s="39"/>
      <c r="I2855" s="40"/>
      <c r="K2855" s="36"/>
      <c r="L2855" s="2"/>
      <c r="M2855" s="38"/>
      <c r="N2855" s="38"/>
      <c r="O2855" s="38"/>
    </row>
    <row r="2856">
      <c r="A2856" s="14"/>
      <c r="B2856" s="36"/>
      <c r="C2856" s="37"/>
      <c r="D2856" s="39"/>
      <c r="E2856" s="39"/>
      <c r="F2856" s="39"/>
      <c r="G2856" s="39"/>
      <c r="H2856" s="39"/>
      <c r="I2856" s="40"/>
      <c r="K2856" s="36"/>
      <c r="L2856" s="2"/>
      <c r="M2856" s="38"/>
      <c r="N2856" s="38"/>
      <c r="O2856" s="38"/>
    </row>
    <row r="2857">
      <c r="A2857" s="14"/>
      <c r="B2857" s="36"/>
      <c r="C2857" s="37"/>
      <c r="D2857" s="39"/>
      <c r="E2857" s="39"/>
      <c r="F2857" s="39"/>
      <c r="G2857" s="39"/>
      <c r="H2857" s="39"/>
      <c r="I2857" s="40"/>
      <c r="K2857" s="36"/>
      <c r="L2857" s="2"/>
      <c r="M2857" s="38"/>
      <c r="N2857" s="38"/>
      <c r="O2857" s="38"/>
    </row>
    <row r="2858">
      <c r="A2858" s="14"/>
      <c r="B2858" s="36"/>
      <c r="C2858" s="37"/>
      <c r="D2858" s="39"/>
      <c r="E2858" s="39"/>
      <c r="F2858" s="39"/>
      <c r="G2858" s="39"/>
      <c r="H2858" s="39"/>
      <c r="I2858" s="40"/>
      <c r="K2858" s="36"/>
      <c r="L2858" s="2"/>
      <c r="M2858" s="38"/>
      <c r="N2858" s="38"/>
      <c r="O2858" s="38"/>
    </row>
    <row r="2859">
      <c r="A2859" s="14"/>
      <c r="B2859" s="36"/>
      <c r="C2859" s="37"/>
      <c r="D2859" s="39"/>
      <c r="E2859" s="39"/>
      <c r="F2859" s="39"/>
      <c r="G2859" s="39"/>
      <c r="H2859" s="39"/>
      <c r="I2859" s="40"/>
      <c r="K2859" s="36"/>
      <c r="L2859" s="2"/>
      <c r="M2859" s="38"/>
      <c r="N2859" s="38"/>
      <c r="O2859" s="38"/>
    </row>
    <row r="2860">
      <c r="A2860" s="14"/>
      <c r="B2860" s="36"/>
      <c r="C2860" s="37"/>
      <c r="D2860" s="39"/>
      <c r="E2860" s="39"/>
      <c r="F2860" s="39"/>
      <c r="G2860" s="39"/>
      <c r="H2860" s="39"/>
      <c r="I2860" s="40"/>
      <c r="K2860" s="36"/>
      <c r="L2860" s="2"/>
      <c r="M2860" s="38"/>
      <c r="N2860" s="38"/>
      <c r="O2860" s="38"/>
    </row>
    <row r="2861">
      <c r="A2861" s="14"/>
      <c r="B2861" s="36"/>
      <c r="C2861" s="37"/>
      <c r="D2861" s="39"/>
      <c r="E2861" s="39"/>
      <c r="F2861" s="39"/>
      <c r="G2861" s="39"/>
      <c r="H2861" s="39"/>
      <c r="I2861" s="40"/>
      <c r="K2861" s="36"/>
      <c r="L2861" s="2"/>
      <c r="M2861" s="38"/>
      <c r="N2861" s="38"/>
      <c r="O2861" s="38"/>
    </row>
    <row r="2862">
      <c r="A2862" s="14"/>
      <c r="B2862" s="36"/>
      <c r="C2862" s="37"/>
      <c r="D2862" s="39"/>
      <c r="E2862" s="39"/>
      <c r="F2862" s="39"/>
      <c r="G2862" s="39"/>
      <c r="H2862" s="39"/>
      <c r="I2862" s="40"/>
      <c r="K2862" s="36"/>
      <c r="L2862" s="2"/>
      <c r="M2862" s="38"/>
      <c r="N2862" s="38"/>
      <c r="O2862" s="38"/>
    </row>
    <row r="2863">
      <c r="A2863" s="14"/>
      <c r="B2863" s="36"/>
      <c r="C2863" s="37"/>
      <c r="D2863" s="39"/>
      <c r="E2863" s="39"/>
      <c r="F2863" s="39"/>
      <c r="G2863" s="39"/>
      <c r="H2863" s="39"/>
      <c r="I2863" s="40"/>
      <c r="K2863" s="36"/>
      <c r="L2863" s="2"/>
      <c r="M2863" s="38"/>
      <c r="N2863" s="38"/>
      <c r="O2863" s="38"/>
    </row>
    <row r="2864">
      <c r="A2864" s="14"/>
      <c r="B2864" s="36"/>
      <c r="C2864" s="37"/>
      <c r="D2864" s="39"/>
      <c r="E2864" s="39"/>
      <c r="F2864" s="39"/>
      <c r="G2864" s="39"/>
      <c r="H2864" s="39"/>
      <c r="I2864" s="40"/>
      <c r="K2864" s="36"/>
      <c r="L2864" s="2"/>
      <c r="M2864" s="38"/>
      <c r="N2864" s="38"/>
      <c r="O2864" s="38"/>
    </row>
    <row r="2865">
      <c r="A2865" s="14"/>
      <c r="B2865" s="36"/>
      <c r="C2865" s="37"/>
      <c r="D2865" s="39"/>
      <c r="E2865" s="39"/>
      <c r="F2865" s="39"/>
      <c r="G2865" s="39"/>
      <c r="H2865" s="39"/>
      <c r="I2865" s="40"/>
      <c r="K2865" s="36"/>
      <c r="L2865" s="2"/>
      <c r="M2865" s="38"/>
      <c r="N2865" s="38"/>
      <c r="O2865" s="38"/>
    </row>
    <row r="2866">
      <c r="A2866" s="14"/>
      <c r="B2866" s="36"/>
      <c r="C2866" s="37"/>
      <c r="D2866" s="39"/>
      <c r="E2866" s="39"/>
      <c r="F2866" s="39"/>
      <c r="G2866" s="39"/>
      <c r="H2866" s="39"/>
      <c r="I2866" s="40"/>
      <c r="K2866" s="36"/>
      <c r="L2866" s="2"/>
      <c r="M2866" s="38"/>
      <c r="N2866" s="38"/>
      <c r="O2866" s="38"/>
    </row>
    <row r="2867">
      <c r="A2867" s="14"/>
      <c r="B2867" s="36"/>
      <c r="C2867" s="37"/>
      <c r="D2867" s="39"/>
      <c r="E2867" s="39"/>
      <c r="F2867" s="39"/>
      <c r="G2867" s="39"/>
      <c r="H2867" s="39"/>
      <c r="I2867" s="40"/>
      <c r="K2867" s="36"/>
      <c r="L2867" s="2"/>
      <c r="M2867" s="38"/>
      <c r="N2867" s="38"/>
      <c r="O2867" s="38"/>
    </row>
    <row r="2868">
      <c r="A2868" s="14"/>
      <c r="B2868" s="36"/>
      <c r="C2868" s="37"/>
      <c r="D2868" s="39"/>
      <c r="E2868" s="39"/>
      <c r="F2868" s="39"/>
      <c r="G2868" s="39"/>
      <c r="H2868" s="39"/>
      <c r="I2868" s="40"/>
      <c r="K2868" s="36"/>
      <c r="L2868" s="2"/>
      <c r="M2868" s="38"/>
      <c r="N2868" s="38"/>
      <c r="O2868" s="38"/>
    </row>
    <row r="2869">
      <c r="A2869" s="14"/>
      <c r="B2869" s="36"/>
      <c r="C2869" s="37"/>
      <c r="D2869" s="39"/>
      <c r="E2869" s="39"/>
      <c r="F2869" s="39"/>
      <c r="G2869" s="39"/>
      <c r="H2869" s="39"/>
      <c r="I2869" s="40"/>
      <c r="K2869" s="36"/>
      <c r="L2869" s="2"/>
      <c r="M2869" s="38"/>
      <c r="N2869" s="38"/>
      <c r="O2869" s="38"/>
    </row>
    <row r="2870">
      <c r="A2870" s="14"/>
      <c r="B2870" s="36"/>
      <c r="C2870" s="37"/>
      <c r="D2870" s="39"/>
      <c r="E2870" s="39"/>
      <c r="F2870" s="39"/>
      <c r="G2870" s="39"/>
      <c r="H2870" s="39"/>
      <c r="I2870" s="40"/>
      <c r="K2870" s="36"/>
      <c r="L2870" s="2"/>
      <c r="M2870" s="38"/>
      <c r="N2870" s="38"/>
      <c r="O2870" s="38"/>
    </row>
    <row r="2871">
      <c r="A2871" s="14"/>
      <c r="B2871" s="36"/>
      <c r="C2871" s="37"/>
      <c r="D2871" s="39"/>
      <c r="E2871" s="39"/>
      <c r="F2871" s="39"/>
      <c r="G2871" s="39"/>
      <c r="H2871" s="39"/>
      <c r="I2871" s="40"/>
      <c r="K2871" s="36"/>
      <c r="L2871" s="2"/>
      <c r="M2871" s="38"/>
      <c r="N2871" s="38"/>
      <c r="O2871" s="38"/>
    </row>
    <row r="2872">
      <c r="A2872" s="14"/>
      <c r="B2872" s="36"/>
      <c r="C2872" s="37"/>
      <c r="D2872" s="39"/>
      <c r="E2872" s="39"/>
      <c r="F2872" s="39"/>
      <c r="G2872" s="39"/>
      <c r="H2872" s="39"/>
      <c r="I2872" s="40"/>
      <c r="K2872" s="36"/>
      <c r="L2872" s="2"/>
      <c r="M2872" s="38"/>
      <c r="N2872" s="38"/>
      <c r="O2872" s="38"/>
    </row>
    <row r="2873">
      <c r="A2873" s="14"/>
      <c r="B2873" s="36"/>
      <c r="C2873" s="37"/>
      <c r="D2873" s="39"/>
      <c r="E2873" s="39"/>
      <c r="F2873" s="39"/>
      <c r="G2873" s="39"/>
      <c r="H2873" s="39"/>
      <c r="I2873" s="40"/>
      <c r="K2873" s="36"/>
      <c r="L2873" s="2"/>
      <c r="M2873" s="38"/>
      <c r="N2873" s="38"/>
      <c r="O2873" s="38"/>
    </row>
    <row r="2874">
      <c r="A2874" s="14"/>
      <c r="B2874" s="36"/>
      <c r="C2874" s="37"/>
      <c r="D2874" s="39"/>
      <c r="E2874" s="39"/>
      <c r="F2874" s="39"/>
      <c r="G2874" s="39"/>
      <c r="H2874" s="39"/>
      <c r="I2874" s="40"/>
      <c r="K2874" s="36"/>
      <c r="L2874" s="2"/>
      <c r="M2874" s="38"/>
      <c r="N2874" s="38"/>
      <c r="O2874" s="38"/>
    </row>
    <row r="2875">
      <c r="A2875" s="14"/>
      <c r="B2875" s="36"/>
      <c r="C2875" s="37"/>
      <c r="D2875" s="39"/>
      <c r="E2875" s="39"/>
      <c r="F2875" s="39"/>
      <c r="G2875" s="39"/>
      <c r="H2875" s="39"/>
      <c r="I2875" s="40"/>
      <c r="K2875" s="36"/>
      <c r="L2875" s="2"/>
      <c r="M2875" s="38"/>
      <c r="N2875" s="38"/>
      <c r="O2875" s="38"/>
    </row>
    <row r="2876">
      <c r="A2876" s="14"/>
      <c r="B2876" s="36"/>
      <c r="C2876" s="37"/>
      <c r="D2876" s="39"/>
      <c r="E2876" s="39"/>
      <c r="F2876" s="39"/>
      <c r="G2876" s="39"/>
      <c r="H2876" s="39"/>
      <c r="I2876" s="40"/>
      <c r="K2876" s="36"/>
      <c r="L2876" s="2"/>
      <c r="M2876" s="38"/>
      <c r="N2876" s="38"/>
      <c r="O2876" s="38"/>
    </row>
    <row r="2877">
      <c r="A2877" s="14"/>
      <c r="B2877" s="36"/>
      <c r="C2877" s="37"/>
      <c r="D2877" s="39"/>
      <c r="E2877" s="39"/>
      <c r="F2877" s="39"/>
      <c r="G2877" s="39"/>
      <c r="H2877" s="39"/>
      <c r="I2877" s="40"/>
      <c r="K2877" s="36"/>
      <c r="L2877" s="2"/>
      <c r="M2877" s="38"/>
      <c r="N2877" s="38"/>
      <c r="O2877" s="38"/>
    </row>
    <row r="2878">
      <c r="A2878" s="14"/>
      <c r="B2878" s="36"/>
      <c r="C2878" s="37"/>
      <c r="D2878" s="39"/>
      <c r="E2878" s="39"/>
      <c r="F2878" s="39"/>
      <c r="G2878" s="39"/>
      <c r="H2878" s="39"/>
      <c r="I2878" s="40"/>
      <c r="K2878" s="36"/>
      <c r="L2878" s="2"/>
      <c r="M2878" s="38"/>
      <c r="N2878" s="38"/>
      <c r="O2878" s="38"/>
    </row>
    <row r="2879">
      <c r="A2879" s="14"/>
      <c r="B2879" s="36"/>
      <c r="C2879" s="37"/>
      <c r="D2879" s="39"/>
      <c r="E2879" s="39"/>
      <c r="F2879" s="39"/>
      <c r="G2879" s="39"/>
      <c r="H2879" s="39"/>
      <c r="I2879" s="40"/>
      <c r="K2879" s="36"/>
      <c r="L2879" s="2"/>
      <c r="M2879" s="38"/>
      <c r="N2879" s="38"/>
      <c r="O2879" s="38"/>
    </row>
    <row r="2880">
      <c r="A2880" s="14"/>
      <c r="B2880" s="36"/>
      <c r="C2880" s="37"/>
      <c r="D2880" s="39"/>
      <c r="E2880" s="39"/>
      <c r="F2880" s="39"/>
      <c r="G2880" s="39"/>
      <c r="H2880" s="39"/>
      <c r="I2880" s="40"/>
      <c r="K2880" s="36"/>
      <c r="L2880" s="2"/>
      <c r="M2880" s="38"/>
      <c r="N2880" s="38"/>
      <c r="O2880" s="38"/>
    </row>
    <row r="2881">
      <c r="A2881" s="14"/>
      <c r="B2881" s="36"/>
      <c r="C2881" s="37"/>
      <c r="D2881" s="39"/>
      <c r="E2881" s="39"/>
      <c r="F2881" s="39"/>
      <c r="G2881" s="39"/>
      <c r="H2881" s="39"/>
      <c r="I2881" s="40"/>
      <c r="K2881" s="36"/>
      <c r="L2881" s="2"/>
      <c r="M2881" s="38"/>
      <c r="N2881" s="38"/>
      <c r="O2881" s="38"/>
    </row>
    <row r="2882">
      <c r="A2882" s="14"/>
      <c r="B2882" s="36"/>
      <c r="C2882" s="37"/>
      <c r="D2882" s="39"/>
      <c r="E2882" s="39"/>
      <c r="F2882" s="39"/>
      <c r="G2882" s="39"/>
      <c r="H2882" s="39"/>
      <c r="I2882" s="40"/>
      <c r="K2882" s="36"/>
      <c r="L2882" s="2"/>
      <c r="M2882" s="38"/>
      <c r="N2882" s="38"/>
      <c r="O2882" s="38"/>
    </row>
    <row r="2883">
      <c r="A2883" s="14"/>
      <c r="B2883" s="36"/>
      <c r="C2883" s="37"/>
      <c r="D2883" s="39"/>
      <c r="E2883" s="39"/>
      <c r="F2883" s="39"/>
      <c r="G2883" s="39"/>
      <c r="H2883" s="39"/>
      <c r="I2883" s="40"/>
      <c r="K2883" s="36"/>
      <c r="L2883" s="2"/>
      <c r="M2883" s="38"/>
      <c r="N2883" s="38"/>
      <c r="O2883" s="38"/>
    </row>
    <row r="2884">
      <c r="A2884" s="14"/>
      <c r="B2884" s="36"/>
      <c r="C2884" s="37"/>
      <c r="D2884" s="39"/>
      <c r="E2884" s="39"/>
      <c r="F2884" s="39"/>
      <c r="G2884" s="39"/>
      <c r="H2884" s="39"/>
      <c r="I2884" s="40"/>
      <c r="K2884" s="36"/>
      <c r="L2884" s="2"/>
      <c r="M2884" s="38"/>
      <c r="N2884" s="38"/>
      <c r="O2884" s="38"/>
    </row>
    <row r="2885">
      <c r="A2885" s="14"/>
      <c r="B2885" s="36"/>
      <c r="C2885" s="37"/>
      <c r="D2885" s="39"/>
      <c r="E2885" s="39"/>
      <c r="F2885" s="39"/>
      <c r="G2885" s="39"/>
      <c r="H2885" s="39"/>
      <c r="I2885" s="40"/>
      <c r="K2885" s="36"/>
      <c r="L2885" s="2"/>
      <c r="M2885" s="38"/>
      <c r="N2885" s="38"/>
      <c r="O2885" s="38"/>
    </row>
    <row r="2886">
      <c r="A2886" s="14"/>
      <c r="B2886" s="36"/>
      <c r="C2886" s="37"/>
      <c r="D2886" s="39"/>
      <c r="E2886" s="39"/>
      <c r="F2886" s="39"/>
      <c r="G2886" s="39"/>
      <c r="H2886" s="39"/>
      <c r="I2886" s="40"/>
      <c r="K2886" s="36"/>
      <c r="L2886" s="2"/>
      <c r="M2886" s="38"/>
      <c r="N2886" s="38"/>
      <c r="O2886" s="38"/>
    </row>
    <row r="2887">
      <c r="A2887" s="14"/>
      <c r="B2887" s="36"/>
      <c r="C2887" s="37"/>
      <c r="D2887" s="39"/>
      <c r="E2887" s="39"/>
      <c r="F2887" s="39"/>
      <c r="G2887" s="39"/>
      <c r="H2887" s="39"/>
      <c r="I2887" s="40"/>
      <c r="K2887" s="36"/>
      <c r="L2887" s="2"/>
      <c r="M2887" s="38"/>
      <c r="N2887" s="38"/>
      <c r="O2887" s="38"/>
    </row>
    <row r="2888">
      <c r="A2888" s="14"/>
      <c r="B2888" s="36"/>
      <c r="C2888" s="37"/>
      <c r="D2888" s="39"/>
      <c r="E2888" s="39"/>
      <c r="F2888" s="39"/>
      <c r="G2888" s="39"/>
      <c r="H2888" s="39"/>
      <c r="I2888" s="40"/>
      <c r="K2888" s="36"/>
      <c r="L2888" s="2"/>
      <c r="M2888" s="38"/>
      <c r="N2888" s="38"/>
      <c r="O2888" s="38"/>
    </row>
    <row r="2889">
      <c r="A2889" s="14"/>
      <c r="B2889" s="36"/>
      <c r="C2889" s="37"/>
      <c r="D2889" s="39"/>
      <c r="E2889" s="39"/>
      <c r="F2889" s="39"/>
      <c r="G2889" s="39"/>
      <c r="H2889" s="39"/>
      <c r="I2889" s="40"/>
      <c r="K2889" s="36"/>
      <c r="L2889" s="2"/>
      <c r="M2889" s="38"/>
      <c r="N2889" s="38"/>
      <c r="O2889" s="38"/>
    </row>
    <row r="2890">
      <c r="A2890" s="14"/>
      <c r="B2890" s="36"/>
      <c r="C2890" s="37"/>
      <c r="D2890" s="39"/>
      <c r="E2890" s="39"/>
      <c r="F2890" s="39"/>
      <c r="G2890" s="39"/>
      <c r="H2890" s="39"/>
      <c r="I2890" s="40"/>
      <c r="K2890" s="36"/>
      <c r="L2890" s="2"/>
      <c r="M2890" s="38"/>
      <c r="N2890" s="38"/>
      <c r="O2890" s="38"/>
    </row>
    <row r="2891">
      <c r="A2891" s="14"/>
      <c r="B2891" s="36"/>
      <c r="C2891" s="37"/>
      <c r="D2891" s="39"/>
      <c r="E2891" s="39"/>
      <c r="F2891" s="39"/>
      <c r="G2891" s="39"/>
      <c r="H2891" s="39"/>
      <c r="I2891" s="40"/>
      <c r="K2891" s="36"/>
      <c r="L2891" s="2"/>
      <c r="M2891" s="38"/>
      <c r="N2891" s="38"/>
      <c r="O2891" s="38"/>
    </row>
    <row r="2892">
      <c r="A2892" s="14"/>
      <c r="B2892" s="36"/>
      <c r="C2892" s="37"/>
      <c r="D2892" s="39"/>
      <c r="E2892" s="39"/>
      <c r="F2892" s="39"/>
      <c r="G2892" s="39"/>
      <c r="H2892" s="39"/>
      <c r="I2892" s="40"/>
      <c r="K2892" s="36"/>
      <c r="L2892" s="2"/>
      <c r="M2892" s="38"/>
      <c r="N2892" s="38"/>
      <c r="O2892" s="38"/>
    </row>
    <row r="2893">
      <c r="A2893" s="14"/>
      <c r="B2893" s="36"/>
      <c r="C2893" s="37"/>
      <c r="D2893" s="39"/>
      <c r="E2893" s="39"/>
      <c r="F2893" s="39"/>
      <c r="G2893" s="39"/>
      <c r="H2893" s="39"/>
      <c r="I2893" s="40"/>
      <c r="K2893" s="36"/>
      <c r="L2893" s="2"/>
      <c r="M2893" s="38"/>
      <c r="N2893" s="38"/>
      <c r="O2893" s="38"/>
    </row>
    <row r="2894">
      <c r="A2894" s="14"/>
      <c r="B2894" s="36"/>
      <c r="C2894" s="37"/>
      <c r="D2894" s="39"/>
      <c r="E2894" s="39"/>
      <c r="F2894" s="39"/>
      <c r="G2894" s="39"/>
      <c r="H2894" s="39"/>
      <c r="I2894" s="40"/>
      <c r="K2894" s="36"/>
      <c r="L2894" s="2"/>
      <c r="M2894" s="38"/>
      <c r="N2894" s="38"/>
      <c r="O2894" s="38"/>
    </row>
    <row r="2895">
      <c r="A2895" s="14"/>
      <c r="B2895" s="36"/>
      <c r="C2895" s="37"/>
      <c r="D2895" s="39"/>
      <c r="E2895" s="39"/>
      <c r="F2895" s="39"/>
      <c r="G2895" s="39"/>
      <c r="H2895" s="39"/>
      <c r="I2895" s="40"/>
      <c r="K2895" s="36"/>
      <c r="L2895" s="2"/>
      <c r="M2895" s="38"/>
      <c r="N2895" s="38"/>
      <c r="O2895" s="38"/>
    </row>
    <row r="2896">
      <c r="A2896" s="14"/>
      <c r="B2896" s="36"/>
      <c r="C2896" s="37"/>
      <c r="D2896" s="39"/>
      <c r="E2896" s="39"/>
      <c r="F2896" s="39"/>
      <c r="G2896" s="39"/>
      <c r="H2896" s="39"/>
      <c r="I2896" s="40"/>
      <c r="K2896" s="36"/>
      <c r="L2896" s="2"/>
      <c r="M2896" s="38"/>
      <c r="N2896" s="38"/>
      <c r="O2896" s="38"/>
    </row>
    <row r="2897">
      <c r="A2897" s="14"/>
      <c r="B2897" s="36"/>
      <c r="C2897" s="37"/>
      <c r="D2897" s="39"/>
      <c r="E2897" s="39"/>
      <c r="F2897" s="39"/>
      <c r="G2897" s="39"/>
      <c r="H2897" s="39"/>
      <c r="I2897" s="40"/>
      <c r="K2897" s="36"/>
      <c r="L2897" s="2"/>
      <c r="M2897" s="38"/>
      <c r="N2897" s="38"/>
      <c r="O2897" s="38"/>
    </row>
    <row r="2898">
      <c r="A2898" s="14"/>
      <c r="B2898" s="36"/>
      <c r="C2898" s="37"/>
      <c r="D2898" s="39"/>
      <c r="E2898" s="39"/>
      <c r="F2898" s="39"/>
      <c r="G2898" s="39"/>
      <c r="H2898" s="39"/>
      <c r="I2898" s="40"/>
      <c r="K2898" s="36"/>
      <c r="L2898" s="2"/>
      <c r="M2898" s="38"/>
      <c r="N2898" s="38"/>
      <c r="O2898" s="38"/>
    </row>
    <row r="2899">
      <c r="A2899" s="14"/>
      <c r="B2899" s="36"/>
      <c r="C2899" s="37"/>
      <c r="D2899" s="39"/>
      <c r="E2899" s="39"/>
      <c r="F2899" s="39"/>
      <c r="G2899" s="39"/>
      <c r="H2899" s="39"/>
      <c r="I2899" s="40"/>
      <c r="K2899" s="36"/>
      <c r="L2899" s="2"/>
      <c r="M2899" s="38"/>
      <c r="N2899" s="38"/>
      <c r="O2899" s="38"/>
    </row>
    <row r="2900">
      <c r="A2900" s="14"/>
      <c r="B2900" s="36"/>
      <c r="C2900" s="37"/>
      <c r="D2900" s="39"/>
      <c r="E2900" s="39"/>
      <c r="F2900" s="39"/>
      <c r="G2900" s="39"/>
      <c r="H2900" s="39"/>
      <c r="I2900" s="40"/>
      <c r="K2900" s="36"/>
      <c r="L2900" s="2"/>
      <c r="M2900" s="38"/>
      <c r="N2900" s="38"/>
      <c r="O2900" s="38"/>
    </row>
    <row r="2901">
      <c r="A2901" s="14"/>
      <c r="B2901" s="36"/>
      <c r="C2901" s="37"/>
      <c r="D2901" s="39"/>
      <c r="E2901" s="39"/>
      <c r="F2901" s="39"/>
      <c r="G2901" s="39"/>
      <c r="H2901" s="39"/>
      <c r="I2901" s="40"/>
      <c r="K2901" s="36"/>
      <c r="L2901" s="2"/>
      <c r="M2901" s="38"/>
      <c r="N2901" s="38"/>
      <c r="O2901" s="38"/>
    </row>
    <row r="2902">
      <c r="A2902" s="14"/>
      <c r="B2902" s="36"/>
      <c r="C2902" s="37"/>
      <c r="D2902" s="39"/>
      <c r="E2902" s="39"/>
      <c r="F2902" s="39"/>
      <c r="G2902" s="39"/>
      <c r="H2902" s="39"/>
      <c r="I2902" s="40"/>
      <c r="K2902" s="36"/>
      <c r="L2902" s="2"/>
      <c r="M2902" s="38"/>
      <c r="N2902" s="38"/>
      <c r="O2902" s="38"/>
    </row>
    <row r="2903">
      <c r="A2903" s="14"/>
      <c r="B2903" s="36"/>
      <c r="C2903" s="37"/>
      <c r="D2903" s="39"/>
      <c r="E2903" s="39"/>
      <c r="F2903" s="39"/>
      <c r="G2903" s="39"/>
      <c r="H2903" s="39"/>
      <c r="I2903" s="40"/>
      <c r="K2903" s="36"/>
      <c r="L2903" s="2"/>
      <c r="M2903" s="38"/>
      <c r="N2903" s="38"/>
      <c r="O2903" s="38"/>
    </row>
    <row r="2904">
      <c r="A2904" s="14"/>
      <c r="B2904" s="36"/>
      <c r="C2904" s="37"/>
      <c r="D2904" s="39"/>
      <c r="E2904" s="39"/>
      <c r="F2904" s="39"/>
      <c r="G2904" s="39"/>
      <c r="H2904" s="39"/>
      <c r="I2904" s="40"/>
      <c r="K2904" s="36"/>
      <c r="L2904" s="2"/>
      <c r="M2904" s="38"/>
      <c r="N2904" s="38"/>
      <c r="O2904" s="38"/>
    </row>
    <row r="2905">
      <c r="A2905" s="14"/>
      <c r="B2905" s="36"/>
      <c r="C2905" s="37"/>
      <c r="D2905" s="39"/>
      <c r="E2905" s="39"/>
      <c r="F2905" s="39"/>
      <c r="G2905" s="39"/>
      <c r="H2905" s="39"/>
      <c r="I2905" s="40"/>
      <c r="K2905" s="36"/>
      <c r="L2905" s="2"/>
      <c r="M2905" s="38"/>
      <c r="N2905" s="38"/>
      <c r="O2905" s="38"/>
    </row>
    <row r="2906">
      <c r="A2906" s="14"/>
      <c r="B2906" s="36"/>
      <c r="C2906" s="37"/>
      <c r="D2906" s="39"/>
      <c r="E2906" s="39"/>
      <c r="F2906" s="39"/>
      <c r="G2906" s="39"/>
      <c r="H2906" s="39"/>
      <c r="I2906" s="40"/>
      <c r="K2906" s="36"/>
      <c r="L2906" s="2"/>
      <c r="M2906" s="38"/>
      <c r="N2906" s="38"/>
      <c r="O2906" s="38"/>
    </row>
    <row r="2907">
      <c r="A2907" s="14"/>
      <c r="B2907" s="36"/>
      <c r="C2907" s="37"/>
      <c r="D2907" s="39"/>
      <c r="E2907" s="39"/>
      <c r="F2907" s="39"/>
      <c r="G2907" s="39"/>
      <c r="H2907" s="39"/>
      <c r="I2907" s="40"/>
      <c r="K2907" s="36"/>
      <c r="L2907" s="2"/>
      <c r="M2907" s="38"/>
      <c r="N2907" s="38"/>
      <c r="O2907" s="38"/>
    </row>
    <row r="2908">
      <c r="A2908" s="14"/>
      <c r="B2908" s="36"/>
      <c r="C2908" s="37"/>
      <c r="D2908" s="39"/>
      <c r="E2908" s="39"/>
      <c r="F2908" s="39"/>
      <c r="G2908" s="39"/>
      <c r="H2908" s="39"/>
      <c r="I2908" s="40"/>
      <c r="K2908" s="36"/>
      <c r="L2908" s="2"/>
      <c r="M2908" s="38"/>
      <c r="N2908" s="38"/>
      <c r="O2908" s="38"/>
    </row>
    <row r="2909">
      <c r="A2909" s="14"/>
      <c r="B2909" s="36"/>
      <c r="C2909" s="37"/>
      <c r="D2909" s="39"/>
      <c r="E2909" s="39"/>
      <c r="F2909" s="39"/>
      <c r="G2909" s="39"/>
      <c r="H2909" s="39"/>
      <c r="I2909" s="40"/>
      <c r="K2909" s="36"/>
      <c r="L2909" s="2"/>
      <c r="M2909" s="38"/>
      <c r="N2909" s="38"/>
      <c r="O2909" s="38"/>
    </row>
    <row r="2910">
      <c r="A2910" s="14"/>
      <c r="B2910" s="36"/>
      <c r="C2910" s="37"/>
      <c r="D2910" s="39"/>
      <c r="E2910" s="39"/>
      <c r="F2910" s="39"/>
      <c r="G2910" s="39"/>
      <c r="H2910" s="39"/>
      <c r="I2910" s="40"/>
      <c r="K2910" s="36"/>
      <c r="L2910" s="2"/>
      <c r="M2910" s="38"/>
      <c r="N2910" s="38"/>
      <c r="O2910" s="38"/>
    </row>
    <row r="2911">
      <c r="A2911" s="14"/>
      <c r="B2911" s="36"/>
      <c r="C2911" s="37"/>
      <c r="D2911" s="39"/>
      <c r="E2911" s="39"/>
      <c r="F2911" s="39"/>
      <c r="G2911" s="39"/>
      <c r="H2911" s="39"/>
      <c r="I2911" s="40"/>
      <c r="K2911" s="36"/>
      <c r="L2911" s="2"/>
      <c r="M2911" s="38"/>
      <c r="N2911" s="38"/>
      <c r="O2911" s="38"/>
    </row>
    <row r="2912">
      <c r="A2912" s="14"/>
      <c r="B2912" s="36"/>
      <c r="C2912" s="37"/>
      <c r="D2912" s="39"/>
      <c r="E2912" s="39"/>
      <c r="F2912" s="39"/>
      <c r="G2912" s="39"/>
      <c r="H2912" s="39"/>
      <c r="I2912" s="40"/>
      <c r="K2912" s="36"/>
      <c r="L2912" s="2"/>
      <c r="M2912" s="38"/>
      <c r="N2912" s="38"/>
      <c r="O2912" s="38"/>
    </row>
    <row r="2913">
      <c r="A2913" s="14"/>
      <c r="B2913" s="36"/>
      <c r="C2913" s="37"/>
      <c r="D2913" s="39"/>
      <c r="E2913" s="39"/>
      <c r="F2913" s="39"/>
      <c r="G2913" s="39"/>
      <c r="H2913" s="39"/>
      <c r="I2913" s="40"/>
      <c r="K2913" s="36"/>
      <c r="L2913" s="2"/>
      <c r="M2913" s="38"/>
      <c r="N2913" s="38"/>
      <c r="O2913" s="38"/>
    </row>
    <row r="2914">
      <c r="A2914" s="14"/>
      <c r="B2914" s="36"/>
      <c r="C2914" s="37"/>
      <c r="D2914" s="39"/>
      <c r="E2914" s="39"/>
      <c r="F2914" s="39"/>
      <c r="G2914" s="39"/>
      <c r="H2914" s="39"/>
      <c r="I2914" s="40"/>
      <c r="K2914" s="36"/>
      <c r="L2914" s="2"/>
      <c r="M2914" s="38"/>
      <c r="N2914" s="38"/>
      <c r="O2914" s="38"/>
    </row>
    <row r="2915">
      <c r="A2915" s="14"/>
      <c r="B2915" s="36"/>
      <c r="C2915" s="37"/>
      <c r="D2915" s="39"/>
      <c r="E2915" s="39"/>
      <c r="F2915" s="39"/>
      <c r="G2915" s="39"/>
      <c r="H2915" s="39"/>
      <c r="I2915" s="40"/>
      <c r="K2915" s="36"/>
      <c r="L2915" s="2"/>
      <c r="M2915" s="38"/>
      <c r="N2915" s="38"/>
      <c r="O2915" s="38"/>
    </row>
    <row r="2916">
      <c r="A2916" s="14"/>
      <c r="B2916" s="36"/>
      <c r="C2916" s="37"/>
      <c r="D2916" s="39"/>
      <c r="E2916" s="39"/>
      <c r="F2916" s="39"/>
      <c r="G2916" s="39"/>
      <c r="H2916" s="39"/>
      <c r="I2916" s="40"/>
      <c r="K2916" s="36"/>
      <c r="L2916" s="2"/>
      <c r="M2916" s="38"/>
      <c r="N2916" s="38"/>
      <c r="O2916" s="38"/>
    </row>
    <row r="2917">
      <c r="A2917" s="14"/>
      <c r="B2917" s="36"/>
      <c r="C2917" s="37"/>
      <c r="D2917" s="39"/>
      <c r="E2917" s="39"/>
      <c r="F2917" s="39"/>
      <c r="G2917" s="39"/>
      <c r="H2917" s="39"/>
      <c r="I2917" s="40"/>
      <c r="K2917" s="36"/>
      <c r="L2917" s="2"/>
      <c r="M2917" s="38"/>
      <c r="N2917" s="38"/>
      <c r="O2917" s="38"/>
    </row>
    <row r="2918">
      <c r="A2918" s="14"/>
      <c r="B2918" s="36"/>
      <c r="C2918" s="37"/>
      <c r="D2918" s="39"/>
      <c r="E2918" s="39"/>
      <c r="F2918" s="39"/>
      <c r="G2918" s="39"/>
      <c r="H2918" s="39"/>
      <c r="I2918" s="40"/>
      <c r="K2918" s="36"/>
      <c r="L2918" s="2"/>
      <c r="M2918" s="38"/>
      <c r="N2918" s="38"/>
      <c r="O2918" s="38"/>
    </row>
    <row r="2919">
      <c r="A2919" s="14"/>
      <c r="B2919" s="36"/>
      <c r="C2919" s="37"/>
      <c r="D2919" s="39"/>
      <c r="E2919" s="39"/>
      <c r="F2919" s="39"/>
      <c r="G2919" s="39"/>
      <c r="H2919" s="39"/>
      <c r="I2919" s="40"/>
      <c r="K2919" s="36"/>
      <c r="L2919" s="2"/>
      <c r="M2919" s="38"/>
      <c r="N2919" s="38"/>
      <c r="O2919" s="38"/>
    </row>
    <row r="2920">
      <c r="A2920" s="14"/>
      <c r="B2920" s="36"/>
      <c r="C2920" s="37"/>
      <c r="D2920" s="39"/>
      <c r="E2920" s="39"/>
      <c r="F2920" s="39"/>
      <c r="G2920" s="39"/>
      <c r="H2920" s="39"/>
      <c r="I2920" s="40"/>
      <c r="K2920" s="36"/>
      <c r="L2920" s="2"/>
      <c r="M2920" s="38"/>
      <c r="N2920" s="38"/>
      <c r="O2920" s="38"/>
    </row>
    <row r="2921">
      <c r="A2921" s="14"/>
      <c r="B2921" s="36"/>
      <c r="C2921" s="37"/>
      <c r="D2921" s="39"/>
      <c r="E2921" s="39"/>
      <c r="F2921" s="39"/>
      <c r="G2921" s="39"/>
      <c r="H2921" s="39"/>
      <c r="I2921" s="40"/>
      <c r="K2921" s="36"/>
      <c r="L2921" s="2"/>
      <c r="M2921" s="38"/>
      <c r="N2921" s="38"/>
      <c r="O2921" s="38"/>
    </row>
    <row r="2922">
      <c r="A2922" s="14"/>
      <c r="B2922" s="36"/>
      <c r="C2922" s="37"/>
      <c r="D2922" s="39"/>
      <c r="E2922" s="39"/>
      <c r="F2922" s="39"/>
      <c r="G2922" s="39"/>
      <c r="H2922" s="39"/>
      <c r="I2922" s="40"/>
      <c r="K2922" s="36"/>
      <c r="L2922" s="2"/>
      <c r="M2922" s="38"/>
      <c r="N2922" s="38"/>
      <c r="O2922" s="38"/>
    </row>
    <row r="2923">
      <c r="A2923" s="14"/>
      <c r="B2923" s="36"/>
      <c r="C2923" s="37"/>
      <c r="D2923" s="39"/>
      <c r="E2923" s="39"/>
      <c r="F2923" s="39"/>
      <c r="G2923" s="39"/>
      <c r="H2923" s="39"/>
      <c r="I2923" s="40"/>
      <c r="K2923" s="36"/>
      <c r="L2923" s="2"/>
      <c r="M2923" s="38"/>
      <c r="N2923" s="38"/>
      <c r="O2923" s="38"/>
    </row>
    <row r="2924">
      <c r="A2924" s="14"/>
      <c r="B2924" s="36"/>
      <c r="C2924" s="37"/>
      <c r="D2924" s="39"/>
      <c r="E2924" s="39"/>
      <c r="F2924" s="39"/>
      <c r="G2924" s="39"/>
      <c r="H2924" s="39"/>
      <c r="I2924" s="40"/>
      <c r="K2924" s="36"/>
      <c r="L2924" s="2"/>
      <c r="M2924" s="38"/>
      <c r="N2924" s="38"/>
      <c r="O2924" s="38"/>
    </row>
    <row r="2925">
      <c r="A2925" s="14"/>
      <c r="B2925" s="36"/>
      <c r="C2925" s="37"/>
      <c r="D2925" s="39"/>
      <c r="E2925" s="39"/>
      <c r="F2925" s="39"/>
      <c r="G2925" s="39"/>
      <c r="H2925" s="39"/>
      <c r="I2925" s="40"/>
      <c r="K2925" s="36"/>
      <c r="L2925" s="2"/>
      <c r="M2925" s="38"/>
      <c r="N2925" s="38"/>
      <c r="O2925" s="38"/>
    </row>
    <row r="2926">
      <c r="A2926" s="14"/>
      <c r="B2926" s="36"/>
      <c r="C2926" s="37"/>
      <c r="D2926" s="39"/>
      <c r="E2926" s="39"/>
      <c r="F2926" s="39"/>
      <c r="G2926" s="39"/>
      <c r="H2926" s="39"/>
      <c r="I2926" s="40"/>
      <c r="K2926" s="36"/>
      <c r="L2926" s="2"/>
      <c r="M2926" s="38"/>
      <c r="N2926" s="38"/>
      <c r="O2926" s="38"/>
    </row>
    <row r="2927">
      <c r="A2927" s="14"/>
      <c r="B2927" s="36"/>
      <c r="C2927" s="37"/>
      <c r="D2927" s="39"/>
      <c r="E2927" s="39"/>
      <c r="F2927" s="39"/>
      <c r="G2927" s="39"/>
      <c r="H2927" s="39"/>
      <c r="I2927" s="40"/>
      <c r="K2927" s="36"/>
      <c r="L2927" s="2"/>
      <c r="M2927" s="38"/>
      <c r="N2927" s="38"/>
      <c r="O2927" s="38"/>
    </row>
    <row r="2928">
      <c r="A2928" s="14"/>
      <c r="B2928" s="36"/>
      <c r="C2928" s="37"/>
      <c r="D2928" s="39"/>
      <c r="E2928" s="39"/>
      <c r="F2928" s="39"/>
      <c r="G2928" s="39"/>
      <c r="H2928" s="39"/>
      <c r="I2928" s="40"/>
      <c r="K2928" s="36"/>
      <c r="L2928" s="2"/>
      <c r="M2928" s="38"/>
      <c r="N2928" s="38"/>
      <c r="O2928" s="38"/>
    </row>
    <row r="2929">
      <c r="A2929" s="14"/>
      <c r="B2929" s="36"/>
      <c r="C2929" s="37"/>
      <c r="D2929" s="39"/>
      <c r="E2929" s="39"/>
      <c r="F2929" s="39"/>
      <c r="G2929" s="39"/>
      <c r="H2929" s="39"/>
      <c r="I2929" s="40"/>
      <c r="K2929" s="36"/>
      <c r="L2929" s="2"/>
      <c r="M2929" s="38"/>
      <c r="N2929" s="38"/>
      <c r="O2929" s="38"/>
    </row>
    <row r="2930">
      <c r="A2930" s="14"/>
      <c r="B2930" s="36"/>
      <c r="C2930" s="37"/>
      <c r="D2930" s="39"/>
      <c r="E2930" s="39"/>
      <c r="F2930" s="39"/>
      <c r="G2930" s="39"/>
      <c r="H2930" s="39"/>
      <c r="I2930" s="40"/>
      <c r="K2930" s="36"/>
      <c r="L2930" s="2"/>
      <c r="M2930" s="38"/>
      <c r="N2930" s="38"/>
      <c r="O2930" s="38"/>
    </row>
    <row r="2931">
      <c r="A2931" s="14"/>
      <c r="B2931" s="36"/>
      <c r="C2931" s="37"/>
      <c r="D2931" s="39"/>
      <c r="E2931" s="39"/>
      <c r="F2931" s="39"/>
      <c r="G2931" s="39"/>
      <c r="H2931" s="39"/>
      <c r="I2931" s="40"/>
      <c r="K2931" s="36"/>
      <c r="L2931" s="2"/>
      <c r="M2931" s="38"/>
      <c r="N2931" s="38"/>
      <c r="O2931" s="38"/>
    </row>
    <row r="2932">
      <c r="A2932" s="14"/>
      <c r="B2932" s="36"/>
      <c r="C2932" s="37"/>
      <c r="D2932" s="39"/>
      <c r="E2932" s="39"/>
      <c r="F2932" s="39"/>
      <c r="G2932" s="39"/>
      <c r="H2932" s="39"/>
      <c r="I2932" s="40"/>
      <c r="K2932" s="36"/>
      <c r="L2932" s="2"/>
      <c r="M2932" s="38"/>
      <c r="N2932" s="38"/>
      <c r="O2932" s="38"/>
    </row>
    <row r="2933">
      <c r="A2933" s="14"/>
      <c r="B2933" s="36"/>
      <c r="C2933" s="37"/>
      <c r="D2933" s="39"/>
      <c r="E2933" s="39"/>
      <c r="F2933" s="39"/>
      <c r="G2933" s="39"/>
      <c r="H2933" s="39"/>
      <c r="I2933" s="40"/>
      <c r="K2933" s="36"/>
      <c r="L2933" s="2"/>
      <c r="M2933" s="38"/>
      <c r="N2933" s="38"/>
      <c r="O2933" s="38"/>
    </row>
    <row r="2934">
      <c r="A2934" s="14"/>
      <c r="B2934" s="36"/>
      <c r="C2934" s="37"/>
      <c r="D2934" s="39"/>
      <c r="E2934" s="39"/>
      <c r="F2934" s="39"/>
      <c r="G2934" s="39"/>
      <c r="H2934" s="39"/>
      <c r="I2934" s="40"/>
      <c r="K2934" s="36"/>
      <c r="L2934" s="2"/>
      <c r="M2934" s="38"/>
      <c r="N2934" s="38"/>
      <c r="O2934" s="38"/>
    </row>
    <row r="2935">
      <c r="A2935" s="14"/>
      <c r="B2935" s="36"/>
      <c r="C2935" s="37"/>
      <c r="D2935" s="39"/>
      <c r="E2935" s="39"/>
      <c r="F2935" s="39"/>
      <c r="G2935" s="39"/>
      <c r="H2935" s="39"/>
      <c r="I2935" s="40"/>
      <c r="K2935" s="36"/>
      <c r="L2935" s="2"/>
      <c r="M2935" s="38"/>
      <c r="N2935" s="38"/>
      <c r="O2935" s="38"/>
    </row>
    <row r="2936">
      <c r="A2936" s="14"/>
      <c r="B2936" s="36"/>
      <c r="C2936" s="37"/>
      <c r="D2936" s="39"/>
      <c r="E2936" s="39"/>
      <c r="F2936" s="39"/>
      <c r="G2936" s="39"/>
      <c r="H2936" s="39"/>
      <c r="I2936" s="40"/>
      <c r="K2936" s="36"/>
      <c r="L2936" s="2"/>
      <c r="M2936" s="38"/>
      <c r="N2936" s="38"/>
      <c r="O2936" s="38"/>
    </row>
    <row r="2937">
      <c r="A2937" s="14"/>
      <c r="B2937" s="36"/>
      <c r="C2937" s="37"/>
      <c r="D2937" s="39"/>
      <c r="E2937" s="39"/>
      <c r="F2937" s="39"/>
      <c r="G2937" s="39"/>
      <c r="H2937" s="39"/>
      <c r="I2937" s="40"/>
      <c r="K2937" s="36"/>
      <c r="L2937" s="2"/>
      <c r="M2937" s="38"/>
      <c r="N2937" s="38"/>
      <c r="O2937" s="38"/>
    </row>
    <row r="2938">
      <c r="A2938" s="14"/>
      <c r="B2938" s="36"/>
      <c r="C2938" s="37"/>
      <c r="D2938" s="39"/>
      <c r="E2938" s="39"/>
      <c r="F2938" s="39"/>
      <c r="G2938" s="39"/>
      <c r="H2938" s="39"/>
      <c r="I2938" s="40"/>
      <c r="K2938" s="36"/>
      <c r="L2938" s="2"/>
      <c r="M2938" s="38"/>
      <c r="N2938" s="38"/>
      <c r="O2938" s="38"/>
    </row>
    <row r="2939">
      <c r="A2939" s="14"/>
      <c r="B2939" s="36"/>
      <c r="C2939" s="37"/>
      <c r="D2939" s="39"/>
      <c r="E2939" s="39"/>
      <c r="F2939" s="39"/>
      <c r="G2939" s="39"/>
      <c r="H2939" s="39"/>
      <c r="I2939" s="40"/>
      <c r="K2939" s="36"/>
      <c r="L2939" s="2"/>
      <c r="M2939" s="38"/>
      <c r="N2939" s="38"/>
      <c r="O2939" s="38"/>
    </row>
    <row r="2940">
      <c r="A2940" s="14"/>
      <c r="B2940" s="36"/>
      <c r="C2940" s="37"/>
      <c r="D2940" s="39"/>
      <c r="E2940" s="39"/>
      <c r="F2940" s="39"/>
      <c r="G2940" s="39"/>
      <c r="H2940" s="39"/>
      <c r="I2940" s="40"/>
      <c r="K2940" s="36"/>
      <c r="L2940" s="2"/>
      <c r="M2940" s="38"/>
      <c r="N2940" s="38"/>
      <c r="O2940" s="38"/>
    </row>
    <row r="2941">
      <c r="A2941" s="14"/>
      <c r="B2941" s="36"/>
      <c r="C2941" s="37"/>
      <c r="D2941" s="39"/>
      <c r="E2941" s="39"/>
      <c r="F2941" s="39"/>
      <c r="G2941" s="39"/>
      <c r="H2941" s="39"/>
      <c r="I2941" s="40"/>
      <c r="K2941" s="36"/>
      <c r="L2941" s="2"/>
      <c r="M2941" s="38"/>
      <c r="N2941" s="38"/>
      <c r="O2941" s="38"/>
    </row>
    <row r="2942">
      <c r="A2942" s="14"/>
      <c r="B2942" s="36"/>
      <c r="C2942" s="37"/>
      <c r="D2942" s="39"/>
      <c r="E2942" s="39"/>
      <c r="F2942" s="39"/>
      <c r="G2942" s="39"/>
      <c r="H2942" s="39"/>
      <c r="I2942" s="40"/>
      <c r="K2942" s="36"/>
      <c r="L2942" s="2"/>
      <c r="M2942" s="38"/>
      <c r="N2942" s="38"/>
      <c r="O2942" s="38"/>
    </row>
    <row r="2943">
      <c r="A2943" s="14"/>
      <c r="B2943" s="36"/>
      <c r="C2943" s="37"/>
      <c r="D2943" s="39"/>
      <c r="E2943" s="39"/>
      <c r="F2943" s="39"/>
      <c r="G2943" s="39"/>
      <c r="H2943" s="39"/>
      <c r="I2943" s="40"/>
      <c r="K2943" s="36"/>
      <c r="L2943" s="2"/>
      <c r="M2943" s="38"/>
      <c r="N2943" s="38"/>
      <c r="O2943"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London Borough of Barnet Pension Fund</v>
      </c>
      <c r="C1" s="4"/>
      <c r="D1" s="4"/>
      <c r="E1" s="4"/>
      <c r="F1" s="4" t="s">
        <v>17</v>
      </c>
      <c r="G1" s="4"/>
      <c r="H1" s="10" t="s">
        <v>18</v>
      </c>
      <c r="I1" s="12"/>
      <c r="J1" s="12"/>
      <c r="K1" s="12"/>
      <c r="L1" s="12"/>
      <c r="M1" s="12"/>
      <c r="N1" s="12"/>
      <c r="O1" s="12"/>
      <c r="P1" s="12"/>
      <c r="Q1" s="12"/>
      <c r="R1" s="12"/>
      <c r="S1" s="12"/>
      <c r="T1" s="12"/>
      <c r="U1" s="12"/>
      <c r="V1" s="12"/>
      <c r="W1" s="12"/>
      <c r="X1" s="12"/>
      <c r="Y1" s="12"/>
      <c r="Z1" s="12"/>
    </row>
    <row r="2">
      <c r="A2" s="1" t="s">
        <v>34</v>
      </c>
      <c r="B2" s="18">
        <f>SUM('Full Data'!H1:H1000)</f>
        <v>818333571.5</v>
      </c>
      <c r="C2" s="4"/>
      <c r="D2" s="4"/>
      <c r="E2" s="4"/>
      <c r="F2" s="19">
        <v>8.36E8</v>
      </c>
      <c r="G2" s="4"/>
      <c r="H2" s="12"/>
      <c r="I2" s="12"/>
      <c r="J2" s="12"/>
      <c r="K2" s="12"/>
      <c r="L2" s="12"/>
      <c r="M2" s="12"/>
      <c r="N2" s="12"/>
      <c r="O2" s="12"/>
      <c r="P2" s="12"/>
      <c r="Q2" s="12"/>
      <c r="R2" s="12"/>
      <c r="S2" s="12"/>
      <c r="T2" s="12"/>
      <c r="U2" s="12"/>
      <c r="V2" s="12"/>
      <c r="W2" s="12"/>
      <c r="X2" s="12"/>
      <c r="Y2" s="12"/>
      <c r="Z2" s="12"/>
    </row>
    <row r="3">
      <c r="A3" s="1" t="s">
        <v>37</v>
      </c>
      <c r="B3" s="18">
        <f>SUM('Full Data'!G2:G1000)</f>
        <v>7136167.6</v>
      </c>
      <c r="C3" s="4"/>
      <c r="D3" s="4"/>
      <c r="E3" s="4"/>
      <c r="F3" s="4"/>
      <c r="G3" s="4"/>
      <c r="H3" s="12"/>
      <c r="I3" s="12"/>
      <c r="J3" s="12"/>
      <c r="K3" s="12"/>
      <c r="L3" s="12"/>
      <c r="M3" s="12"/>
      <c r="N3" s="12"/>
      <c r="O3" s="12"/>
      <c r="P3" s="12"/>
      <c r="Q3" s="12"/>
      <c r="R3" s="12"/>
      <c r="S3" s="12"/>
      <c r="T3" s="12"/>
      <c r="U3" s="12"/>
      <c r="V3" s="12"/>
      <c r="W3" s="12"/>
      <c r="X3" s="12"/>
      <c r="Y3" s="12"/>
      <c r="Z3" s="12"/>
    </row>
    <row r="4">
      <c r="A4" s="1" t="s">
        <v>39</v>
      </c>
      <c r="B4" s="21">
        <f>B3/B2</f>
        <v>0.008720365202</v>
      </c>
      <c r="C4" s="4"/>
      <c r="D4" s="4"/>
      <c r="E4" s="4"/>
      <c r="F4" s="4"/>
      <c r="G4" s="4"/>
      <c r="H4" s="12"/>
      <c r="I4" s="12"/>
      <c r="J4" s="12"/>
      <c r="K4" s="12"/>
      <c r="L4" s="12"/>
      <c r="M4" s="12"/>
      <c r="N4" s="12"/>
      <c r="O4" s="12"/>
      <c r="P4" s="12"/>
      <c r="Q4" s="12"/>
      <c r="R4" s="12"/>
      <c r="S4" s="12"/>
      <c r="T4" s="12"/>
      <c r="U4" s="12"/>
      <c r="V4" s="12"/>
      <c r="W4" s="12"/>
      <c r="X4" s="12"/>
      <c r="Y4" s="12"/>
      <c r="Z4" s="12"/>
    </row>
    <row r="5">
      <c r="A5" s="1"/>
      <c r="B5" s="1"/>
      <c r="C5" s="4"/>
      <c r="D5" s="4"/>
      <c r="E5" s="4"/>
      <c r="F5" s="4"/>
      <c r="G5" s="4"/>
      <c r="H5" s="12"/>
      <c r="I5" s="12"/>
      <c r="J5" s="12"/>
      <c r="K5" s="12"/>
      <c r="L5" s="12"/>
      <c r="M5" s="12"/>
      <c r="N5" s="12"/>
      <c r="O5" s="12"/>
      <c r="P5" s="12"/>
      <c r="Q5" s="12"/>
      <c r="R5" s="12"/>
      <c r="S5" s="12"/>
      <c r="T5" s="12"/>
      <c r="U5" s="12"/>
      <c r="V5" s="12"/>
      <c r="W5" s="12"/>
      <c r="X5" s="12"/>
      <c r="Y5" s="12"/>
      <c r="Z5" s="12"/>
    </row>
    <row r="6">
      <c r="A6" s="1"/>
      <c r="B6" s="1"/>
      <c r="C6" s="4"/>
      <c r="D6" s="4"/>
      <c r="E6" s="4"/>
      <c r="F6" s="4"/>
      <c r="G6" s="4"/>
      <c r="H6" s="12"/>
      <c r="I6" s="12"/>
      <c r="J6" s="12"/>
      <c r="K6" s="12"/>
      <c r="L6" s="12"/>
      <c r="M6" s="12"/>
      <c r="N6" s="12"/>
      <c r="O6" s="12"/>
      <c r="P6" s="12"/>
      <c r="Q6" s="12"/>
      <c r="R6" s="12"/>
      <c r="S6" s="12"/>
      <c r="T6" s="12"/>
      <c r="U6" s="12"/>
      <c r="V6" s="12"/>
      <c r="W6" s="12"/>
      <c r="X6" s="12"/>
      <c r="Y6" s="12"/>
      <c r="Z6" s="12"/>
    </row>
    <row r="7">
      <c r="A7" s="1" t="s">
        <v>46</v>
      </c>
      <c r="B7" s="1"/>
      <c r="C7" s="4"/>
      <c r="D7" s="4"/>
      <c r="E7" s="4" t="s">
        <v>47</v>
      </c>
      <c r="F7" s="4"/>
      <c r="G7" s="4"/>
      <c r="H7" s="12"/>
      <c r="I7" s="12"/>
      <c r="J7" s="12"/>
      <c r="K7" s="12"/>
      <c r="L7" s="12"/>
      <c r="M7" s="12"/>
      <c r="N7" s="12"/>
      <c r="O7" s="12"/>
      <c r="P7" s="12"/>
      <c r="Q7" s="12"/>
      <c r="R7" s="12"/>
      <c r="S7" s="12"/>
      <c r="T7" s="12"/>
      <c r="U7" s="12"/>
      <c r="V7" s="12"/>
      <c r="W7" s="12"/>
      <c r="X7" s="12"/>
      <c r="Y7" s="12"/>
      <c r="Z7" s="12"/>
    </row>
    <row r="8">
      <c r="A8" s="1" t="s">
        <v>40</v>
      </c>
      <c r="B8" s="1"/>
      <c r="C8" s="4" t="s">
        <v>0</v>
      </c>
      <c r="D8" s="4"/>
      <c r="E8" s="4"/>
      <c r="F8" s="4"/>
      <c r="G8" s="4"/>
      <c r="H8" s="12"/>
      <c r="I8" s="12"/>
      <c r="J8" s="12"/>
      <c r="K8" s="12"/>
      <c r="L8" s="12"/>
      <c r="M8" s="12"/>
      <c r="N8" s="12"/>
      <c r="O8" s="12"/>
      <c r="P8" s="12"/>
      <c r="Q8" s="12"/>
      <c r="R8" s="12"/>
      <c r="S8" s="12"/>
      <c r="T8" s="12"/>
      <c r="U8" s="12"/>
      <c r="V8" s="12"/>
      <c r="W8" s="12"/>
      <c r="X8" s="12"/>
      <c r="Y8" s="12"/>
      <c r="Z8" s="12"/>
    </row>
    <row r="9">
      <c r="A9" s="25">
        <f>LARGE('Full Data'!G:G,1)</f>
        <v>1588752.62</v>
      </c>
      <c r="B9" s="21">
        <f t="shared" ref="B9:B18" si="1">A9/$B$2</f>
        <v>0.001941448665</v>
      </c>
      <c r="C9" s="27" t="str">
        <f t="array" ref="C9">INDEX('Full Data'!F:F,MATCH(LARGE('Full Data'!G:G,1),'Full Data'!G:G,0))</f>
        <v>RWE AG PERP 7% 29 MAR 2049</v>
      </c>
      <c r="D9" s="4"/>
      <c r="E9" s="4"/>
      <c r="F9" s="4"/>
      <c r="G9" s="4"/>
      <c r="H9" s="12"/>
      <c r="I9" s="12"/>
      <c r="J9" s="12"/>
      <c r="K9" s="12"/>
      <c r="L9" s="12"/>
      <c r="M9" s="12"/>
      <c r="N9" s="12"/>
      <c r="O9" s="12"/>
      <c r="P9" s="12"/>
      <c r="Q9" s="12"/>
      <c r="R9" s="12"/>
      <c r="S9" s="12"/>
      <c r="T9" s="12"/>
      <c r="U9" s="12"/>
      <c r="V9" s="12"/>
      <c r="W9" s="12"/>
      <c r="X9" s="12"/>
      <c r="Y9" s="12"/>
      <c r="Z9" s="12"/>
    </row>
    <row r="10">
      <c r="A10" s="25">
        <f>LARGE('Full Data'!G:G,2)</f>
        <v>723173.06</v>
      </c>
      <c r="B10" s="21">
        <f t="shared" si="1"/>
        <v>0.0008837142764</v>
      </c>
      <c r="C10" s="27" t="str">
        <f t="array" ref="C10">INDEX('Full Data'!F:F,MATCH(LARGE('Full Data'!G:G,2),'Full Data'!G:G,0))</f>
        <v>RWE FINANCE BV 6.125% 06 JUL 2039</v>
      </c>
      <c r="D10" s="4"/>
      <c r="E10" s="4"/>
      <c r="F10" s="4"/>
      <c r="G10" s="4"/>
      <c r="H10" s="12"/>
      <c r="I10" s="12"/>
      <c r="J10" s="12"/>
      <c r="K10" s="12"/>
      <c r="L10" s="12"/>
      <c r="M10" s="12"/>
      <c r="N10" s="12"/>
      <c r="O10" s="12"/>
      <c r="P10" s="12"/>
      <c r="Q10" s="12"/>
      <c r="R10" s="12"/>
      <c r="S10" s="12"/>
      <c r="T10" s="12"/>
      <c r="U10" s="12"/>
      <c r="V10" s="12"/>
      <c r="W10" s="12"/>
      <c r="X10" s="12"/>
      <c r="Y10" s="12"/>
      <c r="Z10" s="12"/>
    </row>
    <row r="11">
      <c r="A11" s="25">
        <f>LARGE('Full Data'!G:G,3)</f>
        <v>600482.45</v>
      </c>
      <c r="B11" s="21">
        <f t="shared" si="1"/>
        <v>0.0007337868944</v>
      </c>
      <c r="C11" s="27" t="str">
        <f t="array" ref="C11">INDEX('Full Data'!F:F,MATCH(LARGE('Full Data'!G:G,3),'Full Data'!G:G,0))</f>
        <v>EXXON MOBIL CORP CAP NPV</v>
      </c>
      <c r="D11" s="4"/>
      <c r="E11" s="4"/>
      <c r="F11" s="4"/>
      <c r="G11" s="4"/>
      <c r="H11" s="12"/>
      <c r="I11" s="12"/>
      <c r="J11" s="12"/>
      <c r="K11" s="12"/>
      <c r="L11" s="12"/>
      <c r="M11" s="12"/>
      <c r="N11" s="12"/>
      <c r="O11" s="12"/>
      <c r="P11" s="12"/>
      <c r="Q11" s="12"/>
      <c r="R11" s="12"/>
      <c r="S11" s="12"/>
      <c r="T11" s="12"/>
      <c r="U11" s="12"/>
      <c r="V11" s="12"/>
      <c r="W11" s="12"/>
      <c r="X11" s="12"/>
      <c r="Y11" s="12"/>
      <c r="Z11" s="12"/>
    </row>
    <row r="12">
      <c r="A12" s="25">
        <f>LARGE('Full Data'!G:G,4)</f>
        <v>392569.43</v>
      </c>
      <c r="B12" s="21">
        <f t="shared" si="1"/>
        <v>0.0004797181048</v>
      </c>
      <c r="C12" s="27" t="str">
        <f t="array" ref="C12">INDEX('Full Data'!F:F,MATCH(LARGE('Full Data'!G:G,4),'Full Data'!G:G,0))</f>
        <v>GAZPROM OAO (GAZ CAPITAL) REGS 5.338% 25 SEP 2020</v>
      </c>
      <c r="D12" s="4"/>
      <c r="E12" s="4"/>
      <c r="F12" s="4"/>
      <c r="G12" s="4"/>
      <c r="H12" s="12"/>
      <c r="I12" s="12"/>
      <c r="J12" s="12"/>
      <c r="K12" s="12"/>
      <c r="L12" s="12"/>
      <c r="M12" s="12"/>
      <c r="N12" s="12"/>
      <c r="O12" s="12"/>
      <c r="P12" s="12"/>
      <c r="Q12" s="12"/>
      <c r="R12" s="12"/>
      <c r="S12" s="12"/>
      <c r="T12" s="12"/>
      <c r="U12" s="12"/>
      <c r="V12" s="12"/>
      <c r="W12" s="12"/>
      <c r="X12" s="12"/>
      <c r="Y12" s="12"/>
      <c r="Z12" s="12"/>
    </row>
    <row r="13">
      <c r="A13" s="25">
        <f>LARGE('Full Data'!G:G,5)</f>
        <v>329448.01</v>
      </c>
      <c r="B13" s="21">
        <f t="shared" si="1"/>
        <v>0.0004025840091</v>
      </c>
      <c r="C13" s="27" t="str">
        <f t="array" ref="C13">INDEX('Full Data'!F:F,MATCH(LARGE('Full Data'!G:G,5),'Full Data'!G:G,0))</f>
        <v>CHEVRON CORP COM USD0.75</v>
      </c>
      <c r="D13" s="4"/>
      <c r="E13" s="4"/>
      <c r="F13" s="4"/>
      <c r="G13" s="4"/>
      <c r="H13" s="12"/>
      <c r="I13" s="12"/>
      <c r="J13" s="12"/>
      <c r="K13" s="12"/>
      <c r="L13" s="12"/>
      <c r="M13" s="12"/>
      <c r="N13" s="12"/>
      <c r="O13" s="12"/>
      <c r="P13" s="12"/>
      <c r="Q13" s="12"/>
      <c r="R13" s="12"/>
      <c r="S13" s="12"/>
      <c r="T13" s="12"/>
      <c r="U13" s="12"/>
      <c r="V13" s="12"/>
      <c r="W13" s="12"/>
      <c r="X13" s="12"/>
      <c r="Y13" s="12"/>
      <c r="Z13" s="12"/>
    </row>
    <row r="14">
      <c r="A14" s="25">
        <f>LARGE('Full Data'!G:G,6)</f>
        <v>252137.94</v>
      </c>
      <c r="B14" s="21">
        <f t="shared" si="1"/>
        <v>0.000308111446</v>
      </c>
      <c r="C14" s="27" t="str">
        <f t="array" ref="C14">INDEX('Full Data'!F:F,MATCH(LARGE('Full Data'!G:G,6),'Full Data'!G:G,0))</f>
        <v>RWE FINANCE BV 6.25% 03 JUN 2030</v>
      </c>
      <c r="D14" s="4"/>
      <c r="E14" s="4"/>
      <c r="F14" s="4"/>
      <c r="G14" s="4"/>
      <c r="H14" s="12"/>
      <c r="I14" s="12"/>
      <c r="J14" s="12"/>
      <c r="K14" s="12"/>
      <c r="L14" s="12"/>
      <c r="M14" s="12"/>
      <c r="N14" s="12"/>
      <c r="O14" s="12"/>
      <c r="P14" s="12"/>
      <c r="Q14" s="12"/>
      <c r="R14" s="12"/>
      <c r="S14" s="12"/>
      <c r="T14" s="12"/>
      <c r="U14" s="12"/>
      <c r="V14" s="12"/>
      <c r="W14" s="12"/>
      <c r="X14" s="12"/>
      <c r="Y14" s="12"/>
      <c r="Z14" s="12"/>
    </row>
    <row r="15">
      <c r="A15" s="25">
        <f>LARGE('Full Data'!G:G,7)</f>
        <v>185055.96</v>
      </c>
      <c r="B15" s="21">
        <f t="shared" si="1"/>
        <v>0.0002261375635</v>
      </c>
      <c r="C15" s="27" t="str">
        <f t="array" ref="C15">INDEX('Full Data'!F:F,MATCH(LARGE('Full Data'!G:G,7),'Full Data'!G:G,0))</f>
        <v>RWE FINANCE BV 6.5% 20 APR 2021</v>
      </c>
      <c r="D15" s="4"/>
      <c r="E15" s="4"/>
      <c r="F15" s="4"/>
      <c r="G15" s="4"/>
      <c r="H15" s="12"/>
      <c r="I15" s="12"/>
      <c r="J15" s="12"/>
      <c r="K15" s="12"/>
      <c r="L15" s="12"/>
      <c r="M15" s="12"/>
      <c r="N15" s="12"/>
      <c r="O15" s="12"/>
      <c r="P15" s="12"/>
      <c r="Q15" s="12"/>
      <c r="R15" s="12"/>
      <c r="S15" s="12"/>
      <c r="T15" s="12"/>
      <c r="U15" s="12"/>
      <c r="V15" s="12"/>
      <c r="W15" s="12"/>
      <c r="X15" s="12"/>
      <c r="Y15" s="12"/>
      <c r="Z15" s="12"/>
    </row>
    <row r="16">
      <c r="A16" s="25">
        <f>LARGE('Full Data'!G:G,8)</f>
        <v>174143.1</v>
      </c>
      <c r="B16" s="21">
        <f t="shared" si="1"/>
        <v>0.0002128020969</v>
      </c>
      <c r="C16" s="27" t="str">
        <f t="array" ref="C16">INDEX('Full Data'!F:F,MATCH(LARGE('Full Data'!G:G,8),'Full Data'!G:G,0))</f>
        <v>RWE FINANCE BV 4.75% 31 JAN 2034</v>
      </c>
      <c r="D16" s="4"/>
      <c r="E16" s="4"/>
      <c r="F16" s="4"/>
      <c r="G16" s="4"/>
      <c r="H16" s="12"/>
      <c r="I16" s="12"/>
      <c r="J16" s="12"/>
      <c r="K16" s="12"/>
      <c r="L16" s="12"/>
      <c r="M16" s="12"/>
      <c r="N16" s="12"/>
      <c r="O16" s="12"/>
      <c r="P16" s="12"/>
      <c r="Q16" s="12"/>
      <c r="R16" s="12"/>
      <c r="S16" s="12"/>
      <c r="T16" s="12"/>
      <c r="U16" s="12"/>
      <c r="V16" s="12"/>
      <c r="W16" s="12"/>
      <c r="X16" s="12"/>
      <c r="Y16" s="12"/>
      <c r="Z16" s="12"/>
    </row>
    <row r="17">
      <c r="A17" s="25">
        <f>LARGE('Full Data'!G:G,9)</f>
        <v>168252.35</v>
      </c>
      <c r="B17" s="21">
        <f t="shared" si="1"/>
        <v>0.0002056036265</v>
      </c>
      <c r="C17" s="27" t="str">
        <f t="array" ref="C17">INDEX('Full Data'!F:F,MATCH(LARGE('Full Data'!G:G,9),'Full Data'!G:G,0))</f>
        <v>TOTAL SA EUR2.5 (FP)</v>
      </c>
      <c r="D17" s="4"/>
      <c r="E17" s="4"/>
      <c r="F17" s="4"/>
      <c r="G17" s="4"/>
      <c r="H17" s="12"/>
      <c r="I17" s="12"/>
      <c r="J17" s="12"/>
      <c r="K17" s="12"/>
      <c r="L17" s="12"/>
      <c r="M17" s="12"/>
      <c r="N17" s="12"/>
      <c r="O17" s="12"/>
      <c r="P17" s="12"/>
      <c r="Q17" s="12"/>
      <c r="R17" s="12"/>
      <c r="S17" s="12"/>
      <c r="T17" s="12"/>
      <c r="U17" s="12"/>
      <c r="V17" s="12"/>
      <c r="W17" s="12"/>
      <c r="X17" s="12"/>
      <c r="Y17" s="12"/>
      <c r="Z17" s="12"/>
    </row>
    <row r="18">
      <c r="A18" s="25">
        <f>LARGE('Full Data'!G:G,10)</f>
        <v>147298.26</v>
      </c>
      <c r="B18" s="21">
        <f t="shared" si="1"/>
        <v>0.0001799978213</v>
      </c>
      <c r="C18" s="27" t="str">
        <f t="array" ref="C18">INDEX('Full Data'!F:F,MATCH(LARGE('Full Data'!G:G,10),'Full Data'!G:G,0))</f>
        <v>BHP BILLITON LTD NPV</v>
      </c>
      <c r="D18" s="4"/>
      <c r="E18" s="4"/>
      <c r="F18" s="4"/>
      <c r="G18" s="4"/>
      <c r="H18" s="12"/>
      <c r="I18" s="12"/>
      <c r="J18" s="12"/>
      <c r="K18" s="12"/>
      <c r="L18" s="12"/>
      <c r="M18" s="12"/>
      <c r="N18" s="12"/>
      <c r="O18" s="12"/>
      <c r="P18" s="12"/>
      <c r="Q18" s="12"/>
      <c r="R18" s="12"/>
      <c r="S18" s="12"/>
      <c r="T18" s="12"/>
      <c r="U18" s="12"/>
      <c r="V18" s="12"/>
      <c r="W18" s="12"/>
      <c r="X18" s="12"/>
      <c r="Y18" s="12"/>
      <c r="Z18" s="12"/>
    </row>
    <row r="19">
      <c r="A19" s="4"/>
      <c r="B19" s="4"/>
      <c r="C19" s="4"/>
      <c r="D19" s="4"/>
      <c r="E19" s="4"/>
      <c r="F19" s="4"/>
      <c r="G19" s="4"/>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5.33"/>
  </cols>
  <sheetData>
    <row r="1">
      <c r="A1" s="12" t="s">
        <v>38</v>
      </c>
      <c r="B1" s="20">
        <v>0.1</v>
      </c>
      <c r="C1" s="12"/>
      <c r="D1" s="12"/>
      <c r="E1" s="12"/>
      <c r="F1" s="12"/>
      <c r="G1" s="12"/>
      <c r="H1" s="12"/>
      <c r="I1" s="12"/>
      <c r="J1" s="12"/>
      <c r="K1" s="12"/>
      <c r="L1" s="12"/>
      <c r="M1" s="12"/>
      <c r="N1" s="12"/>
      <c r="O1" s="12"/>
      <c r="P1" s="12"/>
      <c r="Q1" s="12"/>
      <c r="R1" s="12"/>
      <c r="S1" s="12"/>
      <c r="T1" s="12"/>
      <c r="U1" s="12"/>
      <c r="V1" s="12"/>
      <c r="W1" s="12"/>
      <c r="X1" s="12"/>
    </row>
    <row r="2">
      <c r="A2" s="12"/>
      <c r="B2" s="12" t="s">
        <v>40</v>
      </c>
      <c r="C2" s="12" t="s">
        <v>41</v>
      </c>
      <c r="D2" s="12" t="s">
        <v>0</v>
      </c>
      <c r="E2" s="12" t="s">
        <v>42</v>
      </c>
      <c r="F2" s="12" t="s">
        <v>43</v>
      </c>
      <c r="G2" s="12" t="s">
        <v>44</v>
      </c>
      <c r="H2" s="12"/>
      <c r="I2" s="12"/>
      <c r="J2" s="12"/>
      <c r="K2" s="12"/>
      <c r="L2" s="12"/>
      <c r="M2" s="12"/>
      <c r="N2" s="12"/>
      <c r="O2" s="12"/>
      <c r="P2" s="12"/>
      <c r="Q2" s="12"/>
      <c r="R2" s="12"/>
      <c r="S2" s="12"/>
      <c r="T2" s="12"/>
      <c r="U2" s="12"/>
      <c r="V2" s="12"/>
      <c r="W2" s="12"/>
      <c r="X2" s="12"/>
    </row>
    <row r="3">
      <c r="A3" s="12"/>
      <c r="B3" s="12"/>
      <c r="C3" s="12"/>
      <c r="D3" s="12"/>
      <c r="E3" s="12"/>
      <c r="F3" s="12"/>
      <c r="G3" s="12"/>
      <c r="H3" s="12"/>
      <c r="I3" s="12"/>
      <c r="J3" s="12"/>
      <c r="K3" s="12"/>
      <c r="L3" s="12"/>
      <c r="M3" s="12"/>
      <c r="N3" s="12"/>
      <c r="O3" s="12"/>
      <c r="P3" s="12"/>
      <c r="Q3" s="12"/>
      <c r="R3" s="12"/>
      <c r="S3" s="12"/>
      <c r="T3" s="12"/>
      <c r="U3" s="12"/>
      <c r="V3" s="12"/>
      <c r="W3" s="12"/>
      <c r="X3" s="12"/>
    </row>
    <row r="4">
      <c r="A4" s="12" t="s">
        <v>45</v>
      </c>
      <c r="B4" s="22">
        <f>'Fossil Fuel direct investments'!B2</f>
        <v>818333571.5</v>
      </c>
      <c r="C4" s="12"/>
      <c r="D4" s="23"/>
      <c r="E4" s="12"/>
      <c r="F4" s="12"/>
      <c r="G4" s="12"/>
      <c r="H4" s="12"/>
      <c r="I4" s="12"/>
      <c r="J4" s="12"/>
      <c r="K4" s="12"/>
      <c r="L4" s="12"/>
      <c r="M4" s="12"/>
      <c r="N4" s="12"/>
      <c r="O4" s="12"/>
      <c r="P4" s="12"/>
      <c r="Q4" s="12"/>
      <c r="R4" s="12"/>
      <c r="S4" s="12"/>
      <c r="T4" s="12"/>
      <c r="U4" s="12"/>
      <c r="V4" s="12"/>
      <c r="W4" s="12"/>
      <c r="X4" s="12"/>
    </row>
    <row r="5">
      <c r="A5" s="24">
        <v>1.0</v>
      </c>
      <c r="B5" s="22">
        <f>LARGE('Full Data'!H:H,A5)</f>
        <v>261236893</v>
      </c>
      <c r="C5" s="26">
        <f t="shared" ref="C5:C19" si="1">B5/$B$4</f>
        <v>0.3192303262</v>
      </c>
      <c r="D5" s="23" t="str">
        <f t="array" ref="D5">INDEX('Full Data'!B:B,MATCH(LARGE('Full Data'!H:H,A5),'Full Data'!H:H,0))</f>
        <v>BNY MFM Ltd Newton Real Return 'X' Acc</v>
      </c>
      <c r="E5" s="28" t="s">
        <v>48</v>
      </c>
      <c r="F5" s="22">
        <f t="shared" ref="F5:F19" si="2">IF(E5="yes",B5*$B$1,0)</f>
        <v>26123689.3</v>
      </c>
      <c r="G5" s="26">
        <f t="shared" ref="G5:G19" si="3">F5/$B$4</f>
        <v>0.03192303262</v>
      </c>
      <c r="H5" s="12"/>
      <c r="I5" s="12"/>
      <c r="J5" s="12"/>
      <c r="K5" s="12"/>
      <c r="L5" s="12"/>
      <c r="M5" s="12"/>
      <c r="N5" s="12"/>
      <c r="O5" s="12"/>
      <c r="P5" s="12"/>
      <c r="Q5" s="12"/>
      <c r="R5" s="12"/>
      <c r="S5" s="12"/>
      <c r="T5" s="12"/>
      <c r="U5" s="12"/>
      <c r="V5" s="12"/>
      <c r="W5" s="12"/>
      <c r="X5" s="12"/>
    </row>
    <row r="6">
      <c r="A6" s="24">
        <v>2.0</v>
      </c>
      <c r="B6" s="22">
        <f>LARGE('Full Data'!H:H,A6)</f>
        <v>137219381.5</v>
      </c>
      <c r="C6" s="26">
        <f t="shared" si="1"/>
        <v>0.1676814764</v>
      </c>
      <c r="D6" s="23" t="str">
        <f t="array" ref="D6">INDEX('Full Data'!B:B,MATCH(LARGE('Full Data'!H:H,A6),'Full Data'!H:H,0))</f>
        <v>Schroder Life Diversified Growth Fund Equities</v>
      </c>
      <c r="E6" s="28" t="s">
        <v>48</v>
      </c>
      <c r="F6" s="22">
        <f t="shared" si="2"/>
        <v>13721938.15</v>
      </c>
      <c r="G6" s="26">
        <f t="shared" si="3"/>
        <v>0.01676814764</v>
      </c>
      <c r="H6" s="12"/>
      <c r="I6" s="12"/>
      <c r="J6" s="12"/>
      <c r="K6" s="12"/>
      <c r="L6" s="12"/>
      <c r="M6" s="12"/>
      <c r="N6" s="12"/>
      <c r="O6" s="12"/>
      <c r="P6" s="12"/>
      <c r="Q6" s="12"/>
      <c r="R6" s="12"/>
      <c r="S6" s="12"/>
      <c r="T6" s="12"/>
      <c r="U6" s="12"/>
      <c r="V6" s="12"/>
      <c r="W6" s="12"/>
      <c r="X6" s="12"/>
    </row>
    <row r="7">
      <c r="A7" s="24">
        <v>3.0</v>
      </c>
      <c r="B7" s="22">
        <f>LARGE('Full Data'!H:H,A7)</f>
        <v>118374368.5</v>
      </c>
      <c r="C7" s="26">
        <f t="shared" si="1"/>
        <v>0.144652954</v>
      </c>
      <c r="D7" s="23" t="str">
        <f t="array" ref="D7">INDEX('Full Data'!B:B,MATCH(LARGE('Full Data'!H:H,A7),'Full Data'!H:H,0))</f>
        <v>Schroder Life Diversified Growth Fund Non-Equities</v>
      </c>
      <c r="E7" s="12"/>
      <c r="F7" s="22">
        <f t="shared" si="2"/>
        <v>0</v>
      </c>
      <c r="G7" s="26">
        <f t="shared" si="3"/>
        <v>0</v>
      </c>
      <c r="H7" s="12"/>
      <c r="I7" s="12"/>
      <c r="J7" s="12"/>
      <c r="K7" s="12"/>
      <c r="L7" s="12"/>
      <c r="M7" s="12"/>
      <c r="N7" s="12"/>
      <c r="O7" s="12"/>
      <c r="P7" s="12"/>
      <c r="Q7" s="12"/>
      <c r="R7" s="12"/>
      <c r="S7" s="12"/>
      <c r="T7" s="12"/>
      <c r="U7" s="12"/>
      <c r="V7" s="12"/>
      <c r="W7" s="12"/>
      <c r="X7" s="12"/>
    </row>
    <row r="8">
      <c r="A8" s="24">
        <v>4.0</v>
      </c>
      <c r="B8" s="22">
        <f>LARGE('Full Data'!H:H,A8)</f>
        <v>117217806</v>
      </c>
      <c r="C8" s="26">
        <f t="shared" si="1"/>
        <v>0.1432396398</v>
      </c>
      <c r="D8" s="23" t="str">
        <f t="array" ref="D8">INDEX('Full Data'!B:B,MATCH(LARGE('Full Data'!H:H,A8),'Full Data'!H:H,0))</f>
        <v>Newton Long Corporate Bond Fund</v>
      </c>
      <c r="E8" s="12"/>
      <c r="F8" s="22">
        <f t="shared" si="2"/>
        <v>0</v>
      </c>
      <c r="G8" s="26">
        <f t="shared" si="3"/>
        <v>0</v>
      </c>
      <c r="H8" s="12"/>
      <c r="I8" s="12"/>
      <c r="J8" s="12"/>
      <c r="K8" s="12"/>
      <c r="L8" s="12"/>
      <c r="M8" s="12"/>
      <c r="N8" s="12"/>
      <c r="O8" s="12"/>
      <c r="P8" s="12"/>
      <c r="Q8" s="12"/>
      <c r="R8" s="12"/>
      <c r="S8" s="12"/>
      <c r="T8" s="12"/>
      <c r="U8" s="12"/>
      <c r="V8" s="12"/>
      <c r="W8" s="12"/>
      <c r="X8" s="12"/>
    </row>
    <row r="9">
      <c r="A9" s="24">
        <v>5.0</v>
      </c>
      <c r="B9" s="22">
        <f>LARGE('Full Data'!H:H,A9)</f>
        <v>40892089.27</v>
      </c>
      <c r="C9" s="26">
        <f t="shared" si="1"/>
        <v>0.04996995198</v>
      </c>
      <c r="D9" s="23" t="str">
        <f t="array" ref="D9">INDEX('Full Data'!B:B,MATCH(LARGE('Full Data'!H:H,A9),'Full Data'!H:H,0))</f>
        <v>Schroder All Maturities Corporate Bond Fund Cash, Others and Synthetics
</v>
      </c>
      <c r="E9" s="28"/>
      <c r="F9" s="22">
        <f t="shared" si="2"/>
        <v>0</v>
      </c>
      <c r="G9" s="26">
        <f t="shared" si="3"/>
        <v>0</v>
      </c>
      <c r="H9" s="12"/>
      <c r="I9" s="12"/>
      <c r="J9" s="12"/>
      <c r="K9" s="12"/>
      <c r="L9" s="12"/>
      <c r="M9" s="12"/>
      <c r="N9" s="12"/>
      <c r="O9" s="12"/>
      <c r="P9" s="12"/>
      <c r="Q9" s="12"/>
      <c r="R9" s="12"/>
      <c r="S9" s="12"/>
      <c r="T9" s="12"/>
      <c r="U9" s="12"/>
      <c r="V9" s="12"/>
      <c r="W9" s="12"/>
      <c r="X9" s="12"/>
    </row>
    <row r="10">
      <c r="A10" s="24">
        <v>6.0</v>
      </c>
      <c r="B10" s="22">
        <f>LARGE('Full Data'!H:H,A10)</f>
        <v>6075040.06</v>
      </c>
      <c r="C10" s="26">
        <f t="shared" si="1"/>
        <v>0.007423672047</v>
      </c>
      <c r="D10" s="23" t="str">
        <f t="array" ref="D10">INDEX('Full Data'!B:B,MATCH(LARGE('Full Data'!H:H,A10),'Full Data'!H:H,0))</f>
        <v>EUX EURO-SCHATZ FUTURE MARCH 2014 (DUH4)</v>
      </c>
      <c r="E10" s="12"/>
      <c r="F10" s="22">
        <f t="shared" si="2"/>
        <v>0</v>
      </c>
      <c r="G10" s="26">
        <f t="shared" si="3"/>
        <v>0</v>
      </c>
      <c r="H10" s="12"/>
      <c r="I10" s="12"/>
      <c r="J10" s="12"/>
      <c r="K10" s="12"/>
      <c r="L10" s="12"/>
      <c r="M10" s="12"/>
      <c r="N10" s="12"/>
      <c r="O10" s="12"/>
      <c r="P10" s="12"/>
      <c r="Q10" s="12"/>
      <c r="R10" s="12"/>
      <c r="S10" s="12"/>
      <c r="T10" s="12"/>
      <c r="U10" s="12"/>
      <c r="V10" s="12"/>
      <c r="W10" s="12"/>
      <c r="X10" s="12"/>
    </row>
    <row r="11">
      <c r="A11" s="24">
        <v>7.0</v>
      </c>
      <c r="B11" s="22">
        <f>LARGE('Full Data'!H:H,A11)</f>
        <v>4513536</v>
      </c>
      <c r="C11" s="26">
        <f t="shared" si="1"/>
        <v>0.005515521002</v>
      </c>
      <c r="D11" s="23" t="str">
        <f t="array" ref="D11">INDEX('Full Data'!B:B,MATCH(LARGE('Full Data'!H:H,A11),'Full Data'!H:H,0))</f>
        <v>BNY MFM Ltd Newton Gbl Dynamic Bd 'X' (Acc)</v>
      </c>
      <c r="E11" s="12"/>
      <c r="F11" s="22">
        <f t="shared" si="2"/>
        <v>0</v>
      </c>
      <c r="G11" s="26">
        <f t="shared" si="3"/>
        <v>0</v>
      </c>
      <c r="H11" s="12"/>
      <c r="I11" s="12"/>
      <c r="J11" s="12"/>
      <c r="K11" s="12"/>
      <c r="L11" s="12"/>
      <c r="M11" s="12"/>
      <c r="N11" s="12"/>
      <c r="O11" s="12"/>
      <c r="P11" s="12"/>
      <c r="Q11" s="12"/>
      <c r="R11" s="12"/>
      <c r="S11" s="12"/>
      <c r="T11" s="12"/>
      <c r="U11" s="12"/>
      <c r="V11" s="12"/>
      <c r="W11" s="12"/>
      <c r="X11" s="12"/>
    </row>
    <row r="12">
      <c r="A12" s="24">
        <v>8.0</v>
      </c>
      <c r="B12" s="22">
        <f>LARGE('Full Data'!H:H,A12)</f>
        <v>3639000</v>
      </c>
      <c r="C12" s="26">
        <f t="shared" si="1"/>
        <v>0.004446841883</v>
      </c>
      <c r="D12" s="23" t="str">
        <f t="array" ref="D12">INDEX('Full Data'!B:B,MATCH(LARGE('Full Data'!H:H,A12),'Full Data'!H:H,0))</f>
        <v>Bank of Scotland Notice Account</v>
      </c>
      <c r="E12" s="12"/>
      <c r="F12" s="22">
        <f t="shared" si="2"/>
        <v>0</v>
      </c>
      <c r="G12" s="26">
        <f t="shared" si="3"/>
        <v>0</v>
      </c>
      <c r="H12" s="12"/>
      <c r="I12" s="12"/>
      <c r="J12" s="12"/>
      <c r="K12" s="12"/>
      <c r="L12" s="12"/>
      <c r="M12" s="12"/>
      <c r="N12" s="12"/>
      <c r="O12" s="12"/>
      <c r="P12" s="12"/>
      <c r="Q12" s="12"/>
      <c r="R12" s="12"/>
      <c r="S12" s="12"/>
      <c r="T12" s="12"/>
      <c r="U12" s="12"/>
      <c r="V12" s="12"/>
      <c r="W12" s="12"/>
      <c r="X12" s="12"/>
    </row>
    <row r="13">
      <c r="A13" s="24">
        <v>9.0</v>
      </c>
      <c r="B13" s="22">
        <f>LARGE('Full Data'!H:H,A13)</f>
        <v>3225861.83</v>
      </c>
      <c r="C13" s="26">
        <f t="shared" si="1"/>
        <v>0.003941988869</v>
      </c>
      <c r="D13" s="23" t="str">
        <f t="array" ref="D13">INDEX('Full Data'!B:B,MATCH(LARGE('Full Data'!H:H,A13),'Full Data'!H:H,0))</f>
        <v>IRS GBP RBS 3.22% 20 JUN 2043 6M FIX</v>
      </c>
      <c r="E13" s="12"/>
      <c r="F13" s="22">
        <f t="shared" si="2"/>
        <v>0</v>
      </c>
      <c r="G13" s="26">
        <f t="shared" si="3"/>
        <v>0</v>
      </c>
      <c r="H13" s="12"/>
      <c r="I13" s="12"/>
      <c r="J13" s="12"/>
      <c r="K13" s="12"/>
      <c r="L13" s="12"/>
      <c r="M13" s="12"/>
      <c r="N13" s="12"/>
      <c r="O13" s="12"/>
      <c r="P13" s="12"/>
      <c r="Q13" s="12"/>
      <c r="R13" s="12"/>
      <c r="S13" s="12"/>
      <c r="T13" s="12"/>
      <c r="U13" s="12"/>
      <c r="V13" s="12"/>
      <c r="W13" s="12"/>
      <c r="X13" s="12"/>
    </row>
    <row r="14">
      <c r="A14" s="24">
        <v>10.0</v>
      </c>
      <c r="B14" s="30">
        <v>4.3305E7</v>
      </c>
      <c r="C14" s="26">
        <f t="shared" si="1"/>
        <v>0.0529185182</v>
      </c>
      <c r="D14" s="31" t="s">
        <v>49</v>
      </c>
      <c r="E14" s="28" t="s">
        <v>48</v>
      </c>
      <c r="F14" s="22">
        <f t="shared" si="2"/>
        <v>4330500</v>
      </c>
      <c r="G14" s="26">
        <f t="shared" si="3"/>
        <v>0.00529185182</v>
      </c>
      <c r="H14" s="12"/>
      <c r="I14" s="12"/>
      <c r="J14" s="12"/>
      <c r="K14" s="12"/>
      <c r="L14" s="12"/>
      <c r="M14" s="12"/>
      <c r="N14" s="12"/>
      <c r="O14" s="12"/>
      <c r="P14" s="12"/>
      <c r="Q14" s="12"/>
      <c r="R14" s="12"/>
      <c r="S14" s="12"/>
      <c r="T14" s="12"/>
      <c r="U14" s="12"/>
      <c r="V14" s="12"/>
      <c r="W14" s="12"/>
      <c r="X14" s="12"/>
    </row>
    <row r="15">
      <c r="A15" s="24">
        <v>11.0</v>
      </c>
      <c r="B15" s="22">
        <f>LARGE('Full Data'!H:H,A15)</f>
        <v>2203770.2</v>
      </c>
      <c r="C15" s="26">
        <f t="shared" si="1"/>
        <v>0.002692997424</v>
      </c>
      <c r="D15" s="23" t="str">
        <f t="array" ref="D15">INDEX('Full Data'!B:B,MATCH(LARGE('Full Data'!H:H,A15),'Full Data'!H:H,0))</f>
        <v>LLOYDS TSB BANK PLC SENIOR 1.61% CDS CSI</v>
      </c>
      <c r="E15" s="28"/>
      <c r="F15" s="22">
        <f t="shared" si="2"/>
        <v>0</v>
      </c>
      <c r="G15" s="26">
        <f t="shared" si="3"/>
        <v>0</v>
      </c>
      <c r="H15" s="12"/>
      <c r="I15" s="12"/>
      <c r="J15" s="12"/>
      <c r="K15" s="12"/>
      <c r="L15" s="12"/>
      <c r="M15" s="12"/>
      <c r="N15" s="12"/>
      <c r="O15" s="12"/>
      <c r="P15" s="12"/>
      <c r="Q15" s="12"/>
      <c r="R15" s="12"/>
      <c r="S15" s="12"/>
      <c r="T15" s="12"/>
      <c r="U15" s="12"/>
      <c r="V15" s="12"/>
      <c r="W15" s="12"/>
      <c r="X15" s="12"/>
    </row>
    <row r="16">
      <c r="A16" s="24">
        <v>12.0</v>
      </c>
      <c r="B16" s="22">
        <f>LARGE('Full Data'!H:H,A16)</f>
        <v>2038107.09</v>
      </c>
      <c r="C16" s="26">
        <f t="shared" si="1"/>
        <v>0.002490557837</v>
      </c>
      <c r="D16" s="23" t="str">
        <f t="array" ref="D16">INDEX('Full Data'!B:B,MATCH(LARGE('Full Data'!H:H,A16),'Full Data'!H:H,0))</f>
        <v>EUX EURO BOBL FUTURE MARCH 2014 (OEH4)</v>
      </c>
      <c r="E16" s="12"/>
      <c r="F16" s="22">
        <f t="shared" si="2"/>
        <v>0</v>
      </c>
      <c r="G16" s="26">
        <f t="shared" si="3"/>
        <v>0</v>
      </c>
      <c r="H16" s="12"/>
      <c r="I16" s="12"/>
      <c r="J16" s="12"/>
      <c r="K16" s="12"/>
      <c r="L16" s="12"/>
      <c r="M16" s="12"/>
      <c r="N16" s="12"/>
      <c r="O16" s="12"/>
      <c r="P16" s="12"/>
      <c r="Q16" s="12"/>
      <c r="R16" s="12"/>
      <c r="S16" s="12"/>
      <c r="T16" s="12"/>
      <c r="U16" s="12"/>
      <c r="V16" s="12"/>
      <c r="W16" s="12"/>
      <c r="X16" s="12"/>
    </row>
    <row r="17">
      <c r="A17" s="24">
        <v>13.0</v>
      </c>
      <c r="B17" s="22">
        <f>LARGE('Full Data'!H:H,A17)</f>
        <v>1879472</v>
      </c>
      <c r="C17" s="26">
        <f t="shared" si="1"/>
        <v>0.00229670646</v>
      </c>
      <c r="D17" s="23" t="str">
        <f t="array" ref="D17">INDEX('Full Data'!B:B,MATCH(LARGE('Full Data'!H:H,A17),'Full Data'!H:H,0))</f>
        <v>HOLDINGS LESS THAN 0.01%</v>
      </c>
      <c r="E17" s="12"/>
      <c r="F17" s="22">
        <f t="shared" si="2"/>
        <v>0</v>
      </c>
      <c r="G17" s="26">
        <f t="shared" si="3"/>
        <v>0</v>
      </c>
      <c r="H17" s="12"/>
      <c r="I17" s="12"/>
      <c r="J17" s="12"/>
      <c r="K17" s="12"/>
      <c r="L17" s="12"/>
      <c r="M17" s="12"/>
      <c r="N17" s="12"/>
      <c r="O17" s="12"/>
      <c r="P17" s="12"/>
      <c r="Q17" s="12"/>
      <c r="R17" s="12"/>
      <c r="S17" s="12"/>
      <c r="T17" s="12"/>
      <c r="U17" s="12"/>
      <c r="V17" s="12"/>
      <c r="W17" s="12"/>
      <c r="X17" s="12"/>
    </row>
    <row r="18">
      <c r="A18" s="24">
        <v>14.0</v>
      </c>
      <c r="B18" s="22">
        <f>LARGE('Full Data'!H:H,A18)</f>
        <v>1808159.05</v>
      </c>
      <c r="C18" s="26">
        <f t="shared" si="1"/>
        <v>0.002209562351</v>
      </c>
      <c r="D18" s="23" t="str">
        <f t="array" ref="D18">INDEX('Full Data'!B:B,MATCH(LARGE('Full Data'!H:H,A18),'Full Data'!H:H,0))</f>
        <v>TREASURY 1% 07 SEP 2017</v>
      </c>
      <c r="E18" s="12"/>
      <c r="F18" s="22">
        <f t="shared" si="2"/>
        <v>0</v>
      </c>
      <c r="G18" s="26">
        <f t="shared" si="3"/>
        <v>0</v>
      </c>
      <c r="H18" s="12"/>
      <c r="I18" s="12"/>
      <c r="J18" s="12"/>
      <c r="K18" s="12"/>
      <c r="L18" s="12"/>
      <c r="M18" s="12"/>
      <c r="N18" s="12"/>
      <c r="O18" s="12"/>
      <c r="P18" s="12"/>
      <c r="Q18" s="12"/>
      <c r="R18" s="12"/>
      <c r="S18" s="12"/>
      <c r="T18" s="12"/>
      <c r="U18" s="12"/>
      <c r="V18" s="12"/>
      <c r="W18" s="12"/>
      <c r="X18" s="12"/>
    </row>
    <row r="19">
      <c r="A19" s="24">
        <v>15.0</v>
      </c>
      <c r="B19" s="22">
        <f>LARGE('Full Data'!H:H,A19)</f>
        <v>1588752.62</v>
      </c>
      <c r="C19" s="26">
        <f t="shared" si="1"/>
        <v>0.001941448665</v>
      </c>
      <c r="D19" s="23" t="str">
        <f t="array" ref="D19">INDEX('Full Data'!B:B,MATCH(LARGE('Full Data'!H:H,A19),'Full Data'!H:H,0))</f>
        <v>RWE AG PERP 7% 29 MAR 2049</v>
      </c>
      <c r="E19" s="12"/>
      <c r="F19" s="22">
        <f t="shared" si="2"/>
        <v>0</v>
      </c>
      <c r="G19" s="26">
        <f t="shared" si="3"/>
        <v>0</v>
      </c>
      <c r="H19" s="12"/>
      <c r="I19" s="12"/>
      <c r="J19" s="12"/>
      <c r="K19" s="12"/>
      <c r="L19" s="12"/>
      <c r="M19" s="12"/>
      <c r="N19" s="12"/>
      <c r="O19" s="12"/>
      <c r="P19" s="12"/>
      <c r="Q19" s="12"/>
      <c r="R19" s="12"/>
      <c r="S19" s="12"/>
      <c r="T19" s="12"/>
      <c r="U19" s="12"/>
      <c r="V19" s="12"/>
      <c r="W19" s="12"/>
      <c r="X19" s="12"/>
    </row>
    <row r="20">
      <c r="A20" s="12"/>
      <c r="B20" s="12"/>
      <c r="C20" s="12"/>
      <c r="D20" s="12"/>
      <c r="E20" s="12" t="s">
        <v>50</v>
      </c>
      <c r="F20" s="22">
        <f t="shared" ref="F20:G20" si="4">SUM(F5:F19)</f>
        <v>44176127.45</v>
      </c>
      <c r="G20" s="26">
        <f t="shared" si="4"/>
        <v>0.05398303209</v>
      </c>
      <c r="H20" s="12"/>
      <c r="I20" s="12"/>
      <c r="J20" s="12"/>
      <c r="K20" s="12"/>
      <c r="L20" s="12"/>
      <c r="M20" s="12"/>
      <c r="N20" s="12"/>
      <c r="O20" s="12"/>
      <c r="P20" s="12"/>
      <c r="Q20" s="12"/>
      <c r="R20" s="12"/>
      <c r="S20" s="12"/>
      <c r="T20" s="12"/>
      <c r="U20" s="12"/>
      <c r="V20" s="12"/>
      <c r="W20" s="12"/>
      <c r="X20" s="12"/>
    </row>
    <row r="21">
      <c r="A21" s="12"/>
      <c r="B21" s="12"/>
      <c r="C21" s="12"/>
      <c r="D21" s="12"/>
      <c r="E21" s="12" t="s">
        <v>52</v>
      </c>
      <c r="F21" s="22">
        <f>'Fossil Fuel direct investments'!B3</f>
        <v>7136167.6</v>
      </c>
      <c r="G21" s="26">
        <f>'Fossil Fuel direct investments'!B4</f>
        <v>0.008720365202</v>
      </c>
      <c r="H21" s="12"/>
      <c r="I21" s="12"/>
      <c r="J21" s="12"/>
      <c r="K21" s="12"/>
      <c r="L21" s="12"/>
      <c r="M21" s="12"/>
      <c r="N21" s="12"/>
      <c r="O21" s="12"/>
      <c r="P21" s="12"/>
      <c r="Q21" s="12"/>
      <c r="R21" s="12"/>
      <c r="S21" s="12"/>
      <c r="T21" s="12"/>
      <c r="U21" s="12"/>
      <c r="V21" s="12"/>
      <c r="W21" s="12"/>
      <c r="X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row>
    <row r="23">
      <c r="A23" s="12"/>
      <c r="B23" s="12"/>
      <c r="C23" s="12"/>
      <c r="D23" s="12"/>
      <c r="E23" s="12" t="s">
        <v>53</v>
      </c>
      <c r="F23" s="22">
        <f t="shared" ref="F23:G23" si="5">F20+F21</f>
        <v>51312295.05</v>
      </c>
      <c r="G23" s="26">
        <f t="shared" si="5"/>
        <v>0.06270339729</v>
      </c>
      <c r="H23" s="12"/>
      <c r="I23" s="12"/>
      <c r="J23" s="12"/>
      <c r="K23" s="12"/>
      <c r="L23" s="12"/>
      <c r="M23" s="12"/>
      <c r="N23" s="12"/>
      <c r="O23" s="12"/>
      <c r="P23" s="12"/>
      <c r="Q23" s="12"/>
      <c r="R23" s="12"/>
      <c r="S23" s="12"/>
      <c r="T23" s="12"/>
      <c r="U23" s="12"/>
      <c r="V23" s="12"/>
      <c r="W23" s="12"/>
      <c r="X23" s="12"/>
    </row>
    <row r="24">
      <c r="A24" s="12"/>
      <c r="B24" s="12"/>
      <c r="C24" s="12"/>
      <c r="D24" s="12"/>
      <c r="E24" s="12" t="s">
        <v>34</v>
      </c>
      <c r="F24" s="33">
        <f>'Fossil Fuel direct investments'!B2</f>
        <v>818333571.5</v>
      </c>
      <c r="G24" s="12"/>
      <c r="H24" s="12"/>
      <c r="I24" s="12"/>
      <c r="J24" s="12"/>
      <c r="K24" s="12"/>
      <c r="L24" s="12"/>
      <c r="M24" s="12"/>
      <c r="N24" s="12"/>
      <c r="O24" s="12"/>
      <c r="P24" s="12"/>
      <c r="Q24" s="12"/>
      <c r="R24" s="12"/>
      <c r="S24" s="12"/>
      <c r="T24" s="12"/>
      <c r="U24" s="12"/>
      <c r="V24" s="12"/>
      <c r="W24" s="12"/>
      <c r="X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row>
  </sheetData>
  <drawing r:id="rId1"/>
</worksheet>
</file>