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ossil Fuel direct investments" sheetId="2" r:id="rId4"/>
    <sheet state="visible" name="Full Data" sheetId="3" r:id="rId5"/>
    <sheet state="visible" name="Pooled Funds &amp; Total Fossil Fue" sheetId="4" r:id="rId6"/>
  </sheets>
  <definedNames/>
  <calcPr/>
</workbook>
</file>

<file path=xl/sharedStrings.xml><?xml version="1.0" encoding="utf-8"?>
<sst xmlns="http://schemas.openxmlformats.org/spreadsheetml/2006/main" count="2396" uniqueCount="837">
  <si>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</si>
  <si>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</si>
  <si>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</si>
  <si>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</si>
  <si>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</si>
  <si>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</si>
  <si>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</si>
  <si>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Total Holdings as at March 2014</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</si>
  <si>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</si>
  <si>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</si>
  <si>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</si>
  <si>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</si>
  <si>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</si>
  <si>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</si>
  <si>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</si>
  <si>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t>
  </si>
  <si>
    <t>Total holdings</t>
  </si>
  <si>
    <t>Sub-category/ Classification</t>
  </si>
  <si>
    <t>http://gofossilfree.org/uk/pensions/</t>
  </si>
  <si>
    <t>Oil/Gas companies</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</si>
  <si>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</si>
  <si>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</si>
  <si>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</si>
  <si>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</si>
  <si>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</si>
  <si>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Verification</t>
  </si>
  <si>
    <t>data or in time, we identified their equity investments directly from</t>
  </si>
  <si>
    <t>their Annual Report and added them in the sheet 'Pooled Funds &amp; Total</t>
  </si>
  <si>
    <t>£1,591bn</t>
  </si>
  <si>
    <t>Fossil Fuel Amounts</t>
  </si>
  <si>
    <t>Fossil Fuel investments.’ In these cases, other sheets will appear mostly</t>
  </si>
  <si>
    <t>All Amounts</t>
  </si>
  <si>
    <t>empty.</t>
  </si>
  <si>
    <t>Where cells contain “#NUM”, this is not due to a mistake in the script,</t>
  </si>
  <si>
    <t>but due to limited data being provided.</t>
  </si>
  <si>
    <t>http://www.lincolnshire.gov.uk/local-democracy/how-the-council-works/finances/lincolnshire-county-council-pension-fund/</t>
  </si>
  <si>
    <t>Total fossil fuel holdings</t>
  </si>
  <si>
    <t>Lincolnshire Pension Fund</t>
  </si>
  <si>
    <t>MORGAN STANLEY AIP</t>
  </si>
  <si>
    <t>ALTERNATIVES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</si>
  <si>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</si>
  <si>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</si>
  <si>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</si>
  <si>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</si>
  <si>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</si>
  <si>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</si>
  <si>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</si>
  <si>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</si>
  <si>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</si>
  <si>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</si>
  <si>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</si>
  <si>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TARGET RETURN ABSOLUTE RETURN FUND</t>
  </si>
  <si>
    <t>BONDS</t>
  </si>
  <si>
    <t>MORGAN STANLEY GLOBAL FRANCHISE FUND</t>
  </si>
  <si>
    <t>EQUITIES</t>
  </si>
  <si>
    <t xml:space="preserve">Standard Life </t>
  </si>
  <si>
    <t>PROPERTY</t>
  </si>
  <si>
    <t xml:space="preserve">Blackrock Aquila All Stocks </t>
  </si>
  <si>
    <t>Aviva</t>
  </si>
  <si>
    <t>Total estimated fossil fuels in largest pooled funds</t>
  </si>
  <si>
    <t>Total direct fossil fuels</t>
  </si>
  <si>
    <t>Total fossil fuels</t>
  </si>
  <si>
    <t>Notes; Morgan Stanley is right, BlackRock Standard Life and Aviva look out of place...</t>
  </si>
  <si>
    <t>Blackrock Aquila Life over 5 yrs index linked</t>
  </si>
  <si>
    <t>HSBC HLDGS ORD USD0.50</t>
  </si>
  <si>
    <t>Blackrock Aquila Life Overseas Govt.</t>
  </si>
  <si>
    <t>Blackrock</t>
  </si>
  <si>
    <t>RLAM</t>
  </si>
  <si>
    <t>ROYAL DUTCH SHELL PLC COMMON STOCK GBP 0.07</t>
  </si>
  <si>
    <t>BP ORD USD0.25</t>
  </si>
  <si>
    <t>APPLE INC COMMON STOCK USD 0.00001</t>
  </si>
  <si>
    <t>Innisfree Secondary Fund</t>
  </si>
  <si>
    <t>GLAXOSMITHKLINE ORD GBP0.25</t>
  </si>
  <si>
    <t>BRITISH AMERICAN TOBACCO PLC COMMON STOCK GBP 25</t>
  </si>
  <si>
    <t>VODAFONE GROUP PLC COMMON STOCK GBP 0.2095</t>
  </si>
  <si>
    <t>ROYAL DUTCH SHELL 'B'ORD EUR0.07</t>
  </si>
  <si>
    <t>GOOGLE INC-CL A</t>
  </si>
  <si>
    <t>Franklin Templeton Asian Real Estate Fund</t>
  </si>
  <si>
    <t>Standard Life European Property Growth Fund</t>
  </si>
  <si>
    <t>BG GROUP ORD GBP0.10</t>
  </si>
  <si>
    <t>DIAGEO PLC COMMON STOCK GBP 28.93518</t>
  </si>
  <si>
    <t>ASTRAZENECA PLC ORD USD0.25</t>
  </si>
  <si>
    <t>JPMORGAN CHASE &amp; CO COMMON STOCK USD 1</t>
  </si>
  <si>
    <t>MICROSOFT CORP COMMON STOCK USD 0.00000625</t>
  </si>
  <si>
    <t>Innisfree continuation Fund 2</t>
  </si>
  <si>
    <t>PRUDENTIAL PLC COMMON STOCK GBP 5</t>
  </si>
  <si>
    <t>AMGEN INC COMMON STOCK USD 0.0001</t>
  </si>
  <si>
    <t>RECKITT BENCKISER GROUP PLC COMMON STOCK GBP 10</t>
  </si>
  <si>
    <t>UNILEVER ORD GBP0.031111</t>
  </si>
  <si>
    <t>PFIZER INC USD0.05</t>
  </si>
  <si>
    <t>Innisfree Secondary Fund 2</t>
  </si>
  <si>
    <t>RIO TINTO PLC COMMON STOCK GBP 10</t>
  </si>
  <si>
    <t>LLOYDS BANKING GROUP PLC COMMON STOCK GBP 10</t>
  </si>
  <si>
    <t>Igloo Regeneration Partnership</t>
  </si>
  <si>
    <t>NESTLE SA CHF0.10</t>
  </si>
  <si>
    <t>CITIGROUP INC COMMON STOCK USD 0.01</t>
  </si>
  <si>
    <t>BHP BILLITON PLC COMMON STOCK GBP 0.5</t>
  </si>
  <si>
    <t>GLENCORE PLC COMMON STOCK GBP 0.01</t>
  </si>
  <si>
    <t>GENERAL ELECTRIC CO. USD0.06</t>
  </si>
  <si>
    <t>FACEBOOK INC USD0.000006 A</t>
  </si>
  <si>
    <t>E-TRACS DJ-BLOOMBERG COMMODITY INDEX TOTAL RETURN ETN ETP USD</t>
  </si>
  <si>
    <t>BARCLAYS ORD GBP0.25</t>
  </si>
  <si>
    <t>SABMILLER PLC COMMON STOCK GBP 0.1</t>
  </si>
  <si>
    <t>ROCHE HOLDING AG COMMON STOCK CHF 0</t>
  </si>
  <si>
    <t>NATIONAL GRID ORD GBP0.113953</t>
  </si>
  <si>
    <t>BT GROUP PLC COMMON STOCK GBP 5</t>
  </si>
  <si>
    <t>GILEAD SCIENCES INC COMMON STOCK USD 0.001</t>
  </si>
  <si>
    <t>STANDARD CHARTERED PLC COMMON STOCK GBP 0.5</t>
  </si>
  <si>
    <t>SHIRE PLC COMMON STOCK GBP 5</t>
  </si>
  <si>
    <t>MERCK &amp; CO INC COMMON STOCK USD 0.5</t>
  </si>
  <si>
    <t>EXXON MOBIL CORP COMMON STOCK USD 0</t>
  </si>
  <si>
    <t>IMPERIAL TOBACCO GROUP GBP0.10</t>
  </si>
  <si>
    <t>Franklin Templeton European Real Estate Fund</t>
  </si>
  <si>
    <t>ARCHER DANIELS MIDLAND CO NPV</t>
  </si>
  <si>
    <t>NORTHROP GRUMMAN CORP USD1</t>
  </si>
  <si>
    <t>HEWLETT-PACKARD CO USD0.01</t>
  </si>
  <si>
    <t>COMCAST CORP COMMON STOCK USD 0.01</t>
  </si>
  <si>
    <t>MITSUI FUDOSAN NPV</t>
  </si>
  <si>
    <t>ORACLE CORP USD0.01</t>
  </si>
  <si>
    <t>TOTAL SA COMMON STOCK EUR 2.5</t>
  </si>
  <si>
    <t>NIPPON TELEGRAPH &amp; TELEPHONE CORP COMMON STOCK JPY</t>
  </si>
  <si>
    <t>ESTEE LAUDER COS INC/THE COMMON STOCK USD 0.01</t>
  </si>
  <si>
    <t>CISCO SYSTEMS INC USD0.001</t>
  </si>
  <si>
    <t>AMERIPRISE FINANCIAL INC USD0.01</t>
  </si>
  <si>
    <t>JOHNSON &amp; JOHNSON COMMON STOCK USD 1</t>
  </si>
  <si>
    <t>ANHEUSER-BUSCH INBEV NV COMMON STOCK EUR 0</t>
  </si>
  <si>
    <t>WELLS FARGO &amp; CO COMMON STOCK USD 1.666</t>
  </si>
  <si>
    <t>LOCKHEED MARTIN CORP USD1</t>
  </si>
  <si>
    <t>CME GROUP INC/IL COMMON STOCK USD 0.01</t>
  </si>
  <si>
    <t>ANGLO AMERICAN PLC COMMON STOCK GBP 0.54945</t>
  </si>
  <si>
    <t>UNITEDHEALTH GROUP INC USD0.01</t>
  </si>
  <si>
    <t>SUNCOR ENERGY INC(NEW) NPV</t>
  </si>
  <si>
    <t>SCHLUMBERGER LTD COMMON STOCK USD 0.01</t>
  </si>
  <si>
    <t>AMERICAN EXPRESS CO COMMON STOCK USD 0.2</t>
  </si>
  <si>
    <t>CATERPILLAR INC USD1</t>
  </si>
  <si>
    <t>BAIDU INC ADR EACH REPR 0.10 SHARE A</t>
  </si>
  <si>
    <t>ROLLS-ROYCE HLDGS PLC ORD GBP0.20</t>
  </si>
  <si>
    <t>FANUC CORP NPV</t>
  </si>
  <si>
    <t>BANK OF AMERICA CORP COMMON STOCK USD 0.01</t>
  </si>
  <si>
    <t>RREEF Ventures Fund 3</t>
  </si>
  <si>
    <t>TAISEI CORP NPV</t>
  </si>
  <si>
    <t>CHEVRON CORP COMMON STOCK USD 0.75</t>
  </si>
  <si>
    <t>WOLSELEY PLC COMMON STOCK GBP 10.803</t>
  </si>
  <si>
    <t>COMPASS GROUP PLC COMMON STOCK GBP 10.625</t>
  </si>
  <si>
    <t>GOLDMAN SACHS GROUP INC USD0.01</t>
  </si>
  <si>
    <t>LIBERTY GLOBAL PLC COMMON STOCK USD 0.01</t>
  </si>
  <si>
    <t>CENTRICA PLC ORD GBP0.0617284</t>
  </si>
  <si>
    <t>CONOCOPHILLIPS USD0.01</t>
  </si>
  <si>
    <t>KOMATSU NPV</t>
  </si>
  <si>
    <t>MARSH &amp; MCLENNAN COS INC COM USD1</t>
  </si>
  <si>
    <t>METLIFE INC USD0.01</t>
  </si>
  <si>
    <t>RAYTHEON CO USD0.01</t>
  </si>
  <si>
    <t>MARATHON OIL CORP USD1</t>
  </si>
  <si>
    <t>BLACKSTONE GROUP LP/THE MLP USD 0</t>
  </si>
  <si>
    <t>WPP PLC ORD GBP0.10</t>
  </si>
  <si>
    <t>SUMITOMO MITSUI FINANCIAL GROUP INC NPV</t>
  </si>
  <si>
    <t>WAL-MART STORES INC COMMON STOCK USD 0.1</t>
  </si>
  <si>
    <t>GOOGLE INC-CL C</t>
  </si>
  <si>
    <t>BAE SYSTEMS PLC COMMON STOCK GBP 2.5</t>
  </si>
  <si>
    <t>TESCO ORD GBP0.05</t>
  </si>
  <si>
    <t>AMERICAN INTERNATIONAL GROUP INC USD2.50</t>
  </si>
  <si>
    <t>MITSUBISHI HEAVY INDUSTRIES NPV</t>
  </si>
  <si>
    <t>SSE PLC GBP0.50</t>
  </si>
  <si>
    <t>AVIVA ORD GBP0.25</t>
  </si>
  <si>
    <t>SEKISUI CHEMICAL CO NPV</t>
  </si>
  <si>
    <t>DAIWA SECURITIES GROUP INC NPV</t>
  </si>
  <si>
    <t>INTERNATIONAL BUSINESS MACHINES CORP COMMON STOCK USD 0.2</t>
  </si>
  <si>
    <t>TOKYO GAS CO NPV</t>
  </si>
  <si>
    <t>LEGAL &amp; GENERAL GROUP ORD GBP0.025</t>
  </si>
  <si>
    <t>HONEYWELL INTERNATIONAL INC USD1</t>
  </si>
  <si>
    <t>TENCENT HOLDINGS LTD COMMON STOCK HKD 0.00002</t>
  </si>
  <si>
    <t>EDISON INTERNATIONAL NPV</t>
  </si>
  <si>
    <t>ICICI BANK ADR EACH REPR 2 ORD INR10(SPON)</t>
  </si>
  <si>
    <t>CONTINENTAL AG NPV</t>
  </si>
  <si>
    <t>LINKEDIN CORP USD0.0001 A</t>
  </si>
  <si>
    <t>BRIDGESTONE CORP NPV</t>
  </si>
  <si>
    <t>UNITED PARCEL SERVICE INC USD0.01 B</t>
  </si>
  <si>
    <t>MONSANTO CO USD0.01</t>
  </si>
  <si>
    <t>TOYOTA MOTOR CORP NPV</t>
  </si>
  <si>
    <t>UBS AG CHF0.10</t>
  </si>
  <si>
    <t>AT&amp;T INC USD1</t>
  </si>
  <si>
    <t>SMC CORP NPV</t>
  </si>
  <si>
    <t>PHILIP MORRIS INTERNATIONAL INC NPV</t>
  </si>
  <si>
    <t>US BANCORP DELAWARE USD0.01</t>
  </si>
  <si>
    <t>KROGER CO USD1</t>
  </si>
  <si>
    <t>VINCI SA COMMON STOCK EUR 2.5</t>
  </si>
  <si>
    <t>MAZDA MOTOR CORP COMMON STOCK JPY</t>
  </si>
  <si>
    <t>MITSUBISHI ESTATE CO NPV</t>
  </si>
  <si>
    <t>UNION PACIFIC CORP USD2.50</t>
  </si>
  <si>
    <t>TELSTRA CORP LTD NPV</t>
  </si>
  <si>
    <t>PROSIEBENSAT.1 MEDIA AG COMMON STOCK EUR 0</t>
  </si>
  <si>
    <t>ARM HLDGS ORD GBP0.0005</t>
  </si>
  <si>
    <t>METHANEX CORP COM NPV</t>
  </si>
  <si>
    <t>NOKIA CORP NPV</t>
  </si>
  <si>
    <t>NEXT ORD GBP0.10</t>
  </si>
  <si>
    <t>WALGREEN CO USD0.078125</t>
  </si>
  <si>
    <t>DAIWA HOUSE INDUSTRY CO NPV</t>
  </si>
  <si>
    <t>AGCO CORP USD0.01</t>
  </si>
  <si>
    <t>WALT DISNEY(HLDG)CO DISNEY USD0.01</t>
  </si>
  <si>
    <t>OCCIDENTAL PETROLEUM CORP COM USD0.20</t>
  </si>
  <si>
    <t>ASAHI GROUP HOLDINGS LTD</t>
  </si>
  <si>
    <t>PPG INDUSTRIES INC COMMON STOCK USD 1.67</t>
  </si>
  <si>
    <t>ENTERGY CORP USD0.01</t>
  </si>
  <si>
    <t>KAJIMA CORP ORD NPV</t>
  </si>
  <si>
    <t>HOME DEPOT INC USD0.05</t>
  </si>
  <si>
    <t>HARLEY DAVIDSON USD0.01</t>
  </si>
  <si>
    <t>DANAHER CORP USD0.01</t>
  </si>
  <si>
    <t>GRUPO FINANCIERO BANORTE SAB DE CV COMMON STOCK MXN 3.5</t>
  </si>
  <si>
    <t>CANADIAN NATIONAL RAILWAY CO COM NPV</t>
  </si>
  <si>
    <t>BAYER AG NPV</t>
  </si>
  <si>
    <t>NOVARTIS AG CHF0.50(REGD)</t>
  </si>
  <si>
    <t>GENERAL DYNAMICS CORP USD1</t>
  </si>
  <si>
    <t>COMMONWEALTH BANK OF AUSTRALIA ORD NPV</t>
  </si>
  <si>
    <t>HENNES &amp; MAURITZ AB NPV 'B'</t>
  </si>
  <si>
    <t>WESCO INTERNATIONAL INC USD0.01</t>
  </si>
  <si>
    <t>BANK OF IRELAND(GOVERNOR &amp; CO OF) ORD EUR0.05</t>
  </si>
  <si>
    <t>REED ELSEVIER ORD GBP0.144397</t>
  </si>
  <si>
    <t>CARDINAL HEALTH INC NPV</t>
  </si>
  <si>
    <t>NEPTUNE INVESTMENT MGMT INDIA FD 'B' ACC</t>
  </si>
  <si>
    <t>SKANDINAVISKA ENSKILDA BANKEN SER'A'NPV</t>
  </si>
  <si>
    <t>COCA-COLA CO USD0.25</t>
  </si>
  <si>
    <t>PARTNERRE USD1</t>
  </si>
  <si>
    <t>CALPINE CORP USD0.001</t>
  </si>
  <si>
    <t>SMITH &amp; NEPHEW ORD USD0.20</t>
  </si>
  <si>
    <t>CELGENE CORP USD0.01</t>
  </si>
  <si>
    <t>STANDARD LIFE PLC ORD GBP0.10</t>
  </si>
  <si>
    <t>MORGAN STANLEY COMMON STOCK USD 0.01</t>
  </si>
  <si>
    <t>SAFRAN SA COMMON STOCK EUR 0.2</t>
  </si>
  <si>
    <t>PANDORA AS DKK1</t>
  </si>
  <si>
    <t>BRITISH SKY BROADCASTING GROUP ORD GBP0.50</t>
  </si>
  <si>
    <t>HAIN CELESTIAL GROUP INC USD0.01</t>
  </si>
  <si>
    <t>EXPERIAN PLC COMMON STOCK GBP 0.1</t>
  </si>
  <si>
    <t>EBAY INC COMMON STOCK USD 0.001</t>
  </si>
  <si>
    <t>PEARSON ORD GBP0.25</t>
  </si>
  <si>
    <t>DNB ASA</t>
  </si>
  <si>
    <t>CREDIT SUISSE GROUP AG CHF0.04</t>
  </si>
  <si>
    <t>ANADARKO PETROLEUM CORP COMMON STOCK USD 0.1</t>
  </si>
  <si>
    <t>STATOIL ASA NOK2.50</t>
  </si>
  <si>
    <t>ZIMMER HOLDINGS INC USD0.01</t>
  </si>
  <si>
    <t>LYONDELLBASELL INDUSTRIES NV COMMON STOCK USD</t>
  </si>
  <si>
    <t>TRINITY INDUSTRIES INC USD1</t>
  </si>
  <si>
    <t>THERMO FISHER SCIENTIFIC INC USD1</t>
  </si>
  <si>
    <t>MACY'S INC COM STK USD0.01</t>
  </si>
  <si>
    <t>AIA GROUP LTD COMMON STOCK HKD 0</t>
  </si>
  <si>
    <t>ASSOCIATED BRITISH FOODS ORD 5 15/22P</t>
  </si>
  <si>
    <t>CA INC COMMON STOCK USD 0.1</t>
  </si>
  <si>
    <t>INTEL CORP USD0.001</t>
  </si>
  <si>
    <t>BASF SE NPV</t>
  </si>
  <si>
    <t>KASIKORNBANK PCL NVDR THB 10</t>
  </si>
  <si>
    <t>SCHNEIDER ELECTRIC SE COMMON STOCK EUR 4</t>
  </si>
  <si>
    <t>SENSATA TECHNOLOGIES HOLDING NV COMMON STOCK USD 0.01</t>
  </si>
  <si>
    <t>COGNIZANT TECHNOLOGY SOLUTIONS CORP COMMON STOCK USD 0.01</t>
  </si>
  <si>
    <t>LIBERTY VENTURES TRACKING STK USD 0.01</t>
  </si>
  <si>
    <t>BHP BILLITON LIMITED ORD NPV</t>
  </si>
  <si>
    <t>3M CO USD0.01</t>
  </si>
  <si>
    <t>SAMSUNG ELECTRONICS CO LTD COMMON STOCK KRW 5000</t>
  </si>
  <si>
    <t>AMPHENOL CORP USD0.001 A</t>
  </si>
  <si>
    <t>KERING EUR4</t>
  </si>
  <si>
    <t>TULLOW OIL PLC COMMON STOCK GBP 10</t>
  </si>
  <si>
    <t>JAPAN EXCHANGE GROUP INC</t>
  </si>
  <si>
    <t>MARATHON PETROLEUM CORP USD0.01</t>
  </si>
  <si>
    <t>OLD MUTUAL PLC ORD GBP0.114285714</t>
  </si>
  <si>
    <t>EATON CORP PLC COMMON STOCK USD 0.01</t>
  </si>
  <si>
    <t>HUSKY ENERGY INC COM NPV</t>
  </si>
  <si>
    <t>BALL CORP COMMON STOCK USD 0</t>
  </si>
  <si>
    <t>JARDINE STRATEGIC HLDGS ORD USD0.05</t>
  </si>
  <si>
    <t>NIKE INC NPV B</t>
  </si>
  <si>
    <t>SEKISUI HOUSE NPV</t>
  </si>
  <si>
    <t>NOMURA HLDGS INC NPV</t>
  </si>
  <si>
    <t>CHECK POINT SOFTWARE TECHNOLOGIES ORD ILS1</t>
  </si>
  <si>
    <t>HALLIBURTON CO USD2.50</t>
  </si>
  <si>
    <t>GARMIN LTD CHF0.01</t>
  </si>
  <si>
    <t>PARKER-HANNIFIN CORP COMMON STOCK USD 0.5</t>
  </si>
  <si>
    <t>NOVO NORDISK A/S COMMON STOCK DKK 0.2</t>
  </si>
  <si>
    <t>SUMITOMO MITSUI TR HLDGS INC NPV</t>
  </si>
  <si>
    <t>ASTELLAS PHARMA INC NPV</t>
  </si>
  <si>
    <t>AON PLC USD0.01 A</t>
  </si>
  <si>
    <t>ROYAL BANK OF SCOTLAND GROUP PLC COMMON STOCK GBP 100</t>
  </si>
  <si>
    <t>DISCOVER FINANCIAL SERVICES COMMON STOCK USD 0.01</t>
  </si>
  <si>
    <t>MCKESSON CORP USD0.01</t>
  </si>
  <si>
    <t>CVS HEALTH CORP</t>
  </si>
  <si>
    <t>AMDOCS LTD COMMON STOCK USD 0.01</t>
  </si>
  <si>
    <t>TAIHEIYO CEMENT CORP NPV</t>
  </si>
  <si>
    <t>INTERPUBLIC GROUP OF COS INC/THE COMMON STOCK USD 0.1</t>
  </si>
  <si>
    <t>EVEREST RE GROUP USD0.01</t>
  </si>
  <si>
    <t>NETAPP INC COMMON STOCK USD 0.001</t>
  </si>
  <si>
    <t>ENCANA CORP COM NPV</t>
  </si>
  <si>
    <t>ALLSTATE CORP USD0.01</t>
  </si>
  <si>
    <t>MERCK KGAA NPV</t>
  </si>
  <si>
    <t>LARSEN &amp; TOUBRO GDS-EACH REPR 1 ORD INR2 REG'S'</t>
  </si>
  <si>
    <t>ITV ORD GBP0.10</t>
  </si>
  <si>
    <t>NVIDIA CORP USD0.001</t>
  </si>
  <si>
    <t>KINGFISHER ORD GBP0.157142857</t>
  </si>
  <si>
    <t>LAND SECURITIES GROUP ORD GBP0.10</t>
  </si>
  <si>
    <t>CHARTER COMMUNICATIONS INC USD0.001</t>
  </si>
  <si>
    <t>MUNCHENER RUCKVERSICHERUNGS AG NPV(REGD)</t>
  </si>
  <si>
    <t>WHITBREAD ORD GBP0.76797385</t>
  </si>
  <si>
    <t>ENTERPRISE PRODUCTS PARTNERS LP MLP USD 0</t>
  </si>
  <si>
    <t>PUBLIC SERVICE ENTERPRISE GROUP INC NPV</t>
  </si>
  <si>
    <t>MARVELL TECHNOLOGY GROUP LTD COMMON STOCK USD 0.002</t>
  </si>
  <si>
    <t>UNITED RENTALS INC USD0.01</t>
  </si>
  <si>
    <t>MICHELIN(CIE GLE DES ETABL.) EUR2(REGD)</t>
  </si>
  <si>
    <t>CAPITA PLC ORD GBP0.02066667</t>
  </si>
  <si>
    <t>BRITISH LAND CO PLC/THE REIT GBP 25</t>
  </si>
  <si>
    <t>WEST JAPAN RAILWAY CO NPV</t>
  </si>
  <si>
    <t>BANCO SANTANDER SA EUR0.50</t>
  </si>
  <si>
    <t>CAPITAL ONE FINANCIAL CORP COMMON STOCK USD 0.01</t>
  </si>
  <si>
    <t>BURBERRY GROUP ORD GBP0.0005</t>
  </si>
  <si>
    <t>MITSUBISHI UFJ FINANCIAL GROUP ORD NPV</t>
  </si>
  <si>
    <t>SPARK NEW ZEALAND LTD COMMON STOCK NZD 0</t>
  </si>
  <si>
    <t>L-3 COMMUNICATIONS HLDGS INC USD0.01</t>
  </si>
  <si>
    <t>OWENS CORNING INC USD0.01</t>
  </si>
  <si>
    <t>PEPSICO INC CAP STK USD0.0166</t>
  </si>
  <si>
    <t>VERTEX PHARMACEUTICAL USD0.01</t>
  </si>
  <si>
    <t>AMAZON COM INC USD0.01</t>
  </si>
  <si>
    <t>CIMAREX ENERGY CO USD0.01</t>
  </si>
  <si>
    <t>VALEO EUR3</t>
  </si>
  <si>
    <t>ALIBABA GROUP HOLDING LTD ADR USD 0.000025</t>
  </si>
  <si>
    <t>JOHNSON MATTHEY ORD GBP1.047619</t>
  </si>
  <si>
    <t>LINCOLN NATIONAL CORP USD1.25</t>
  </si>
  <si>
    <t>TYSON FOODS INC(DEL) USD0.10 A</t>
  </si>
  <si>
    <t>NSK NPV</t>
  </si>
  <si>
    <t>NATIXIS EUR1.60</t>
  </si>
  <si>
    <t>MEAD JOHNSON NUTRITION USD0.01</t>
  </si>
  <si>
    <t>FOMENTO ECONOMICO MEXICANO SAB DE CV ADR USD</t>
  </si>
  <si>
    <t>COLOPLAST DKK1 B</t>
  </si>
  <si>
    <t>COMPUTER SCIENCES CORP USD1</t>
  </si>
  <si>
    <t>ALLIANZ SE COMMON STOCK EUR 0</t>
  </si>
  <si>
    <t>MARKS &amp; SPENCER GROUP ORD GBP0.25</t>
  </si>
  <si>
    <t>MASTERCARD INC USD0.0001</t>
  </si>
  <si>
    <t>BRISTOL-MYERS SQUIBB CO USD0.10</t>
  </si>
  <si>
    <t>AEGON NV COMMON STOCK EUR 0.12</t>
  </si>
  <si>
    <t>WESTPAC BANKING CORP NPV</t>
  </si>
  <si>
    <t>CABOT OIL &amp; GAS CORP COMMON STOCK USD 0.1</t>
  </si>
  <si>
    <t>GKN ORD GBP0.10</t>
  </si>
  <si>
    <t>VALERO ENERGY CORP(NEW) USD0.01</t>
  </si>
  <si>
    <t>KONINKLIJKE AHOLD NV COMMON STOCK EUR 0.01</t>
  </si>
  <si>
    <t>LEXMARK INTERNATIONAL INC USD0.01 A</t>
  </si>
  <si>
    <t>ASHTEAD GROUP ORD GBP0.10</t>
  </si>
  <si>
    <t>SUMCO CORP NPV</t>
  </si>
  <si>
    <t>SIRONA DENTAL SYSTEMS INC USD0.01</t>
  </si>
  <si>
    <t>RAIA DROGASIL SA NPV</t>
  </si>
  <si>
    <t>BUNZL ORD GBP0.32142857</t>
  </si>
  <si>
    <t>INTERCONTINENTAL HOTELS GROUP PLC COMMON STOCK GBP 15.8055</t>
  </si>
  <si>
    <t>SVENSKA HANDELSBANKEN SER'A'NPV</t>
  </si>
  <si>
    <t>HITACHI NPV</t>
  </si>
  <si>
    <t>CANON INC NPV</t>
  </si>
  <si>
    <t>AUSTRALIA &amp; NEW ZEALAND BANKING GRP NPV</t>
  </si>
  <si>
    <t>COCA-COLA WEST CO LTD NPV</t>
  </si>
  <si>
    <t>BRENNTAG AG NPV</t>
  </si>
  <si>
    <t>HERTZ GLOBAL HOLDINGS INC USD0.01</t>
  </si>
  <si>
    <t>PRICELINE GROUP INC/THE COM USD</t>
  </si>
  <si>
    <t>BANK RAKYAT INDONESIA PERSERO TBK PT COMMON STOCK IDR 250</t>
  </si>
  <si>
    <t>CITIZENS FINANCIAL GROUP INC COMMON STOCK USD 0.01</t>
  </si>
  <si>
    <t>WOOLWORTHS LIMITED NPV</t>
  </si>
  <si>
    <t>VISA INC COMMON STOCK USD 0.0001</t>
  </si>
  <si>
    <t>NXP SEMICONDUCTORS NV EUR0.20</t>
  </si>
  <si>
    <t>CORNING INC USD0.50</t>
  </si>
  <si>
    <t>TE CONNECTIVITY LTD CHF0.97</t>
  </si>
  <si>
    <t>BORGWARNER INC COMMON STOCK USD 0.01</t>
  </si>
  <si>
    <t>PHILLIPS 66 USD0.01</t>
  </si>
  <si>
    <t>BABCOCK INTERNATIONAL GROUP PLC COMMON STOCK GBP 60</t>
  </si>
  <si>
    <t>UNITED UTILITIES GROUP PLC ORD GBP0.05</t>
  </si>
  <si>
    <t>ESSILOR INTERNATIONAL SA COMMON STOCK EUR 0.18</t>
  </si>
  <si>
    <t>APPLIED MATERIALS INC USD0.01</t>
  </si>
  <si>
    <t>SPROUTS FARMERS MARKETS INC USD0.001</t>
  </si>
  <si>
    <t>PRAXAIR INC USD0.01</t>
  </si>
  <si>
    <t>EXPRESS SCRIPTS HLDG CO USD0.01</t>
  </si>
  <si>
    <t>GDF SUEZ EUR1</t>
  </si>
  <si>
    <t>AP MOLLER-MAERSK A/S 'B'DKK1000</t>
  </si>
  <si>
    <t>CEMEX S.A.B. DE C.V. ADR EACH REP 10 CPO(SPON)</t>
  </si>
  <si>
    <t>SYMANTEC CORP USD0.01</t>
  </si>
  <si>
    <t>WEIR GROUP ORD GBP0.125</t>
  </si>
  <si>
    <t>AIRGAS INC USD0.01</t>
  </si>
  <si>
    <t>PROCTER &amp; GAMBLE CO/THE COMMON STOCK USD 0</t>
  </si>
  <si>
    <t>TJX COS INC/THE COMMON STOCK USD 1</t>
  </si>
  <si>
    <t>UNILEVER NV CVA EUR0.16</t>
  </si>
  <si>
    <t>SIEMENS AG NPV(REGD)</t>
  </si>
  <si>
    <t>HILTON WORLDWIDE HOLDINGS INC COMMON STOCK USD 0.01</t>
  </si>
  <si>
    <t>BERKSHIRE HATHAWAY INC COMMON STOCK USD 0.0033</t>
  </si>
  <si>
    <t>DAITO TRUST CONSTRUCTION CO NPV</t>
  </si>
  <si>
    <t>MEDTRONIC INC USD0.10</t>
  </si>
  <si>
    <t>TRAVELERS COS INC/THE</t>
  </si>
  <si>
    <t>PATTERSON UTI ENERGY INC USD0.01</t>
  </si>
  <si>
    <t>ENDESA SA EUR1.2(REGD)</t>
  </si>
  <si>
    <t>RSA INSURANCE GROUP PLC COMMON STOCK GBP 1</t>
  </si>
  <si>
    <t>VERISIGN USD0.001</t>
  </si>
  <si>
    <t>POWER ASSETS HOLDINGS LTD COMMON STOCK HKD 0</t>
  </si>
  <si>
    <t>LILLY(ELI)&amp; CO NPV</t>
  </si>
  <si>
    <t>MGIC INVESTMENT CORP USD1</t>
  </si>
  <si>
    <t>SHOWA SHELL SEKIYU KK NPV</t>
  </si>
  <si>
    <t>CHEUNG KONG HOLDINGS LTD COMMON STOCK HKD 0</t>
  </si>
  <si>
    <t>BARRATT DEVELOPMENTS PLC ORD GBP0.10</t>
  </si>
  <si>
    <t>COMFORTDELGRO CORP NPV</t>
  </si>
  <si>
    <t>FOOT LOCKER INC USD0.01</t>
  </si>
  <si>
    <t>BECTON DICKINSON &amp; CO USD1</t>
  </si>
  <si>
    <t>FIAT SPA COMMON STOCK EUR 3.58</t>
  </si>
  <si>
    <t>SHIMADZU CORP NPV</t>
  </si>
  <si>
    <t>ABERDEEN ASSET MANAGEMENT PLC ORD GBP0.10</t>
  </si>
  <si>
    <t>SMITHS GROUP ORD GBP0.375</t>
  </si>
  <si>
    <t>TAYLOR WIMPEY PLC ORD GBP0.01</t>
  </si>
  <si>
    <t>AGNICO EAGLE MINES LTD</t>
  </si>
  <si>
    <t>DIRECT LINE INSURANCE GROUP PLC ORD GBP0.10</t>
  </si>
  <si>
    <t>BLACKROCK INC COMMON STOCK USD 0.01</t>
  </si>
  <si>
    <t>CARNIVAL ORD USD1.66</t>
  </si>
  <si>
    <t>RAMSAY HEALTH CARE NPV</t>
  </si>
  <si>
    <t>KEYCORP USD1</t>
  </si>
  <si>
    <t>ULTIMATE SOFTWARE GROUP INC/THE COMMON STOCK USD 0.01</t>
  </si>
  <si>
    <t>ACTIVISION BLIZZARD INC COM STK USD0.000001</t>
  </si>
  <si>
    <t>CANADIAN OIL SANDS LTD COM</t>
  </si>
  <si>
    <t>KIMBERLY-CLARK CORP USD1.25</t>
  </si>
  <si>
    <t>DEUTSCHE TELEKOM AG NPV(REGD)</t>
  </si>
  <si>
    <t>HAMMERSON PLC ORD GBP0.25</t>
  </si>
  <si>
    <t>PILGRIMS PRIDE CORP NEW USD0.01</t>
  </si>
  <si>
    <t>AGGREKO PLC COMMON STOCK 4.8329</t>
  </si>
  <si>
    <t>WILLIAM HILL PLC ORD GBP0.10</t>
  </si>
  <si>
    <t>GEORG FISCHER AG COMMON STOCK CHF 1</t>
  </si>
  <si>
    <t>ACERINOX SA ORD EUR0.25</t>
  </si>
  <si>
    <t>LIBERTY INTERACTIVE CORP</t>
  </si>
  <si>
    <t>SAGE GROUP ORD GBP0.01051948</t>
  </si>
  <si>
    <t>TAKEDA PHARMACEUTICAL CO NPV</t>
  </si>
  <si>
    <t>SWIRE PACIFIC LTD COMMON STOCK HKD 0.6</t>
  </si>
  <si>
    <t>VESTAS WIND SYSTEMS A/S COMMON STOCK DKK 1</t>
  </si>
  <si>
    <t>MORRISON(WM.)SUPERMARKETS ORD GBP0.10</t>
  </si>
  <si>
    <t>GAMESTOP CORPORATION NEW CLASS 'A' COM USD0.001</t>
  </si>
  <si>
    <t>AISIN SEIKI CO NPV</t>
  </si>
  <si>
    <t>MARKIT LTD COMMON STOCK USD 0.01</t>
  </si>
  <si>
    <t>BOEING CO/THE COMMON STOCK USD 5</t>
  </si>
  <si>
    <t>SUMITOMO FORESTRY CO NPV</t>
  </si>
  <si>
    <t>FRANKLIN RESOURCES INC USD0.10</t>
  </si>
  <si>
    <t>CANADIAN IMPERIAL BANK OF COMMERCE COM NPV</t>
  </si>
  <si>
    <t>G4S PLC ORD GBP0.25</t>
  </si>
  <si>
    <t>CF INDUSTRIES HOLDINGS INC USD0.01</t>
  </si>
  <si>
    <t>ASAHI GLASS CO NPV</t>
  </si>
  <si>
    <t>COPA HOLDINGS SA NPV CLASS 'A'</t>
  </si>
  <si>
    <t>PERSIMMON ORD GBP0.10</t>
  </si>
  <si>
    <t>FRIENDS LIFE GROUP LTD COMMON STOCK GBP 0</t>
  </si>
  <si>
    <t>UNITED STATES STEEL CORP COM STK USD1</t>
  </si>
  <si>
    <t>BANK OF NEW YORK MELLON CORP/THE COMMON STOCK USD 0.01</t>
  </si>
  <si>
    <t>NATIONAL BANK OF CANADA COM NPV</t>
  </si>
  <si>
    <t>PING AN INSURANCE(GR)CO OF CHINA CNY1'H'SHARES</t>
  </si>
  <si>
    <t>TRAVIS PERKINS ORD GBP0.10</t>
  </si>
  <si>
    <t>INTERTEK GROUP ORD GBP0.01</t>
  </si>
  <si>
    <t>REXAM PLC COMMON STOCK GBP 80.35714</t>
  </si>
  <si>
    <t>IGM FINANCIAL INC COM NPV</t>
  </si>
  <si>
    <t>SEALED AIR CORP USD0.1</t>
  </si>
  <si>
    <t>INTRUM JUSTITIA AB NPV</t>
  </si>
  <si>
    <t>ST JAMES'S PLACE ORD GBP0.15</t>
  </si>
  <si>
    <t>TELEPERFORMANCE EUR2.50</t>
  </si>
  <si>
    <t>SEVERN TRENT PLC ORD GBP0.9789</t>
  </si>
  <si>
    <t>FERROVIAL SA ORD EUR0.2</t>
  </si>
  <si>
    <t>WESTERN AREAS LTD</t>
  </si>
  <si>
    <t>GAP INC USD0.05</t>
  </si>
  <si>
    <t>VOESTALPINE AG NPV</t>
  </si>
  <si>
    <t>UNIBAIL-RODAMCO SE REIT EUR 5</t>
  </si>
  <si>
    <t>ABBOTT LABORATORIES NPV</t>
  </si>
  <si>
    <t>SAPUTO INC COM NPV</t>
  </si>
  <si>
    <t>REED ELSEVIER NV EUR0.07</t>
  </si>
  <si>
    <t>IMI PLC COMMON STOCK GBP 28.57</t>
  </si>
  <si>
    <t>GLOBAL LOGISTIC PROPERTIES LTD NPV</t>
  </si>
  <si>
    <t>K'S HLDGS CORP NPV</t>
  </si>
  <si>
    <t>TUI AG COMMON STOCK EUR 0</t>
  </si>
  <si>
    <t>AOYAMA TRADING CO NPV</t>
  </si>
  <si>
    <t>HUNTINGTON INGALLS INDUSTRIES INC USD0.01 WI</t>
  </si>
  <si>
    <t>3I GROUP ORD GBP0.738636</t>
  </si>
  <si>
    <t>INCHCAPE PLC ORD GBP0.10</t>
  </si>
  <si>
    <t>MONDI PLC ORD EUR0.20</t>
  </si>
  <si>
    <t>TOKIO MARINE HOLDINGS INC</t>
  </si>
  <si>
    <t>HIKMA PHARMACEUTICALS ORD GBP0.10</t>
  </si>
  <si>
    <t>CHESAPEAKE ENERGY CORP USD0.01</t>
  </si>
  <si>
    <t>PENNON GROUP ORD GBP0.407</t>
  </si>
  <si>
    <t>DIXONS CARPHONE PLC COMMON STOCK GBP 0.1</t>
  </si>
  <si>
    <t>RED ELECTRICA CORPORACION SA</t>
  </si>
  <si>
    <t>AUTOBACS SEVEN CO NPV</t>
  </si>
  <si>
    <t>APERAM SA NPV</t>
  </si>
  <si>
    <t>NIPPON PAPER INDUSTRIES CO LTD NPV</t>
  </si>
  <si>
    <t>DELHAIZE FRERES ET CIE(LE LION)SA NPV</t>
  </si>
  <si>
    <t>ENEL SPA EUR1</t>
  </si>
  <si>
    <t>SWEDBANK AB SER'A'NPV</t>
  </si>
  <si>
    <t>FORBO HLDGS AG CHF20(REGD)</t>
  </si>
  <si>
    <t>INVESTEC PLC COMMON STOCK GBP 0.02</t>
  </si>
  <si>
    <t>WOOD GROUP (JOHN) ORD GBP0.0428571</t>
  </si>
  <si>
    <t>DAI NIPPON PRINTING CO NPV</t>
  </si>
  <si>
    <t>SOUTHWEST AIRLINES CO COMMON STOCK USD 1</t>
  </si>
  <si>
    <t>DELEK GROUP ILS1</t>
  </si>
  <si>
    <t>BIOGEN IDEC INC USD0.0005</t>
  </si>
  <si>
    <t>AMEC PLC GBP0.50</t>
  </si>
  <si>
    <t>BANCOLOMBIA SA ADR EACH REP 4 PRF COP500(BNY)</t>
  </si>
  <si>
    <t>PITNEY BOWES INC COMMON STOCK USD 1</t>
  </si>
  <si>
    <t>WOODSIDE PETROLEUM NPV</t>
  </si>
  <si>
    <t>BEST BUY CO INC USD0.10</t>
  </si>
  <si>
    <t>DRAX GROUP ORD GBP0.1155172</t>
  </si>
  <si>
    <t>CANADIAN NATURAL RESOURCES COM NPV</t>
  </si>
  <si>
    <t>STRYKER CORP USD0.10</t>
  </si>
  <si>
    <t>EOG RESOURCES INC USD0.01</t>
  </si>
  <si>
    <t>BROCADE COMMUNICATIONS SYSTEMS INC</t>
  </si>
  <si>
    <t>INFORMA PLC COMMON STOCK GBP 0.001</t>
  </si>
  <si>
    <t>COBHAM ORD GBP0.025</t>
  </si>
  <si>
    <t>PROVIDENT FINANCIAL ORD GBP0.207273</t>
  </si>
  <si>
    <t>TECHNICOLOR SA EUR1</t>
  </si>
  <si>
    <t>ANTOFAGASTA GBP0.05</t>
  </si>
  <si>
    <t>DISH NETWORK CORP CLASS'A'COM STK USD0.01</t>
  </si>
  <si>
    <t>SMITH(DS) ORD GBP0.10</t>
  </si>
  <si>
    <t>RANDGOLD RESOURCES ORD USD0.05</t>
  </si>
  <si>
    <t>INFINEON TECHNOLOGIES AG NPV</t>
  </si>
  <si>
    <t>STANTEC INC COM NPV</t>
  </si>
  <si>
    <t>FUJIFILM HLDGS CORP NPV</t>
  </si>
  <si>
    <t>DIRECTV USD0.01</t>
  </si>
  <si>
    <t>AMADEUS IT HOLDING SA COMMON STOCK EUR 0.01</t>
  </si>
  <si>
    <t>TDK CORP NPV</t>
  </si>
  <si>
    <t>PETROFAC ORD USD0.025</t>
  </si>
  <si>
    <t>SKY PERFECT JSAT HOLDINGS INC NPV</t>
  </si>
  <si>
    <t>SAINSBURY(J) ORD GBP0.28 4/7</t>
  </si>
  <si>
    <t>BERKELEY GROUP HLDGS UNITS(EACH COMP NEW ORD B SHS)</t>
  </si>
  <si>
    <t>LONDON STOCK EXCHANGE GROUP ORD GBP0.06918604</t>
  </si>
  <si>
    <t>HALMA ORD GBP0.10</t>
  </si>
  <si>
    <t>DAIHATSU MOTOR CO NPV</t>
  </si>
  <si>
    <t>ARYZTA AG CHF0.02</t>
  </si>
  <si>
    <t>IBERDROLA SA EUR0.75</t>
  </si>
  <si>
    <t>EXPEDIA INC USD0.001</t>
  </si>
  <si>
    <t>MACQUARIE GROUP LTD COMMON STOCK AUD 0</t>
  </si>
  <si>
    <t>BERENDSEN PLC ORD GBP0.30</t>
  </si>
  <si>
    <t>MEGGITT ORD GBP0.05</t>
  </si>
  <si>
    <t>TIME WARNER CABLE INC USD0.01</t>
  </si>
  <si>
    <t>MELROSE INDUSTRIES PLC COMMON STOCK GBP 0.1182</t>
  </si>
  <si>
    <t>BEZEQ-ISRAELI TELECOMUNICATION CORP ILS1</t>
  </si>
  <si>
    <t>DOW CHEMICAL CO USD2.50</t>
  </si>
  <si>
    <t>CRODA INTERNATIONAL PLC ORD GBP0.10</t>
  </si>
  <si>
    <t>DERWENT LONDON PLC ORD GBP 0.05</t>
  </si>
  <si>
    <t>HESS CORP USD1</t>
  </si>
  <si>
    <t>DAILY MAIL &amp; GENERAL TRUST 'A'ORD NON VTG GBP0.125</t>
  </si>
  <si>
    <t>COVIDIEN PLC COMMON STOCK USD 0.2</t>
  </si>
  <si>
    <t>SABRE CORP COMMON STOCK USD 0.01</t>
  </si>
  <si>
    <t>SAMPO OYJ COMMON STOCK EUR 0</t>
  </si>
  <si>
    <t>CATLIN GROUP USD0.01</t>
  </si>
  <si>
    <t>LIVE NATION ENTERTAINMENT INC USD0.01</t>
  </si>
  <si>
    <t>HOWDEN JOINERY GROUP PLC</t>
  </si>
  <si>
    <t>GIVAUDAN AG CHF10</t>
  </si>
  <si>
    <t>MAGNA INTERNATIONAL INC NPV</t>
  </si>
  <si>
    <t>DCC PLC COMMON STOCK GBP 0.25</t>
  </si>
  <si>
    <t>INMARSAT ORD EUR0.0005</t>
  </si>
  <si>
    <t>ADMIRAL GROUP PLC ORD GBP0.001</t>
  </si>
  <si>
    <t>FIELMANN AG NPV</t>
  </si>
  <si>
    <t>LION CORP NPV</t>
  </si>
  <si>
    <t>BTG ORD GBP0.10</t>
  </si>
  <si>
    <t>UGI CORP COM NPV</t>
  </si>
  <si>
    <t>SCHRODERS VTG SHS GBP1</t>
  </si>
  <si>
    <t>TATE &amp; LYLE ORD GBP0.25</t>
  </si>
  <si>
    <t>TOPPAN PRINTING CO NPV</t>
  </si>
  <si>
    <t>MGM CHINA HLDGS LTD HKD1</t>
  </si>
  <si>
    <t>AMERICAN WATER WORKS CO INC NPV</t>
  </si>
  <si>
    <t>PRUDENTIAL FINANCIAL INC USD0.01</t>
  </si>
  <si>
    <t>ENERPLUS CORP NPV</t>
  </si>
  <si>
    <t>LEAR CORP COM NEW WI</t>
  </si>
  <si>
    <t>EAST JAPAN RAILWAY CO NPV</t>
  </si>
  <si>
    <t>GREAT PORTLAND ESTATES PLC ORD GBP0.125</t>
  </si>
  <si>
    <t>MANPOWERGROUP INC COM</t>
  </si>
  <si>
    <t>REGIONS FINANCIAL CORP (NEW) USD0.01</t>
  </si>
  <si>
    <t>DELTA LLOYD NV COMMON STOCK EUR 0.2</t>
  </si>
  <si>
    <t>ROYAL BANK OF CANADA COM NPV</t>
  </si>
  <si>
    <t>GREENE KING ORD GBP0.125</t>
  </si>
  <si>
    <t>COCA-COLA HBC AG COMMON STOCK GBP 6.7</t>
  </si>
  <si>
    <t>DREAM OFFICE REAL ESTATE INVESTMENT TRUST REIT CAD 0</t>
  </si>
  <si>
    <t>SWISS LIFE HOLDING AG CHF17(EXH OFFER)</t>
  </si>
  <si>
    <t>ROTORK GBP0.05</t>
  </si>
  <si>
    <t>HUSQVARNA SER'B'NPV</t>
  </si>
  <si>
    <t>NTT DOCOMO INC NPV</t>
  </si>
  <si>
    <t>HISCOX LTD COMMON STOCK 6</t>
  </si>
  <si>
    <t>VALEANT PHARMACEUTICALS INTERNATIONAL INC</t>
  </si>
  <si>
    <t>NEW JERSEY RESOURCES CORP USD2.50</t>
  </si>
  <si>
    <t>NOMURA REAL ESTATE MASTER FUND INC REIT JPY</t>
  </si>
  <si>
    <t>SECURITAS AB SER'B'NPV</t>
  </si>
  <si>
    <t>JUNIPER NETWORKS USD0.00001</t>
  </si>
  <si>
    <t>PULTEGROUP INC COMMON STOCK USD 0.01</t>
  </si>
  <si>
    <t>HENDERSON GROUP PLC ORD GBP0.125</t>
  </si>
  <si>
    <t>CROWN CASTLE INTERNATIONAL CORP REIT USD 0.01</t>
  </si>
  <si>
    <t>BRITVIC ORD GBP0.2</t>
  </si>
  <si>
    <t>CBRE GROUP INC COMMON STOCK USD 0.01</t>
  </si>
  <si>
    <t>CLOSE BROS GROUP ORD GBP0.25</t>
  </si>
  <si>
    <t>HASBRO INC COMMON STOCK USD 0.5</t>
  </si>
  <si>
    <t>EASYJET ORD GBP0.27285714</t>
  </si>
  <si>
    <t>AMLIN ORD GBP0.28125</t>
  </si>
  <si>
    <t>LINK REAL ESTATE INVESTMENT TRUST UNITS</t>
  </si>
  <si>
    <t>ESSENTRA PLC ORD GBP0.25</t>
  </si>
  <si>
    <t>ROYAL MAIL PLC COMMON STOCK GBP 1</t>
  </si>
  <si>
    <t>AVERY DENNISON CORP USD1</t>
  </si>
  <si>
    <t>IG GROUP HLDGS ORD GBP0.00005</t>
  </si>
  <si>
    <t>BLOCK(H &amp; R) INC NPV</t>
  </si>
  <si>
    <t>STAGECOACH GROUP ORD GBP0.0054824</t>
  </si>
  <si>
    <t>HARGREAVES LANSDOWN PLC ORD GBP0.004</t>
  </si>
  <si>
    <t>HAYS PLC ORD GBP0.01</t>
  </si>
  <si>
    <t>WESTFIELD CORP REIT AUD 0</t>
  </si>
  <si>
    <t>QUALCOMM INC USD0.0001</t>
  </si>
  <si>
    <t>FAMILYMART CO NPV</t>
  </si>
  <si>
    <t>AMERICAN TOWER CORPORATION</t>
  </si>
  <si>
    <t>CONSOLIDATED EDISON INC COMMON STOCK USD 0.1</t>
  </si>
  <si>
    <t>FLEXTRONICS INTERNATIONAL ORD USD0.01</t>
  </si>
  <si>
    <t>DAIICHIKOSHO CO NPV</t>
  </si>
  <si>
    <t>SEGRO PLC ORD GBP0.10</t>
  </si>
  <si>
    <t>AAREAL BANK AG COMMON STOCK EUR 0</t>
  </si>
  <si>
    <t>RIGHTMOVE PLC COMMON STOCK GBP 1</t>
  </si>
  <si>
    <t>AXA SA COMMON STOCK EUR 2.29</t>
  </si>
  <si>
    <t>SPECTRIS ORD GBP0.05</t>
  </si>
  <si>
    <t>AXIS CAPITAL HLDGS USD0.0125</t>
  </si>
  <si>
    <t>ICAP ORD GBP0.10</t>
  </si>
  <si>
    <t>OESTERREICHISCHE POST AG NPV</t>
  </si>
  <si>
    <t>LOGITECH INTERNATIONAL SA COMMON STOCK CHF 0.25</t>
  </si>
  <si>
    <t>NORTHEAST UTILITIES USD5</t>
  </si>
  <si>
    <t>CIT GROUP INC USD0.01</t>
  </si>
  <si>
    <t>HELMERICH &amp; PAYNE INC USD0.10</t>
  </si>
  <si>
    <t>YARA INTERNATIONAL ASA NOK1.7</t>
  </si>
  <si>
    <t>TUI TRAVEL PLC ORD GBP0.10</t>
  </si>
  <si>
    <t>ICADE REIT EUR 0</t>
  </si>
  <si>
    <t>MAN GROUP PLC ORD USD0.03428571</t>
  </si>
  <si>
    <t>KAO CORP NPV</t>
  </si>
  <si>
    <t>ROYAL UNIBREW COMMON STOCK DKK 10</t>
  </si>
  <si>
    <t>ULTRA ELECTRONICS HLDGS ORD GBP0.05</t>
  </si>
  <si>
    <t>HANNOVER RUECK SE COMMON STOCK EUR 0</t>
  </si>
  <si>
    <t>PEMBINA PIPELINE CORP NPV</t>
  </si>
  <si>
    <t>WESTERN DIGITAL CORP USD0.01</t>
  </si>
  <si>
    <t>DR PEPPER SNAPPLE GROUP INC USD0.01</t>
  </si>
  <si>
    <t>PREMIER OIL ORD GBP0.125</t>
  </si>
  <si>
    <t>JARDINE LLOYD THOMPSON GROUP GBP0.05</t>
  </si>
  <si>
    <t>TORONTO-DOMINION BANK COM NPV</t>
  </si>
  <si>
    <t>RENTOKIL INITIAL ORD GBP0.01</t>
  </si>
  <si>
    <t>MICHAEL PAGE INTERNATIONAL PLC ORD GBP0.01</t>
  </si>
  <si>
    <t>BOOKER GROUP PLC</t>
  </si>
  <si>
    <t>VOYA FINANCIAL INC COMMON STOCK USD 0.01</t>
  </si>
  <si>
    <t>PAREX RESOURCES INC NPV</t>
  </si>
  <si>
    <t>BARRICK GOLD CORP COM NPV</t>
  </si>
  <si>
    <t>OPHIR ENERGY PLC COMMON STOCK GBP 0.25</t>
  </si>
  <si>
    <t>DEUTSCHE POST AG COMMON STOCK EUR 0</t>
  </si>
  <si>
    <t>AECOM TECHNOLOGY CORP USD0.01</t>
  </si>
  <si>
    <t>MITSUI &amp; CO NPV</t>
  </si>
  <si>
    <t>TAKE TWO INTERACTIVE SOFTWARE INC USD0.01</t>
  </si>
  <si>
    <t>RIO TINTO LIMITED NPV</t>
  </si>
  <si>
    <t>PLAYTECH PLC COMMON STOCK GBP 0</t>
  </si>
  <si>
    <t>GAM HOLDING LTD</t>
  </si>
  <si>
    <t>UBM PLC ORD GBP0.10</t>
  </si>
  <si>
    <t>BELLWAY GBP0.125</t>
  </si>
  <si>
    <t>UNIPRES NPV</t>
  </si>
  <si>
    <t>CAPITAL &amp; COUNTIES PROPERTIES PLC ORD GBP0.25</t>
  </si>
  <si>
    <t>BROOKFIELD INFR PT LTD PARTNERS L.P.</t>
  </si>
  <si>
    <t>ASOS PLC COMMON STOCK GBP 3.5</t>
  </si>
  <si>
    <t>WH SMITH PLC ORD GBP0.220895</t>
  </si>
  <si>
    <t>STORA ENSO OYJ SER'R'NPV</t>
  </si>
  <si>
    <t>SHAFTESBURY PLC ORD GBP0.25</t>
  </si>
  <si>
    <t>TOHO HOLDINGS CO LTD NPV</t>
  </si>
  <si>
    <t>FONCIERE DES REGIONS EUR3</t>
  </si>
  <si>
    <t>BALFOUR BEATTY GBP0.50</t>
  </si>
  <si>
    <t>BANCA GENERALI EUR1</t>
  </si>
  <si>
    <t>HUTCHISON WHAMPOA LTD COMMON STOCK HKD 0</t>
  </si>
  <si>
    <t>DENA CO LTD NPV</t>
  </si>
  <si>
    <t>CENTRAL JAPAN RAILWAY CO NPV</t>
  </si>
  <si>
    <t>TOROMONT INDUSTRIES LTD NPV</t>
  </si>
  <si>
    <t>GEBERIT AG CHF0.10 (REGD)</t>
  </si>
  <si>
    <t>T&amp;D HOLDINGS INC NPV</t>
  </si>
  <si>
    <t>WESTERN UNION COMPANY (THE) USD0.01</t>
  </si>
  <si>
    <t>CARILLION PLC ORD GBP0.50</t>
  </si>
  <si>
    <t>BNP PARIBAS EUR2</t>
  </si>
  <si>
    <t>LORILLARD INC USD0.01</t>
  </si>
  <si>
    <t>ICONIX BRAND GROUP INC COM USD</t>
  </si>
  <si>
    <t>SPORTS DIRECT INTERNATIONAL PLC COMMON STOCK GBP 10</t>
  </si>
  <si>
    <t>PG&amp;E CORP NPV</t>
  </si>
  <si>
    <t>INTESA SANPAOLO SPA EUR0.52</t>
  </si>
  <si>
    <t>ELEMENTIS ORD GBP0.05</t>
  </si>
  <si>
    <t>TELECITY GROUP ORD GBP0.002</t>
  </si>
  <si>
    <t>NOMURA REAL ESTATE REIT</t>
  </si>
  <si>
    <t>SOCIETE GENERALE EUR1.25</t>
  </si>
  <si>
    <t>DECKERS OUTDOOR CORP USD0.01</t>
  </si>
  <si>
    <t>REGUS PLC ORD GBP0.01</t>
  </si>
  <si>
    <t>XEROX CORP COMMON STOCK USD 1</t>
  </si>
  <si>
    <t>BOC HONG KONG HOLDINGS LTD COMMON STOCK HKD 0</t>
  </si>
  <si>
    <t>SERCO GROUP GBP0.02</t>
  </si>
  <si>
    <t>ASHMORE GROUP PLC ORD GBP0.0001</t>
  </si>
  <si>
    <t>SONIC HEALTHCARE LTD NPV</t>
  </si>
  <si>
    <t>NORTHWESTERN CORPORATION USD0.01</t>
  </si>
  <si>
    <t>HUNTING ORD GBP0.25</t>
  </si>
  <si>
    <t>OSAKA GAS CO NPV</t>
  </si>
  <si>
    <t>INTERNATIONAL PERSONAL FINANCE PLC ORD GBP0.10</t>
  </si>
  <si>
    <t>INTERMEDIATE CAPITAL GROUP ORD GBP0.20</t>
  </si>
  <si>
    <t>MICRO FOCUS INTERNATIONAL PLC COMMON STOCK GBP 13.54166</t>
  </si>
  <si>
    <t>BBA AVIATION PLC ORD GBP0.297600</t>
  </si>
  <si>
    <t>AFREN PLC COMMON STOCK GBP 1</t>
  </si>
  <si>
    <t>SJM HOLDINGS LTD COMMON STOCK HKD 0</t>
  </si>
  <si>
    <t>JM AB NPV</t>
  </si>
  <si>
    <t>CAPITAMALL TRUST MANAGEMENT UNITS</t>
  </si>
  <si>
    <t>AQUA AMERICA INC COM USD0.50</t>
  </si>
  <si>
    <t>UIL HOLDINGS CORP NPV</t>
  </si>
  <si>
    <t>MITCHELLS &amp; BUTLERS ORD GBP0.085416</t>
  </si>
  <si>
    <t>VEDANTA RESOURCES ORD USD0.10</t>
  </si>
  <si>
    <t>SEVEN &amp; I HOLDINGS CO LTD NPV</t>
  </si>
  <si>
    <t>SPECTRA ENERGY CORP COMMON STOCK USD 0.001</t>
  </si>
  <si>
    <t>JAPAN REAL ESTATE INVESTMENT CO REIT</t>
  </si>
  <si>
    <t>QINETIQ GROUP ORD GBP0.01</t>
  </si>
  <si>
    <t>ACS ACTIVIDADES DE CONSTRUCCION Y SERVICIOS SA COMMON STOCK EUR 0.5</t>
  </si>
  <si>
    <t>GO-AHEAD GROUP GBP0.10</t>
  </si>
  <si>
    <t>OMNICOM GROUP INC USD0.15</t>
  </si>
  <si>
    <t>RESTAURANT GROUP PLC ORD GBP0.28125</t>
  </si>
  <si>
    <t>KURARAY CO NPV</t>
  </si>
  <si>
    <t>KEPPEL REIT REIT SGD 0</t>
  </si>
  <si>
    <t>SPIRAX-SARCO ENGINEERING PLC COMMON STOCK GBP 25.9615</t>
  </si>
  <si>
    <t>UNITED THERAPEUTICS CORP USD0.01</t>
  </si>
  <si>
    <t>VICTREX ORD GBP0.01</t>
  </si>
  <si>
    <t>THOMAS COOK GROUP PLC ORD EUR0.01</t>
  </si>
  <si>
    <t>H&amp;R REAL ESTATE INVESTMENT TRUST STAPLED UNITS(1 REIT UNT &amp; 1 FIN TR UNT)</t>
  </si>
  <si>
    <t>BODYCOTE PLC ORD GBP0.1727272</t>
  </si>
  <si>
    <t>FIRSTGROUP ORD GBP0.05</t>
  </si>
  <si>
    <t>HOME RETAIL GROUP PLC ORD GBP0.10</t>
  </si>
  <si>
    <t>MINERALS TECHNOLOGIES INC USD0.10</t>
  </si>
  <si>
    <t>FRESNILLO PLC ORD USD0.50</t>
  </si>
  <si>
    <t>ALEXION PHARMACEUTICALS INC COMMON STOCK USD 0.0001</t>
  </si>
  <si>
    <t>KLEPIERRE EUR1.40</t>
  </si>
  <si>
    <t>NIPPON BUILDING FUND INC REIT</t>
  </si>
  <si>
    <t>ATKINS(WS) GBP0.005</t>
  </si>
  <si>
    <t>LOOMIS AB NPV'B'</t>
  </si>
  <si>
    <t>MIZUHO FINANCIAL GROUP INC COMMON STOCK JPY</t>
  </si>
  <si>
    <t>CR BARD INC COMMON STOCK USD 0.25</t>
  </si>
  <si>
    <t>SOCO INTERNATIONAL ORD GBP0.05</t>
  </si>
  <si>
    <t>TRELLEBORG AB SER'B'NPV</t>
  </si>
  <si>
    <t>BELGACOM SA COMMON STOCK EUR 0</t>
  </si>
  <si>
    <t>FRONTIER COMMUNICATIONS CORP USD0.25 B</t>
  </si>
  <si>
    <t>CSR PLC ORD GBP0.001</t>
  </si>
  <si>
    <t>NIPPON PROLOGIS REIT INC UNITS</t>
  </si>
  <si>
    <t>VIACOM INC NEW CLASS'B' NON-VTG COM USD0.001</t>
  </si>
  <si>
    <t>WELLPOINT INC COM STK USD0.01</t>
  </si>
  <si>
    <t>HALFORDS GROUP ORD GBP0.01</t>
  </si>
  <si>
    <t>KEWPIE CORP NPV</t>
  </si>
  <si>
    <t>AES CORP/VA COMMON STOCK USD 0.01</t>
  </si>
  <si>
    <t>AMERICAN STATES WATER CO USD2.5</t>
  </si>
  <si>
    <t>HIKARI TSUSHIN INC NPV</t>
  </si>
  <si>
    <t>AVEVA GROUP ORD GBP0.03556</t>
  </si>
  <si>
    <t>MARSTON'S PLC ORD GBP0.07375</t>
  </si>
  <si>
    <t>NATIONAL EXPRESS GROUP ORD GBP0.05</t>
  </si>
  <si>
    <t>INTU PROPERTIES PLC ORD GBP0.50</t>
  </si>
  <si>
    <t>UOL GROUP NPV</t>
  </si>
  <si>
    <t>CABLE &amp; WIRELESS COMMUNICATIONS ORD USD0.05</t>
  </si>
  <si>
    <t>LADBROKES ORD GBP0.2833333</t>
  </si>
  <si>
    <t>LACLEDE GROUP INC USD1</t>
  </si>
  <si>
    <t>PHOENIX GROUP HOLDINGS</t>
  </si>
  <si>
    <t>DIPLOMA ORD GBP0.05</t>
  </si>
  <si>
    <t>SCENTRE GROUP REIT AUD 0</t>
  </si>
  <si>
    <t>HARMAN INTERNATIONAL INDUSTRIES INC USD0.01</t>
  </si>
  <si>
    <t>JFE HOLDINGS INC NPV</t>
  </si>
  <si>
    <t>KINROSS GOLD CORP COM STK NPV</t>
  </si>
  <si>
    <t>J D WETHERSPOON PLC COMMON STOCK GBP 2</t>
  </si>
  <si>
    <t>ELECTRONIC ARTS USD0.01</t>
  </si>
  <si>
    <t>LANCASHIRE HLDGS USD0.50</t>
  </si>
  <si>
    <t>MAPLETREE GREATER CHINA COMMERCIAL TRUST REIT SGD</t>
  </si>
  <si>
    <t>ASCENDAS REAL ESTATE INV TRUST UNITS NPV</t>
  </si>
  <si>
    <t>ITC HLDGS CORP NPV</t>
  </si>
  <si>
    <t>SPIRENT COMMUNICATIONS PLC COMMON STOCK GBP 3.333333</t>
  </si>
  <si>
    <t>BANK OF GEORGIA HLDGS PLC ORD GBP0.01</t>
  </si>
  <si>
    <t>SONAE SGPS SA COMMON STOCK EUR 1</t>
  </si>
  <si>
    <t>ENQUEST PLC COMMON STOCK GBP 5</t>
  </si>
  <si>
    <t>INDITEX SA COMMON STOCK EUR 0.03</t>
  </si>
  <si>
    <t>PEPCO HLDGS INC USD0.01</t>
  </si>
  <si>
    <t>SWISS RE AG COMMON STOCK CHF 0.1</t>
  </si>
  <si>
    <t>ESURE GROUP PLC ORD GBP0.0008333</t>
  </si>
  <si>
    <t>SEAGATE TECHNOLOGY PLC USD0.00001</t>
  </si>
  <si>
    <t>MARUBENI CORP NPV</t>
  </si>
  <si>
    <t>COMINAR REAL ESTATE INVESTMENT TRUST UNITS</t>
  </si>
  <si>
    <t>NATIONAL OILWELL VARCO INC COMMON STOCK USD 0.01</t>
  </si>
  <si>
    <t>DONNELLEY(R.R.)&amp; SONS CO USD1.25</t>
  </si>
  <si>
    <t>TALKTALK TELECOM GROUP PLC COMMON STOCK GBP 0.1</t>
  </si>
  <si>
    <t>TOYODA GOSEI NPV</t>
  </si>
  <si>
    <t>SWISSCOM AG CHF1(REGD)</t>
  </si>
  <si>
    <t>JAPAN RETAIL FUND INVESTMENT CORP REIT</t>
  </si>
  <si>
    <t>HOMESERVE ORD GBP0.025</t>
  </si>
  <si>
    <t>DENKI KAGAKU KOGYO KK NPV</t>
  </si>
  <si>
    <t>MILLENNIUM &amp; COPTHORNE HOTELS GBP0.30</t>
  </si>
  <si>
    <t>ELECTROCOMPONENTS ORD GBP0.10</t>
  </si>
  <si>
    <t>STAPLES INC USD0.0006</t>
  </si>
  <si>
    <t>FLUOR CORP COMMON STOCK USD 0.01</t>
  </si>
  <si>
    <t>IBIDEN CO NPV</t>
  </si>
  <si>
    <t>BOVIS HOMES GROUP GBP0.50</t>
  </si>
  <si>
    <t>CSL NPV</t>
  </si>
  <si>
    <t>TELECOM PLUS ORD GBP0.05</t>
  </si>
  <si>
    <t>MORGAN ADVANCED MATERIALS PLC</t>
  </si>
  <si>
    <t>CENTERPOINT ENERGY INC COMMON STOCK USD 0.01</t>
  </si>
  <si>
    <t>BROWN(N.)GROUP ORD GBP0.1105263157</t>
  </si>
  <si>
    <t>EVRAZ PLC ORD USD1</t>
  </si>
  <si>
    <t>REDROW ORD GBP0.10</t>
  </si>
  <si>
    <t>PIEDMONT NATURAL GAS CO INC NPV</t>
  </si>
  <si>
    <t>MITIE GROUP ORD GBP0.025</t>
  </si>
  <si>
    <t>LONMIN ORD USD1</t>
  </si>
  <si>
    <t>GUESS INC USD0.01</t>
  </si>
  <si>
    <t>TRANSCANADA CORP COM NPV</t>
  </si>
  <si>
    <t>NORTHWEST NATURAL GAS CO USD3.167</t>
  </si>
  <si>
    <t>SBA COMMUNICATIONS USD0.01</t>
  </si>
  <si>
    <t>CALIFORNIA WATER SERVICE GROUP NPV</t>
  </si>
  <si>
    <t>PACE PLC ORD GBP0.05</t>
  </si>
  <si>
    <t>CAIRN ENERGY PLC ORD GBP0.13668639</t>
  </si>
  <si>
    <t>SPIRIT PUB CO PLC ORD GBP0.01</t>
  </si>
  <si>
    <t>SALAMANDER ENERGY PLC ORD GBP0.10</t>
  </si>
  <si>
    <t>CENTAMIN PLC ORD NPV</t>
  </si>
  <si>
    <t>VECTURA GROUP ORD GBP0.00025</t>
  </si>
  <si>
    <t>FENNER PLC ORD GBP0.25</t>
  </si>
  <si>
    <t>ENTERPRISE INNS ORD GBP0.025</t>
  </si>
  <si>
    <t>SEMPRA ENERGY CORP NPV</t>
  </si>
  <si>
    <t>CHIME COMMUNICATIONS ORD GBP0.25</t>
  </si>
  <si>
    <t>SIG ORD GBP0.10</t>
  </si>
  <si>
    <t>KINDER MORGAN INC DELAWARE USD0.01</t>
  </si>
  <si>
    <t>ONEOK INC COMMON STOCK USD 0.01</t>
  </si>
  <si>
    <t>WILLIAMS COMPANIES INC USD1</t>
  </si>
  <si>
    <t>AGL RESOURCES USD5</t>
  </si>
  <si>
    <t>VESUVIUS PLC ORD GBP0.10</t>
  </si>
  <si>
    <t>DE LA RUE ORD GBP0.4486857</t>
  </si>
  <si>
    <t>PREMIER FARNELL ORD GBP0.05</t>
  </si>
  <si>
    <t>DAIRY CREST GROUP ORD GBP0.25</t>
  </si>
  <si>
    <t>SOUTHWEST GAS CORP USD1</t>
  </si>
  <si>
    <t>OCADO GROUP PLC ORD GBP0.02</t>
  </si>
  <si>
    <t>CHEMRING GROUP ORD GBP0.01</t>
  </si>
  <si>
    <t>GULF KEYSTONE PETROLEUM LTD USD0.01</t>
  </si>
  <si>
    <t>COLT GROUP SA EUR0.50</t>
  </si>
  <si>
    <t>QUINDELL PLC COMMON STOCK GBP 15</t>
  </si>
  <si>
    <t>NISOURCE INC COMMON STOCK USD 0.01</t>
  </si>
  <si>
    <t>FAROE PETROLEUM PLC ORD GBP0.10</t>
  </si>
  <si>
    <t>KELLER GROUP ORD GBP0.10</t>
  </si>
  <si>
    <t>WGL HLDGS INC USD1</t>
  </si>
  <si>
    <t>ALENT PLC COMMON STOCK GBP 10.45</t>
  </si>
  <si>
    <t>IQE PLC ORD GBP0.01</t>
  </si>
  <si>
    <t>QUINTAIN ESTATES &amp; DEVELOPMENT ORD GBP0.25</t>
  </si>
  <si>
    <t>CHINA RESOURCES ENTERPRISE LTD COMMON STOCK HKD 0</t>
  </si>
  <si>
    <t>ENLINK MIDSTREAM PARTNERS LP MLP USD 0</t>
  </si>
  <si>
    <t>SHANKS GROUP GBP0.10</t>
  </si>
  <si>
    <t>BIOSCIENCE INVESTMENT TRUST ORD GBP0.25</t>
  </si>
  <si>
    <t>ROLLS-ROYCE HLDGS PLC ORD GBP0.001 C</t>
  </si>
  <si>
    <t>TSB BANKING GROUP PLC COMMON STOCK GBP 1</t>
  </si>
  <si>
    <t>LAND OF LEATHER HLDGS PLC ORD GBP0.10</t>
  </si>
  <si>
    <t>SOCO INTERNATIONAL ORD GBP0.05 (INTERIM CREST ENTS)</t>
  </si>
  <si>
    <t>CANACCORD GENUITY GROUP INC COMMON STOCK CAD 0</t>
  </si>
  <si>
    <t>JOHNSTON PRESS PLC COMMON STOCK GBP 0.01</t>
  </si>
  <si>
    <t>PARAGON GROUP OF COS PLC/THE COMMON STOCK GBP 100</t>
  </si>
  <si>
    <t>PUNCH TAVERNS ORD GBP0.0004786</t>
  </si>
  <si>
    <t>JJB SPORTS PLC ORD GBP0.01</t>
  </si>
  <si>
    <t>FIAT SPA EUR3.58 SUB RIGHTS 06/10/14</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</si>
</sst>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font>
      <b/>
      <sz val="10.0"/>
      <color rgb="FF000000"/>
      <name val="Arial"/>
    </font>
    <font>
      <sz val="11.0"/>
    </font>
    <font>
      <b/>
      <sz val="9.0"/>
    </font>
    <font>
      <u/>
      <color rgb="FF0000FF"/>
    </font>
    <font>
      <sz val="10.0"/>
      <color rgb="FF222222"/>
      <name val="Arial"/>
    </font>
    <font>
      <sz val="10.0"/>
      <name val="Arial"/>
    </font>
    <font>
      <b/>
      <u/>
      <sz val="12.0"/>
      <color rgb="FF000000"/>
      <name val="Calibri"/>
    </font>
    <font>
      <b/>
      <u/>
      <sz val="10.0"/>
      <name val="Arial"/>
    </font>
    <font>
      <b/>
      <u/>
      <sz val="1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1" numFmtId="0" xfId="0" applyAlignment="1" applyFont="1">
      <alignment vertical="bottom"/>
    </xf>
    <xf borderId="0" fillId="0" fontId="2" numFmtId="2" xfId="0" applyFont="1" applyNumberFormat="1"/>
    <xf borderId="0" fillId="0" fontId="3" numFmtId="0" xfId="0" applyAlignment="1" applyFont="1">
      <alignment vertical="bottom"/>
    </xf>
    <xf borderId="0" fillId="0" fontId="2" numFmtId="2" xfId="0" applyAlignment="1" applyFont="1" applyNumberFormat="1">
      <alignment/>
    </xf>
    <xf borderId="0" fillId="0" fontId="2" numFmtId="0" xfId="0" applyFont="1"/>
    <xf borderId="0" fillId="2" fontId="4" numFmtId="2" xfId="0" applyAlignment="1" applyFill="1" applyFont="1" applyNumberFormat="1">
      <alignment vertical="bottom"/>
    </xf>
    <xf borderId="0" fillId="0" fontId="5" numFmtId="0" xfId="0" applyAlignment="1" applyFont="1">
      <alignment/>
    </xf>
    <xf borderId="0" fillId="2" fontId="4" numFmtId="2" xfId="0" applyAlignment="1" applyFont="1" applyNumberFormat="1">
      <alignment vertical="bottom"/>
    </xf>
    <xf borderId="0" fillId="0" fontId="1" numFmtId="3" xfId="0" applyAlignment="1" applyFont="1" applyNumberFormat="1">
      <alignment horizontal="right" vertical="bottom"/>
    </xf>
    <xf borderId="0" fillId="2" fontId="4" numFmtId="3" xfId="0" applyAlignment="1" applyFont="1" applyNumberFormat="1">
      <alignment vertical="bottom"/>
    </xf>
    <xf borderId="0" fillId="0" fontId="1" numFmtId="0" xfId="0" applyAlignment="1" applyFont="1">
      <alignment vertical="bottom"/>
    </xf>
    <xf borderId="0" fillId="0" fontId="2" numFmtId="3" xfId="0" applyAlignment="1" applyBorder="1" applyFont="1" applyNumberFormat="1">
      <alignment/>
    </xf>
    <xf borderId="0" fillId="0" fontId="0" numFmtId="0" xfId="0" applyAlignment="1" applyFont="1">
      <alignment horizontal="center" vertical="center"/>
    </xf>
    <xf borderId="0" fillId="0" fontId="0" numFmtId="0" xfId="0" applyFont="1"/>
    <xf borderId="0" fillId="0" fontId="6" numFmtId="0" xfId="0" applyAlignment="1" applyFont="1">
      <alignment/>
    </xf>
    <xf borderId="0" fillId="0" fontId="7" numFmtId="0" xfId="0" applyFont="1"/>
    <xf borderId="0" fillId="0" fontId="0" numFmtId="0" xfId="0" applyFont="1"/>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3" numFmtId="0" xfId="0" applyAlignment="1" applyFont="1">
      <alignment vertical="bottom"/>
    </xf>
    <xf borderId="0" fillId="2" fontId="3" numFmtId="0" xfId="0" applyAlignment="1" applyFont="1">
      <alignment vertical="bottom"/>
    </xf>
    <xf borderId="0" fillId="2" fontId="3" numFmtId="4" xfId="0" applyAlignment="1" applyFont="1" applyNumberFormat="1">
      <alignment vertical="bottom"/>
    </xf>
    <xf borderId="0" fillId="0" fontId="7" numFmtId="3" xfId="0" applyFont="1" applyNumberFormat="1"/>
    <xf borderId="0" fillId="3" fontId="1" numFmtId="0" xfId="0" applyAlignment="1" applyFill="1" applyFont="1">
      <alignment wrapText="1"/>
    </xf>
    <xf borderId="0" fillId="2" fontId="1" numFmtId="0" xfId="0" applyAlignment="1" applyFont="1">
      <alignment wrapText="1"/>
    </xf>
    <xf borderId="0" fillId="2" fontId="3" numFmtId="0" xfId="0" applyAlignment="1" applyFont="1">
      <alignment vertical="bottom"/>
    </xf>
    <xf borderId="0" fillId="2" fontId="3" numFmtId="4" xfId="0" applyAlignment="1" applyFont="1" applyNumberFormat="1">
      <alignment vertical="bottom"/>
    </xf>
    <xf borderId="0" fillId="0" fontId="6" numFmtId="0" xfId="0" applyFont="1"/>
    <xf borderId="0" fillId="0" fontId="8" numFmtId="3" xfId="0" applyFont="1" applyNumberFormat="1"/>
    <xf borderId="0" fillId="0" fontId="7" numFmtId="0" xfId="0" applyAlignment="1" applyFont="1">
      <alignment horizontal="center" vertical="center"/>
    </xf>
    <xf borderId="0" fillId="0" fontId="9" numFmtId="4" xfId="0" applyFont="1" applyNumberFormat="1"/>
    <xf borderId="0" fillId="0" fontId="7" numFmtId="4" xfId="0" applyFont="1" applyNumberFormat="1"/>
    <xf borderId="0" fillId="0" fontId="7" numFmtId="49" xfId="0" applyAlignment="1" applyFont="1" applyNumberFormat="1">
      <alignment horizontal="left"/>
    </xf>
    <xf borderId="0" fillId="0" fontId="10" numFmtId="3" xfId="0" applyAlignment="1" applyFont="1" applyNumberFormat="1">
      <alignment horizontal="right"/>
    </xf>
    <xf borderId="0" fillId="0" fontId="7"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26</xdr:row>
      <xdr:rowOff>152400</xdr:rowOff>
    </xdr:from>
    <xdr:to>
      <xdr:col>8</xdr:col>
      <xdr:colOff>714375</xdr:colOff>
      <xdr:row>45</xdr:row>
      <xdr:rowOff>142875</xdr:rowOff>
    </xdr:to>
    <xdr:pic>
      <xdr:nvPicPr>
        <xdr:cNvPr id="0" name="image1.png" title="Image"/>
        <xdr:cNvPicPr preferRelativeResize="0"/>
      </xdr:nvPicPr>
      <xdr:blipFill>
        <a:blip cstate="print" r:embed="rId1"/>
        <a:stretch>
          <a:fillRect/>
        </a:stretch>
      </xdr:blipFill>
      <xdr:spPr>
        <a:xfrm>
          <a:ext cx="11715750" cy="36099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lincolnshire.gov.uk/local-democracy/how-the-council-works/finances/lincolnshire-county-council-pension-fun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3</v>
      </c>
    </row>
    <row r="3">
      <c r="A3" s="2" t="s">
        <v>4</v>
      </c>
    </row>
    <row r="4">
      <c r="A4" s="2" t="s">
        <v>5</v>
      </c>
    </row>
    <row r="5">
      <c r="A5" s="2" t="s">
        <v>6</v>
      </c>
    </row>
    <row r="6">
      <c r="A6" s="2" t="s">
        <v>8</v>
      </c>
    </row>
    <row r="7">
      <c r="A7" s="2" t="s">
        <v>9</v>
      </c>
    </row>
    <row r="8">
      <c r="A8" s="2" t="s">
        <v>10</v>
      </c>
    </row>
    <row r="9">
      <c r="A9" s="2" t="s">
        <v>11</v>
      </c>
    </row>
    <row r="10">
      <c r="A10" s="2" t="s">
        <v>12</v>
      </c>
    </row>
    <row r="11">
      <c r="A11" s="2" t="s">
        <v>13</v>
      </c>
    </row>
    <row r="12">
      <c r="A12" s="2" t="s">
        <v>14</v>
      </c>
    </row>
    <row r="13">
      <c r="A13" s="9" t="s">
        <v>18</v>
      </c>
    </row>
    <row r="15">
      <c r="A15" s="2" t="s">
        <v>21</v>
      </c>
    </row>
    <row r="16">
      <c r="A16" s="2" t="s">
        <v>22</v>
      </c>
    </row>
    <row r="17">
      <c r="A17" s="2" t="s">
        <v>23</v>
      </c>
    </row>
    <row r="18">
      <c r="A18" s="2" t="s">
        <v>24</v>
      </c>
    </row>
    <row r="19">
      <c r="A19" s="2" t="s">
        <v>26</v>
      </c>
    </row>
    <row r="20">
      <c r="A20" s="2" t="s">
        <v>27</v>
      </c>
    </row>
    <row r="21">
      <c r="A21" s="2" t="s">
        <v>30</v>
      </c>
    </row>
    <row r="22">
      <c r="A22" s="2" t="s">
        <v>32</v>
      </c>
    </row>
    <row r="23">
      <c r="A23" s="2" t="s">
        <v>33</v>
      </c>
    </row>
    <row r="24">
      <c r="A24" s="2"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Lincolnshire Pension Fund</v>
      </c>
      <c r="C1" s="3"/>
      <c r="D1" s="3"/>
      <c r="E1" s="3"/>
      <c r="F1" s="3"/>
      <c r="G1" s="5" t="s">
        <v>7</v>
      </c>
    </row>
    <row r="2">
      <c r="A2" s="1" t="s">
        <v>16</v>
      </c>
      <c r="B2" s="11">
        <f>SUM('Full Data'!H1:H1000)</f>
        <v>1623526708</v>
      </c>
      <c r="C2" s="3"/>
      <c r="D2" s="3"/>
      <c r="E2" s="3"/>
      <c r="F2" s="3"/>
      <c r="G2" s="13" t="s">
        <v>28</v>
      </c>
      <c r="I2" s="9" t="s">
        <v>35</v>
      </c>
    </row>
    <row r="3">
      <c r="A3" s="1" t="s">
        <v>36</v>
      </c>
      <c r="B3" s="11">
        <f>SUM('Full Data'!G2:G1000)</f>
        <v>105490588.9</v>
      </c>
      <c r="C3" s="3"/>
      <c r="D3" s="3"/>
      <c r="E3" s="3"/>
      <c r="F3" s="3"/>
      <c r="G3" s="3"/>
    </row>
    <row r="4">
      <c r="A4" s="1" t="s">
        <v>40</v>
      </c>
      <c r="B4" s="20">
        <f>B3/B2</f>
        <v>0.06497619559</v>
      </c>
      <c r="C4" s="3"/>
      <c r="D4" s="3"/>
      <c r="E4" s="3"/>
      <c r="F4" s="3"/>
      <c r="G4" s="3"/>
    </row>
    <row r="5">
      <c r="A5" s="1"/>
      <c r="B5" s="1"/>
      <c r="C5" s="3"/>
      <c r="D5" s="3"/>
      <c r="E5" s="3"/>
      <c r="F5" s="3"/>
      <c r="G5" s="3"/>
    </row>
    <row r="6">
      <c r="A6" s="1"/>
      <c r="B6" s="1"/>
      <c r="C6" s="3"/>
      <c r="D6" s="3"/>
      <c r="E6" s="3"/>
      <c r="F6" s="3"/>
      <c r="G6" s="3"/>
    </row>
    <row r="7">
      <c r="A7" s="1" t="s">
        <v>41</v>
      </c>
      <c r="B7" s="1"/>
      <c r="C7" s="3"/>
      <c r="D7" s="3"/>
      <c r="E7" s="3" t="s">
        <v>42</v>
      </c>
      <c r="F7" s="3"/>
      <c r="G7" s="3"/>
    </row>
    <row r="8">
      <c r="A8" s="1" t="s">
        <v>43</v>
      </c>
      <c r="B8" s="1"/>
      <c r="C8" s="3" t="s">
        <v>0</v>
      </c>
      <c r="D8" s="3"/>
      <c r="E8" s="3"/>
      <c r="F8" s="3"/>
      <c r="G8" s="3"/>
    </row>
    <row r="9">
      <c r="A9" s="21">
        <f>LARGE('Full Data'!G:G,1)</f>
        <v>14086919.56</v>
      </c>
      <c r="B9" s="20">
        <f t="shared" ref="B9:B18" si="1">A9/$B$2</f>
        <v>0.008676740262</v>
      </c>
      <c r="C9" s="22" t="str">
        <f t="array" ref="C9">INDEX('Full Data'!F:F,MATCH(LARGE('Full Data'!G:G,1),'Full Data'!G:G,0))</f>
        <v>ROYAL DUTCH SHELL PLC COMMON STOCK GBP 0.07</v>
      </c>
      <c r="D9" s="3"/>
      <c r="E9" s="3"/>
      <c r="F9" s="3"/>
      <c r="G9" s="3"/>
    </row>
    <row r="10">
      <c r="A10" s="21">
        <f>LARGE('Full Data'!G:G,2)</f>
        <v>14067397.49</v>
      </c>
      <c r="B10" s="20">
        <f t="shared" si="1"/>
        <v>0.00866471578</v>
      </c>
      <c r="C10" s="22" t="str">
        <f t="array" ref="C10">INDEX('Full Data'!F:F,MATCH(LARGE('Full Data'!G:G,2),'Full Data'!G:G,0))</f>
        <v>BP ORD USD0.25</v>
      </c>
      <c r="D10" s="3"/>
      <c r="E10" s="3"/>
      <c r="F10" s="3"/>
      <c r="G10" s="3"/>
    </row>
    <row r="11">
      <c r="A11" s="21">
        <f>LARGE('Full Data'!G:G,3)</f>
        <v>11028204.84</v>
      </c>
      <c r="B11" s="20">
        <f t="shared" si="1"/>
        <v>0.006792746177</v>
      </c>
      <c r="C11" s="22" t="str">
        <f t="array" ref="C11">INDEX('Full Data'!F:F,MATCH(LARGE('Full Data'!G:G,3),'Full Data'!G:G,0))</f>
        <v>ROYAL DUTCH SHELL 'B'ORD EUR0.07</v>
      </c>
      <c r="D11" s="3"/>
      <c r="E11" s="3"/>
      <c r="F11" s="3"/>
      <c r="G11" s="3"/>
    </row>
    <row r="12">
      <c r="A12" s="21">
        <f>LARGE('Full Data'!G:G,4)</f>
        <v>9147975.6</v>
      </c>
      <c r="B12" s="20">
        <f t="shared" si="1"/>
        <v>0.005634632035</v>
      </c>
      <c r="C12" s="22" t="str">
        <f t="array" ref="C12">INDEX('Full Data'!F:F,MATCH(LARGE('Full Data'!G:G,4),'Full Data'!G:G,0))</f>
        <v>BG GROUP ORD GBP0.10</v>
      </c>
      <c r="D12" s="3"/>
      <c r="E12" s="3"/>
      <c r="F12" s="3"/>
      <c r="G12" s="3"/>
    </row>
    <row r="13">
      <c r="A13" s="21">
        <f>LARGE('Full Data'!G:G,5)</f>
        <v>6635983.815</v>
      </c>
      <c r="B13" s="20">
        <f t="shared" si="1"/>
        <v>0.004087388142</v>
      </c>
      <c r="C13" s="22" t="str">
        <f t="array" ref="C13">INDEX('Full Data'!F:F,MATCH(LARGE('Full Data'!G:G,5),'Full Data'!G:G,0))</f>
        <v>RIO TINTO PLC COMMON STOCK GBP 10</v>
      </c>
      <c r="D13" s="3"/>
      <c r="E13" s="3"/>
      <c r="F13" s="3"/>
      <c r="G13" s="3"/>
    </row>
    <row r="14">
      <c r="A14" s="21">
        <f>LARGE('Full Data'!G:G,6)</f>
        <v>5988437</v>
      </c>
      <c r="B14" s="20">
        <f t="shared" si="1"/>
        <v>0.003688536179</v>
      </c>
      <c r="C14" s="22" t="str">
        <f t="array" ref="C14">INDEX('Full Data'!F:F,MATCH(LARGE('Full Data'!G:G,6),'Full Data'!G:G,0))</f>
        <v>BHP BILLITON PLC COMMON STOCK GBP 0.5</v>
      </c>
      <c r="D14" s="3"/>
      <c r="E14" s="3"/>
      <c r="F14" s="3"/>
      <c r="G14" s="3"/>
    </row>
    <row r="15">
      <c r="A15" s="21">
        <f>LARGE('Full Data'!G:G,7)</f>
        <v>4472908.149</v>
      </c>
      <c r="B15" s="20">
        <f t="shared" si="1"/>
        <v>0.002755056709</v>
      </c>
      <c r="C15" s="22" t="str">
        <f t="array" ref="C15">INDEX('Full Data'!F:F,MATCH(LARGE('Full Data'!G:G,7),'Full Data'!G:G,0))</f>
        <v>EXXON MOBIL CORP COMMON STOCK USD 0</v>
      </c>
      <c r="D15" s="3"/>
      <c r="E15" s="3"/>
      <c r="F15" s="3"/>
      <c r="G15" s="3"/>
    </row>
    <row r="16">
      <c r="A16" s="21">
        <f>LARGE('Full Data'!G:G,8)</f>
        <v>3629743.697</v>
      </c>
      <c r="B16" s="20">
        <f t="shared" si="1"/>
        <v>0.00223571542</v>
      </c>
      <c r="C16" s="22" t="str">
        <f t="array" ref="C16">INDEX('Full Data'!F:F,MATCH(LARGE('Full Data'!G:G,8),'Full Data'!G:G,0))</f>
        <v>TOTAL SA COMMON STOCK EUR 2.5</v>
      </c>
      <c r="D16" s="3"/>
      <c r="E16" s="3"/>
      <c r="F16" s="3"/>
      <c r="G16" s="3"/>
    </row>
    <row r="17">
      <c r="A17" s="21">
        <f>LARGE('Full Data'!G:G,9)</f>
        <v>3169789.04</v>
      </c>
      <c r="B17" s="20">
        <f t="shared" si="1"/>
        <v>0.001952409544</v>
      </c>
      <c r="C17" s="22" t="str">
        <f t="array" ref="C17">INDEX('Full Data'!F:F,MATCH(LARGE('Full Data'!G:G,9),'Full Data'!G:G,0))</f>
        <v>ANGLO AMERICAN PLC COMMON STOCK GBP 0.54945</v>
      </c>
      <c r="D17" s="3"/>
      <c r="E17" s="3"/>
      <c r="F17" s="3"/>
      <c r="G17" s="3"/>
    </row>
    <row r="18">
      <c r="A18" s="21">
        <f>LARGE('Full Data'!G:G,10)</f>
        <v>3158821.011</v>
      </c>
      <c r="B18" s="20">
        <f t="shared" si="1"/>
        <v>0.001945653863</v>
      </c>
      <c r="C18" s="22" t="str">
        <f t="array" ref="C18">INDEX('Full Data'!F:F,MATCH(LARGE('Full Data'!G:G,10),'Full Data'!G:G,0))</f>
        <v>SUNCOR ENERGY INC(NEW) NPV</v>
      </c>
      <c r="D18" s="3"/>
      <c r="E18" s="3"/>
      <c r="F18" s="3"/>
      <c r="G18" s="3"/>
    </row>
    <row r="19">
      <c r="A19" s="3"/>
      <c r="B19" s="3"/>
      <c r="C19" s="3"/>
      <c r="D19" s="3"/>
      <c r="E19" s="3"/>
      <c r="F19" s="3"/>
      <c r="G19" s="3"/>
    </row>
  </sheetData>
  <hyperlinks>
    <hyperlink r:id="rId1" ref="I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27.78"/>
    <col customWidth="1" min="2" max="2" width="41.0"/>
    <col customWidth="1" min="3" max="4" width="34.0"/>
    <col customWidth="1" min="5" max="5" width="15.44"/>
    <col customWidth="1" min="6" max="6" width="9.56"/>
    <col customWidth="1" min="7" max="7" width="34.33"/>
    <col customWidth="1" min="8" max="8" width="19.11"/>
    <col customWidth="1" min="9" max="9" width="20.11"/>
    <col customWidth="1" min="10" max="10" width="33.33"/>
    <col customWidth="1" min="11" max="11" width="10.56"/>
    <col customWidth="1" min="12" max="12" width="24.0"/>
    <col customWidth="1" min="13" max="28" width="10.56"/>
  </cols>
  <sheetData>
    <row r="1">
      <c r="A1" s="4" t="s">
        <v>1</v>
      </c>
      <c r="B1" s="6" t="s">
        <v>15</v>
      </c>
      <c r="C1" s="7" t="s">
        <v>17</v>
      </c>
      <c r="D1" s="8" t="s">
        <v>19</v>
      </c>
      <c r="E1" s="10" t="s">
        <v>20</v>
      </c>
      <c r="F1" s="12" t="s">
        <v>25</v>
      </c>
      <c r="G1" s="12" t="s">
        <v>29</v>
      </c>
      <c r="H1" s="14" t="s">
        <v>31</v>
      </c>
      <c r="I1" s="15"/>
      <c r="J1" s="16"/>
      <c r="L1" s="16"/>
    </row>
    <row r="2">
      <c r="A2" s="17" t="s">
        <v>37</v>
      </c>
      <c r="B2" s="18" t="s">
        <v>38</v>
      </c>
      <c r="C2" s="19" t="s">
        <v>39</v>
      </c>
      <c r="D2" s="25" t="str">
        <f t="shared" ref="D2:D78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5" t="str">
        <f t="shared" ref="E2:E13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6" t="str">
        <f t="shared" ref="F2:F131" si="3">IF(OR(NOT(D2="0"),NOT(E2="0")),B2,D2)</f>
        <v>0</v>
      </c>
      <c r="G2" s="27" t="str">
        <f t="shared" ref="G2:G131" si="4">IF(F2="0",F2,H2)</f>
        <v>0</v>
      </c>
      <c r="H2" s="28">
        <v>2.33258997E8</v>
      </c>
      <c r="I2" s="18"/>
      <c r="J2" s="18"/>
      <c r="L2" s="16"/>
    </row>
    <row r="3">
      <c r="A3" s="17" t="s">
        <v>37</v>
      </c>
      <c r="B3" s="18" t="s">
        <v>51</v>
      </c>
      <c r="C3" s="19" t="s">
        <v>52</v>
      </c>
      <c r="D3" s="25" t="str">
        <f t="shared" si="1"/>
        <v>0</v>
      </c>
      <c r="E3" s="25" t="str">
        <f t="shared" si="2"/>
        <v>0</v>
      </c>
      <c r="F3" s="26" t="str">
        <f t="shared" si="3"/>
        <v>0</v>
      </c>
      <c r="G3" s="27" t="str">
        <f t="shared" si="4"/>
        <v>0</v>
      </c>
      <c r="H3" s="28">
        <v>9.954952E7</v>
      </c>
      <c r="I3" s="18"/>
      <c r="J3" s="18"/>
      <c r="L3" s="16"/>
    </row>
    <row r="4">
      <c r="A4" s="17" t="s">
        <v>37</v>
      </c>
      <c r="B4" s="18" t="s">
        <v>53</v>
      </c>
      <c r="C4" s="19" t="s">
        <v>54</v>
      </c>
      <c r="D4" s="25" t="str">
        <f t="shared" si="1"/>
        <v>0</v>
      </c>
      <c r="E4" s="25" t="str">
        <f t="shared" si="2"/>
        <v>0</v>
      </c>
      <c r="F4" s="26" t="str">
        <f t="shared" si="3"/>
        <v>0</v>
      </c>
      <c r="G4" s="27" t="str">
        <f t="shared" si="4"/>
        <v>0</v>
      </c>
      <c r="H4" s="28">
        <v>7.889677735218924E7</v>
      </c>
      <c r="I4" s="18"/>
      <c r="J4" s="18"/>
      <c r="L4" s="16"/>
    </row>
    <row r="5">
      <c r="A5" s="17" t="s">
        <v>37</v>
      </c>
      <c r="B5" s="18" t="s">
        <v>55</v>
      </c>
      <c r="C5" s="19" t="s">
        <v>56</v>
      </c>
      <c r="D5" s="25" t="str">
        <f t="shared" si="1"/>
        <v>0</v>
      </c>
      <c r="E5" s="25" t="str">
        <f t="shared" si="2"/>
        <v>0</v>
      </c>
      <c r="F5" s="26" t="str">
        <f t="shared" si="3"/>
        <v>0</v>
      </c>
      <c r="G5" s="27" t="str">
        <f t="shared" si="4"/>
        <v>0</v>
      </c>
      <c r="H5" s="28">
        <v>5.2599116E7</v>
      </c>
      <c r="I5" s="18"/>
      <c r="J5" s="18"/>
      <c r="L5" s="16"/>
    </row>
    <row r="6">
      <c r="A6" s="17" t="s">
        <v>37</v>
      </c>
      <c r="B6" s="18" t="s">
        <v>57</v>
      </c>
      <c r="C6" s="19" t="s">
        <v>52</v>
      </c>
      <c r="D6" s="25" t="str">
        <f t="shared" si="1"/>
        <v>0</v>
      </c>
      <c r="E6" s="25" t="str">
        <f t="shared" si="2"/>
        <v>0</v>
      </c>
      <c r="F6" s="26" t="str">
        <f t="shared" si="3"/>
        <v>0</v>
      </c>
      <c r="G6" s="27" t="str">
        <f t="shared" si="4"/>
        <v>0</v>
      </c>
      <c r="H6" s="28">
        <v>5.1833986E7</v>
      </c>
      <c r="I6" s="18"/>
      <c r="J6" s="18"/>
      <c r="L6" s="16"/>
    </row>
    <row r="7">
      <c r="A7" s="17" t="s">
        <v>37</v>
      </c>
      <c r="B7" s="18" t="s">
        <v>58</v>
      </c>
      <c r="C7" s="19" t="s">
        <v>56</v>
      </c>
      <c r="D7" s="25" t="str">
        <f t="shared" si="1"/>
        <v>0</v>
      </c>
      <c r="E7" s="25" t="str">
        <f t="shared" si="2"/>
        <v>0</v>
      </c>
      <c r="F7" s="26" t="str">
        <f t="shared" si="3"/>
        <v>0</v>
      </c>
      <c r="G7" s="27" t="str">
        <f t="shared" si="4"/>
        <v>0</v>
      </c>
      <c r="H7" s="28">
        <v>3.5837274E7</v>
      </c>
      <c r="I7" s="18"/>
      <c r="J7" s="18"/>
      <c r="L7" s="16"/>
    </row>
    <row r="8">
      <c r="A8" s="17" t="s">
        <v>37</v>
      </c>
      <c r="B8" s="18" t="s">
        <v>63</v>
      </c>
      <c r="C8" s="19" t="s">
        <v>52</v>
      </c>
      <c r="D8" s="25" t="str">
        <f t="shared" si="1"/>
        <v>0</v>
      </c>
      <c r="E8" s="25" t="str">
        <f t="shared" si="2"/>
        <v>0</v>
      </c>
      <c r="F8" s="26" t="str">
        <f t="shared" si="3"/>
        <v>0</v>
      </c>
      <c r="G8" s="27" t="str">
        <f t="shared" si="4"/>
        <v>0</v>
      </c>
      <c r="H8" s="28">
        <v>3.1735392E7</v>
      </c>
      <c r="I8" s="18"/>
      <c r="J8" s="18"/>
      <c r="L8" s="16"/>
    </row>
    <row r="9">
      <c r="A9" s="17" t="s">
        <v>37</v>
      </c>
      <c r="B9" s="18" t="s">
        <v>64</v>
      </c>
      <c r="C9" s="19" t="s">
        <v>54</v>
      </c>
      <c r="D9" s="25" t="str">
        <f t="shared" si="1"/>
        <v>0</v>
      </c>
      <c r="E9" s="25" t="str">
        <f t="shared" si="2"/>
        <v>0</v>
      </c>
      <c r="F9" s="26" t="str">
        <f t="shared" si="3"/>
        <v>0</v>
      </c>
      <c r="G9" s="27" t="str">
        <f t="shared" si="4"/>
        <v>0</v>
      </c>
      <c r="H9" s="28">
        <v>2.0847101436E7</v>
      </c>
      <c r="I9" s="18"/>
      <c r="J9" s="18"/>
      <c r="L9" s="16"/>
    </row>
    <row r="10">
      <c r="A10" s="17" t="s">
        <v>37</v>
      </c>
      <c r="B10" s="18" t="s">
        <v>65</v>
      </c>
      <c r="C10" s="19" t="s">
        <v>52</v>
      </c>
      <c r="D10" s="25" t="str">
        <f t="shared" si="1"/>
        <v>0</v>
      </c>
      <c r="E10" s="25" t="str">
        <f t="shared" si="2"/>
        <v>0</v>
      </c>
      <c r="F10" s="26" t="str">
        <f t="shared" si="3"/>
        <v>0</v>
      </c>
      <c r="G10" s="27" t="str">
        <f t="shared" si="4"/>
        <v>0</v>
      </c>
      <c r="H10" s="28">
        <v>1.925599E7</v>
      </c>
      <c r="I10" s="18"/>
      <c r="J10" s="18"/>
      <c r="L10" s="16"/>
    </row>
    <row r="11">
      <c r="A11" s="17" t="s">
        <v>37</v>
      </c>
      <c r="B11" s="18" t="s">
        <v>66</v>
      </c>
      <c r="C11" s="19" t="s">
        <v>56</v>
      </c>
      <c r="D11" s="25" t="str">
        <f t="shared" si="1"/>
        <v>0</v>
      </c>
      <c r="E11" s="25" t="str">
        <f t="shared" si="2"/>
        <v>0</v>
      </c>
      <c r="F11" s="26" t="str">
        <f t="shared" si="3"/>
        <v>0</v>
      </c>
      <c r="G11" s="27" t="str">
        <f t="shared" si="4"/>
        <v>0</v>
      </c>
      <c r="H11" s="28">
        <v>1.8471259E7</v>
      </c>
      <c r="I11" s="18"/>
      <c r="J11" s="18"/>
      <c r="L11" s="16"/>
    </row>
    <row r="12">
      <c r="A12" s="17" t="s">
        <v>37</v>
      </c>
      <c r="B12" s="18" t="s">
        <v>67</v>
      </c>
      <c r="C12" s="19" t="s">
        <v>56</v>
      </c>
      <c r="D12" s="25" t="str">
        <f t="shared" si="1"/>
        <v>0</v>
      </c>
      <c r="E12" s="25" t="str">
        <f t="shared" si="2"/>
        <v>0</v>
      </c>
      <c r="F12" s="26" t="str">
        <f t="shared" si="3"/>
        <v>0</v>
      </c>
      <c r="G12" s="27" t="str">
        <f t="shared" si="4"/>
        <v>0</v>
      </c>
      <c r="H12" s="28">
        <v>1.8270956E7</v>
      </c>
      <c r="I12" s="18"/>
      <c r="J12" s="18"/>
      <c r="L12" s="16"/>
    </row>
    <row r="13">
      <c r="A13" s="17" t="s">
        <v>37</v>
      </c>
      <c r="B13" s="18" t="s">
        <v>68</v>
      </c>
      <c r="C13" s="19" t="s">
        <v>54</v>
      </c>
      <c r="D13" s="25" t="str">
        <f t="shared" si="1"/>
        <v>Shell</v>
      </c>
      <c r="E13" s="25" t="str">
        <f t="shared" si="2"/>
        <v>0</v>
      </c>
      <c r="F13" s="26" t="str">
        <f t="shared" si="3"/>
        <v>ROYAL DUTCH SHELL PLC COMMON STOCK GBP 0.07</v>
      </c>
      <c r="G13" s="27">
        <f t="shared" si="4"/>
        <v>14086919.56</v>
      </c>
      <c r="H13" s="28">
        <v>1.4086919555E7</v>
      </c>
      <c r="I13" s="18"/>
      <c r="J13" s="18"/>
      <c r="L13" s="16"/>
    </row>
    <row r="14">
      <c r="A14" s="17" t="s">
        <v>37</v>
      </c>
      <c r="B14" s="18" t="s">
        <v>69</v>
      </c>
      <c r="C14" s="19" t="s">
        <v>54</v>
      </c>
      <c r="D14" s="25" t="str">
        <f t="shared" si="1"/>
        <v>BP</v>
      </c>
      <c r="E14" s="25" t="str">
        <f t="shared" si="2"/>
        <v>0</v>
      </c>
      <c r="F14" s="26" t="str">
        <f t="shared" si="3"/>
        <v>BP ORD USD0.25</v>
      </c>
      <c r="G14" s="27">
        <f t="shared" si="4"/>
        <v>14067397.49</v>
      </c>
      <c r="H14" s="28">
        <v>1.4067397488E7</v>
      </c>
      <c r="I14" s="18"/>
      <c r="J14" s="18"/>
      <c r="L14" s="16"/>
    </row>
    <row r="15">
      <c r="A15" s="17" t="s">
        <v>37</v>
      </c>
      <c r="B15" s="18" t="s">
        <v>70</v>
      </c>
      <c r="C15" s="19" t="s">
        <v>54</v>
      </c>
      <c r="D15" s="25" t="str">
        <f t="shared" si="1"/>
        <v>0</v>
      </c>
      <c r="E15" s="25" t="str">
        <f t="shared" si="2"/>
        <v>0</v>
      </c>
      <c r="F15" s="26" t="str">
        <f t="shared" si="3"/>
        <v>0</v>
      </c>
      <c r="G15" s="27" t="str">
        <f t="shared" si="4"/>
        <v>0</v>
      </c>
      <c r="H15" s="28">
        <v>1.301574538730629E7</v>
      </c>
      <c r="I15" s="18"/>
      <c r="J15" s="18"/>
      <c r="L15" s="16"/>
    </row>
    <row r="16">
      <c r="A16" s="17" t="s">
        <v>37</v>
      </c>
      <c r="B16" s="18" t="s">
        <v>71</v>
      </c>
      <c r="C16" s="19" t="s">
        <v>56</v>
      </c>
      <c r="D16" s="25" t="str">
        <f t="shared" si="1"/>
        <v>0</v>
      </c>
      <c r="E16" s="25" t="str">
        <f t="shared" si="2"/>
        <v>0</v>
      </c>
      <c r="F16" s="26" t="str">
        <f t="shared" si="3"/>
        <v>0</v>
      </c>
      <c r="G16" s="27" t="str">
        <f t="shared" si="4"/>
        <v>0</v>
      </c>
      <c r="H16" s="28">
        <v>1.2962352E7</v>
      </c>
      <c r="I16" s="18"/>
      <c r="J16" s="18"/>
      <c r="L16" s="16"/>
    </row>
    <row r="17">
      <c r="A17" s="17" t="s">
        <v>37</v>
      </c>
      <c r="B17" s="18" t="s">
        <v>72</v>
      </c>
      <c r="C17" s="19" t="s">
        <v>54</v>
      </c>
      <c r="D17" s="25" t="str">
        <f t="shared" si="1"/>
        <v>0</v>
      </c>
      <c r="E17" s="25" t="str">
        <f t="shared" si="2"/>
        <v>0</v>
      </c>
      <c r="F17" s="26" t="str">
        <f t="shared" si="3"/>
        <v>0</v>
      </c>
      <c r="G17" s="27" t="str">
        <f t="shared" si="4"/>
        <v>0</v>
      </c>
      <c r="H17" s="28">
        <v>1.160488422E7</v>
      </c>
      <c r="I17" s="18"/>
      <c r="J17" s="18"/>
      <c r="L17" s="16"/>
    </row>
    <row r="18">
      <c r="A18" s="17" t="s">
        <v>37</v>
      </c>
      <c r="B18" s="18" t="s">
        <v>73</v>
      </c>
      <c r="C18" s="19" t="s">
        <v>54</v>
      </c>
      <c r="D18" s="25" t="str">
        <f t="shared" si="1"/>
        <v>0</v>
      </c>
      <c r="E18" s="25" t="str">
        <f t="shared" si="2"/>
        <v>0</v>
      </c>
      <c r="F18" s="26" t="str">
        <f t="shared" si="3"/>
        <v>0</v>
      </c>
      <c r="G18" s="27" t="str">
        <f t="shared" si="4"/>
        <v>0</v>
      </c>
      <c r="H18" s="28">
        <v>1.109159762E7</v>
      </c>
      <c r="I18" s="18"/>
      <c r="J18" s="18"/>
      <c r="L18" s="16"/>
    </row>
    <row r="19">
      <c r="A19" s="17" t="s">
        <v>37</v>
      </c>
      <c r="B19" s="18" t="s">
        <v>74</v>
      </c>
      <c r="C19" s="19" t="s">
        <v>54</v>
      </c>
      <c r="D19" s="25" t="str">
        <f t="shared" si="1"/>
        <v>0</v>
      </c>
      <c r="E19" s="25" t="str">
        <f t="shared" si="2"/>
        <v>0</v>
      </c>
      <c r="F19" s="26" t="str">
        <f t="shared" si="3"/>
        <v>0</v>
      </c>
      <c r="G19" s="27" t="str">
        <f t="shared" si="4"/>
        <v>0</v>
      </c>
      <c r="H19" s="28">
        <v>1.1046213416000001E7</v>
      </c>
      <c r="I19" s="18"/>
      <c r="J19" s="18"/>
      <c r="L19" s="16"/>
    </row>
    <row r="20">
      <c r="A20" s="17" t="s">
        <v>37</v>
      </c>
      <c r="B20" s="18" t="s">
        <v>75</v>
      </c>
      <c r="C20" s="19" t="s">
        <v>54</v>
      </c>
      <c r="D20" s="25" t="str">
        <f t="shared" si="1"/>
        <v>Shell</v>
      </c>
      <c r="E20" s="25" t="str">
        <f t="shared" si="2"/>
        <v>0</v>
      </c>
      <c r="F20" s="26" t="str">
        <f t="shared" si="3"/>
        <v>ROYAL DUTCH SHELL 'B'ORD EUR0.07</v>
      </c>
      <c r="G20" s="27">
        <f t="shared" si="4"/>
        <v>11028204.84</v>
      </c>
      <c r="H20" s="28">
        <v>1.102820484E7</v>
      </c>
      <c r="I20" s="18"/>
      <c r="J20" s="18"/>
      <c r="L20" s="16"/>
    </row>
    <row r="21">
      <c r="A21" s="17" t="s">
        <v>37</v>
      </c>
      <c r="B21" s="18" t="s">
        <v>76</v>
      </c>
      <c r="C21" s="19" t="s">
        <v>54</v>
      </c>
      <c r="D21" s="25" t="str">
        <f t="shared" si="1"/>
        <v>0</v>
      </c>
      <c r="E21" s="25" t="str">
        <f t="shared" si="2"/>
        <v>0</v>
      </c>
      <c r="F21" s="26" t="str">
        <f t="shared" si="3"/>
        <v>0</v>
      </c>
      <c r="G21" s="27" t="str">
        <f t="shared" si="4"/>
        <v>0</v>
      </c>
      <c r="H21" s="28">
        <v>9344363.90627378</v>
      </c>
      <c r="I21" s="18"/>
      <c r="J21" s="18"/>
      <c r="L21" s="16"/>
    </row>
    <row r="22">
      <c r="A22" s="17" t="s">
        <v>37</v>
      </c>
      <c r="B22" s="18" t="s">
        <v>77</v>
      </c>
      <c r="C22" s="19" t="s">
        <v>56</v>
      </c>
      <c r="D22" s="25" t="str">
        <f t="shared" si="1"/>
        <v>0</v>
      </c>
      <c r="E22" s="25" t="str">
        <f t="shared" si="2"/>
        <v>0</v>
      </c>
      <c r="F22" s="26" t="str">
        <f t="shared" si="3"/>
        <v>0</v>
      </c>
      <c r="G22" s="27" t="str">
        <f t="shared" si="4"/>
        <v>0</v>
      </c>
      <c r="H22" s="28">
        <v>9290005.931315124</v>
      </c>
      <c r="I22" s="18"/>
      <c r="J22" s="18"/>
      <c r="L22" s="16"/>
    </row>
    <row r="23">
      <c r="A23" s="17" t="s">
        <v>37</v>
      </c>
      <c r="B23" s="18" t="s">
        <v>78</v>
      </c>
      <c r="C23" s="19" t="s">
        <v>56</v>
      </c>
      <c r="D23" s="25" t="str">
        <f t="shared" si="1"/>
        <v>0</v>
      </c>
      <c r="E23" s="25" t="str">
        <f t="shared" si="2"/>
        <v>0</v>
      </c>
      <c r="F23" s="26" t="str">
        <f t="shared" si="3"/>
        <v>0</v>
      </c>
      <c r="G23" s="27" t="str">
        <f t="shared" si="4"/>
        <v>0</v>
      </c>
      <c r="H23" s="28">
        <v>9289922.627112046</v>
      </c>
      <c r="I23" s="18"/>
      <c r="J23" s="18"/>
      <c r="L23" s="16"/>
    </row>
    <row r="24">
      <c r="A24" s="17" t="s">
        <v>37</v>
      </c>
      <c r="B24" s="18" t="s">
        <v>79</v>
      </c>
      <c r="C24" s="19" t="s">
        <v>54</v>
      </c>
      <c r="D24" s="25" t="str">
        <f t="shared" si="1"/>
        <v>BG Group</v>
      </c>
      <c r="E24" s="25" t="str">
        <f t="shared" si="2"/>
        <v>0</v>
      </c>
      <c r="F24" s="26" t="str">
        <f t="shared" si="3"/>
        <v>BG GROUP ORD GBP0.10</v>
      </c>
      <c r="G24" s="27">
        <f t="shared" si="4"/>
        <v>9147975.6</v>
      </c>
      <c r="H24" s="28">
        <v>9147975.6</v>
      </c>
      <c r="I24" s="18"/>
      <c r="J24" s="18"/>
      <c r="L24" s="16"/>
    </row>
    <row r="25">
      <c r="A25" s="17" t="s">
        <v>37</v>
      </c>
      <c r="B25" s="18" t="s">
        <v>80</v>
      </c>
      <c r="C25" s="19" t="s">
        <v>54</v>
      </c>
      <c r="D25" s="25" t="str">
        <f t="shared" si="1"/>
        <v>0</v>
      </c>
      <c r="E25" s="25" t="str">
        <f t="shared" si="2"/>
        <v>0</v>
      </c>
      <c r="F25" s="26" t="str">
        <f t="shared" si="3"/>
        <v>0</v>
      </c>
      <c r="G25" s="27" t="str">
        <f t="shared" si="4"/>
        <v>0</v>
      </c>
      <c r="H25" s="28">
        <v>8949597.3</v>
      </c>
      <c r="I25" s="18"/>
      <c r="J25" s="18"/>
      <c r="L25" s="16"/>
    </row>
    <row r="26">
      <c r="A26" s="17" t="s">
        <v>37</v>
      </c>
      <c r="B26" s="18" t="s">
        <v>81</v>
      </c>
      <c r="C26" s="19" t="s">
        <v>54</v>
      </c>
      <c r="D26" s="25" t="str">
        <f t="shared" si="1"/>
        <v>0</v>
      </c>
      <c r="E26" s="25" t="str">
        <f t="shared" si="2"/>
        <v>0</v>
      </c>
      <c r="F26" s="26" t="str">
        <f t="shared" si="3"/>
        <v>0</v>
      </c>
      <c r="G26" s="27" t="str">
        <f t="shared" si="4"/>
        <v>0</v>
      </c>
      <c r="H26" s="28">
        <v>8891883.0</v>
      </c>
      <c r="I26" s="18"/>
      <c r="J26" s="18"/>
      <c r="L26" s="16"/>
    </row>
    <row r="27">
      <c r="A27" s="17" t="s">
        <v>37</v>
      </c>
      <c r="B27" s="18" t="s">
        <v>82</v>
      </c>
      <c r="C27" s="19" t="s">
        <v>54</v>
      </c>
      <c r="D27" s="25" t="str">
        <f t="shared" si="1"/>
        <v>0</v>
      </c>
      <c r="E27" s="25" t="str">
        <f t="shared" si="2"/>
        <v>0</v>
      </c>
      <c r="F27" s="26" t="str">
        <f t="shared" si="3"/>
        <v>0</v>
      </c>
      <c r="G27" s="27" t="str">
        <f t="shared" si="4"/>
        <v>0</v>
      </c>
      <c r="H27" s="28">
        <v>8582458.23568133</v>
      </c>
      <c r="I27" s="18"/>
      <c r="J27" s="18"/>
      <c r="L27" s="16"/>
    </row>
    <row r="28">
      <c r="A28" s="17" t="s">
        <v>37</v>
      </c>
      <c r="B28" s="18" t="s">
        <v>83</v>
      </c>
      <c r="C28" s="19" t="s">
        <v>54</v>
      </c>
      <c r="D28" s="25" t="str">
        <f t="shared" si="1"/>
        <v>0</v>
      </c>
      <c r="E28" s="25" t="str">
        <f t="shared" si="2"/>
        <v>0</v>
      </c>
      <c r="F28" s="26" t="str">
        <f t="shared" si="3"/>
        <v>0</v>
      </c>
      <c r="G28" s="27" t="str">
        <f t="shared" si="4"/>
        <v>0</v>
      </c>
      <c r="H28" s="28">
        <v>8218773.14561448</v>
      </c>
      <c r="I28" s="18"/>
      <c r="J28" s="18"/>
      <c r="L28" s="16"/>
    </row>
    <row r="29">
      <c r="A29" s="17" t="s">
        <v>37</v>
      </c>
      <c r="B29" s="18" t="s">
        <v>84</v>
      </c>
      <c r="C29" s="19" t="s">
        <v>56</v>
      </c>
      <c r="D29" s="25" t="str">
        <f t="shared" si="1"/>
        <v>0</v>
      </c>
      <c r="E29" s="25" t="str">
        <f t="shared" si="2"/>
        <v>0</v>
      </c>
      <c r="F29" s="26" t="str">
        <f t="shared" si="3"/>
        <v>0</v>
      </c>
      <c r="G29" s="27" t="str">
        <f t="shared" si="4"/>
        <v>0</v>
      </c>
      <c r="H29" s="28">
        <v>7610726.0</v>
      </c>
      <c r="I29" s="18"/>
      <c r="J29" s="18"/>
      <c r="L29" s="16"/>
    </row>
    <row r="30">
      <c r="A30" s="17" t="s">
        <v>37</v>
      </c>
      <c r="B30" s="18" t="s">
        <v>85</v>
      </c>
      <c r="C30" s="19" t="s">
        <v>54</v>
      </c>
      <c r="D30" s="25" t="str">
        <f t="shared" si="1"/>
        <v>0</v>
      </c>
      <c r="E30" s="25" t="str">
        <f t="shared" si="2"/>
        <v>0</v>
      </c>
      <c r="F30" s="26" t="str">
        <f t="shared" si="3"/>
        <v>0</v>
      </c>
      <c r="G30" s="27" t="str">
        <f t="shared" si="4"/>
        <v>0</v>
      </c>
      <c r="H30" s="28">
        <v>7392147.2</v>
      </c>
      <c r="I30" s="18"/>
      <c r="J30" s="18"/>
      <c r="L30" s="16"/>
    </row>
    <row r="31">
      <c r="A31" s="17" t="s">
        <v>37</v>
      </c>
      <c r="B31" s="18" t="s">
        <v>86</v>
      </c>
      <c r="C31" s="19" t="s">
        <v>54</v>
      </c>
      <c r="D31" s="25" t="str">
        <f t="shared" si="1"/>
        <v>0</v>
      </c>
      <c r="E31" s="25" t="str">
        <f t="shared" si="2"/>
        <v>0</v>
      </c>
      <c r="F31" s="26" t="str">
        <f t="shared" si="3"/>
        <v>0</v>
      </c>
      <c r="G31" s="27" t="str">
        <f t="shared" si="4"/>
        <v>0</v>
      </c>
      <c r="H31" s="28">
        <v>7343013.006787941</v>
      </c>
      <c r="I31" s="18"/>
      <c r="J31" s="18"/>
      <c r="L31" s="16"/>
    </row>
    <row r="32">
      <c r="A32" s="17" t="s">
        <v>37</v>
      </c>
      <c r="B32" s="18" t="s">
        <v>87</v>
      </c>
      <c r="C32" s="19" t="s">
        <v>54</v>
      </c>
      <c r="D32" s="25" t="str">
        <f t="shared" si="1"/>
        <v>0</v>
      </c>
      <c r="E32" s="25" t="str">
        <f t="shared" si="2"/>
        <v>0</v>
      </c>
      <c r="F32" s="26" t="str">
        <f t="shared" si="3"/>
        <v>0</v>
      </c>
      <c r="G32" s="27" t="str">
        <f t="shared" si="4"/>
        <v>0</v>
      </c>
      <c r="H32" s="28">
        <v>7309544.5</v>
      </c>
      <c r="I32" s="18"/>
      <c r="J32" s="18"/>
      <c r="L32" s="16"/>
    </row>
    <row r="33">
      <c r="A33" s="17" t="s">
        <v>37</v>
      </c>
      <c r="B33" s="18" t="s">
        <v>88</v>
      </c>
      <c r="C33" s="19" t="s">
        <v>54</v>
      </c>
      <c r="D33" s="25" t="str">
        <f t="shared" si="1"/>
        <v>0</v>
      </c>
      <c r="E33" s="25" t="str">
        <f t="shared" si="2"/>
        <v>0</v>
      </c>
      <c r="F33" s="26" t="str">
        <f t="shared" si="3"/>
        <v>0</v>
      </c>
      <c r="G33" s="27" t="str">
        <f t="shared" si="4"/>
        <v>0</v>
      </c>
      <c r="H33" s="28">
        <v>7081581.65</v>
      </c>
      <c r="I33" s="18"/>
      <c r="J33" s="18"/>
      <c r="L33" s="16"/>
    </row>
    <row r="34">
      <c r="A34" s="17" t="s">
        <v>37</v>
      </c>
      <c r="B34" s="18" t="s">
        <v>89</v>
      </c>
      <c r="C34" s="19" t="s">
        <v>54</v>
      </c>
      <c r="D34" s="25" t="str">
        <f t="shared" si="1"/>
        <v>0</v>
      </c>
      <c r="E34" s="25" t="str">
        <f t="shared" si="2"/>
        <v>0</v>
      </c>
      <c r="F34" s="26" t="str">
        <f t="shared" si="3"/>
        <v>0</v>
      </c>
      <c r="G34" s="27" t="str">
        <f t="shared" si="4"/>
        <v>0</v>
      </c>
      <c r="H34" s="28">
        <v>6788541.708181821</v>
      </c>
      <c r="I34" s="18"/>
      <c r="J34" s="18"/>
      <c r="L34" s="16"/>
    </row>
    <row r="35">
      <c r="A35" s="17" t="s">
        <v>37</v>
      </c>
      <c r="B35" s="18" t="s">
        <v>90</v>
      </c>
      <c r="C35" s="19" t="s">
        <v>56</v>
      </c>
      <c r="D35" s="25" t="str">
        <f t="shared" si="1"/>
        <v>0</v>
      </c>
      <c r="E35" s="25" t="str">
        <f t="shared" si="2"/>
        <v>0</v>
      </c>
      <c r="F35" s="26" t="str">
        <f t="shared" si="3"/>
        <v>0</v>
      </c>
      <c r="G35" s="27" t="str">
        <f t="shared" si="4"/>
        <v>0</v>
      </c>
      <c r="H35" s="28">
        <v>6787519.0</v>
      </c>
      <c r="I35" s="18"/>
      <c r="J35" s="18"/>
      <c r="L35" s="16"/>
    </row>
    <row r="36">
      <c r="A36" s="17" t="s">
        <v>37</v>
      </c>
      <c r="B36" s="18" t="s">
        <v>91</v>
      </c>
      <c r="C36" s="19" t="s">
        <v>54</v>
      </c>
      <c r="D36" s="25" t="str">
        <f t="shared" si="1"/>
        <v>0</v>
      </c>
      <c r="E36" s="25" t="str">
        <f t="shared" si="2"/>
        <v>Rio Tinto</v>
      </c>
      <c r="F36" s="26" t="str">
        <f t="shared" si="3"/>
        <v>RIO TINTO PLC COMMON STOCK GBP 10</v>
      </c>
      <c r="G36" s="27">
        <f t="shared" si="4"/>
        <v>6635983.815</v>
      </c>
      <c r="H36" s="28">
        <v>6635983.815</v>
      </c>
      <c r="I36" s="18"/>
      <c r="J36" s="18"/>
      <c r="L36" s="16"/>
    </row>
    <row r="37">
      <c r="A37" s="17" t="s">
        <v>37</v>
      </c>
      <c r="B37" s="18" t="s">
        <v>92</v>
      </c>
      <c r="C37" s="19" t="s">
        <v>54</v>
      </c>
      <c r="D37" s="25" t="str">
        <f t="shared" si="1"/>
        <v>0</v>
      </c>
      <c r="E37" s="25" t="str">
        <f t="shared" si="2"/>
        <v>0</v>
      </c>
      <c r="F37" s="26" t="str">
        <f t="shared" si="3"/>
        <v>0</v>
      </c>
      <c r="G37" s="27" t="str">
        <f t="shared" si="4"/>
        <v>0</v>
      </c>
      <c r="H37" s="28">
        <v>6626857.3881</v>
      </c>
      <c r="I37" s="18"/>
      <c r="J37" s="18"/>
      <c r="L37" s="16"/>
    </row>
    <row r="38">
      <c r="A38" s="17" t="s">
        <v>37</v>
      </c>
      <c r="B38" s="18" t="s">
        <v>93</v>
      </c>
      <c r="C38" s="19" t="s">
        <v>56</v>
      </c>
      <c r="D38" s="25" t="str">
        <f t="shared" si="1"/>
        <v>0</v>
      </c>
      <c r="E38" s="25" t="str">
        <f t="shared" si="2"/>
        <v>0</v>
      </c>
      <c r="F38" s="26" t="str">
        <f t="shared" si="3"/>
        <v>0</v>
      </c>
      <c r="G38" s="27" t="str">
        <f t="shared" si="4"/>
        <v>0</v>
      </c>
      <c r="H38" s="28">
        <v>6473835.5</v>
      </c>
      <c r="I38" s="18"/>
      <c r="J38" s="18"/>
      <c r="L38" s="16"/>
    </row>
    <row r="39">
      <c r="A39" s="17" t="s">
        <v>37</v>
      </c>
      <c r="B39" s="18" t="s">
        <v>94</v>
      </c>
      <c r="C39" s="19" t="s">
        <v>54</v>
      </c>
      <c r="D39" s="25" t="str">
        <f t="shared" si="1"/>
        <v>0</v>
      </c>
      <c r="E39" s="25" t="str">
        <f t="shared" si="2"/>
        <v>0</v>
      </c>
      <c r="F39" s="26" t="str">
        <f t="shared" si="3"/>
        <v>0</v>
      </c>
      <c r="G39" s="27" t="str">
        <f t="shared" si="4"/>
        <v>0</v>
      </c>
      <c r="H39" s="28">
        <v>6443271.9660336105</v>
      </c>
      <c r="I39" s="18"/>
      <c r="J39" s="18"/>
      <c r="L39" s="16"/>
    </row>
    <row r="40">
      <c r="A40" s="17" t="s">
        <v>37</v>
      </c>
      <c r="B40" s="18" t="s">
        <v>95</v>
      </c>
      <c r="C40" s="19" t="s">
        <v>54</v>
      </c>
      <c r="D40" s="25" t="str">
        <f t="shared" si="1"/>
        <v>0</v>
      </c>
      <c r="E40" s="25" t="str">
        <f t="shared" si="2"/>
        <v>0</v>
      </c>
      <c r="F40" s="26" t="str">
        <f t="shared" si="3"/>
        <v>0</v>
      </c>
      <c r="G40" s="27" t="str">
        <f t="shared" si="4"/>
        <v>0</v>
      </c>
      <c r="H40" s="28">
        <v>6022199.0946501605</v>
      </c>
      <c r="I40" s="18"/>
      <c r="J40" s="18"/>
      <c r="L40" s="16"/>
    </row>
    <row r="41">
      <c r="A41" s="17" t="s">
        <v>37</v>
      </c>
      <c r="B41" s="18" t="s">
        <v>96</v>
      </c>
      <c r="C41" s="19" t="s">
        <v>54</v>
      </c>
      <c r="D41" s="25" t="str">
        <f t="shared" si="1"/>
        <v>BHP Billiton</v>
      </c>
      <c r="E41" s="25" t="str">
        <f t="shared" si="2"/>
        <v>BHP Billiton</v>
      </c>
      <c r="F41" s="26" t="str">
        <f t="shared" si="3"/>
        <v>BHP BILLITON PLC COMMON STOCK GBP 0.5</v>
      </c>
      <c r="G41" s="27">
        <f t="shared" si="4"/>
        <v>5988437</v>
      </c>
      <c r="H41" s="28">
        <v>5988437.0</v>
      </c>
      <c r="I41" s="18"/>
      <c r="J41" s="18"/>
      <c r="L41" s="16"/>
    </row>
    <row r="42">
      <c r="A42" s="17" t="s">
        <v>37</v>
      </c>
      <c r="B42" s="18" t="s">
        <v>97</v>
      </c>
      <c r="C42" s="19" t="s">
        <v>54</v>
      </c>
      <c r="D42" s="25" t="str">
        <f t="shared" si="1"/>
        <v>0</v>
      </c>
      <c r="E42" s="25" t="str">
        <f t="shared" si="2"/>
        <v>0</v>
      </c>
      <c r="F42" s="26" t="str">
        <f t="shared" si="3"/>
        <v>0</v>
      </c>
      <c r="G42" s="27" t="str">
        <f t="shared" si="4"/>
        <v>0</v>
      </c>
      <c r="H42" s="28">
        <v>5966006.904</v>
      </c>
      <c r="I42" s="18"/>
      <c r="J42" s="18"/>
      <c r="L42" s="16"/>
    </row>
    <row r="43">
      <c r="A43" s="17" t="s">
        <v>37</v>
      </c>
      <c r="B43" s="18" t="s">
        <v>98</v>
      </c>
      <c r="C43" s="19" t="s">
        <v>54</v>
      </c>
      <c r="D43" s="25" t="str">
        <f t="shared" si="1"/>
        <v>0</v>
      </c>
      <c r="E43" s="25" t="str">
        <f t="shared" si="2"/>
        <v>0</v>
      </c>
      <c r="F43" s="26" t="str">
        <f t="shared" si="3"/>
        <v>0</v>
      </c>
      <c r="G43" s="27" t="str">
        <f t="shared" si="4"/>
        <v>0</v>
      </c>
      <c r="H43" s="28">
        <v>5912125.38084294</v>
      </c>
      <c r="I43" s="18"/>
      <c r="J43" s="18"/>
      <c r="L43" s="16"/>
    </row>
    <row r="44">
      <c r="A44" s="17" t="s">
        <v>37</v>
      </c>
      <c r="B44" s="18" t="s">
        <v>99</v>
      </c>
      <c r="C44" s="19" t="s">
        <v>54</v>
      </c>
      <c r="D44" s="25" t="str">
        <f t="shared" si="1"/>
        <v>0</v>
      </c>
      <c r="E44" s="25" t="str">
        <f t="shared" si="2"/>
        <v>0</v>
      </c>
      <c r="F44" s="26" t="str">
        <f t="shared" si="3"/>
        <v>0</v>
      </c>
      <c r="G44" s="27" t="str">
        <f t="shared" si="4"/>
        <v>0</v>
      </c>
      <c r="H44" s="28">
        <v>5777479.57916343</v>
      </c>
      <c r="I44" s="18"/>
      <c r="J44" s="18"/>
      <c r="L44" s="16"/>
    </row>
    <row r="45">
      <c r="A45" s="17" t="s">
        <v>37</v>
      </c>
      <c r="B45" s="18" t="s">
        <v>100</v>
      </c>
      <c r="C45" s="19" t="s">
        <v>54</v>
      </c>
      <c r="D45" s="25" t="str">
        <f t="shared" si="1"/>
        <v>0</v>
      </c>
      <c r="E45" s="25" t="str">
        <f t="shared" si="2"/>
        <v>0</v>
      </c>
      <c r="F45" s="26" t="str">
        <f t="shared" si="3"/>
        <v>0</v>
      </c>
      <c r="G45" s="27" t="str">
        <f t="shared" si="4"/>
        <v>0</v>
      </c>
      <c r="H45" s="28">
        <v>5721566.70214505</v>
      </c>
      <c r="I45" s="18"/>
      <c r="J45" s="18"/>
      <c r="L45" s="16"/>
    </row>
    <row r="46">
      <c r="A46" s="17" t="s">
        <v>37</v>
      </c>
      <c r="B46" s="18" t="s">
        <v>101</v>
      </c>
      <c r="C46" s="19" t="s">
        <v>54</v>
      </c>
      <c r="D46" s="25" t="str">
        <f t="shared" si="1"/>
        <v>0</v>
      </c>
      <c r="E46" s="25" t="str">
        <f t="shared" si="2"/>
        <v>0</v>
      </c>
      <c r="F46" s="26" t="str">
        <f t="shared" si="3"/>
        <v>0</v>
      </c>
      <c r="G46" s="27" t="str">
        <f t="shared" si="4"/>
        <v>0</v>
      </c>
      <c r="H46" s="28">
        <v>5686070.3145</v>
      </c>
      <c r="I46" s="18"/>
      <c r="J46" s="18"/>
      <c r="L46" s="16"/>
    </row>
    <row r="47">
      <c r="A47" s="17" t="s">
        <v>37</v>
      </c>
      <c r="B47" s="18" t="s">
        <v>102</v>
      </c>
      <c r="C47" s="19" t="s">
        <v>54</v>
      </c>
      <c r="D47" s="25" t="str">
        <f t="shared" si="1"/>
        <v>0</v>
      </c>
      <c r="E47" s="25" t="str">
        <f t="shared" si="2"/>
        <v>0</v>
      </c>
      <c r="F47" s="26" t="str">
        <f t="shared" si="3"/>
        <v>0</v>
      </c>
      <c r="G47" s="27" t="str">
        <f t="shared" si="4"/>
        <v>0</v>
      </c>
      <c r="H47" s="28">
        <v>5483463.08</v>
      </c>
      <c r="I47" s="18"/>
      <c r="J47" s="18"/>
      <c r="L47" s="16"/>
    </row>
    <row r="48">
      <c r="A48" s="17" t="s">
        <v>37</v>
      </c>
      <c r="B48" s="18" t="s">
        <v>103</v>
      </c>
      <c r="C48" s="19" t="s">
        <v>54</v>
      </c>
      <c r="D48" s="25" t="str">
        <f t="shared" si="1"/>
        <v>0</v>
      </c>
      <c r="E48" s="25" t="str">
        <f t="shared" si="2"/>
        <v>0</v>
      </c>
      <c r="F48" s="26" t="str">
        <f t="shared" si="3"/>
        <v>0</v>
      </c>
      <c r="G48" s="27" t="str">
        <f t="shared" si="4"/>
        <v>0</v>
      </c>
      <c r="H48" s="28">
        <v>5409786.97308857</v>
      </c>
      <c r="I48" s="18"/>
      <c r="J48" s="18"/>
      <c r="L48" s="16"/>
    </row>
    <row r="49">
      <c r="A49" s="17" t="s">
        <v>37</v>
      </c>
      <c r="B49" s="18" t="s">
        <v>104</v>
      </c>
      <c r="C49" s="19" t="s">
        <v>54</v>
      </c>
      <c r="D49" s="25" t="str">
        <f t="shared" si="1"/>
        <v>0</v>
      </c>
      <c r="E49" s="25" t="str">
        <f t="shared" si="2"/>
        <v>0</v>
      </c>
      <c r="F49" s="26" t="str">
        <f t="shared" si="3"/>
        <v>0</v>
      </c>
      <c r="G49" s="27" t="str">
        <f t="shared" si="4"/>
        <v>0</v>
      </c>
      <c r="H49" s="28">
        <v>5231820.72</v>
      </c>
      <c r="I49" s="18"/>
      <c r="J49" s="18"/>
      <c r="L49" s="16"/>
    </row>
    <row r="50">
      <c r="A50" s="17" t="s">
        <v>37</v>
      </c>
      <c r="B50" s="18" t="s">
        <v>105</v>
      </c>
      <c r="C50" s="19" t="s">
        <v>54</v>
      </c>
      <c r="D50" s="25" t="str">
        <f t="shared" si="1"/>
        <v>0</v>
      </c>
      <c r="E50" s="25" t="str">
        <f t="shared" si="2"/>
        <v>0</v>
      </c>
      <c r="F50" s="26" t="str">
        <f t="shared" si="3"/>
        <v>0</v>
      </c>
      <c r="G50" s="27" t="str">
        <f t="shared" si="4"/>
        <v>0</v>
      </c>
      <c r="H50" s="28">
        <v>5107962.132</v>
      </c>
      <c r="I50" s="18"/>
      <c r="J50" s="18"/>
      <c r="L50" s="16"/>
    </row>
    <row r="51">
      <c r="A51" s="17" t="s">
        <v>37</v>
      </c>
      <c r="B51" s="18" t="s">
        <v>106</v>
      </c>
      <c r="C51" s="19" t="s">
        <v>54</v>
      </c>
      <c r="D51" s="25" t="str">
        <f t="shared" si="1"/>
        <v>0</v>
      </c>
      <c r="E51" s="25" t="str">
        <f t="shared" si="2"/>
        <v>0</v>
      </c>
      <c r="F51" s="26" t="str">
        <f t="shared" si="3"/>
        <v>0</v>
      </c>
      <c r="G51" s="27" t="str">
        <f t="shared" si="4"/>
        <v>0</v>
      </c>
      <c r="H51" s="28">
        <v>5024421.64634448</v>
      </c>
      <c r="I51" s="18"/>
      <c r="J51" s="18"/>
      <c r="L51" s="16"/>
    </row>
    <row r="52">
      <c r="A52" s="17" t="s">
        <v>37</v>
      </c>
      <c r="B52" s="18" t="s">
        <v>107</v>
      </c>
      <c r="C52" s="19" t="s">
        <v>54</v>
      </c>
      <c r="D52" s="25" t="str">
        <f t="shared" si="1"/>
        <v>0</v>
      </c>
      <c r="E52" s="25" t="str">
        <f t="shared" si="2"/>
        <v>0</v>
      </c>
      <c r="F52" s="26" t="str">
        <f t="shared" si="3"/>
        <v>0</v>
      </c>
      <c r="G52" s="27" t="str">
        <f t="shared" si="4"/>
        <v>0</v>
      </c>
      <c r="H52" s="28">
        <v>4685048.545</v>
      </c>
      <c r="I52" s="18"/>
      <c r="J52" s="18"/>
      <c r="L52" s="16"/>
    </row>
    <row r="53">
      <c r="A53" s="17" t="s">
        <v>37</v>
      </c>
      <c r="B53" s="18" t="s">
        <v>108</v>
      </c>
      <c r="C53" s="19" t="s">
        <v>54</v>
      </c>
      <c r="D53" s="25" t="str">
        <f t="shared" si="1"/>
        <v>0</v>
      </c>
      <c r="E53" s="25" t="str">
        <f t="shared" si="2"/>
        <v>0</v>
      </c>
      <c r="F53" s="26" t="str">
        <f t="shared" si="3"/>
        <v>0</v>
      </c>
      <c r="G53" s="27" t="str">
        <f t="shared" si="4"/>
        <v>0</v>
      </c>
      <c r="H53" s="28">
        <v>4680243.0</v>
      </c>
      <c r="I53" s="18"/>
      <c r="J53" s="18"/>
      <c r="L53" s="16"/>
    </row>
    <row r="54">
      <c r="A54" s="17" t="s">
        <v>37</v>
      </c>
      <c r="B54" s="18" t="s">
        <v>109</v>
      </c>
      <c r="C54" s="19" t="s">
        <v>54</v>
      </c>
      <c r="D54" s="25" t="str">
        <f t="shared" si="1"/>
        <v>0</v>
      </c>
      <c r="E54" s="25" t="str">
        <f t="shared" si="2"/>
        <v>0</v>
      </c>
      <c r="F54" s="26" t="str">
        <f t="shared" si="3"/>
        <v>0</v>
      </c>
      <c r="G54" s="27" t="str">
        <f t="shared" si="4"/>
        <v>0</v>
      </c>
      <c r="H54" s="28">
        <v>4548889.39768224</v>
      </c>
      <c r="I54" s="18"/>
      <c r="J54" s="18"/>
      <c r="L54" s="16"/>
    </row>
    <row r="55">
      <c r="A55" s="17" t="s">
        <v>37</v>
      </c>
      <c r="B55" s="18" t="s">
        <v>110</v>
      </c>
      <c r="C55" s="19" t="s">
        <v>54</v>
      </c>
      <c r="D55" s="25" t="str">
        <f t="shared" si="1"/>
        <v>Exxon</v>
      </c>
      <c r="E55" s="25" t="str">
        <f t="shared" si="2"/>
        <v>0</v>
      </c>
      <c r="F55" s="26" t="str">
        <f t="shared" si="3"/>
        <v>EXXON MOBIL CORP COMMON STOCK USD 0</v>
      </c>
      <c r="G55" s="27">
        <f t="shared" si="4"/>
        <v>4472908.149</v>
      </c>
      <c r="H55" s="28">
        <v>4472908.14931785</v>
      </c>
      <c r="I55" s="18"/>
      <c r="J55" s="18"/>
      <c r="L55" s="16"/>
    </row>
    <row r="56">
      <c r="A56" s="17" t="s">
        <v>37</v>
      </c>
      <c r="B56" s="18" t="s">
        <v>111</v>
      </c>
      <c r="C56" s="19" t="s">
        <v>54</v>
      </c>
      <c r="D56" s="25" t="str">
        <f t="shared" si="1"/>
        <v>0</v>
      </c>
      <c r="E56" s="25" t="str">
        <f t="shared" si="2"/>
        <v>0</v>
      </c>
      <c r="F56" s="26" t="str">
        <f t="shared" si="3"/>
        <v>0</v>
      </c>
      <c r="G56" s="27" t="str">
        <f t="shared" si="4"/>
        <v>0</v>
      </c>
      <c r="H56" s="28">
        <v>4435293.6</v>
      </c>
      <c r="I56" s="18"/>
      <c r="J56" s="18"/>
      <c r="L56" s="16"/>
    </row>
    <row r="57">
      <c r="A57" s="17" t="s">
        <v>37</v>
      </c>
      <c r="B57" s="18" t="s">
        <v>112</v>
      </c>
      <c r="C57" s="19" t="s">
        <v>56</v>
      </c>
      <c r="D57" s="25" t="str">
        <f t="shared" si="1"/>
        <v>0</v>
      </c>
      <c r="E57" s="25" t="str">
        <f t="shared" si="2"/>
        <v>0</v>
      </c>
      <c r="F57" s="26" t="str">
        <f t="shared" si="3"/>
        <v>0</v>
      </c>
      <c r="G57" s="27" t="str">
        <f t="shared" si="4"/>
        <v>0</v>
      </c>
      <c r="H57" s="28">
        <v>4103246.282021335</v>
      </c>
      <c r="I57" s="18"/>
      <c r="J57" s="18"/>
      <c r="L57" s="16"/>
    </row>
    <row r="58">
      <c r="A58" s="17" t="s">
        <v>37</v>
      </c>
      <c r="B58" s="18" t="s">
        <v>113</v>
      </c>
      <c r="C58" s="19" t="s">
        <v>54</v>
      </c>
      <c r="D58" s="25" t="str">
        <f t="shared" si="1"/>
        <v>0</v>
      </c>
      <c r="E58" s="25" t="str">
        <f t="shared" si="2"/>
        <v>0</v>
      </c>
      <c r="F58" s="26" t="str">
        <f t="shared" si="3"/>
        <v>0</v>
      </c>
      <c r="G58" s="27" t="str">
        <f t="shared" si="4"/>
        <v>0</v>
      </c>
      <c r="H58" s="28">
        <v>3858150.1032648</v>
      </c>
      <c r="I58" s="18"/>
      <c r="J58" s="18"/>
      <c r="L58" s="16"/>
    </row>
    <row r="59">
      <c r="A59" s="17" t="s">
        <v>37</v>
      </c>
      <c r="B59" s="18" t="s">
        <v>114</v>
      </c>
      <c r="C59" s="19" t="s">
        <v>54</v>
      </c>
      <c r="D59" s="25" t="str">
        <f t="shared" si="1"/>
        <v>0</v>
      </c>
      <c r="E59" s="25" t="str">
        <f t="shared" si="2"/>
        <v>0</v>
      </c>
      <c r="F59" s="26" t="str">
        <f t="shared" si="3"/>
        <v>0</v>
      </c>
      <c r="G59" s="27" t="str">
        <f t="shared" si="4"/>
        <v>0</v>
      </c>
      <c r="H59" s="28">
        <v>3771189.61170048</v>
      </c>
      <c r="I59" s="18"/>
      <c r="J59" s="18"/>
      <c r="L59" s="16"/>
    </row>
    <row r="60">
      <c r="A60" s="17" t="s">
        <v>37</v>
      </c>
      <c r="B60" s="18" t="s">
        <v>115</v>
      </c>
      <c r="C60" s="19" t="s">
        <v>54</v>
      </c>
      <c r="D60" s="25" t="str">
        <f t="shared" si="1"/>
        <v>0</v>
      </c>
      <c r="E60" s="25" t="str">
        <f t="shared" si="2"/>
        <v>0</v>
      </c>
      <c r="F60" s="26" t="str">
        <f t="shared" si="3"/>
        <v>0</v>
      </c>
      <c r="G60" s="27" t="str">
        <f t="shared" si="4"/>
        <v>0</v>
      </c>
      <c r="H60" s="28">
        <v>3750151.45963706</v>
      </c>
      <c r="I60" s="18"/>
      <c r="J60" s="18"/>
      <c r="L60" s="16"/>
    </row>
    <row r="61">
      <c r="A61" s="17" t="s">
        <v>37</v>
      </c>
      <c r="B61" s="18" t="s">
        <v>116</v>
      </c>
      <c r="C61" s="19" t="s">
        <v>54</v>
      </c>
      <c r="D61" s="25" t="str">
        <f t="shared" si="1"/>
        <v>0</v>
      </c>
      <c r="E61" s="25" t="str">
        <f t="shared" si="2"/>
        <v>0</v>
      </c>
      <c r="F61" s="26" t="str">
        <f t="shared" si="3"/>
        <v>0</v>
      </c>
      <c r="G61" s="27" t="str">
        <f t="shared" si="4"/>
        <v>0</v>
      </c>
      <c r="H61" s="28">
        <v>3746536.7910145503</v>
      </c>
      <c r="I61" s="18"/>
      <c r="J61" s="18"/>
      <c r="L61" s="16"/>
    </row>
    <row r="62">
      <c r="A62" s="17" t="s">
        <v>37</v>
      </c>
      <c r="B62" s="18" t="s">
        <v>117</v>
      </c>
      <c r="C62" s="19" t="s">
        <v>54</v>
      </c>
      <c r="D62" s="25" t="str">
        <f t="shared" si="1"/>
        <v>0</v>
      </c>
      <c r="E62" s="25" t="str">
        <f t="shared" si="2"/>
        <v>0</v>
      </c>
      <c r="F62" s="26" t="str">
        <f t="shared" si="3"/>
        <v>0</v>
      </c>
      <c r="G62" s="27" t="str">
        <f t="shared" si="4"/>
        <v>0</v>
      </c>
      <c r="H62" s="28">
        <v>3721609.82360749</v>
      </c>
      <c r="I62" s="18"/>
      <c r="J62" s="18"/>
      <c r="L62" s="16"/>
    </row>
    <row r="63">
      <c r="A63" s="17" t="s">
        <v>37</v>
      </c>
      <c r="B63" s="18" t="s">
        <v>118</v>
      </c>
      <c r="C63" s="19" t="s">
        <v>54</v>
      </c>
      <c r="D63" s="25" t="str">
        <f t="shared" si="1"/>
        <v>0</v>
      </c>
      <c r="E63" s="25" t="str">
        <f t="shared" si="2"/>
        <v>0</v>
      </c>
      <c r="F63" s="26" t="str">
        <f t="shared" si="3"/>
        <v>0</v>
      </c>
      <c r="G63" s="27" t="str">
        <f t="shared" si="4"/>
        <v>0</v>
      </c>
      <c r="H63" s="28">
        <v>3716665.35388104</v>
      </c>
      <c r="I63" s="18"/>
      <c r="J63" s="18"/>
      <c r="L63" s="16"/>
    </row>
    <row r="64">
      <c r="A64" s="17" t="s">
        <v>37</v>
      </c>
      <c r="B64" s="18" t="s">
        <v>119</v>
      </c>
      <c r="C64" s="19" t="s">
        <v>54</v>
      </c>
      <c r="D64" s="25" t="str">
        <f t="shared" si="1"/>
        <v>Total</v>
      </c>
      <c r="E64" s="25" t="str">
        <f t="shared" si="2"/>
        <v>0</v>
      </c>
      <c r="F64" s="26" t="str">
        <f t="shared" si="3"/>
        <v>TOTAL SA COMMON STOCK EUR 2.5</v>
      </c>
      <c r="G64" s="27">
        <f t="shared" si="4"/>
        <v>3629743.697</v>
      </c>
      <c r="H64" s="28">
        <v>3629743.69669568</v>
      </c>
      <c r="I64" s="18"/>
      <c r="J64" s="18"/>
      <c r="L64" s="16"/>
    </row>
    <row r="65">
      <c r="A65" s="17" t="s">
        <v>37</v>
      </c>
      <c r="B65" s="18" t="s">
        <v>120</v>
      </c>
      <c r="C65" s="19" t="s">
        <v>54</v>
      </c>
      <c r="D65" s="25" t="str">
        <f t="shared" si="1"/>
        <v>0</v>
      </c>
      <c r="E65" s="25" t="str">
        <f t="shared" si="2"/>
        <v>0</v>
      </c>
      <c r="F65" s="26" t="str">
        <f t="shared" si="3"/>
        <v>0</v>
      </c>
      <c r="G65" s="27" t="str">
        <f t="shared" si="4"/>
        <v>0</v>
      </c>
      <c r="H65" s="28">
        <v>3617010.00530167</v>
      </c>
      <c r="I65" s="18"/>
      <c r="J65" s="18"/>
      <c r="L65" s="16"/>
    </row>
    <row r="66">
      <c r="A66" s="17" t="s">
        <v>37</v>
      </c>
      <c r="B66" s="18" t="s">
        <v>121</v>
      </c>
      <c r="C66" s="19" t="s">
        <v>54</v>
      </c>
      <c r="D66" s="25" t="str">
        <f t="shared" si="1"/>
        <v>0</v>
      </c>
      <c r="E66" s="25" t="str">
        <f t="shared" si="2"/>
        <v>0</v>
      </c>
      <c r="F66" s="26" t="str">
        <f t="shared" si="3"/>
        <v>0</v>
      </c>
      <c r="G66" s="27" t="str">
        <f t="shared" si="4"/>
        <v>0</v>
      </c>
      <c r="H66" s="28">
        <v>3405091.56785085</v>
      </c>
      <c r="I66" s="18"/>
      <c r="J66" s="18"/>
      <c r="L66" s="16"/>
    </row>
    <row r="67">
      <c r="A67" s="17" t="s">
        <v>37</v>
      </c>
      <c r="B67" s="18" t="s">
        <v>122</v>
      </c>
      <c r="C67" s="19" t="s">
        <v>54</v>
      </c>
      <c r="D67" s="25" t="str">
        <f t="shared" si="1"/>
        <v>0</v>
      </c>
      <c r="E67" s="25" t="str">
        <f t="shared" si="2"/>
        <v>0</v>
      </c>
      <c r="F67" s="26" t="str">
        <f t="shared" si="3"/>
        <v>0</v>
      </c>
      <c r="G67" s="27" t="str">
        <f t="shared" si="4"/>
        <v>0</v>
      </c>
      <c r="H67" s="28">
        <v>3401750.01399429</v>
      </c>
      <c r="I67" s="18"/>
      <c r="J67" s="18"/>
      <c r="L67" s="16"/>
    </row>
    <row r="68">
      <c r="A68" s="17" t="s">
        <v>37</v>
      </c>
      <c r="B68" s="18" t="s">
        <v>123</v>
      </c>
      <c r="C68" s="19" t="s">
        <v>54</v>
      </c>
      <c r="D68" s="25" t="str">
        <f t="shared" si="1"/>
        <v>0</v>
      </c>
      <c r="E68" s="25" t="str">
        <f t="shared" si="2"/>
        <v>0</v>
      </c>
      <c r="F68" s="26" t="str">
        <f t="shared" si="3"/>
        <v>0</v>
      </c>
      <c r="G68" s="27" t="str">
        <f t="shared" si="4"/>
        <v>0</v>
      </c>
      <c r="H68" s="28">
        <v>3394348.47800036</v>
      </c>
      <c r="I68" s="18"/>
      <c r="J68" s="18"/>
      <c r="L68" s="16"/>
    </row>
    <row r="69">
      <c r="A69" s="17" t="s">
        <v>37</v>
      </c>
      <c r="B69" s="18" t="s">
        <v>124</v>
      </c>
      <c r="C69" s="19" t="s">
        <v>54</v>
      </c>
      <c r="D69" s="25" t="str">
        <f t="shared" si="1"/>
        <v>0</v>
      </c>
      <c r="E69" s="25" t="str">
        <f t="shared" si="2"/>
        <v>0</v>
      </c>
      <c r="F69" s="26" t="str">
        <f t="shared" si="3"/>
        <v>0</v>
      </c>
      <c r="G69" s="27" t="str">
        <f t="shared" si="4"/>
        <v>0</v>
      </c>
      <c r="H69" s="28">
        <v>3346655.79040617</v>
      </c>
      <c r="I69" s="18"/>
      <c r="J69" s="18"/>
      <c r="L69" s="16"/>
    </row>
    <row r="70">
      <c r="A70" s="17" t="s">
        <v>37</v>
      </c>
      <c r="B70" s="18" t="s">
        <v>125</v>
      </c>
      <c r="C70" s="19" t="s">
        <v>54</v>
      </c>
      <c r="D70" s="25" t="str">
        <f t="shared" si="1"/>
        <v>0</v>
      </c>
      <c r="E70" s="25" t="str">
        <f t="shared" si="2"/>
        <v>0</v>
      </c>
      <c r="F70" s="26" t="str">
        <f t="shared" si="3"/>
        <v>0</v>
      </c>
      <c r="G70" s="27" t="str">
        <f t="shared" si="4"/>
        <v>0</v>
      </c>
      <c r="H70" s="28">
        <v>3308920.26423645</v>
      </c>
      <c r="I70" s="18"/>
      <c r="J70" s="18"/>
      <c r="L70" s="16"/>
    </row>
    <row r="71">
      <c r="A71" s="17" t="s">
        <v>37</v>
      </c>
      <c r="B71" s="18" t="s">
        <v>126</v>
      </c>
      <c r="C71" s="19" t="s">
        <v>54</v>
      </c>
      <c r="D71" s="25" t="str">
        <f t="shared" si="1"/>
        <v>0</v>
      </c>
      <c r="E71" s="25" t="str">
        <f t="shared" si="2"/>
        <v>0</v>
      </c>
      <c r="F71" s="26" t="str">
        <f t="shared" si="3"/>
        <v>0</v>
      </c>
      <c r="G71" s="27" t="str">
        <f t="shared" si="4"/>
        <v>0</v>
      </c>
      <c r="H71" s="28">
        <v>3285969.24034743</v>
      </c>
      <c r="I71" s="18"/>
      <c r="J71" s="18"/>
      <c r="L71" s="16"/>
    </row>
    <row r="72">
      <c r="A72" s="17" t="s">
        <v>37</v>
      </c>
      <c r="B72" s="18" t="s">
        <v>127</v>
      </c>
      <c r="C72" s="19" t="s">
        <v>54</v>
      </c>
      <c r="D72" s="25" t="str">
        <f t="shared" si="1"/>
        <v>0</v>
      </c>
      <c r="E72" s="25" t="str">
        <f t="shared" si="2"/>
        <v>0</v>
      </c>
      <c r="F72" s="26" t="str">
        <f t="shared" si="3"/>
        <v>0</v>
      </c>
      <c r="G72" s="27" t="str">
        <f t="shared" si="4"/>
        <v>0</v>
      </c>
      <c r="H72" s="28">
        <v>3280941.32803086</v>
      </c>
      <c r="I72" s="18"/>
      <c r="J72" s="18"/>
      <c r="L72" s="16"/>
    </row>
    <row r="73">
      <c r="A73" s="17" t="s">
        <v>37</v>
      </c>
      <c r="B73" s="18" t="s">
        <v>128</v>
      </c>
      <c r="C73" s="19" t="s">
        <v>54</v>
      </c>
      <c r="D73" s="25" t="str">
        <f t="shared" si="1"/>
        <v>0</v>
      </c>
      <c r="E73" s="25" t="str">
        <f t="shared" si="2"/>
        <v>0</v>
      </c>
      <c r="F73" s="26" t="str">
        <f t="shared" si="3"/>
        <v>0</v>
      </c>
      <c r="G73" s="27" t="str">
        <f t="shared" si="4"/>
        <v>0</v>
      </c>
      <c r="H73" s="28">
        <v>3205795.28924525</v>
      </c>
      <c r="I73" s="18"/>
      <c r="J73" s="18"/>
      <c r="L73" s="16"/>
    </row>
    <row r="74">
      <c r="A74" s="17" t="s">
        <v>37</v>
      </c>
      <c r="B74" s="18" t="s">
        <v>129</v>
      </c>
      <c r="C74" s="19" t="s">
        <v>54</v>
      </c>
      <c r="D74" s="25" t="str">
        <f t="shared" si="1"/>
        <v>0</v>
      </c>
      <c r="E74" s="25" t="str">
        <f t="shared" si="2"/>
        <v>Anglo American</v>
      </c>
      <c r="F74" s="26" t="str">
        <f t="shared" si="3"/>
        <v>ANGLO AMERICAN PLC COMMON STOCK GBP 0.54945</v>
      </c>
      <c r="G74" s="27">
        <f t="shared" si="4"/>
        <v>3169789.04</v>
      </c>
      <c r="H74" s="28">
        <v>3169789.04</v>
      </c>
      <c r="I74" s="18"/>
      <c r="J74" s="18"/>
      <c r="L74" s="16"/>
    </row>
    <row r="75">
      <c r="A75" s="17" t="s">
        <v>37</v>
      </c>
      <c r="B75" s="18" t="s">
        <v>130</v>
      </c>
      <c r="C75" s="19" t="s">
        <v>54</v>
      </c>
      <c r="D75" s="25" t="str">
        <f t="shared" si="1"/>
        <v>0</v>
      </c>
      <c r="E75" s="25" t="str">
        <f t="shared" si="2"/>
        <v>0</v>
      </c>
      <c r="F75" s="26" t="str">
        <f t="shared" si="3"/>
        <v>0</v>
      </c>
      <c r="G75" s="27" t="str">
        <f t="shared" si="4"/>
        <v>0</v>
      </c>
      <c r="H75" s="28">
        <v>3168928.7128141103</v>
      </c>
      <c r="I75" s="18"/>
      <c r="J75" s="18"/>
      <c r="L75" s="16"/>
    </row>
    <row r="76">
      <c r="A76" s="17" t="s">
        <v>37</v>
      </c>
      <c r="B76" s="18" t="s">
        <v>131</v>
      </c>
      <c r="C76" s="19" t="s">
        <v>54</v>
      </c>
      <c r="D76" s="25" t="str">
        <f t="shared" si="1"/>
        <v>Suncor Energy </v>
      </c>
      <c r="E76" s="25" t="str">
        <f t="shared" si="2"/>
        <v>0</v>
      </c>
      <c r="F76" s="26" t="str">
        <f t="shared" si="3"/>
        <v>SUNCOR ENERGY INC(NEW) NPV</v>
      </c>
      <c r="G76" s="27">
        <f t="shared" si="4"/>
        <v>3158821.011</v>
      </c>
      <c r="H76" s="28">
        <v>3158821.0110377204</v>
      </c>
      <c r="I76" s="18"/>
      <c r="J76" s="18"/>
      <c r="L76" s="16"/>
    </row>
    <row r="77">
      <c r="A77" s="17" t="s">
        <v>37</v>
      </c>
      <c r="B77" s="18" t="s">
        <v>132</v>
      </c>
      <c r="C77" s="19" t="s">
        <v>54</v>
      </c>
      <c r="D77" s="25" t="str">
        <f t="shared" si="1"/>
        <v>0</v>
      </c>
      <c r="E77" s="25" t="str">
        <f t="shared" si="2"/>
        <v>0</v>
      </c>
      <c r="F77" s="26" t="str">
        <f t="shared" si="3"/>
        <v>0</v>
      </c>
      <c r="G77" s="27" t="str">
        <f t="shared" si="4"/>
        <v>0</v>
      </c>
      <c r="H77" s="28">
        <v>3142062.0069091097</v>
      </c>
      <c r="I77" s="18"/>
      <c r="J77" s="18"/>
      <c r="L77" s="16"/>
    </row>
    <row r="78">
      <c r="A78" s="17" t="s">
        <v>37</v>
      </c>
      <c r="B78" s="18" t="s">
        <v>133</v>
      </c>
      <c r="C78" s="19" t="s">
        <v>54</v>
      </c>
      <c r="D78" s="25" t="str">
        <f t="shared" si="1"/>
        <v>0</v>
      </c>
      <c r="E78" s="25" t="str">
        <f t="shared" si="2"/>
        <v>0</v>
      </c>
      <c r="F78" s="26" t="str">
        <f t="shared" si="3"/>
        <v>0</v>
      </c>
      <c r="G78" s="27" t="str">
        <f t="shared" si="4"/>
        <v>0</v>
      </c>
      <c r="H78" s="28">
        <v>3123177.0979276197</v>
      </c>
      <c r="I78" s="18"/>
      <c r="J78" s="18"/>
      <c r="L78" s="16"/>
    </row>
    <row r="79">
      <c r="A79" s="17" t="s">
        <v>37</v>
      </c>
      <c r="B79" s="18" t="s">
        <v>134</v>
      </c>
      <c r="C79" s="19" t="s">
        <v>54</v>
      </c>
      <c r="D79" s="25" t="str">
        <f t="shared" si="1"/>
        <v>0</v>
      </c>
      <c r="E79" s="25" t="str">
        <f t="shared" si="2"/>
        <v>0</v>
      </c>
      <c r="F79" s="26" t="str">
        <f t="shared" si="3"/>
        <v>0</v>
      </c>
      <c r="G79" s="27" t="str">
        <f t="shared" si="4"/>
        <v>0</v>
      </c>
      <c r="H79" s="28">
        <v>3072639.195498635</v>
      </c>
      <c r="I79" s="18"/>
      <c r="J79" s="18"/>
      <c r="L79" s="16"/>
    </row>
    <row r="80">
      <c r="A80" s="17" t="s">
        <v>37</v>
      </c>
      <c r="B80" s="18" t="s">
        <v>135</v>
      </c>
      <c r="C80" s="19" t="s">
        <v>54</v>
      </c>
      <c r="D80" s="25" t="str">
        <f t="shared" si="1"/>
        <v>0</v>
      </c>
      <c r="E80" s="25" t="str">
        <f t="shared" si="2"/>
        <v>0</v>
      </c>
      <c r="F80" s="26" t="str">
        <f t="shared" si="3"/>
        <v>0</v>
      </c>
      <c r="G80" s="27" t="str">
        <f t="shared" si="4"/>
        <v>0</v>
      </c>
      <c r="H80" s="28">
        <v>2961514.9928342</v>
      </c>
      <c r="I80" s="18"/>
      <c r="J80" s="18"/>
      <c r="L80" s="16"/>
    </row>
    <row r="81">
      <c r="A81" s="17" t="s">
        <v>37</v>
      </c>
      <c r="B81" s="18" t="s">
        <v>136</v>
      </c>
      <c r="C81" s="19" t="s">
        <v>54</v>
      </c>
      <c r="D81" s="25" t="str">
        <f t="shared" si="1"/>
        <v>0</v>
      </c>
      <c r="E81" s="25" t="str">
        <f t="shared" si="2"/>
        <v>0</v>
      </c>
      <c r="F81" s="26" t="str">
        <f t="shared" si="3"/>
        <v>0</v>
      </c>
      <c r="G81" s="27" t="str">
        <f t="shared" si="4"/>
        <v>0</v>
      </c>
      <c r="H81" s="28">
        <v>2917892.205</v>
      </c>
      <c r="I81" s="18"/>
      <c r="J81" s="18"/>
      <c r="L81" s="16"/>
    </row>
    <row r="82">
      <c r="A82" s="17" t="s">
        <v>37</v>
      </c>
      <c r="B82" s="18" t="s">
        <v>137</v>
      </c>
      <c r="C82" s="19" t="s">
        <v>54</v>
      </c>
      <c r="D82" s="25" t="str">
        <f t="shared" si="1"/>
        <v>0</v>
      </c>
      <c r="E82" s="25" t="str">
        <f t="shared" si="2"/>
        <v>0</v>
      </c>
      <c r="F82" s="26" t="str">
        <f t="shared" si="3"/>
        <v>0</v>
      </c>
      <c r="G82" s="27" t="str">
        <f t="shared" si="4"/>
        <v>0</v>
      </c>
      <c r="H82" s="28">
        <v>2896328.32379618</v>
      </c>
      <c r="I82" s="18"/>
      <c r="J82" s="18"/>
      <c r="L82" s="16"/>
    </row>
    <row r="83">
      <c r="A83" s="17" t="s">
        <v>37</v>
      </c>
      <c r="B83" s="18" t="s">
        <v>138</v>
      </c>
      <c r="C83" s="19" t="s">
        <v>54</v>
      </c>
      <c r="D83" s="25" t="str">
        <f t="shared" si="1"/>
        <v>0</v>
      </c>
      <c r="E83" s="25" t="str">
        <f t="shared" si="2"/>
        <v>0</v>
      </c>
      <c r="F83" s="26" t="str">
        <f t="shared" si="3"/>
        <v>0</v>
      </c>
      <c r="G83" s="27" t="str">
        <f t="shared" si="4"/>
        <v>0</v>
      </c>
      <c r="H83" s="28">
        <v>2891185.28816315</v>
      </c>
      <c r="I83" s="18"/>
      <c r="J83" s="18"/>
      <c r="L83" s="16"/>
    </row>
    <row r="84">
      <c r="A84" s="17" t="s">
        <v>37</v>
      </c>
      <c r="B84" s="18" t="s">
        <v>139</v>
      </c>
      <c r="C84" s="19" t="s">
        <v>56</v>
      </c>
      <c r="D84" s="25" t="str">
        <f t="shared" si="1"/>
        <v>0</v>
      </c>
      <c r="E84" s="25" t="str">
        <f t="shared" si="2"/>
        <v>0</v>
      </c>
      <c r="F84" s="26" t="str">
        <f t="shared" si="3"/>
        <v>0</v>
      </c>
      <c r="G84" s="27" t="str">
        <f t="shared" si="4"/>
        <v>0</v>
      </c>
      <c r="H84" s="28">
        <v>2888177.89</v>
      </c>
      <c r="I84" s="18"/>
      <c r="J84" s="18"/>
      <c r="L84" s="16"/>
    </row>
    <row r="85">
      <c r="A85" s="17" t="s">
        <v>37</v>
      </c>
      <c r="B85" s="18" t="s">
        <v>140</v>
      </c>
      <c r="C85" s="19" t="s">
        <v>54</v>
      </c>
      <c r="D85" s="25" t="str">
        <f t="shared" si="1"/>
        <v>0</v>
      </c>
      <c r="E85" s="25" t="str">
        <f t="shared" si="2"/>
        <v>0</v>
      </c>
      <c r="F85" s="26" t="str">
        <f t="shared" si="3"/>
        <v>0</v>
      </c>
      <c r="G85" s="27" t="str">
        <f t="shared" si="4"/>
        <v>0</v>
      </c>
      <c r="H85" s="28">
        <v>2871670.22629328</v>
      </c>
      <c r="I85" s="18"/>
      <c r="J85" s="18"/>
      <c r="L85" s="16"/>
    </row>
    <row r="86">
      <c r="A86" s="17" t="s">
        <v>37</v>
      </c>
      <c r="B86" s="18" t="s">
        <v>141</v>
      </c>
      <c r="C86" s="19" t="s">
        <v>54</v>
      </c>
      <c r="D86" s="25" t="str">
        <f t="shared" si="1"/>
        <v>Chevron</v>
      </c>
      <c r="E86" s="25" t="str">
        <f t="shared" si="2"/>
        <v>0</v>
      </c>
      <c r="F86" s="26" t="str">
        <f t="shared" si="3"/>
        <v>CHEVRON CORP COMMON STOCK USD 0.75</v>
      </c>
      <c r="G86" s="27">
        <f t="shared" si="4"/>
        <v>2863120.643</v>
      </c>
      <c r="H86" s="28">
        <v>2863120.64251636</v>
      </c>
      <c r="I86" s="18"/>
      <c r="J86" s="18"/>
      <c r="L86" s="16"/>
    </row>
    <row r="87">
      <c r="A87" s="17" t="s">
        <v>37</v>
      </c>
      <c r="B87" s="18" t="s">
        <v>142</v>
      </c>
      <c r="C87" s="19" t="s">
        <v>54</v>
      </c>
      <c r="D87" s="25" t="str">
        <f t="shared" si="1"/>
        <v>0</v>
      </c>
      <c r="E87" s="25" t="str">
        <f t="shared" si="2"/>
        <v>0</v>
      </c>
      <c r="F87" s="26" t="str">
        <f t="shared" si="3"/>
        <v>0</v>
      </c>
      <c r="G87" s="27" t="str">
        <f t="shared" si="4"/>
        <v>0</v>
      </c>
      <c r="H87" s="28">
        <v>2852408.8600000003</v>
      </c>
      <c r="I87" s="18"/>
      <c r="J87" s="18"/>
      <c r="L87" s="16"/>
    </row>
    <row r="88">
      <c r="A88" s="17" t="s">
        <v>37</v>
      </c>
      <c r="B88" s="18" t="s">
        <v>143</v>
      </c>
      <c r="C88" s="19" t="s">
        <v>54</v>
      </c>
      <c r="D88" s="25" t="str">
        <f t="shared" si="1"/>
        <v>0</v>
      </c>
      <c r="E88" s="25" t="str">
        <f t="shared" si="2"/>
        <v>0</v>
      </c>
      <c r="F88" s="26" t="str">
        <f t="shared" si="3"/>
        <v>0</v>
      </c>
      <c r="G88" s="27" t="str">
        <f t="shared" si="4"/>
        <v>0</v>
      </c>
      <c r="H88" s="28">
        <v>2835500.89</v>
      </c>
      <c r="I88" s="18"/>
      <c r="J88" s="18"/>
      <c r="L88" s="16"/>
    </row>
    <row r="89">
      <c r="A89" s="17" t="s">
        <v>37</v>
      </c>
      <c r="B89" s="18" t="s">
        <v>144</v>
      </c>
      <c r="C89" s="19" t="s">
        <v>54</v>
      </c>
      <c r="D89" s="25" t="str">
        <f t="shared" si="1"/>
        <v>0</v>
      </c>
      <c r="E89" s="25" t="str">
        <f t="shared" si="2"/>
        <v>0</v>
      </c>
      <c r="F89" s="26" t="str">
        <f t="shared" si="3"/>
        <v>0</v>
      </c>
      <c r="G89" s="27" t="str">
        <f t="shared" si="4"/>
        <v>0</v>
      </c>
      <c r="H89" s="28">
        <v>2751596.72359857</v>
      </c>
      <c r="I89" s="18"/>
      <c r="J89" s="18"/>
      <c r="L89" s="16"/>
    </row>
    <row r="90">
      <c r="A90" s="17" t="s">
        <v>37</v>
      </c>
      <c r="B90" s="18" t="s">
        <v>145</v>
      </c>
      <c r="C90" s="19" t="s">
        <v>54</v>
      </c>
      <c r="D90" s="25" t="str">
        <f t="shared" si="1"/>
        <v>0</v>
      </c>
      <c r="E90" s="25" t="str">
        <f t="shared" si="2"/>
        <v>0</v>
      </c>
      <c r="F90" s="26" t="str">
        <f t="shared" si="3"/>
        <v>0</v>
      </c>
      <c r="G90" s="27" t="str">
        <f t="shared" si="4"/>
        <v>0</v>
      </c>
      <c r="H90" s="28">
        <v>2710306.710072928</v>
      </c>
      <c r="I90" s="18"/>
      <c r="J90" s="18"/>
      <c r="L90" s="16"/>
    </row>
    <row r="91">
      <c r="A91" s="17" t="s">
        <v>37</v>
      </c>
      <c r="B91" s="18" t="s">
        <v>146</v>
      </c>
      <c r="C91" s="19" t="s">
        <v>54</v>
      </c>
      <c r="D91" s="25" t="str">
        <f t="shared" si="1"/>
        <v>0</v>
      </c>
      <c r="E91" s="25" t="str">
        <f t="shared" si="2"/>
        <v>0</v>
      </c>
      <c r="F91" s="26" t="str">
        <f t="shared" si="3"/>
        <v>0</v>
      </c>
      <c r="G91" s="27" t="str">
        <f t="shared" si="4"/>
        <v>0</v>
      </c>
      <c r="H91" s="28">
        <v>2670051.114</v>
      </c>
      <c r="I91" s="18"/>
      <c r="J91" s="18"/>
      <c r="L91" s="16"/>
    </row>
    <row r="92">
      <c r="A92" s="17" t="s">
        <v>37</v>
      </c>
      <c r="B92" s="18" t="s">
        <v>147</v>
      </c>
      <c r="C92" s="19" t="s">
        <v>54</v>
      </c>
      <c r="D92" s="25" t="str">
        <f t="shared" si="1"/>
        <v>ConocoPhillips</v>
      </c>
      <c r="E92" s="25" t="str">
        <f t="shared" si="2"/>
        <v>0</v>
      </c>
      <c r="F92" s="26" t="str">
        <f t="shared" si="3"/>
        <v>CONOCOPHILLIPS USD0.01</v>
      </c>
      <c r="G92" s="27">
        <f t="shared" si="4"/>
        <v>2662139.856</v>
      </c>
      <c r="H92" s="28">
        <v>2662139.85598896</v>
      </c>
      <c r="I92" s="18"/>
      <c r="J92" s="18"/>
      <c r="L92" s="16"/>
    </row>
    <row r="93">
      <c r="A93" s="17" t="s">
        <v>37</v>
      </c>
      <c r="B93" s="18" t="s">
        <v>148</v>
      </c>
      <c r="C93" s="19" t="s">
        <v>54</v>
      </c>
      <c r="D93" s="25" t="str">
        <f t="shared" si="1"/>
        <v>0</v>
      </c>
      <c r="E93" s="25" t="str">
        <f t="shared" si="2"/>
        <v>0</v>
      </c>
      <c r="F93" s="26" t="str">
        <f t="shared" si="3"/>
        <v>0</v>
      </c>
      <c r="G93" s="27" t="str">
        <f t="shared" si="4"/>
        <v>0</v>
      </c>
      <c r="H93" s="28">
        <v>2638739.77160363</v>
      </c>
      <c r="I93" s="18"/>
      <c r="J93" s="18"/>
      <c r="L93" s="16"/>
    </row>
    <row r="94">
      <c r="A94" s="17" t="s">
        <v>37</v>
      </c>
      <c r="B94" s="18" t="s">
        <v>149</v>
      </c>
      <c r="C94" s="19" t="s">
        <v>54</v>
      </c>
      <c r="D94" s="25" t="str">
        <f t="shared" si="1"/>
        <v>0</v>
      </c>
      <c r="E94" s="25" t="str">
        <f t="shared" si="2"/>
        <v>0</v>
      </c>
      <c r="F94" s="26" t="str">
        <f t="shared" si="3"/>
        <v>0</v>
      </c>
      <c r="G94" s="27" t="str">
        <f t="shared" si="4"/>
        <v>0</v>
      </c>
      <c r="H94" s="28">
        <v>2582857.864304</v>
      </c>
      <c r="I94" s="18"/>
      <c r="J94" s="18"/>
      <c r="L94" s="16"/>
    </row>
    <row r="95">
      <c r="A95" s="17" t="s">
        <v>37</v>
      </c>
      <c r="B95" s="18" t="s">
        <v>150</v>
      </c>
      <c r="C95" s="19" t="s">
        <v>54</v>
      </c>
      <c r="D95" s="25" t="str">
        <f t="shared" si="1"/>
        <v>0</v>
      </c>
      <c r="E95" s="25" t="str">
        <f t="shared" si="2"/>
        <v>0</v>
      </c>
      <c r="F95" s="26" t="str">
        <f t="shared" si="3"/>
        <v>0</v>
      </c>
      <c r="G95" s="27" t="str">
        <f t="shared" si="4"/>
        <v>0</v>
      </c>
      <c r="H95" s="28">
        <v>2578188.88237864</v>
      </c>
      <c r="I95" s="18"/>
      <c r="J95" s="18"/>
      <c r="L95" s="16"/>
    </row>
    <row r="96">
      <c r="A96" s="17" t="s">
        <v>37</v>
      </c>
      <c r="B96" s="18" t="s">
        <v>151</v>
      </c>
      <c r="C96" s="19" t="s">
        <v>54</v>
      </c>
      <c r="D96" s="25" t="str">
        <f t="shared" si="1"/>
        <v>0</v>
      </c>
      <c r="E96" s="25" t="str">
        <f t="shared" si="2"/>
        <v>0</v>
      </c>
      <c r="F96" s="26" t="str">
        <f t="shared" si="3"/>
        <v>0</v>
      </c>
      <c r="G96" s="27" t="str">
        <f t="shared" si="4"/>
        <v>0</v>
      </c>
      <c r="H96" s="28">
        <v>2570039.8029694</v>
      </c>
      <c r="I96" s="18"/>
      <c r="J96" s="18"/>
      <c r="L96" s="16"/>
    </row>
    <row r="97">
      <c r="A97" s="17" t="s">
        <v>37</v>
      </c>
      <c r="B97" s="18" t="s">
        <v>152</v>
      </c>
      <c r="C97" s="19" t="s">
        <v>54</v>
      </c>
      <c r="D97" s="25" t="str">
        <f t="shared" si="1"/>
        <v>Marathon Oil </v>
      </c>
      <c r="E97" s="25" t="str">
        <f t="shared" si="2"/>
        <v>0</v>
      </c>
      <c r="F97" s="26" t="str">
        <f t="shared" si="3"/>
        <v>MARATHON OIL CORP USD1</v>
      </c>
      <c r="G97" s="27">
        <f t="shared" si="4"/>
        <v>2556440</v>
      </c>
      <c r="H97" s="28">
        <v>2556440.00027337</v>
      </c>
      <c r="I97" s="18"/>
      <c r="J97" s="18"/>
      <c r="L97" s="16"/>
    </row>
    <row r="98">
      <c r="A98" s="17" t="s">
        <v>37</v>
      </c>
      <c r="B98" s="18" t="s">
        <v>153</v>
      </c>
      <c r="C98" s="19" t="s">
        <v>54</v>
      </c>
      <c r="D98" s="25" t="str">
        <f t="shared" si="1"/>
        <v>0</v>
      </c>
      <c r="E98" s="25" t="str">
        <f t="shared" si="2"/>
        <v>0</v>
      </c>
      <c r="F98" s="26" t="str">
        <f t="shared" si="3"/>
        <v>0</v>
      </c>
      <c r="G98" s="27" t="str">
        <f t="shared" si="4"/>
        <v>0</v>
      </c>
      <c r="H98" s="28">
        <v>2550284.888122322</v>
      </c>
      <c r="I98" s="18"/>
      <c r="J98" s="18"/>
      <c r="L98" s="16"/>
    </row>
    <row r="99">
      <c r="A99" s="17" t="s">
        <v>37</v>
      </c>
      <c r="B99" s="18" t="s">
        <v>154</v>
      </c>
      <c r="C99" s="19" t="s">
        <v>54</v>
      </c>
      <c r="D99" s="25" t="str">
        <f t="shared" si="1"/>
        <v>0</v>
      </c>
      <c r="E99" s="25" t="str">
        <f t="shared" si="2"/>
        <v>0</v>
      </c>
      <c r="F99" s="26" t="str">
        <f t="shared" si="3"/>
        <v>0</v>
      </c>
      <c r="G99" s="27" t="str">
        <f t="shared" si="4"/>
        <v>0</v>
      </c>
      <c r="H99" s="28">
        <v>2536035.6</v>
      </c>
      <c r="I99" s="18"/>
      <c r="J99" s="18"/>
      <c r="L99" s="16"/>
    </row>
    <row r="100">
      <c r="A100" s="17" t="s">
        <v>37</v>
      </c>
      <c r="B100" s="18" t="s">
        <v>155</v>
      </c>
      <c r="C100" s="19" t="s">
        <v>54</v>
      </c>
      <c r="D100" s="25" t="str">
        <f t="shared" si="1"/>
        <v>0</v>
      </c>
      <c r="E100" s="25" t="str">
        <f t="shared" si="2"/>
        <v>0</v>
      </c>
      <c r="F100" s="26" t="str">
        <f t="shared" si="3"/>
        <v>0</v>
      </c>
      <c r="G100" s="27" t="str">
        <f t="shared" si="4"/>
        <v>0</v>
      </c>
      <c r="H100" s="28">
        <v>2526740.837061929</v>
      </c>
      <c r="I100" s="18"/>
      <c r="J100" s="18"/>
      <c r="L100" s="16"/>
    </row>
    <row r="101">
      <c r="A101" s="17" t="s">
        <v>37</v>
      </c>
      <c r="B101" s="18" t="s">
        <v>156</v>
      </c>
      <c r="C101" s="19" t="s">
        <v>54</v>
      </c>
      <c r="D101" s="25" t="str">
        <f t="shared" si="1"/>
        <v>0</v>
      </c>
      <c r="E101" s="25" t="str">
        <f t="shared" si="2"/>
        <v>0</v>
      </c>
      <c r="F101" s="26" t="str">
        <f t="shared" si="3"/>
        <v>0</v>
      </c>
      <c r="G101" s="27" t="str">
        <f t="shared" si="4"/>
        <v>0</v>
      </c>
      <c r="H101" s="28">
        <v>2509455.64935828</v>
      </c>
      <c r="I101" s="18"/>
      <c r="J101" s="18"/>
      <c r="L101" s="16"/>
    </row>
    <row r="102">
      <c r="A102" s="17" t="s">
        <v>37</v>
      </c>
      <c r="B102" s="18" t="s">
        <v>157</v>
      </c>
      <c r="C102" s="19" t="s">
        <v>54</v>
      </c>
      <c r="D102" s="25" t="str">
        <f t="shared" si="1"/>
        <v>0</v>
      </c>
      <c r="E102" s="25" t="str">
        <f t="shared" si="2"/>
        <v>0</v>
      </c>
      <c r="F102" s="26" t="str">
        <f t="shared" si="3"/>
        <v>0</v>
      </c>
      <c r="G102" s="27" t="str">
        <f t="shared" si="4"/>
        <v>0</v>
      </c>
      <c r="H102" s="28">
        <v>2488009.7373687504</v>
      </c>
      <c r="I102" s="18"/>
      <c r="J102" s="18"/>
      <c r="L102" s="16"/>
    </row>
    <row r="103">
      <c r="A103" s="17" t="s">
        <v>37</v>
      </c>
      <c r="B103" s="18" t="s">
        <v>158</v>
      </c>
      <c r="C103" s="19" t="s">
        <v>54</v>
      </c>
      <c r="D103" s="25" t="str">
        <f t="shared" si="1"/>
        <v>0</v>
      </c>
      <c r="E103" s="25" t="str">
        <f t="shared" si="2"/>
        <v>0</v>
      </c>
      <c r="F103" s="26" t="str">
        <f t="shared" si="3"/>
        <v>0</v>
      </c>
      <c r="G103" s="27" t="str">
        <f t="shared" si="4"/>
        <v>0</v>
      </c>
      <c r="H103" s="28">
        <v>2483715.835</v>
      </c>
      <c r="I103" s="18"/>
      <c r="J103" s="18"/>
      <c r="L103" s="16"/>
    </row>
    <row r="104">
      <c r="A104" s="17" t="s">
        <v>37</v>
      </c>
      <c r="B104" s="18" t="s">
        <v>159</v>
      </c>
      <c r="C104" s="19" t="s">
        <v>54</v>
      </c>
      <c r="D104" s="25" t="str">
        <f t="shared" si="1"/>
        <v>0</v>
      </c>
      <c r="E104" s="25" t="str">
        <f t="shared" si="2"/>
        <v>0</v>
      </c>
      <c r="F104" s="26" t="str">
        <f t="shared" si="3"/>
        <v>0</v>
      </c>
      <c r="G104" s="27" t="str">
        <f t="shared" si="4"/>
        <v>0</v>
      </c>
      <c r="H104" s="28">
        <v>2482623.22</v>
      </c>
      <c r="I104" s="18"/>
      <c r="J104" s="18"/>
      <c r="L104" s="16"/>
    </row>
    <row r="105">
      <c r="A105" s="17" t="s">
        <v>37</v>
      </c>
      <c r="B105" s="18" t="s">
        <v>160</v>
      </c>
      <c r="C105" s="19" t="s">
        <v>54</v>
      </c>
      <c r="D105" s="25" t="str">
        <f t="shared" si="1"/>
        <v>0</v>
      </c>
      <c r="E105" s="25" t="str">
        <f t="shared" si="2"/>
        <v>0</v>
      </c>
      <c r="F105" s="26" t="str">
        <f t="shared" si="3"/>
        <v>0</v>
      </c>
      <c r="G105" s="27" t="str">
        <f t="shared" si="4"/>
        <v>0</v>
      </c>
      <c r="H105" s="28">
        <v>2432940.9895233177</v>
      </c>
      <c r="I105" s="18"/>
      <c r="J105" s="18"/>
      <c r="L105" s="16"/>
    </row>
    <row r="106">
      <c r="A106" s="17" t="s">
        <v>37</v>
      </c>
      <c r="B106" s="18" t="s">
        <v>161</v>
      </c>
      <c r="C106" s="19" t="s">
        <v>54</v>
      </c>
      <c r="D106" s="25" t="str">
        <f t="shared" si="1"/>
        <v>0</v>
      </c>
      <c r="E106" s="25" t="str">
        <f t="shared" si="2"/>
        <v>Mitsubishi</v>
      </c>
      <c r="F106" s="26" t="str">
        <f t="shared" si="3"/>
        <v>MITSUBISHI HEAVY INDUSTRIES NPV</v>
      </c>
      <c r="G106" s="27">
        <f t="shared" si="4"/>
        <v>2424318.916</v>
      </c>
      <c r="H106" s="28">
        <v>2424318.916398725</v>
      </c>
      <c r="I106" s="18"/>
      <c r="J106" s="18"/>
      <c r="L106" s="16"/>
    </row>
    <row r="107">
      <c r="A107" s="17" t="s">
        <v>37</v>
      </c>
      <c r="B107" s="18" t="s">
        <v>162</v>
      </c>
      <c r="C107" s="19" t="s">
        <v>54</v>
      </c>
      <c r="D107" s="25" t="str">
        <f t="shared" si="1"/>
        <v>0</v>
      </c>
      <c r="E107" s="25" t="str">
        <f t="shared" si="2"/>
        <v>0</v>
      </c>
      <c r="F107" s="26" t="str">
        <f t="shared" si="3"/>
        <v>0</v>
      </c>
      <c r="G107" s="27" t="str">
        <f t="shared" si="4"/>
        <v>0</v>
      </c>
      <c r="H107" s="28">
        <v>2403047.92</v>
      </c>
      <c r="I107" s="18"/>
      <c r="J107" s="18"/>
      <c r="L107" s="16"/>
    </row>
    <row r="108">
      <c r="A108" s="17" t="s">
        <v>37</v>
      </c>
      <c r="B108" s="18" t="s">
        <v>163</v>
      </c>
      <c r="C108" s="19" t="s">
        <v>54</v>
      </c>
      <c r="D108" s="25" t="str">
        <f t="shared" si="1"/>
        <v>0</v>
      </c>
      <c r="E108" s="25" t="str">
        <f t="shared" si="2"/>
        <v>0</v>
      </c>
      <c r="F108" s="26" t="str">
        <f t="shared" si="3"/>
        <v>0</v>
      </c>
      <c r="G108" s="27" t="str">
        <f t="shared" si="4"/>
        <v>0</v>
      </c>
      <c r="H108" s="28">
        <v>2389678.035</v>
      </c>
      <c r="I108" s="18"/>
      <c r="J108" s="18"/>
      <c r="L108" s="16"/>
    </row>
    <row r="109">
      <c r="A109" s="17" t="s">
        <v>37</v>
      </c>
      <c r="B109" s="18" t="s">
        <v>164</v>
      </c>
      <c r="C109" s="19" t="s">
        <v>54</v>
      </c>
      <c r="D109" s="25" t="str">
        <f t="shared" si="1"/>
        <v>0</v>
      </c>
      <c r="E109" s="25" t="str">
        <f t="shared" si="2"/>
        <v>0</v>
      </c>
      <c r="F109" s="26" t="str">
        <f t="shared" si="3"/>
        <v>0</v>
      </c>
      <c r="G109" s="27" t="str">
        <f t="shared" si="4"/>
        <v>0</v>
      </c>
      <c r="H109" s="28">
        <v>2383968.484370936</v>
      </c>
      <c r="I109" s="18"/>
      <c r="J109" s="18"/>
      <c r="L109" s="16"/>
    </row>
    <row r="110">
      <c r="A110" s="17" t="s">
        <v>37</v>
      </c>
      <c r="B110" s="18" t="s">
        <v>165</v>
      </c>
      <c r="C110" s="19" t="s">
        <v>54</v>
      </c>
      <c r="D110" s="25" t="str">
        <f t="shared" si="1"/>
        <v>0</v>
      </c>
      <c r="E110" s="25" t="str">
        <f t="shared" si="2"/>
        <v>0</v>
      </c>
      <c r="F110" s="26" t="str">
        <f t="shared" si="3"/>
        <v>0</v>
      </c>
      <c r="G110" s="27" t="str">
        <f t="shared" si="4"/>
        <v>0</v>
      </c>
      <c r="H110" s="28">
        <v>2379516.530940373</v>
      </c>
      <c r="I110" s="18"/>
      <c r="J110" s="18"/>
      <c r="L110" s="16"/>
    </row>
    <row r="111">
      <c r="A111" s="17" t="s">
        <v>37</v>
      </c>
      <c r="B111" s="18" t="s">
        <v>166</v>
      </c>
      <c r="C111" s="19" t="s">
        <v>54</v>
      </c>
      <c r="D111" s="25" t="str">
        <f t="shared" si="1"/>
        <v>0</v>
      </c>
      <c r="E111" s="25" t="str">
        <f t="shared" si="2"/>
        <v>0</v>
      </c>
      <c r="F111" s="26" t="str">
        <f t="shared" si="3"/>
        <v>0</v>
      </c>
      <c r="G111" s="27" t="str">
        <f t="shared" si="4"/>
        <v>0</v>
      </c>
      <c r="H111" s="28">
        <v>2377046.55620243</v>
      </c>
      <c r="I111" s="18"/>
      <c r="J111" s="18"/>
      <c r="L111" s="16"/>
    </row>
    <row r="112">
      <c r="A112" s="17" t="s">
        <v>37</v>
      </c>
      <c r="B112" s="18" t="s">
        <v>167</v>
      </c>
      <c r="C112" s="19" t="s">
        <v>54</v>
      </c>
      <c r="D112" s="25" t="str">
        <f t="shared" si="1"/>
        <v>0</v>
      </c>
      <c r="E112" s="25" t="str">
        <f t="shared" si="2"/>
        <v>0</v>
      </c>
      <c r="F112" s="26" t="str">
        <f t="shared" si="3"/>
        <v>0</v>
      </c>
      <c r="G112" s="27" t="str">
        <f t="shared" si="4"/>
        <v>0</v>
      </c>
      <c r="H112" s="28">
        <v>2367793.10980603</v>
      </c>
      <c r="I112" s="18"/>
      <c r="J112" s="18"/>
      <c r="L112" s="16"/>
    </row>
    <row r="113">
      <c r="A113" s="17" t="s">
        <v>37</v>
      </c>
      <c r="B113" s="18" t="s">
        <v>168</v>
      </c>
      <c r="C113" s="19" t="s">
        <v>54</v>
      </c>
      <c r="D113" s="25" t="str">
        <f t="shared" si="1"/>
        <v>0</v>
      </c>
      <c r="E113" s="25" t="str">
        <f t="shared" si="2"/>
        <v>0</v>
      </c>
      <c r="F113" s="26" t="str">
        <f t="shared" si="3"/>
        <v>0</v>
      </c>
      <c r="G113" s="27" t="str">
        <f t="shared" si="4"/>
        <v>0</v>
      </c>
      <c r="H113" s="28">
        <v>2342471.04</v>
      </c>
      <c r="I113" s="18"/>
      <c r="J113" s="18"/>
      <c r="L113" s="16"/>
    </row>
    <row r="114">
      <c r="A114" s="17" t="s">
        <v>37</v>
      </c>
      <c r="B114" s="18" t="s">
        <v>169</v>
      </c>
      <c r="C114" s="19" t="s">
        <v>54</v>
      </c>
      <c r="D114" s="25" t="str">
        <f t="shared" si="1"/>
        <v>0</v>
      </c>
      <c r="E114" s="25" t="str">
        <f t="shared" si="2"/>
        <v>0</v>
      </c>
      <c r="F114" s="26" t="str">
        <f t="shared" si="3"/>
        <v>0</v>
      </c>
      <c r="G114" s="27" t="str">
        <f t="shared" si="4"/>
        <v>0</v>
      </c>
      <c r="H114" s="28">
        <v>2297628.241536</v>
      </c>
      <c r="I114" s="18"/>
      <c r="J114" s="18"/>
      <c r="L114" s="16"/>
    </row>
    <row r="115">
      <c r="A115" s="17" t="s">
        <v>37</v>
      </c>
      <c r="B115" s="18" t="s">
        <v>170</v>
      </c>
      <c r="C115" s="19" t="s">
        <v>54</v>
      </c>
      <c r="D115" s="25" t="str">
        <f t="shared" si="1"/>
        <v>0</v>
      </c>
      <c r="E115" s="25" t="str">
        <f t="shared" si="2"/>
        <v>0</v>
      </c>
      <c r="F115" s="26" t="str">
        <f t="shared" si="3"/>
        <v>0</v>
      </c>
      <c r="G115" s="27" t="str">
        <f t="shared" si="4"/>
        <v>0</v>
      </c>
      <c r="H115" s="28">
        <v>2293778.41322438</v>
      </c>
      <c r="I115" s="18"/>
      <c r="J115" s="18"/>
      <c r="L115" s="16"/>
    </row>
    <row r="116">
      <c r="A116" s="17" t="s">
        <v>37</v>
      </c>
      <c r="B116" s="18" t="s">
        <v>171</v>
      </c>
      <c r="C116" s="19" t="s">
        <v>54</v>
      </c>
      <c r="D116" s="25" t="str">
        <f t="shared" si="1"/>
        <v>0</v>
      </c>
      <c r="E116" s="25" t="str">
        <f t="shared" si="2"/>
        <v>0</v>
      </c>
      <c r="F116" s="26" t="str">
        <f t="shared" si="3"/>
        <v>0</v>
      </c>
      <c r="G116" s="27" t="str">
        <f t="shared" si="4"/>
        <v>0</v>
      </c>
      <c r="H116" s="28">
        <v>2273156.72424696</v>
      </c>
      <c r="I116" s="18"/>
      <c r="J116" s="18"/>
      <c r="L116" s="16"/>
    </row>
    <row r="117">
      <c r="A117" s="17" t="s">
        <v>37</v>
      </c>
      <c r="B117" s="18" t="s">
        <v>172</v>
      </c>
      <c r="C117" s="19" t="s">
        <v>54</v>
      </c>
      <c r="D117" s="25" t="str">
        <f t="shared" si="1"/>
        <v>0</v>
      </c>
      <c r="E117" s="25" t="str">
        <f t="shared" si="2"/>
        <v>0</v>
      </c>
      <c r="F117" s="26" t="str">
        <f t="shared" si="3"/>
        <v>0</v>
      </c>
      <c r="G117" s="27" t="str">
        <f t="shared" si="4"/>
        <v>0</v>
      </c>
      <c r="H117" s="28">
        <v>2271535.652775</v>
      </c>
      <c r="I117" s="18"/>
      <c r="J117" s="18"/>
      <c r="L117" s="16"/>
    </row>
    <row r="118">
      <c r="A118" s="17" t="s">
        <v>37</v>
      </c>
      <c r="B118" s="18" t="s">
        <v>173</v>
      </c>
      <c r="C118" s="19" t="s">
        <v>54</v>
      </c>
      <c r="D118" s="25" t="str">
        <f t="shared" si="1"/>
        <v>0</v>
      </c>
      <c r="E118" s="25" t="str">
        <f t="shared" si="2"/>
        <v>0</v>
      </c>
      <c r="F118" s="26" t="str">
        <f t="shared" si="3"/>
        <v>0</v>
      </c>
      <c r="G118" s="27" t="str">
        <f t="shared" si="4"/>
        <v>0</v>
      </c>
      <c r="H118" s="28">
        <v>2246221.0342687573</v>
      </c>
      <c r="I118" s="18"/>
      <c r="J118" s="18"/>
      <c r="L118" s="16"/>
    </row>
    <row r="119">
      <c r="A119" s="17" t="s">
        <v>37</v>
      </c>
      <c r="B119" s="18" t="s">
        <v>174</v>
      </c>
      <c r="C119" s="19" t="s">
        <v>54</v>
      </c>
      <c r="D119" s="25" t="str">
        <f t="shared" si="1"/>
        <v>0</v>
      </c>
      <c r="E119" s="25" t="str">
        <f t="shared" si="2"/>
        <v>0</v>
      </c>
      <c r="F119" s="26" t="str">
        <f t="shared" si="3"/>
        <v>0</v>
      </c>
      <c r="G119" s="27" t="str">
        <f t="shared" si="4"/>
        <v>0</v>
      </c>
      <c r="H119" s="28">
        <v>2243052.78549275</v>
      </c>
      <c r="I119" s="18"/>
      <c r="J119" s="18"/>
      <c r="L119" s="16"/>
    </row>
    <row r="120">
      <c r="A120" s="17" t="s">
        <v>37</v>
      </c>
      <c r="B120" s="18" t="s">
        <v>175</v>
      </c>
      <c r="C120" s="19" t="s">
        <v>54</v>
      </c>
      <c r="D120" s="25" t="str">
        <f t="shared" si="1"/>
        <v>0</v>
      </c>
      <c r="E120" s="25" t="str">
        <f t="shared" si="2"/>
        <v>0</v>
      </c>
      <c r="F120" s="26" t="str">
        <f t="shared" si="3"/>
        <v>0</v>
      </c>
      <c r="G120" s="27" t="str">
        <f t="shared" si="4"/>
        <v>0</v>
      </c>
      <c r="H120" s="28">
        <v>2201730.242123581</v>
      </c>
      <c r="I120" s="18"/>
      <c r="J120" s="18"/>
      <c r="L120" s="16"/>
    </row>
    <row r="121">
      <c r="A121" s="17" t="s">
        <v>37</v>
      </c>
      <c r="B121" s="18" t="s">
        <v>176</v>
      </c>
      <c r="C121" s="19" t="s">
        <v>54</v>
      </c>
      <c r="D121" s="25" t="str">
        <f t="shared" si="1"/>
        <v>0</v>
      </c>
      <c r="E121" s="25" t="str">
        <f t="shared" si="2"/>
        <v>0</v>
      </c>
      <c r="F121" s="26" t="str">
        <f t="shared" si="3"/>
        <v>0</v>
      </c>
      <c r="G121" s="27" t="str">
        <f t="shared" si="4"/>
        <v>0</v>
      </c>
      <c r="H121" s="28">
        <v>2164483.86786471</v>
      </c>
      <c r="I121" s="18"/>
      <c r="J121" s="18"/>
      <c r="L121" s="16"/>
    </row>
    <row r="122">
      <c r="A122" s="17" t="s">
        <v>37</v>
      </c>
      <c r="B122" s="18" t="s">
        <v>177</v>
      </c>
      <c r="C122" s="19" t="s">
        <v>54</v>
      </c>
      <c r="D122" s="25" t="str">
        <f t="shared" si="1"/>
        <v>0</v>
      </c>
      <c r="E122" s="25" t="str">
        <f t="shared" si="2"/>
        <v>0</v>
      </c>
      <c r="F122" s="26" t="str">
        <f t="shared" si="3"/>
        <v>0</v>
      </c>
      <c r="G122" s="27" t="str">
        <f t="shared" si="4"/>
        <v>0</v>
      </c>
      <c r="H122" s="28">
        <v>2151441.8914067</v>
      </c>
      <c r="I122" s="18"/>
      <c r="J122" s="18"/>
      <c r="L122" s="16"/>
    </row>
    <row r="123">
      <c r="A123" s="17" t="s">
        <v>37</v>
      </c>
      <c r="B123" s="18" t="s">
        <v>178</v>
      </c>
      <c r="C123" s="19" t="s">
        <v>54</v>
      </c>
      <c r="D123" s="25" t="str">
        <f t="shared" si="1"/>
        <v>0</v>
      </c>
      <c r="E123" s="25" t="str">
        <f t="shared" si="2"/>
        <v>0</v>
      </c>
      <c r="F123" s="26" t="str">
        <f t="shared" si="3"/>
        <v>0</v>
      </c>
      <c r="G123" s="27" t="str">
        <f t="shared" si="4"/>
        <v>0</v>
      </c>
      <c r="H123" s="28">
        <v>2140619.210284857</v>
      </c>
      <c r="I123" s="18"/>
      <c r="J123" s="18"/>
      <c r="L123" s="16"/>
    </row>
    <row r="124">
      <c r="A124" s="17" t="s">
        <v>37</v>
      </c>
      <c r="B124" s="18" t="s">
        <v>179</v>
      </c>
      <c r="C124" s="19" t="s">
        <v>54</v>
      </c>
      <c r="D124" s="25" t="str">
        <f t="shared" si="1"/>
        <v>0</v>
      </c>
      <c r="E124" s="25" t="str">
        <f t="shared" si="2"/>
        <v>0</v>
      </c>
      <c r="F124" s="26" t="str">
        <f t="shared" si="3"/>
        <v>0</v>
      </c>
      <c r="G124" s="27" t="str">
        <f t="shared" si="4"/>
        <v>0</v>
      </c>
      <c r="H124" s="28">
        <v>2114679.940820977</v>
      </c>
      <c r="I124" s="18"/>
      <c r="J124" s="18"/>
      <c r="L124" s="16"/>
    </row>
    <row r="125">
      <c r="A125" s="17" t="s">
        <v>37</v>
      </c>
      <c r="B125" s="18" t="s">
        <v>180</v>
      </c>
      <c r="C125" s="19" t="s">
        <v>54</v>
      </c>
      <c r="D125" s="25" t="str">
        <f t="shared" si="1"/>
        <v>0</v>
      </c>
      <c r="E125" s="25" t="str">
        <f t="shared" si="2"/>
        <v>0</v>
      </c>
      <c r="F125" s="26" t="str">
        <f t="shared" si="3"/>
        <v>0</v>
      </c>
      <c r="G125" s="27" t="str">
        <f t="shared" si="4"/>
        <v>0</v>
      </c>
      <c r="H125" s="28">
        <v>2112900.11526096</v>
      </c>
      <c r="I125" s="18"/>
      <c r="J125" s="18"/>
      <c r="L125" s="16"/>
    </row>
    <row r="126">
      <c r="A126" s="17" t="s">
        <v>37</v>
      </c>
      <c r="B126" s="18" t="s">
        <v>181</v>
      </c>
      <c r="C126" s="19" t="s">
        <v>54</v>
      </c>
      <c r="D126" s="25" t="str">
        <f t="shared" si="1"/>
        <v>0</v>
      </c>
      <c r="E126" s="25" t="str">
        <f t="shared" si="2"/>
        <v>0</v>
      </c>
      <c r="F126" s="26" t="str">
        <f t="shared" si="3"/>
        <v>0</v>
      </c>
      <c r="G126" s="27" t="str">
        <f t="shared" si="4"/>
        <v>0</v>
      </c>
      <c r="H126" s="28">
        <v>2109293.5857103</v>
      </c>
      <c r="I126" s="18"/>
      <c r="J126" s="18"/>
      <c r="L126" s="16"/>
    </row>
    <row r="127">
      <c r="A127" s="17" t="s">
        <v>37</v>
      </c>
      <c r="B127" s="18" t="s">
        <v>182</v>
      </c>
      <c r="C127" s="19" t="s">
        <v>54</v>
      </c>
      <c r="D127" s="25" t="str">
        <f t="shared" si="1"/>
        <v>0</v>
      </c>
      <c r="E127" s="25" t="str">
        <f t="shared" si="2"/>
        <v>0</v>
      </c>
      <c r="F127" s="26" t="str">
        <f t="shared" si="3"/>
        <v>0</v>
      </c>
      <c r="G127" s="27" t="str">
        <f t="shared" si="4"/>
        <v>0</v>
      </c>
      <c r="H127" s="28">
        <v>2083520.970639</v>
      </c>
      <c r="I127" s="18"/>
      <c r="J127" s="18"/>
      <c r="L127" s="16"/>
    </row>
    <row r="128">
      <c r="A128" s="17" t="s">
        <v>37</v>
      </c>
      <c r="B128" s="18" t="s">
        <v>183</v>
      </c>
      <c r="C128" s="19" t="s">
        <v>54</v>
      </c>
      <c r="D128" s="25" t="str">
        <f t="shared" si="1"/>
        <v>0</v>
      </c>
      <c r="E128" s="25" t="str">
        <f t="shared" si="2"/>
        <v>0</v>
      </c>
      <c r="F128" s="26" t="str">
        <f t="shared" si="3"/>
        <v>0</v>
      </c>
      <c r="G128" s="27" t="str">
        <f t="shared" si="4"/>
        <v>0</v>
      </c>
      <c r="H128" s="28">
        <v>2055853.6232089798</v>
      </c>
      <c r="I128" s="18"/>
      <c r="J128" s="18"/>
      <c r="L128" s="16"/>
    </row>
    <row r="129">
      <c r="A129" s="17" t="s">
        <v>37</v>
      </c>
      <c r="B129" s="18" t="s">
        <v>184</v>
      </c>
      <c r="C129" s="19" t="s">
        <v>54</v>
      </c>
      <c r="D129" s="25" t="str">
        <f t="shared" si="1"/>
        <v>0</v>
      </c>
      <c r="E129" s="25" t="str">
        <f t="shared" si="2"/>
        <v>0</v>
      </c>
      <c r="F129" s="26" t="str">
        <f t="shared" si="3"/>
        <v>0</v>
      </c>
      <c r="G129" s="27" t="str">
        <f t="shared" si="4"/>
        <v>0</v>
      </c>
      <c r="H129" s="28">
        <v>2020787.72532</v>
      </c>
      <c r="I129" s="18"/>
      <c r="J129" s="18"/>
      <c r="L129" s="16"/>
    </row>
    <row r="130">
      <c r="A130" s="17" t="s">
        <v>37</v>
      </c>
      <c r="B130" s="18" t="s">
        <v>185</v>
      </c>
      <c r="C130" s="19" t="s">
        <v>54</v>
      </c>
      <c r="D130" s="25" t="str">
        <f t="shared" si="1"/>
        <v>0</v>
      </c>
      <c r="E130" s="25" t="str">
        <f t="shared" si="2"/>
        <v>0</v>
      </c>
      <c r="F130" s="26" t="str">
        <f t="shared" si="3"/>
        <v>0</v>
      </c>
      <c r="G130" s="27" t="str">
        <f t="shared" si="4"/>
        <v>0</v>
      </c>
      <c r="H130" s="28">
        <v>1970541.83392701</v>
      </c>
      <c r="I130" s="18"/>
      <c r="J130" s="18"/>
      <c r="L130" s="16"/>
    </row>
    <row r="131">
      <c r="A131" s="17" t="s">
        <v>37</v>
      </c>
      <c r="B131" s="18" t="s">
        <v>186</v>
      </c>
      <c r="C131" s="19" t="s">
        <v>54</v>
      </c>
      <c r="D131" s="25" t="str">
        <f t="shared" si="1"/>
        <v>0</v>
      </c>
      <c r="E131" s="25" t="str">
        <f t="shared" si="2"/>
        <v>0</v>
      </c>
      <c r="F131" s="26" t="str">
        <f t="shared" si="3"/>
        <v>0</v>
      </c>
      <c r="G131" s="27" t="str">
        <f t="shared" si="4"/>
        <v>0</v>
      </c>
      <c r="H131" s="28">
        <v>1967855.07583064</v>
      </c>
      <c r="I131" s="18"/>
      <c r="J131" s="18"/>
      <c r="L131" s="16"/>
    </row>
    <row r="132">
      <c r="A132" s="17" t="s">
        <v>37</v>
      </c>
      <c r="B132" s="18" t="s">
        <v>187</v>
      </c>
      <c r="C132" s="19" t="s">
        <v>54</v>
      </c>
      <c r="D132" s="25" t="str">
        <f t="shared" si="1"/>
        <v>0</v>
      </c>
      <c r="E132" s="31">
        <v>0.0</v>
      </c>
      <c r="F132" s="31">
        <v>0.0</v>
      </c>
      <c r="G132" s="32">
        <v>0.0</v>
      </c>
      <c r="H132" s="28">
        <v>1943350.49396327</v>
      </c>
      <c r="I132" s="18"/>
      <c r="J132" s="18"/>
      <c r="L132" s="16"/>
    </row>
    <row r="133">
      <c r="A133" s="17" t="s">
        <v>37</v>
      </c>
      <c r="B133" s="18" t="s">
        <v>188</v>
      </c>
      <c r="C133" s="19" t="s">
        <v>54</v>
      </c>
      <c r="D133" s="25" t="str">
        <f t="shared" si="1"/>
        <v>0</v>
      </c>
      <c r="E133" s="25" t="str">
        <f t="shared" ref="E133:E135" si="5">IF(ISNUMBER(SEARCH("Coal India",B133)),"Coal India",IF(ISNUMBER(SEARCH("China Shenhua",B133)),"China Shenhua",IF(ISNUMBER(SEARCH("Adani",B133)),"Adani",IF(ISNUMBER(SEARCH("Shanxi Coking",B133)),"Shanxi Coking",IF(ISNUMBER(SEARCH("Anglo American",B133)),"Anglo American",IF(ISNUMBER(SEARCH("BHP Billiton",B133)),"BHP Billiton",IF(ISNUMBER(SEARCH("Yitai Coal",B133)),"Yitai Coal",IF(ISNUMBER(SEARCH("Datang Intl",B133)),"Datang Intl",IF(ISNUMBER(SEARCH("China Coal",B133)),"China Coal",IF(ISNUMBER(SEARCH("Peabody Energy",B133)),"Peabody Energy",IF(ISNUMBER(SEARCH("Glencore Xstrata",B133)),"Glencore Xstrata",IF(ISNUMBER(SEARCH("Datong Coal",B133)),"Datong Coal",IF(ISNUMBER(SEARCH("Yanzhou Coal",B133)),"Yanzhou Coal",IF(ISNUMBER(SEARCH("DEH",B133)),"DEH",IF(ISNUMBER(SEARCH("Exxaro",B133)),"Exxaro",IF(ISNUMBER(SEARCH("Yangquan Coal",B133)),"Yangquan Coal",IF(ISNUMBER(SEARCH("Mechel",B133)),"Mechel",IF(ISNUMBER(SEARCH("Arch Coal",B133)),"Arch Coal",IF(ISNUMBER(SEARCH("Alpha Natural Resources",B133)),"Alpha Natural Resources",IF(ISNUMBER(SEARCH("EVRAZ",B133)),"EVRAZ", IF(ISNUMBER(SEARCH("Mitsubishi",B133)),"Mitsubishi",
if(and(or(B133="Vale", ISNUMBER(SEARCH("Vale ",B133))),NOT(ISNUMBER(SEARCH("?Vale",B133)))), "Vale",IF(ISNUMBER(SEARCH("Raspadskaya",B133)),"Raspadskaya",IF(ISNUMBER(SEARCH("Rio Tinto",B133)),"Rio Tinto",IF(ISNUMBER(SEARCH("Asia Resource",B133)),"Asia Resource",IF(ISNUMBER(SEARCH("Rusal",B133)),"Rusal",IF(ISNUMBER(SEARCH("Neyveli Lignite",B133)),"Neyveli Lignite",IF(ISNUMBER(SEARCH("Pingdingshan",B133)),"Pingdingshan",IF(ISNUMBER(SEARCH("Cloud Peak",B133)),"Cloud Peak",IF(ISNUMBER(SEARCH("Sasol",B133)),"Sasol",IF(ISNUMBER(SEARCH("Tata Steel",B133)),"Tata Steel",IF(AND(ISNUMBER(SEARCH("AGL",B133)),NOT(ISNUMBER(SEARCH("?AGL",B133)))),"AGL", IF(ISNUMBER(SEARCH("Teck",B133)),"Teck",IF(ISNUMBER(SEARCH("Severstal",B133)),"Severstal",IF(ISNUMBER(SEARCH("Coalspur",B133)),"Coalspur",IF(ISNUMBER(SEARCH("Kuzbass Fuel ",B133)),"Kuzbass Fuel ",IF(ISNUMBER(SEARCH("Polyus Gold",B133)),"Polyus Gold",IF(ISNUMBER(SEARCH("Energy Ventures",B133)),"Energy Ventures",IF(ISNUMBER(SEARCH("Whitehaven Coal",B133)),"Whitehaven Coal",IF(ISNUMBER(SEARCH("Banpu",B133)),"Banpu",IF(ISNUMBER(SEARCH("Bayan",B133)),"Bayan",IF(AND(ISNUMBER(SEARCH("RWE",B133)),NOT(ISNUMBER(SEARCH("ERWE",B133)))),"RWE",IF(ISNUMBER(SEARCH("Consol Energy",B133)),"Consol Energy",IF(ISNUMBER(SEARCH("WHSP",B133)),"WHSP",IF(ISNUMBER(SEARCH("Westmoreland",B133)),"Westmoreland",IF(ISNUMBER(SEARCH("Resource Generation",B133)),"Resource Generation",IF(ISNUMBER(SEARCH("Churchill Mining",B133)),"Churchill Mining",IF(ISNUMBER(SEARCH("NTPC",B133)),"NTPC",IF(ISNUMBER(SEARCH("Adaro",B133)),"Adaro",IF(ISNUMBER(SEARCH("Nacco",B133)),"Nacco",  IF(ISNUMBER(SEARCH("Idemitsu Kosan",B133)),"Idemitsu Kosan",IF(ISNUMBER(SEARCH("ARLP",B133)),"ARLP",IF(ISNUMBER(SEARCH("Huolinhe Opencut",B133)),"Huolinhe Opencut",IF(ISNUMBER(SEARCH("Golden Energy",B133)),"Golden Energy",IF(ISNUMBER(SEARCH("Mitsui &amp; Co",B133)),"Mitsui &amp; Co",
IF(AND(ISNUMBER(SEARCH("CoAL",B133)),NOT(ISNUMBER(SEARCH("?CoAL",B133)))),"CoAL",IF(ISNUMBER(SEARCH("NLMK",B133)),"NLMK",IF(ISNUMBER(SEARCH("Tata Power",B133)),"Tata Power",IF(ISNUMBER(SEARCH("MMK OJSC",B133)),"MMK OJSC",IF(ISNUMBER(SEARCH("Wesfarmers",B133)),"Wesfarmers",IF(ISNUMBER(SEARCH("Kazakhmys",B133)),"Kazakhmys",IF(ISNUMBER(SEARCH("New World Resources",B133)),"New World Resources",IF(ISNUMBER(SEARCH("MMC",B133)),"MMC",IF(ISNUMBER(SEARCH("Itochu",B133)),"Itochu",IF(ISNUMBER(SEARCH("Cockatoo",B133)),"Cockatoo",IF(ISNUMBER(SEARCH("Shanxi Meijin Energy",B133)),"Shanxi Meijin Energy",IF(ISNUMBER(SEARCH("Jizhong Energy",B133)),"Jizhong Energy",IF(ISNUMBER(SEARCH("Bandanna",B133)),"Bandanna",IF(ISNUMBER(SEARCH("Polo Resources",B133)),"Polo Resources",IF(ISNUMBER(SEARCH("Allete",B133)),"Allete",IF(ISNUMBER(SEARCH("CLP Holdings",B133)),"CLP Holdings", IF(AND(ISNUMBER(SEARCH("Aspire",B133)),NOT(ISNUMBER(SEARCH("Aspire D",B133)))),"Aspire", IF(ISNUMBER(SEARCH("Marubeni",B133)),"Marubeni",IF(ISNUMBER(SEARCH("China Resources",B133)),"China Resources",IF(ISNUMBER(SEARCH("Walter Energy",B133)),"Walter Energy",IF(ISNUMBER(SEARCH("Coal Energy",B133)),"Coal Energy",IF(ISNUMBER(SEARCH("Indika",B133)),"Indika",IF(ISNUMBER(SEARCH("Arcelor Mittal",B133)),"Arcelor Mittal",IF(ISNUMBER(SEARCH("FirstEnergy",B133)),"FirstEnergy",IF(ISNUMBER(SEARCH("Black Hills",B133)),"Black Hills",IF(ISNUMBER(SEARCH("Wescoal",B133)),"Wescoal",IF(ISNUMBER(SEARCH("Grupo Mexico",B133)),"Grupo Mexico",IF(and(or(B133="ARM", ISNUMBER(SEARCH("ARM ",B133))),NOT(ISNUMBER(SEARCH("?ARM",B133)))), "ARM",IF(ISNUMBER(SEARCH("Shanxi Coal",B133)),"Shanxi Coal",IF(ISNUMBER(SEARCH("Capital Power",B133)),"Capital Power",IF(ISNUMBER(SEARCH("PTT",B133)),"PTT",IF(ISNUMBER(SEARCH("Shanxi Lanhua Sci-Tech",B133)),"Shanxi Lanhua Sci-Tech",IF(ISNUMBER(SEARCH("Fortune",B133)),"Fortune",IF(ISNUMBER(SEARCH("Cardero",B133)),"Cardero",IF(ISNUMBER(SEARCH("Zhengzhou  Coal",B133)),"Zhengzhou Coal",IF(ISNUMBER(SEARCH("SAIL",B133)),"SAIL",IF(ISNUMBER(SEARCH("JSPL",B133)),"JSPL",IF(ISNUMBER(SEARCH("Shougang Fushan",B133)),"Shougang Fushan",IF(ISNUMBER(SEARCH("Jingyuan",B133)),"Jingyuan",IF(ISNUMBER(SEARCH("Stanmore",B133)),"Stanmore",IF(ISNUMBER(SEARCH("Prophecy Coal",B133)),"Prophecy Coal",IF(ISNUMBER(SEARCH("Cliffs Natural Resources",B133)),"Cliffs Natural Resources",IF(ISNUMBER(SEARCH("James River",B133)),"James River",IF(ISNUMBER(SEARCH("CESC",B133)),"CESC",IF(ISNUMBER(SEARCH("Alcoa",B133)),"Alcoa","0"))))))))))))))))))))))))))))))))))))))))))))))))))))))))))))))))))))))))))))))))))))))))))))))))))))
</f>
        <v>0</v>
      </c>
      <c r="F133" s="26" t="str">
        <f t="shared" ref="F133:F135" si="6">IF(OR(NOT(D133="0"),NOT(E133="0")),B133,D133)</f>
        <v>0</v>
      </c>
      <c r="G133" s="27" t="str">
        <f t="shared" ref="G133:G135" si="7">IF(F133="0",F133,H133)</f>
        <v>0</v>
      </c>
      <c r="H133" s="28">
        <v>1934392.3141034902</v>
      </c>
      <c r="I133" s="18"/>
      <c r="J133" s="18"/>
      <c r="L133" s="16"/>
    </row>
    <row r="134">
      <c r="A134" s="17" t="s">
        <v>37</v>
      </c>
      <c r="B134" s="18" t="s">
        <v>189</v>
      </c>
      <c r="C134" s="19" t="s">
        <v>54</v>
      </c>
      <c r="D134" s="25" t="str">
        <f t="shared" si="1"/>
        <v>0</v>
      </c>
      <c r="E134" s="25" t="str">
        <f t="shared" si="5"/>
        <v>0</v>
      </c>
      <c r="F134" s="26" t="str">
        <f t="shared" si="6"/>
        <v>0</v>
      </c>
      <c r="G134" s="27" t="str">
        <f t="shared" si="7"/>
        <v>0</v>
      </c>
      <c r="H134" s="28">
        <v>1925165.08094925</v>
      </c>
      <c r="I134" s="18"/>
      <c r="J134" s="18"/>
      <c r="L134" s="16"/>
    </row>
    <row r="135">
      <c r="A135" s="17" t="s">
        <v>37</v>
      </c>
      <c r="B135" s="18" t="s">
        <v>190</v>
      </c>
      <c r="C135" s="19" t="s">
        <v>54</v>
      </c>
      <c r="D135" s="25" t="str">
        <f t="shared" si="1"/>
        <v>0</v>
      </c>
      <c r="E135" s="25" t="str">
        <f t="shared" si="5"/>
        <v>0</v>
      </c>
      <c r="F135" s="26" t="str">
        <f t="shared" si="6"/>
        <v>0</v>
      </c>
      <c r="G135" s="27" t="str">
        <f t="shared" si="7"/>
        <v>0</v>
      </c>
      <c r="H135" s="28">
        <v>1915936.97138107</v>
      </c>
      <c r="I135" s="18"/>
      <c r="J135" s="18"/>
      <c r="L135" s="16"/>
    </row>
    <row r="136">
      <c r="A136" s="17" t="s">
        <v>37</v>
      </c>
      <c r="B136" s="18" t="s">
        <v>191</v>
      </c>
      <c r="C136" s="19" t="s">
        <v>54</v>
      </c>
      <c r="D136" s="25" t="str">
        <f t="shared" si="1"/>
        <v>0</v>
      </c>
      <c r="E136" s="31">
        <v>0.0</v>
      </c>
      <c r="F136" s="31">
        <v>0.0</v>
      </c>
      <c r="G136" s="32">
        <v>0.0</v>
      </c>
      <c r="H136" s="28">
        <v>1899573.96</v>
      </c>
      <c r="I136" s="18"/>
      <c r="J136" s="18"/>
      <c r="L136" s="16"/>
    </row>
    <row r="137">
      <c r="A137" s="17" t="s">
        <v>37</v>
      </c>
      <c r="B137" s="18" t="s">
        <v>192</v>
      </c>
      <c r="C137" s="19" t="s">
        <v>54</v>
      </c>
      <c r="D137" s="25" t="str">
        <f t="shared" si="1"/>
        <v>0</v>
      </c>
      <c r="E137" s="25" t="str">
        <f t="shared" ref="E137:E252" si="8">IF(ISNUMBER(SEARCH("Coal India",B137)),"Coal India",IF(ISNUMBER(SEARCH("China Shenhua",B137)),"China Shenhua",IF(ISNUMBER(SEARCH("Adani",B137)),"Adani",IF(ISNUMBER(SEARCH("Shanxi Coking",B137)),"Shanxi Coking",IF(ISNUMBER(SEARCH("Anglo American",B137)),"Anglo American",IF(ISNUMBER(SEARCH("BHP Billiton",B137)),"BHP Billiton",IF(ISNUMBER(SEARCH("Yitai Coal",B137)),"Yitai Coal",IF(ISNUMBER(SEARCH("Datang Intl",B137)),"Datang Intl",IF(ISNUMBER(SEARCH("China Coal",B137)),"China Coal",IF(ISNUMBER(SEARCH("Peabody Energy",B137)),"Peabody Energy",IF(ISNUMBER(SEARCH("Glencore Xstrata",B137)),"Glencore Xstrata",IF(ISNUMBER(SEARCH("Datong Coal",B137)),"Datong Coal",IF(ISNUMBER(SEARCH("Yanzhou Coal",B137)),"Yanzhou Coal",IF(ISNUMBER(SEARCH("DEH",B137)),"DEH",IF(ISNUMBER(SEARCH("Exxaro",B137)),"Exxaro",IF(ISNUMBER(SEARCH("Yangquan Coal",B137)),"Yangquan Coal",IF(ISNUMBER(SEARCH("Mechel",B137)),"Mechel",IF(ISNUMBER(SEARCH("Arch Coal",B137)),"Arch Coal",IF(ISNUMBER(SEARCH("Alpha Natural Resources",B137)),"Alpha Natural Resources",IF(ISNUMBER(SEARCH("EVRAZ",B137)),"EVRAZ", IF(ISNUMBER(SEARCH("Mitsubishi",B137)),"Mitsubishi",
if(and(or(B137="Vale", ISNUMBER(SEARCH("Vale ",B137))),NOT(ISNUMBER(SEARCH("?Vale",B137)))), "Vale",IF(ISNUMBER(SEARCH("Raspadskaya",B137)),"Raspadskaya",IF(ISNUMBER(SEARCH("Rio Tinto",B137)),"Rio Tinto",IF(ISNUMBER(SEARCH("Asia Resource",B137)),"Asia Resource",IF(ISNUMBER(SEARCH("Rusal",B137)),"Rusal",IF(ISNUMBER(SEARCH("Neyveli Lignite",B137)),"Neyveli Lignite",IF(ISNUMBER(SEARCH("Pingdingshan",B137)),"Pingdingshan",IF(ISNUMBER(SEARCH("Cloud Peak",B137)),"Cloud Peak",IF(ISNUMBER(SEARCH("Sasol",B137)),"Sasol",IF(ISNUMBER(SEARCH("Tata Steel",B137)),"Tata Steel",IF(AND(ISNUMBER(SEARCH("AGL",B137)),NOT(ISNUMBER(SEARCH("?AGL",B137)))),"AGL", IF(ISNUMBER(SEARCH("Teck",B137)),"Teck",IF(ISNUMBER(SEARCH("Severstal",B137)),"Severstal",IF(ISNUMBER(SEARCH("Coalspur",B137)),"Coalspur",IF(ISNUMBER(SEARCH("Kuzbass Fuel ",B137)),"Kuzbass Fuel ",IF(ISNUMBER(SEARCH("Polyus Gold",B137)),"Polyus Gold",IF(ISNUMBER(SEARCH("Energy Ventures",B137)),"Energy Ventures",IF(ISNUMBER(SEARCH("Whitehaven Coal",B137)),"Whitehaven Coal",IF(ISNUMBER(SEARCH("Banpu",B137)),"Banpu",IF(ISNUMBER(SEARCH("Bayan",B137)),"Bayan",IF(AND(ISNUMBER(SEARCH("RWE",B137)),NOT(ISNUMBER(SEARCH("ERWE",B137)))),"RWE",IF(ISNUMBER(SEARCH("Consol Energy",B137)),"Consol Energy",IF(ISNUMBER(SEARCH("WHSP",B137)),"WHSP",IF(ISNUMBER(SEARCH("Westmoreland",B137)),"Westmoreland",IF(ISNUMBER(SEARCH("Resource Generation",B137)),"Resource Generation",IF(ISNUMBER(SEARCH("Churchill Mining",B137)),"Churchill Mining",IF(ISNUMBER(SEARCH("NTPC",B137)),"NTPC",IF(ISNUMBER(SEARCH("Adaro",B137)),"Adaro",IF(ISNUMBER(SEARCH("Nacco",B137)),"Nacco",  IF(ISNUMBER(SEARCH("Idemitsu Kosan",B137)),"Idemitsu Kosan",IF(ISNUMBER(SEARCH("ARLP",B137)),"ARLP",IF(ISNUMBER(SEARCH("Huolinhe Opencut",B137)),"Huolinhe Opencut",IF(ISNUMBER(SEARCH("Golden Energy",B137)),"Golden Energy",IF(ISNUMBER(SEARCH("Mitsui &amp; Co",B137)),"Mitsui &amp; Co",
IF(AND(ISNUMBER(SEARCH("CoAL",B137)),NOT(ISNUMBER(SEARCH("?CoAL",B137)))),"CoAL",IF(ISNUMBER(SEARCH("NLMK",B137)),"NLMK",IF(ISNUMBER(SEARCH("Tata Power",B137)),"Tata Power",IF(ISNUMBER(SEARCH("MMK OJSC",B137)),"MMK OJSC",IF(ISNUMBER(SEARCH("Wesfarmers",B137)),"Wesfarmers",IF(ISNUMBER(SEARCH("Kazakhmys",B137)),"Kazakhmys",IF(ISNUMBER(SEARCH("New World Resources",B137)),"New World Resources",IF(ISNUMBER(SEARCH("MMC",B137)),"MMC",IF(ISNUMBER(SEARCH("Itochu",B137)),"Itochu",IF(ISNUMBER(SEARCH("Cockatoo",B137)),"Cockatoo",IF(ISNUMBER(SEARCH("Shanxi Meijin Energy",B137)),"Shanxi Meijin Energy",IF(ISNUMBER(SEARCH("Jizhong Energy",B137)),"Jizhong Energy",IF(ISNUMBER(SEARCH("Bandanna",B137)),"Bandanna",IF(ISNUMBER(SEARCH("Polo Resources",B137)),"Polo Resources",IF(ISNUMBER(SEARCH("Allete",B137)),"Allete",IF(ISNUMBER(SEARCH("CLP Holdings",B137)),"CLP Holdings", IF(AND(ISNUMBER(SEARCH("Aspire",B137)),NOT(ISNUMBER(SEARCH("Aspire D",B137)))),"Aspire", IF(ISNUMBER(SEARCH("Marubeni",B137)),"Marubeni",IF(ISNUMBER(SEARCH("China Resources",B137)),"China Resources",IF(ISNUMBER(SEARCH("Walter Energy",B137)),"Walter Energy",IF(ISNUMBER(SEARCH("Coal Energy",B137)),"Coal Energy",IF(ISNUMBER(SEARCH("Indika",B137)),"Indika",IF(ISNUMBER(SEARCH("Arcelor Mittal",B137)),"Arcelor Mittal",IF(ISNUMBER(SEARCH("FirstEnergy",B137)),"FirstEnergy",IF(ISNUMBER(SEARCH("Black Hills",B137)),"Black Hills",IF(ISNUMBER(SEARCH("Wescoal",B137)),"Wescoal",IF(ISNUMBER(SEARCH("Grupo Mexico",B137)),"Grupo Mexico",IF(and(or(B137="ARM", ISNUMBER(SEARCH("ARM ",B137))),NOT(ISNUMBER(SEARCH("?ARM",B137)))), "ARM",IF(ISNUMBER(SEARCH("Shanxi Coal",B137)),"Shanxi Coal",IF(ISNUMBER(SEARCH("Capital Power",B137)),"Capital Power",IF(ISNUMBER(SEARCH("PTT",B137)),"PTT",IF(ISNUMBER(SEARCH("Shanxi Lanhua Sci-Tech",B137)),"Shanxi Lanhua Sci-Tech",IF(ISNUMBER(SEARCH("Fortune",B137)),"Fortune",IF(ISNUMBER(SEARCH("Cardero",B137)),"Cardero",IF(ISNUMBER(SEARCH("Zhengzhou  Coal",B137)),"Zhengzhou Coal",IF(ISNUMBER(SEARCH("SAIL",B137)),"SAIL",IF(ISNUMBER(SEARCH("JSPL",B137)),"JSPL",IF(ISNUMBER(SEARCH("Shougang Fushan",B137)),"Shougang Fushan",IF(ISNUMBER(SEARCH("Jingyuan",B137)),"Jingyuan",IF(ISNUMBER(SEARCH("Stanmore",B137)),"Stanmore",IF(ISNUMBER(SEARCH("Prophecy Coal",B137)),"Prophecy Coal",IF(ISNUMBER(SEARCH("Cliffs Natural Resources",B137)),"Cliffs Natural Resources",IF(ISNUMBER(SEARCH("James River",B137)),"James River",IF(ISNUMBER(SEARCH("CESC",B137)),"CESC",IF(ISNUMBER(SEARCH("Alcoa",B137)),"Alcoa","0"))))))))))))))))))))))))))))))))))))))))))))))))))))))))))))))))))))))))))))))))))))))))))))))))))))
</f>
        <v>0</v>
      </c>
      <c r="F137" s="26" t="str">
        <f t="shared" ref="F137:F252" si="9">IF(OR(NOT(D137="0"),NOT(E137="0")),B137,D137)</f>
        <v>0</v>
      </c>
      <c r="G137" s="27" t="str">
        <f t="shared" ref="G137:G252" si="10">IF(F137="0",F137,H137)</f>
        <v>0</v>
      </c>
      <c r="H137" s="28">
        <v>1869309.49671957</v>
      </c>
      <c r="I137" s="18"/>
      <c r="J137" s="18"/>
      <c r="L137" s="16"/>
    </row>
    <row r="138">
      <c r="A138" s="17" t="s">
        <v>37</v>
      </c>
      <c r="B138" s="18" t="s">
        <v>193</v>
      </c>
      <c r="C138" s="19" t="s">
        <v>54</v>
      </c>
      <c r="D138" s="25" t="str">
        <f t="shared" si="1"/>
        <v>0</v>
      </c>
      <c r="E138" s="25" t="str">
        <f t="shared" si="8"/>
        <v>0</v>
      </c>
      <c r="F138" s="26" t="str">
        <f t="shared" si="9"/>
        <v>0</v>
      </c>
      <c r="G138" s="27" t="str">
        <f t="shared" si="10"/>
        <v>0</v>
      </c>
      <c r="H138" s="28">
        <v>1865629.5803179084</v>
      </c>
      <c r="I138" s="18"/>
      <c r="J138" s="18"/>
      <c r="L138" s="16"/>
    </row>
    <row r="139">
      <c r="A139" s="17" t="s">
        <v>37</v>
      </c>
      <c r="B139" s="18" t="s">
        <v>194</v>
      </c>
      <c r="C139" s="19" t="s">
        <v>54</v>
      </c>
      <c r="D139" s="25" t="str">
        <f t="shared" si="1"/>
        <v>0</v>
      </c>
      <c r="E139" s="25" t="str">
        <f t="shared" si="8"/>
        <v>0</v>
      </c>
      <c r="F139" s="26" t="str">
        <f t="shared" si="9"/>
        <v>0</v>
      </c>
      <c r="G139" s="27" t="str">
        <f t="shared" si="10"/>
        <v>0</v>
      </c>
      <c r="H139" s="28">
        <v>1843521.55</v>
      </c>
      <c r="I139" s="18"/>
      <c r="J139" s="18"/>
      <c r="L139" s="16"/>
    </row>
    <row r="140">
      <c r="A140" s="17" t="s">
        <v>37</v>
      </c>
      <c r="B140" s="18" t="s">
        <v>195</v>
      </c>
      <c r="C140" s="19" t="s">
        <v>54</v>
      </c>
      <c r="D140" s="25" t="str">
        <f t="shared" si="1"/>
        <v>0</v>
      </c>
      <c r="E140" s="25" t="str">
        <f t="shared" si="8"/>
        <v>0</v>
      </c>
      <c r="F140" s="26" t="str">
        <f t="shared" si="9"/>
        <v>0</v>
      </c>
      <c r="G140" s="27" t="str">
        <f t="shared" si="10"/>
        <v>0</v>
      </c>
      <c r="H140" s="28">
        <v>1832556.8262995398</v>
      </c>
      <c r="I140" s="18"/>
      <c r="J140" s="18"/>
      <c r="L140" s="16"/>
    </row>
    <row r="141">
      <c r="A141" s="17" t="s">
        <v>37</v>
      </c>
      <c r="B141" s="18" t="s">
        <v>196</v>
      </c>
      <c r="C141" s="19" t="s">
        <v>54</v>
      </c>
      <c r="D141" s="25" t="str">
        <f t="shared" si="1"/>
        <v>0</v>
      </c>
      <c r="E141" s="25" t="str">
        <f t="shared" si="8"/>
        <v>0</v>
      </c>
      <c r="F141" s="26" t="str">
        <f t="shared" si="9"/>
        <v>0</v>
      </c>
      <c r="G141" s="27" t="str">
        <f t="shared" si="10"/>
        <v>0</v>
      </c>
      <c r="H141" s="28">
        <v>1825528.64950954</v>
      </c>
      <c r="I141" s="18"/>
      <c r="J141" s="18"/>
      <c r="L141" s="16"/>
    </row>
    <row r="142">
      <c r="A142" s="17" t="s">
        <v>37</v>
      </c>
      <c r="B142" s="18" t="s">
        <v>197</v>
      </c>
      <c r="C142" s="19" t="s">
        <v>54</v>
      </c>
      <c r="D142" s="25" t="str">
        <f t="shared" si="1"/>
        <v>0</v>
      </c>
      <c r="E142" s="25" t="str">
        <f t="shared" si="8"/>
        <v>0</v>
      </c>
      <c r="F142" s="26" t="str">
        <f t="shared" si="9"/>
        <v>0</v>
      </c>
      <c r="G142" s="27" t="str">
        <f t="shared" si="10"/>
        <v>0</v>
      </c>
      <c r="H142" s="28">
        <v>1822718.452243</v>
      </c>
      <c r="I142" s="18"/>
      <c r="J142" s="18"/>
      <c r="L142" s="16"/>
    </row>
    <row r="143">
      <c r="A143" s="17" t="s">
        <v>37</v>
      </c>
      <c r="B143" s="18" t="s">
        <v>198</v>
      </c>
      <c r="C143" s="19" t="s">
        <v>54</v>
      </c>
      <c r="D143" s="25" t="str">
        <f t="shared" si="1"/>
        <v>0</v>
      </c>
      <c r="E143" s="25" t="str">
        <f t="shared" si="8"/>
        <v>0</v>
      </c>
      <c r="F143" s="26" t="str">
        <f t="shared" si="9"/>
        <v>0</v>
      </c>
      <c r="G143" s="27" t="str">
        <f t="shared" si="10"/>
        <v>0</v>
      </c>
      <c r="H143" s="28">
        <v>1813056.43447787</v>
      </c>
      <c r="I143" s="18"/>
      <c r="J143" s="18"/>
      <c r="L143" s="16"/>
    </row>
    <row r="144">
      <c r="A144" s="17" t="s">
        <v>37</v>
      </c>
      <c r="B144" s="18" t="s">
        <v>199</v>
      </c>
      <c r="C144" s="19" t="s">
        <v>54</v>
      </c>
      <c r="D144" s="25" t="str">
        <f t="shared" si="1"/>
        <v>Occidental</v>
      </c>
      <c r="E144" s="25" t="str">
        <f t="shared" si="8"/>
        <v>0</v>
      </c>
      <c r="F144" s="26" t="str">
        <f t="shared" si="9"/>
        <v>OCCIDENTAL PETROLEUM CORP COM USD0.20</v>
      </c>
      <c r="G144" s="27">
        <f t="shared" si="10"/>
        <v>1813039.736</v>
      </c>
      <c r="H144" s="28">
        <v>1813039.73645475</v>
      </c>
      <c r="I144" s="18"/>
      <c r="J144" s="18"/>
      <c r="L144" s="16"/>
    </row>
    <row r="145">
      <c r="A145" s="17" t="s">
        <v>37</v>
      </c>
      <c r="B145" s="18" t="s">
        <v>200</v>
      </c>
      <c r="C145" s="19" t="s">
        <v>54</v>
      </c>
      <c r="D145" s="25" t="str">
        <f t="shared" si="1"/>
        <v>0</v>
      </c>
      <c r="E145" s="25" t="str">
        <f t="shared" si="8"/>
        <v>0</v>
      </c>
      <c r="F145" s="26" t="str">
        <f t="shared" si="9"/>
        <v>0</v>
      </c>
      <c r="G145" s="27" t="str">
        <f t="shared" si="10"/>
        <v>0</v>
      </c>
      <c r="H145" s="28">
        <v>1784267.8079069</v>
      </c>
      <c r="I145" s="18"/>
      <c r="J145" s="18"/>
      <c r="L145" s="16"/>
    </row>
    <row r="146">
      <c r="A146" s="17" t="s">
        <v>37</v>
      </c>
      <c r="B146" s="18" t="s">
        <v>201</v>
      </c>
      <c r="C146" s="19" t="s">
        <v>54</v>
      </c>
      <c r="D146" s="25" t="str">
        <f t="shared" si="1"/>
        <v>0</v>
      </c>
      <c r="E146" s="25" t="str">
        <f t="shared" si="8"/>
        <v>0</v>
      </c>
      <c r="F146" s="26" t="str">
        <f t="shared" si="9"/>
        <v>0</v>
      </c>
      <c r="G146" s="27" t="str">
        <f t="shared" si="10"/>
        <v>0</v>
      </c>
      <c r="H146" s="28">
        <v>1783966.94843346</v>
      </c>
      <c r="I146" s="18"/>
      <c r="J146" s="18"/>
      <c r="L146" s="16"/>
    </row>
    <row r="147">
      <c r="A147" s="17" t="s">
        <v>37</v>
      </c>
      <c r="B147" s="18" t="s">
        <v>202</v>
      </c>
      <c r="C147" s="19" t="s">
        <v>54</v>
      </c>
      <c r="D147" s="25" t="str">
        <f t="shared" si="1"/>
        <v>0</v>
      </c>
      <c r="E147" s="25" t="str">
        <f t="shared" si="8"/>
        <v>0</v>
      </c>
      <c r="F147" s="26" t="str">
        <f t="shared" si="9"/>
        <v>0</v>
      </c>
      <c r="G147" s="27" t="str">
        <f t="shared" si="10"/>
        <v>0</v>
      </c>
      <c r="H147" s="28">
        <v>1779236.3559226259</v>
      </c>
      <c r="I147" s="18"/>
      <c r="J147" s="18"/>
      <c r="L147" s="16"/>
    </row>
    <row r="148">
      <c r="A148" s="17" t="s">
        <v>37</v>
      </c>
      <c r="B148" s="18" t="s">
        <v>203</v>
      </c>
      <c r="C148" s="19" t="s">
        <v>54</v>
      </c>
      <c r="D148" s="25" t="str">
        <f t="shared" si="1"/>
        <v>0</v>
      </c>
      <c r="E148" s="25" t="str">
        <f t="shared" si="8"/>
        <v>0</v>
      </c>
      <c r="F148" s="26" t="str">
        <f t="shared" si="9"/>
        <v>0</v>
      </c>
      <c r="G148" s="27" t="str">
        <f t="shared" si="10"/>
        <v>0</v>
      </c>
      <c r="H148" s="28">
        <v>1771334.256195</v>
      </c>
      <c r="I148" s="18"/>
      <c r="J148" s="18"/>
      <c r="L148" s="16"/>
    </row>
    <row r="149">
      <c r="A149" s="17" t="s">
        <v>37</v>
      </c>
      <c r="B149" s="18" t="s">
        <v>204</v>
      </c>
      <c r="C149" s="19" t="s">
        <v>54</v>
      </c>
      <c r="D149" s="25" t="str">
        <f t="shared" si="1"/>
        <v>0</v>
      </c>
      <c r="E149" s="25" t="str">
        <f t="shared" si="8"/>
        <v>0</v>
      </c>
      <c r="F149" s="26" t="str">
        <f t="shared" si="9"/>
        <v>0</v>
      </c>
      <c r="G149" s="27" t="str">
        <f t="shared" si="10"/>
        <v>0</v>
      </c>
      <c r="H149" s="28">
        <v>1765591.10400816</v>
      </c>
      <c r="I149" s="18"/>
      <c r="J149" s="18"/>
      <c r="L149" s="16"/>
    </row>
    <row r="150">
      <c r="A150" s="17" t="s">
        <v>37</v>
      </c>
      <c r="B150" s="18" t="s">
        <v>205</v>
      </c>
      <c r="C150" s="19" t="s">
        <v>54</v>
      </c>
      <c r="D150" s="25" t="str">
        <f t="shared" si="1"/>
        <v>0</v>
      </c>
      <c r="E150" s="25" t="str">
        <f t="shared" si="8"/>
        <v>0</v>
      </c>
      <c r="F150" s="26" t="str">
        <f t="shared" si="9"/>
        <v>0</v>
      </c>
      <c r="G150" s="27" t="str">
        <f t="shared" si="10"/>
        <v>0</v>
      </c>
      <c r="H150" s="28">
        <v>1758224.11139415</v>
      </c>
      <c r="I150" s="18"/>
      <c r="J150" s="18"/>
      <c r="L150" s="16"/>
    </row>
    <row r="151">
      <c r="A151" s="17" t="s">
        <v>37</v>
      </c>
      <c r="B151" s="18" t="s">
        <v>206</v>
      </c>
      <c r="C151" s="19" t="s">
        <v>54</v>
      </c>
      <c r="D151" s="25" t="str">
        <f t="shared" si="1"/>
        <v>0</v>
      </c>
      <c r="E151" s="25" t="str">
        <f t="shared" si="8"/>
        <v>0</v>
      </c>
      <c r="F151" s="26" t="str">
        <f t="shared" si="9"/>
        <v>0</v>
      </c>
      <c r="G151" s="27" t="str">
        <f t="shared" si="10"/>
        <v>0</v>
      </c>
      <c r="H151" s="28">
        <v>1757267.45716111</v>
      </c>
      <c r="I151" s="18"/>
      <c r="J151" s="18"/>
      <c r="L151" s="16"/>
    </row>
    <row r="152">
      <c r="A152" s="17" t="s">
        <v>37</v>
      </c>
      <c r="B152" s="18" t="s">
        <v>207</v>
      </c>
      <c r="C152" s="19" t="s">
        <v>54</v>
      </c>
      <c r="D152" s="25" t="str">
        <f t="shared" si="1"/>
        <v>0</v>
      </c>
      <c r="E152" s="25" t="str">
        <f t="shared" si="8"/>
        <v>0</v>
      </c>
      <c r="F152" s="26" t="str">
        <f t="shared" si="9"/>
        <v>0</v>
      </c>
      <c r="G152" s="27" t="str">
        <f t="shared" si="10"/>
        <v>0</v>
      </c>
      <c r="H152" s="28">
        <v>1755778.513986741</v>
      </c>
      <c r="I152" s="18"/>
      <c r="J152" s="18"/>
      <c r="L152" s="16"/>
    </row>
    <row r="153">
      <c r="A153" s="17" t="s">
        <v>37</v>
      </c>
      <c r="B153" s="18" t="s">
        <v>208</v>
      </c>
      <c r="C153" s="19" t="s">
        <v>54</v>
      </c>
      <c r="D153" s="25" t="str">
        <f t="shared" si="1"/>
        <v>0</v>
      </c>
      <c r="E153" s="25" t="str">
        <f t="shared" si="8"/>
        <v>0</v>
      </c>
      <c r="F153" s="26" t="str">
        <f t="shared" si="9"/>
        <v>0</v>
      </c>
      <c r="G153" s="27" t="str">
        <f t="shared" si="10"/>
        <v>0</v>
      </c>
      <c r="H153" s="28">
        <v>1737923.50507149</v>
      </c>
      <c r="I153" s="18"/>
      <c r="J153" s="18"/>
      <c r="L153" s="16"/>
    </row>
    <row r="154">
      <c r="A154" s="17" t="s">
        <v>37</v>
      </c>
      <c r="B154" s="18" t="s">
        <v>209</v>
      </c>
      <c r="C154" s="19" t="s">
        <v>54</v>
      </c>
      <c r="D154" s="25" t="str">
        <f t="shared" si="1"/>
        <v>0</v>
      </c>
      <c r="E154" s="25" t="str">
        <f t="shared" si="8"/>
        <v>0</v>
      </c>
      <c r="F154" s="26" t="str">
        <f t="shared" si="9"/>
        <v>0</v>
      </c>
      <c r="G154" s="27" t="str">
        <f t="shared" si="10"/>
        <v>0</v>
      </c>
      <c r="H154" s="28">
        <v>1726474.54787338</v>
      </c>
      <c r="I154" s="18"/>
      <c r="J154" s="18"/>
      <c r="L154" s="16"/>
    </row>
    <row r="155">
      <c r="A155" s="17" t="s">
        <v>37</v>
      </c>
      <c r="B155" s="18" t="s">
        <v>210</v>
      </c>
      <c r="C155" s="19" t="s">
        <v>54</v>
      </c>
      <c r="D155" s="25" t="str">
        <f t="shared" si="1"/>
        <v>0</v>
      </c>
      <c r="E155" s="25" t="str">
        <f t="shared" si="8"/>
        <v>0</v>
      </c>
      <c r="F155" s="26" t="str">
        <f t="shared" si="9"/>
        <v>0</v>
      </c>
      <c r="G155" s="27" t="str">
        <f t="shared" si="10"/>
        <v>0</v>
      </c>
      <c r="H155" s="28">
        <v>1717913.30327209</v>
      </c>
      <c r="I155" s="18"/>
      <c r="J155" s="18"/>
      <c r="L155" s="16"/>
    </row>
    <row r="156">
      <c r="A156" s="17" t="s">
        <v>37</v>
      </c>
      <c r="B156" s="18" t="s">
        <v>211</v>
      </c>
      <c r="C156" s="19" t="s">
        <v>54</v>
      </c>
      <c r="D156" s="25" t="str">
        <f t="shared" si="1"/>
        <v>0</v>
      </c>
      <c r="E156" s="25" t="str">
        <f t="shared" si="8"/>
        <v>0</v>
      </c>
      <c r="F156" s="26" t="str">
        <f t="shared" si="9"/>
        <v>0</v>
      </c>
      <c r="G156" s="27" t="str">
        <f t="shared" si="10"/>
        <v>0</v>
      </c>
      <c r="H156" s="28">
        <v>1709010.28139134</v>
      </c>
      <c r="I156" s="18"/>
      <c r="J156" s="18"/>
      <c r="L156" s="16"/>
    </row>
    <row r="157">
      <c r="A157" s="17" t="s">
        <v>37</v>
      </c>
      <c r="B157" s="18" t="s">
        <v>212</v>
      </c>
      <c r="C157" s="19" t="s">
        <v>54</v>
      </c>
      <c r="D157" s="25" t="str">
        <f t="shared" si="1"/>
        <v>0</v>
      </c>
      <c r="E157" s="25" t="str">
        <f t="shared" si="8"/>
        <v>0</v>
      </c>
      <c r="F157" s="26" t="str">
        <f t="shared" si="9"/>
        <v>0</v>
      </c>
      <c r="G157" s="27" t="str">
        <f t="shared" si="10"/>
        <v>0</v>
      </c>
      <c r="H157" s="28">
        <v>1707659.79471766</v>
      </c>
      <c r="I157" s="18"/>
      <c r="J157" s="18"/>
      <c r="L157" s="16"/>
    </row>
    <row r="158">
      <c r="A158" s="17" t="s">
        <v>37</v>
      </c>
      <c r="B158" s="18" t="s">
        <v>213</v>
      </c>
      <c r="C158" s="19" t="s">
        <v>54</v>
      </c>
      <c r="D158" s="25" t="str">
        <f t="shared" si="1"/>
        <v>0</v>
      </c>
      <c r="E158" s="25" t="str">
        <f t="shared" si="8"/>
        <v>0</v>
      </c>
      <c r="F158" s="26" t="str">
        <f t="shared" si="9"/>
        <v>0</v>
      </c>
      <c r="G158" s="27" t="str">
        <f t="shared" si="10"/>
        <v>0</v>
      </c>
      <c r="H158" s="28">
        <v>1690057.600311477</v>
      </c>
      <c r="I158" s="18"/>
      <c r="J158" s="18"/>
      <c r="L158" s="16"/>
    </row>
    <row r="159">
      <c r="A159" s="17" t="s">
        <v>37</v>
      </c>
      <c r="B159" s="18" t="s">
        <v>214</v>
      </c>
      <c r="C159" s="19" t="s">
        <v>54</v>
      </c>
      <c r="D159" s="25" t="str">
        <f t="shared" si="1"/>
        <v>0</v>
      </c>
      <c r="E159" s="25" t="str">
        <f t="shared" si="8"/>
        <v>0</v>
      </c>
      <c r="F159" s="26" t="str">
        <f t="shared" si="9"/>
        <v>0</v>
      </c>
      <c r="G159" s="27" t="str">
        <f t="shared" si="10"/>
        <v>0</v>
      </c>
      <c r="H159" s="28">
        <v>1687478.99790572</v>
      </c>
      <c r="I159" s="18"/>
      <c r="J159" s="18"/>
      <c r="L159" s="16"/>
    </row>
    <row r="160">
      <c r="A160" s="17" t="s">
        <v>37</v>
      </c>
      <c r="B160" s="18" t="s">
        <v>215</v>
      </c>
      <c r="C160" s="19" t="s">
        <v>54</v>
      </c>
      <c r="D160" s="25" t="str">
        <f t="shared" si="1"/>
        <v>0</v>
      </c>
      <c r="E160" s="25" t="str">
        <f t="shared" si="8"/>
        <v>0</v>
      </c>
      <c r="F160" s="26" t="str">
        <f t="shared" si="9"/>
        <v>0</v>
      </c>
      <c r="G160" s="27" t="str">
        <f t="shared" si="10"/>
        <v>0</v>
      </c>
      <c r="H160" s="28">
        <v>1681120.130692315</v>
      </c>
      <c r="I160" s="18"/>
      <c r="J160" s="18"/>
      <c r="L160" s="16"/>
    </row>
    <row r="161">
      <c r="A161" s="17" t="s">
        <v>37</v>
      </c>
      <c r="B161" s="18" t="s">
        <v>216</v>
      </c>
      <c r="C161" s="19" t="s">
        <v>54</v>
      </c>
      <c r="D161" s="25" t="str">
        <f t="shared" si="1"/>
        <v>0</v>
      </c>
      <c r="E161" s="25" t="str">
        <f t="shared" si="8"/>
        <v>0</v>
      </c>
      <c r="F161" s="26" t="str">
        <f t="shared" si="9"/>
        <v>0</v>
      </c>
      <c r="G161" s="27" t="str">
        <f t="shared" si="10"/>
        <v>0</v>
      </c>
      <c r="H161" s="28">
        <v>1674067.2</v>
      </c>
      <c r="I161" s="18"/>
      <c r="J161" s="18"/>
      <c r="L161" s="16"/>
    </row>
    <row r="162">
      <c r="A162" s="17" t="s">
        <v>37</v>
      </c>
      <c r="B162" s="18" t="s">
        <v>217</v>
      </c>
      <c r="C162" s="19" t="s">
        <v>54</v>
      </c>
      <c r="D162" s="25" t="str">
        <f t="shared" si="1"/>
        <v>0</v>
      </c>
      <c r="E162" s="25" t="str">
        <f t="shared" si="8"/>
        <v>0</v>
      </c>
      <c r="F162" s="26" t="str">
        <f t="shared" si="9"/>
        <v>0</v>
      </c>
      <c r="G162" s="27" t="str">
        <f t="shared" si="10"/>
        <v>0</v>
      </c>
      <c r="H162" s="28">
        <v>1668329.28307484</v>
      </c>
      <c r="I162" s="18"/>
      <c r="J162" s="18"/>
      <c r="L162" s="16"/>
    </row>
    <row r="163">
      <c r="A163" s="17" t="s">
        <v>37</v>
      </c>
      <c r="B163" s="18" t="s">
        <v>218</v>
      </c>
      <c r="C163" s="19" t="s">
        <v>54</v>
      </c>
      <c r="D163" s="25" t="str">
        <f t="shared" si="1"/>
        <v>0</v>
      </c>
      <c r="E163" s="25" t="str">
        <f t="shared" si="8"/>
        <v>0</v>
      </c>
      <c r="F163" s="26" t="str">
        <f t="shared" si="9"/>
        <v>0</v>
      </c>
      <c r="G163" s="27" t="str">
        <f t="shared" si="10"/>
        <v>0</v>
      </c>
      <c r="H163" s="28">
        <v>1646700.0</v>
      </c>
      <c r="I163" s="18"/>
      <c r="J163" s="18"/>
      <c r="L163" s="16"/>
    </row>
    <row r="164">
      <c r="A164" s="17" t="s">
        <v>37</v>
      </c>
      <c r="B164" s="18" t="s">
        <v>219</v>
      </c>
      <c r="C164" s="19" t="s">
        <v>54</v>
      </c>
      <c r="D164" s="25" t="str">
        <f t="shared" si="1"/>
        <v>0</v>
      </c>
      <c r="E164" s="25" t="str">
        <f t="shared" si="8"/>
        <v>0</v>
      </c>
      <c r="F164" s="26" t="str">
        <f t="shared" si="9"/>
        <v>0</v>
      </c>
      <c r="G164" s="27" t="str">
        <f t="shared" si="10"/>
        <v>0</v>
      </c>
      <c r="H164" s="28">
        <v>1630137.08858118</v>
      </c>
      <c r="I164" s="18"/>
      <c r="J164" s="18"/>
      <c r="L164" s="16"/>
    </row>
    <row r="165">
      <c r="A165" s="17" t="s">
        <v>37</v>
      </c>
      <c r="B165" s="18" t="s">
        <v>220</v>
      </c>
      <c r="C165" s="19" t="s">
        <v>54</v>
      </c>
      <c r="D165" s="25" t="str">
        <f t="shared" si="1"/>
        <v>0</v>
      </c>
      <c r="E165" s="25" t="str">
        <f t="shared" si="8"/>
        <v>0</v>
      </c>
      <c r="F165" s="26" t="str">
        <f t="shared" si="9"/>
        <v>0</v>
      </c>
      <c r="G165" s="27" t="str">
        <f t="shared" si="10"/>
        <v>0</v>
      </c>
      <c r="H165" s="28">
        <v>1626982.38708885</v>
      </c>
      <c r="I165" s="18"/>
      <c r="J165" s="18"/>
      <c r="L165" s="16"/>
    </row>
    <row r="166">
      <c r="A166" s="17" t="s">
        <v>37</v>
      </c>
      <c r="B166" s="18" t="s">
        <v>221</v>
      </c>
      <c r="C166" s="19" t="s">
        <v>54</v>
      </c>
      <c r="D166" s="25" t="str">
        <f t="shared" si="1"/>
        <v>0</v>
      </c>
      <c r="E166" s="25" t="str">
        <f t="shared" si="8"/>
        <v>0</v>
      </c>
      <c r="F166" s="26" t="str">
        <f t="shared" si="9"/>
        <v>0</v>
      </c>
      <c r="G166" s="27" t="str">
        <f t="shared" si="10"/>
        <v>0</v>
      </c>
      <c r="H166" s="28">
        <v>1620066.62971197</v>
      </c>
      <c r="I166" s="18"/>
      <c r="J166" s="18"/>
      <c r="L166" s="16"/>
    </row>
    <row r="167">
      <c r="A167" s="17" t="s">
        <v>37</v>
      </c>
      <c r="B167" s="18" t="s">
        <v>222</v>
      </c>
      <c r="C167" s="19" t="s">
        <v>54</v>
      </c>
      <c r="D167" s="25" t="str">
        <f t="shared" si="1"/>
        <v>0</v>
      </c>
      <c r="E167" s="25" t="str">
        <f t="shared" si="8"/>
        <v>0</v>
      </c>
      <c r="F167" s="26" t="str">
        <f t="shared" si="9"/>
        <v>0</v>
      </c>
      <c r="G167" s="27" t="str">
        <f t="shared" si="10"/>
        <v>0</v>
      </c>
      <c r="H167" s="28">
        <v>1619023.60469221</v>
      </c>
      <c r="I167" s="18"/>
      <c r="J167" s="18"/>
      <c r="L167" s="16"/>
    </row>
    <row r="168">
      <c r="A168" s="17" t="s">
        <v>37</v>
      </c>
      <c r="B168" s="18" t="s">
        <v>223</v>
      </c>
      <c r="C168" s="19" t="s">
        <v>54</v>
      </c>
      <c r="D168" s="25" t="str">
        <f t="shared" si="1"/>
        <v>0</v>
      </c>
      <c r="E168" s="25" t="str">
        <f t="shared" si="8"/>
        <v>0</v>
      </c>
      <c r="F168" s="26" t="str">
        <f t="shared" si="9"/>
        <v>0</v>
      </c>
      <c r="G168" s="27" t="str">
        <f t="shared" si="10"/>
        <v>0</v>
      </c>
      <c r="H168" s="28">
        <v>1602120.0</v>
      </c>
      <c r="I168" s="18"/>
      <c r="J168" s="18"/>
      <c r="L168" s="16"/>
    </row>
    <row r="169">
      <c r="A169" s="17" t="s">
        <v>37</v>
      </c>
      <c r="B169" s="18" t="s">
        <v>224</v>
      </c>
      <c r="C169" s="19" t="s">
        <v>54</v>
      </c>
      <c r="D169" s="25" t="str">
        <f t="shared" si="1"/>
        <v>0</v>
      </c>
      <c r="E169" s="25" t="str">
        <f t="shared" si="8"/>
        <v>0</v>
      </c>
      <c r="F169" s="26" t="str">
        <f t="shared" si="9"/>
        <v>0</v>
      </c>
      <c r="G169" s="27" t="str">
        <f t="shared" si="10"/>
        <v>0</v>
      </c>
      <c r="H169" s="28">
        <v>1601931.97210004</v>
      </c>
      <c r="I169" s="18"/>
      <c r="J169" s="18"/>
      <c r="L169" s="16"/>
    </row>
    <row r="170">
      <c r="A170" s="17" t="s">
        <v>37</v>
      </c>
      <c r="B170" s="18" t="s">
        <v>225</v>
      </c>
      <c r="C170" s="19" t="s">
        <v>54</v>
      </c>
      <c r="D170" s="25" t="str">
        <f t="shared" si="1"/>
        <v>0</v>
      </c>
      <c r="E170" s="25" t="str">
        <f t="shared" si="8"/>
        <v>0</v>
      </c>
      <c r="F170" s="26" t="str">
        <f t="shared" si="9"/>
        <v>0</v>
      </c>
      <c r="G170" s="27" t="str">
        <f t="shared" si="10"/>
        <v>0</v>
      </c>
      <c r="H170" s="28">
        <v>1600193.168</v>
      </c>
      <c r="I170" s="18"/>
      <c r="J170" s="18"/>
      <c r="L170" s="16"/>
    </row>
    <row r="171">
      <c r="A171" s="17" t="s">
        <v>37</v>
      </c>
      <c r="B171" s="18" t="s">
        <v>226</v>
      </c>
      <c r="C171" s="19" t="s">
        <v>54</v>
      </c>
      <c r="D171" s="25" t="str">
        <f t="shared" si="1"/>
        <v>0</v>
      </c>
      <c r="E171" s="25" t="str">
        <f t="shared" si="8"/>
        <v>0</v>
      </c>
      <c r="F171" s="26" t="str">
        <f t="shared" si="9"/>
        <v>0</v>
      </c>
      <c r="G171" s="27" t="str">
        <f t="shared" si="10"/>
        <v>0</v>
      </c>
      <c r="H171" s="28">
        <v>1599327.6479925006</v>
      </c>
      <c r="I171" s="18"/>
      <c r="J171" s="18"/>
      <c r="L171" s="16"/>
    </row>
    <row r="172">
      <c r="A172" s="17" t="s">
        <v>37</v>
      </c>
      <c r="B172" s="18" t="s">
        <v>227</v>
      </c>
      <c r="C172" s="19" t="s">
        <v>54</v>
      </c>
      <c r="D172" s="25" t="str">
        <f t="shared" si="1"/>
        <v>0</v>
      </c>
      <c r="E172" s="25" t="str">
        <f t="shared" si="8"/>
        <v>0</v>
      </c>
      <c r="F172" s="26" t="str">
        <f t="shared" si="9"/>
        <v>0</v>
      </c>
      <c r="G172" s="27" t="str">
        <f t="shared" si="10"/>
        <v>0</v>
      </c>
      <c r="H172" s="28">
        <v>1597830.529623776</v>
      </c>
      <c r="I172" s="18"/>
      <c r="J172" s="18"/>
      <c r="L172" s="16"/>
    </row>
    <row r="173">
      <c r="A173" s="17" t="s">
        <v>37</v>
      </c>
      <c r="B173" s="18" t="s">
        <v>228</v>
      </c>
      <c r="C173" s="19" t="s">
        <v>54</v>
      </c>
      <c r="D173" s="25" t="str">
        <f t="shared" si="1"/>
        <v>0</v>
      </c>
      <c r="E173" s="25" t="str">
        <f t="shared" si="8"/>
        <v>0</v>
      </c>
      <c r="F173" s="26" t="str">
        <f t="shared" si="9"/>
        <v>0</v>
      </c>
      <c r="G173" s="27" t="str">
        <f t="shared" si="10"/>
        <v>0</v>
      </c>
      <c r="H173" s="28">
        <v>1588802.83563136</v>
      </c>
      <c r="I173" s="18"/>
      <c r="J173" s="18"/>
      <c r="L173" s="16"/>
    </row>
    <row r="174">
      <c r="A174" s="17" t="s">
        <v>37</v>
      </c>
      <c r="B174" s="18" t="s">
        <v>229</v>
      </c>
      <c r="C174" s="19" t="s">
        <v>54</v>
      </c>
      <c r="D174" s="25" t="str">
        <f t="shared" si="1"/>
        <v>0</v>
      </c>
      <c r="E174" s="25" t="str">
        <f t="shared" si="8"/>
        <v>0</v>
      </c>
      <c r="F174" s="26" t="str">
        <f t="shared" si="9"/>
        <v>0</v>
      </c>
      <c r="G174" s="27" t="str">
        <f t="shared" si="10"/>
        <v>0</v>
      </c>
      <c r="H174" s="28">
        <v>1588799.52</v>
      </c>
      <c r="I174" s="18"/>
      <c r="J174" s="18"/>
      <c r="L174" s="16"/>
    </row>
    <row r="175">
      <c r="A175" s="17" t="s">
        <v>37</v>
      </c>
      <c r="B175" s="18" t="s">
        <v>230</v>
      </c>
      <c r="C175" s="19" t="s">
        <v>54</v>
      </c>
      <c r="D175" s="25" t="str">
        <f t="shared" si="1"/>
        <v>0</v>
      </c>
      <c r="E175" s="25" t="str">
        <f t="shared" si="8"/>
        <v>0</v>
      </c>
      <c r="F175" s="26" t="str">
        <f t="shared" si="9"/>
        <v>0</v>
      </c>
      <c r="G175" s="27" t="str">
        <f t="shared" si="10"/>
        <v>0</v>
      </c>
      <c r="H175" s="28">
        <v>1578354.8816125</v>
      </c>
      <c r="I175" s="18"/>
      <c r="J175" s="18"/>
      <c r="L175" s="16"/>
    </row>
    <row r="176">
      <c r="A176" s="17" t="s">
        <v>37</v>
      </c>
      <c r="B176" s="18" t="s">
        <v>231</v>
      </c>
      <c r="C176" s="19" t="s">
        <v>54</v>
      </c>
      <c r="D176" s="25" t="str">
        <f t="shared" si="1"/>
        <v>0</v>
      </c>
      <c r="E176" s="25" t="str">
        <f t="shared" si="8"/>
        <v>0</v>
      </c>
      <c r="F176" s="26" t="str">
        <f t="shared" si="9"/>
        <v>0</v>
      </c>
      <c r="G176" s="27" t="str">
        <f t="shared" si="10"/>
        <v>0</v>
      </c>
      <c r="H176" s="28">
        <v>1569370.95</v>
      </c>
      <c r="I176" s="18"/>
      <c r="J176" s="18"/>
      <c r="L176" s="16"/>
    </row>
    <row r="177">
      <c r="A177" s="17" t="s">
        <v>37</v>
      </c>
      <c r="B177" s="18" t="s">
        <v>232</v>
      </c>
      <c r="C177" s="19" t="s">
        <v>54</v>
      </c>
      <c r="D177" s="25" t="str">
        <f t="shared" si="1"/>
        <v>0</v>
      </c>
      <c r="E177" s="25" t="str">
        <f t="shared" si="8"/>
        <v>0</v>
      </c>
      <c r="F177" s="26" t="str">
        <f t="shared" si="9"/>
        <v>0</v>
      </c>
      <c r="G177" s="27" t="str">
        <f t="shared" si="10"/>
        <v>0</v>
      </c>
      <c r="H177" s="28">
        <v>1564534.09998035</v>
      </c>
      <c r="I177" s="18"/>
      <c r="J177" s="18"/>
      <c r="L177" s="16"/>
    </row>
    <row r="178">
      <c r="A178" s="17" t="s">
        <v>37</v>
      </c>
      <c r="B178" s="18" t="s">
        <v>233</v>
      </c>
      <c r="C178" s="19" t="s">
        <v>54</v>
      </c>
      <c r="D178" s="25" t="str">
        <f t="shared" si="1"/>
        <v>0</v>
      </c>
      <c r="E178" s="25" t="str">
        <f t="shared" si="8"/>
        <v>0</v>
      </c>
      <c r="F178" s="26" t="str">
        <f t="shared" si="9"/>
        <v>0</v>
      </c>
      <c r="G178" s="27" t="str">
        <f t="shared" si="10"/>
        <v>0</v>
      </c>
      <c r="H178" s="28">
        <v>1563838.4</v>
      </c>
      <c r="I178" s="18"/>
      <c r="J178" s="18"/>
      <c r="L178" s="16"/>
    </row>
    <row r="179">
      <c r="A179" s="17" t="s">
        <v>37</v>
      </c>
      <c r="B179" s="18" t="s">
        <v>234</v>
      </c>
      <c r="C179" s="19" t="s">
        <v>54</v>
      </c>
      <c r="D179" s="25" t="str">
        <f t="shared" si="1"/>
        <v>0</v>
      </c>
      <c r="E179" s="25" t="str">
        <f t="shared" si="8"/>
        <v>0</v>
      </c>
      <c r="F179" s="26" t="str">
        <f t="shared" si="9"/>
        <v>0</v>
      </c>
      <c r="G179" s="27" t="str">
        <f t="shared" si="10"/>
        <v>0</v>
      </c>
      <c r="H179" s="28">
        <v>1563038.09968086</v>
      </c>
      <c r="I179" s="18"/>
      <c r="J179" s="18"/>
      <c r="L179" s="16"/>
    </row>
    <row r="180">
      <c r="A180" s="17" t="s">
        <v>37</v>
      </c>
      <c r="B180" s="18" t="s">
        <v>235</v>
      </c>
      <c r="C180" s="19" t="s">
        <v>54</v>
      </c>
      <c r="D180" s="25" t="str">
        <f t="shared" si="1"/>
        <v>0</v>
      </c>
      <c r="E180" s="25" t="str">
        <f t="shared" si="8"/>
        <v>0</v>
      </c>
      <c r="F180" s="26" t="str">
        <f t="shared" si="9"/>
        <v>0</v>
      </c>
      <c r="G180" s="27" t="str">
        <f t="shared" si="10"/>
        <v>0</v>
      </c>
      <c r="H180" s="28">
        <v>1549084.55526358</v>
      </c>
      <c r="I180" s="18"/>
      <c r="J180" s="18"/>
      <c r="L180" s="16"/>
    </row>
    <row r="181">
      <c r="A181" s="17" t="s">
        <v>37</v>
      </c>
      <c r="B181" s="18" t="s">
        <v>236</v>
      </c>
      <c r="C181" s="19" t="s">
        <v>54</v>
      </c>
      <c r="D181" s="25" t="str">
        <f t="shared" si="1"/>
        <v>Anadarko Petroleum </v>
      </c>
      <c r="E181" s="25" t="str">
        <f t="shared" si="8"/>
        <v>0</v>
      </c>
      <c r="F181" s="26" t="str">
        <f t="shared" si="9"/>
        <v>ANADARKO PETROLEUM CORP COMMON STOCK USD 0.1</v>
      </c>
      <c r="G181" s="27">
        <f t="shared" si="10"/>
        <v>1545549.774</v>
      </c>
      <c r="H181" s="28">
        <v>1545549.77391776</v>
      </c>
      <c r="I181" s="18"/>
      <c r="J181" s="18"/>
      <c r="L181" s="16"/>
    </row>
    <row r="182">
      <c r="A182" s="17" t="s">
        <v>37</v>
      </c>
      <c r="B182" s="18" t="s">
        <v>237</v>
      </c>
      <c r="C182" s="19" t="s">
        <v>54</v>
      </c>
      <c r="D182" s="25" t="str">
        <f t="shared" si="1"/>
        <v>Statoil </v>
      </c>
      <c r="E182" s="25" t="str">
        <f t="shared" si="8"/>
        <v>0</v>
      </c>
      <c r="F182" s="26" t="str">
        <f t="shared" si="9"/>
        <v>STATOIL ASA NOK2.50</v>
      </c>
      <c r="G182" s="27">
        <f t="shared" si="10"/>
        <v>1534838.295</v>
      </c>
      <c r="H182" s="28">
        <v>1534838.295429003</v>
      </c>
      <c r="I182" s="18"/>
      <c r="J182" s="18"/>
      <c r="L182" s="16"/>
    </row>
    <row r="183">
      <c r="A183" s="17" t="s">
        <v>37</v>
      </c>
      <c r="B183" s="18" t="s">
        <v>238</v>
      </c>
      <c r="C183" s="19" t="s">
        <v>54</v>
      </c>
      <c r="D183" s="25" t="str">
        <f t="shared" si="1"/>
        <v>0</v>
      </c>
      <c r="E183" s="25" t="str">
        <f t="shared" si="8"/>
        <v>0</v>
      </c>
      <c r="F183" s="26" t="str">
        <f t="shared" si="9"/>
        <v>0</v>
      </c>
      <c r="G183" s="27" t="str">
        <f t="shared" si="10"/>
        <v>0</v>
      </c>
      <c r="H183" s="28">
        <v>1533478.21969707</v>
      </c>
      <c r="I183" s="18"/>
      <c r="J183" s="18"/>
      <c r="L183" s="16"/>
    </row>
    <row r="184">
      <c r="A184" s="17" t="s">
        <v>37</v>
      </c>
      <c r="B184" s="18" t="s">
        <v>239</v>
      </c>
      <c r="C184" s="19" t="s">
        <v>54</v>
      </c>
      <c r="D184" s="25" t="str">
        <f t="shared" si="1"/>
        <v>0</v>
      </c>
      <c r="E184" s="25" t="str">
        <f t="shared" si="8"/>
        <v>0</v>
      </c>
      <c r="F184" s="26" t="str">
        <f t="shared" si="9"/>
        <v>0</v>
      </c>
      <c r="G184" s="27" t="str">
        <f t="shared" si="10"/>
        <v>0</v>
      </c>
      <c r="H184" s="28">
        <v>1528204.06242936</v>
      </c>
      <c r="I184" s="18"/>
      <c r="J184" s="18"/>
      <c r="L184" s="16"/>
    </row>
    <row r="185">
      <c r="A185" s="17" t="s">
        <v>37</v>
      </c>
      <c r="B185" s="18" t="s">
        <v>240</v>
      </c>
      <c r="C185" s="19" t="s">
        <v>54</v>
      </c>
      <c r="D185" s="25" t="str">
        <f t="shared" si="1"/>
        <v>0</v>
      </c>
      <c r="E185" s="25" t="str">
        <f t="shared" si="8"/>
        <v>0</v>
      </c>
      <c r="F185" s="26" t="str">
        <f t="shared" si="9"/>
        <v>0</v>
      </c>
      <c r="G185" s="27" t="str">
        <f t="shared" si="10"/>
        <v>0</v>
      </c>
      <c r="H185" s="28">
        <v>1524527.65985216</v>
      </c>
      <c r="I185" s="18"/>
      <c r="J185" s="18"/>
      <c r="L185" s="16"/>
    </row>
    <row r="186">
      <c r="A186" s="17" t="s">
        <v>37</v>
      </c>
      <c r="B186" s="18" t="s">
        <v>241</v>
      </c>
      <c r="C186" s="19" t="s">
        <v>54</v>
      </c>
      <c r="D186" s="25" t="str">
        <f t="shared" si="1"/>
        <v>0</v>
      </c>
      <c r="E186" s="25" t="str">
        <f t="shared" si="8"/>
        <v>0</v>
      </c>
      <c r="F186" s="26" t="str">
        <f t="shared" si="9"/>
        <v>0</v>
      </c>
      <c r="G186" s="27" t="str">
        <f t="shared" si="10"/>
        <v>0</v>
      </c>
      <c r="H186" s="28">
        <v>1519795.52522616</v>
      </c>
      <c r="I186" s="18"/>
      <c r="J186" s="18"/>
      <c r="L186" s="16"/>
    </row>
    <row r="187">
      <c r="A187" s="17" t="s">
        <v>37</v>
      </c>
      <c r="B187" s="18" t="s">
        <v>242</v>
      </c>
      <c r="C187" s="19" t="s">
        <v>54</v>
      </c>
      <c r="D187" s="25" t="str">
        <f t="shared" si="1"/>
        <v>0</v>
      </c>
      <c r="E187" s="25" t="str">
        <f t="shared" si="8"/>
        <v>0</v>
      </c>
      <c r="F187" s="26" t="str">
        <f t="shared" si="9"/>
        <v>0</v>
      </c>
      <c r="G187" s="27" t="str">
        <f t="shared" si="10"/>
        <v>0</v>
      </c>
      <c r="H187" s="28">
        <v>1518066.81411498</v>
      </c>
      <c r="I187" s="18"/>
      <c r="J187" s="18"/>
      <c r="L187" s="16"/>
    </row>
    <row r="188">
      <c r="A188" s="17" t="s">
        <v>37</v>
      </c>
      <c r="B188" s="18" t="s">
        <v>243</v>
      </c>
      <c r="C188" s="19" t="s">
        <v>54</v>
      </c>
      <c r="D188" s="25" t="str">
        <f t="shared" si="1"/>
        <v>0</v>
      </c>
      <c r="E188" s="25" t="str">
        <f t="shared" si="8"/>
        <v>0</v>
      </c>
      <c r="F188" s="26" t="str">
        <f t="shared" si="9"/>
        <v>0</v>
      </c>
      <c r="G188" s="27" t="str">
        <f t="shared" si="10"/>
        <v>0</v>
      </c>
      <c r="H188" s="28">
        <v>1517537.583578814</v>
      </c>
      <c r="I188" s="18"/>
      <c r="J188" s="18"/>
      <c r="L188" s="16"/>
    </row>
    <row r="189">
      <c r="A189" s="17" t="s">
        <v>37</v>
      </c>
      <c r="B189" s="18" t="s">
        <v>244</v>
      </c>
      <c r="C189" s="19" t="s">
        <v>54</v>
      </c>
      <c r="D189" s="25" t="str">
        <f t="shared" si="1"/>
        <v>0</v>
      </c>
      <c r="E189" s="25" t="str">
        <f t="shared" si="8"/>
        <v>0</v>
      </c>
      <c r="F189" s="26" t="str">
        <f t="shared" si="9"/>
        <v>0</v>
      </c>
      <c r="G189" s="27" t="str">
        <f t="shared" si="10"/>
        <v>0</v>
      </c>
      <c r="H189" s="28">
        <v>1502597.52</v>
      </c>
      <c r="I189" s="18"/>
      <c r="J189" s="18"/>
      <c r="L189" s="16"/>
    </row>
    <row r="190">
      <c r="A190" s="17" t="s">
        <v>37</v>
      </c>
      <c r="B190" s="18" t="s">
        <v>245</v>
      </c>
      <c r="C190" s="19" t="s">
        <v>54</v>
      </c>
      <c r="D190" s="25" t="str">
        <f t="shared" si="1"/>
        <v>0</v>
      </c>
      <c r="E190" s="25" t="str">
        <f t="shared" si="8"/>
        <v>0</v>
      </c>
      <c r="F190" s="26" t="str">
        <f t="shared" si="9"/>
        <v>0</v>
      </c>
      <c r="G190" s="27" t="str">
        <f t="shared" si="10"/>
        <v>0</v>
      </c>
      <c r="H190" s="28">
        <v>1499417.0900346</v>
      </c>
      <c r="I190" s="18"/>
      <c r="J190" s="18"/>
      <c r="L190" s="16"/>
    </row>
    <row r="191">
      <c r="A191" s="17" t="s">
        <v>37</v>
      </c>
      <c r="B191" s="18" t="s">
        <v>246</v>
      </c>
      <c r="C191" s="19" t="s">
        <v>54</v>
      </c>
      <c r="D191" s="25" t="str">
        <f t="shared" si="1"/>
        <v>0</v>
      </c>
      <c r="E191" s="25" t="str">
        <f t="shared" si="8"/>
        <v>0</v>
      </c>
      <c r="F191" s="26" t="str">
        <f t="shared" si="9"/>
        <v>0</v>
      </c>
      <c r="G191" s="27" t="str">
        <f t="shared" si="10"/>
        <v>0</v>
      </c>
      <c r="H191" s="28">
        <v>1477726.31482912</v>
      </c>
      <c r="I191" s="18"/>
      <c r="J191" s="18"/>
      <c r="L191" s="16"/>
    </row>
    <row r="192">
      <c r="A192" s="17" t="s">
        <v>37</v>
      </c>
      <c r="B192" s="18" t="s">
        <v>247</v>
      </c>
      <c r="C192" s="19" t="s">
        <v>54</v>
      </c>
      <c r="D192" s="25" t="str">
        <f t="shared" si="1"/>
        <v>BASF</v>
      </c>
      <c r="E192" s="25" t="str">
        <f t="shared" si="8"/>
        <v>0</v>
      </c>
      <c r="F192" s="26" t="str">
        <f t="shared" si="9"/>
        <v>BASF SE NPV</v>
      </c>
      <c r="G192" s="27">
        <f t="shared" si="10"/>
        <v>1471841.991</v>
      </c>
      <c r="H192" s="28">
        <v>1471841.99118634</v>
      </c>
      <c r="I192" s="18"/>
      <c r="J192" s="18"/>
      <c r="L192" s="16"/>
    </row>
    <row r="193">
      <c r="A193" s="17" t="s">
        <v>37</v>
      </c>
      <c r="B193" s="18" t="s">
        <v>248</v>
      </c>
      <c r="C193" s="19" t="s">
        <v>54</v>
      </c>
      <c r="D193" s="25" t="str">
        <f t="shared" si="1"/>
        <v>0</v>
      </c>
      <c r="E193" s="25" t="str">
        <f t="shared" si="8"/>
        <v>0</v>
      </c>
      <c r="F193" s="26" t="str">
        <f t="shared" si="9"/>
        <v>0</v>
      </c>
      <c r="G193" s="27" t="str">
        <f t="shared" si="10"/>
        <v>0</v>
      </c>
      <c r="H193" s="28">
        <v>1470376.18548649</v>
      </c>
      <c r="I193" s="18"/>
      <c r="J193" s="18"/>
      <c r="L193" s="16"/>
    </row>
    <row r="194">
      <c r="A194" s="17" t="s">
        <v>37</v>
      </c>
      <c r="B194" s="18" t="s">
        <v>249</v>
      </c>
      <c r="C194" s="19" t="s">
        <v>54</v>
      </c>
      <c r="D194" s="25" t="str">
        <f t="shared" si="1"/>
        <v>0</v>
      </c>
      <c r="E194" s="25" t="str">
        <f t="shared" si="8"/>
        <v>0</v>
      </c>
      <c r="F194" s="26" t="str">
        <f t="shared" si="9"/>
        <v>0</v>
      </c>
      <c r="G194" s="27" t="str">
        <f t="shared" si="10"/>
        <v>0</v>
      </c>
      <c r="H194" s="28">
        <v>1468277.25045097</v>
      </c>
      <c r="I194" s="18"/>
      <c r="J194" s="18"/>
      <c r="L194" s="16"/>
    </row>
    <row r="195">
      <c r="A195" s="17" t="s">
        <v>37</v>
      </c>
      <c r="B195" s="18" t="s">
        <v>250</v>
      </c>
      <c r="C195" s="19" t="s">
        <v>54</v>
      </c>
      <c r="D195" s="25" t="str">
        <f t="shared" si="1"/>
        <v>0</v>
      </c>
      <c r="E195" s="25" t="str">
        <f t="shared" si="8"/>
        <v>0</v>
      </c>
      <c r="F195" s="26" t="str">
        <f t="shared" si="9"/>
        <v>0</v>
      </c>
      <c r="G195" s="27" t="str">
        <f t="shared" si="10"/>
        <v>0</v>
      </c>
      <c r="H195" s="28">
        <v>1435980.23307739</v>
      </c>
      <c r="I195" s="18"/>
      <c r="J195" s="18"/>
      <c r="L195" s="16"/>
    </row>
    <row r="196">
      <c r="A196" s="17" t="s">
        <v>37</v>
      </c>
      <c r="B196" s="18" t="s">
        <v>251</v>
      </c>
      <c r="C196" s="19" t="s">
        <v>54</v>
      </c>
      <c r="D196" s="25" t="str">
        <f t="shared" si="1"/>
        <v>0</v>
      </c>
      <c r="E196" s="25" t="str">
        <f t="shared" si="8"/>
        <v>0</v>
      </c>
      <c r="F196" s="26" t="str">
        <f t="shared" si="9"/>
        <v>0</v>
      </c>
      <c r="G196" s="27" t="str">
        <f t="shared" si="10"/>
        <v>0</v>
      </c>
      <c r="H196" s="28">
        <v>1426487.12010315</v>
      </c>
      <c r="I196" s="18"/>
      <c r="J196" s="18"/>
      <c r="L196" s="16"/>
    </row>
    <row r="197">
      <c r="A197" s="17" t="s">
        <v>37</v>
      </c>
      <c r="B197" s="18" t="s">
        <v>252</v>
      </c>
      <c r="C197" s="19" t="s">
        <v>54</v>
      </c>
      <c r="D197" s="25" t="str">
        <f t="shared" si="1"/>
        <v>0</v>
      </c>
      <c r="E197" s="25" t="str">
        <f t="shared" si="8"/>
        <v>0</v>
      </c>
      <c r="F197" s="26" t="str">
        <f t="shared" si="9"/>
        <v>0</v>
      </c>
      <c r="G197" s="27" t="str">
        <f t="shared" si="10"/>
        <v>0</v>
      </c>
      <c r="H197" s="28">
        <v>1416636.3474406</v>
      </c>
      <c r="I197" s="18"/>
      <c r="J197" s="18"/>
      <c r="L197" s="16"/>
    </row>
    <row r="198">
      <c r="A198" s="17" t="s">
        <v>37</v>
      </c>
      <c r="B198" s="18" t="s">
        <v>253</v>
      </c>
      <c r="C198" s="19" t="s">
        <v>54</v>
      </c>
      <c r="D198" s="25" t="str">
        <f t="shared" si="1"/>
        <v>BHP Billiton</v>
      </c>
      <c r="E198" s="25" t="str">
        <f t="shared" si="8"/>
        <v>BHP Billiton</v>
      </c>
      <c r="F198" s="26" t="str">
        <f t="shared" si="9"/>
        <v>BHP BILLITON LIMITED ORD NPV</v>
      </c>
      <c r="G198" s="27">
        <f t="shared" si="10"/>
        <v>1415991.251</v>
      </c>
      <c r="H198" s="28">
        <v>1415991.25083958</v>
      </c>
      <c r="I198" s="18"/>
      <c r="J198" s="18"/>
      <c r="L198" s="16"/>
    </row>
    <row r="199">
      <c r="A199" s="17" t="s">
        <v>37</v>
      </c>
      <c r="B199" s="18" t="s">
        <v>254</v>
      </c>
      <c r="C199" s="19" t="s">
        <v>54</v>
      </c>
      <c r="D199" s="25" t="str">
        <f t="shared" si="1"/>
        <v>0</v>
      </c>
      <c r="E199" s="25" t="str">
        <f t="shared" si="8"/>
        <v>0</v>
      </c>
      <c r="F199" s="26" t="str">
        <f t="shared" si="9"/>
        <v>0</v>
      </c>
      <c r="G199" s="27" t="str">
        <f t="shared" si="10"/>
        <v>0</v>
      </c>
      <c r="H199" s="28">
        <v>1415794.96940112</v>
      </c>
      <c r="I199" s="18"/>
      <c r="J199" s="18"/>
      <c r="L199" s="16"/>
    </row>
    <row r="200">
      <c r="A200" s="17" t="s">
        <v>37</v>
      </c>
      <c r="B200" s="18" t="s">
        <v>255</v>
      </c>
      <c r="C200" s="19" t="s">
        <v>54</v>
      </c>
      <c r="D200" s="25" t="str">
        <f t="shared" si="1"/>
        <v>0</v>
      </c>
      <c r="E200" s="25" t="str">
        <f t="shared" si="8"/>
        <v>0</v>
      </c>
      <c r="F200" s="26" t="str">
        <f t="shared" si="9"/>
        <v>0</v>
      </c>
      <c r="G200" s="27" t="str">
        <f t="shared" si="10"/>
        <v>0</v>
      </c>
      <c r="H200" s="28">
        <v>1388366.27841651</v>
      </c>
      <c r="I200" s="18"/>
      <c r="J200" s="18"/>
      <c r="L200" s="16"/>
    </row>
    <row r="201">
      <c r="A201" s="17" t="s">
        <v>37</v>
      </c>
      <c r="B201" s="18" t="s">
        <v>256</v>
      </c>
      <c r="C201" s="19" t="s">
        <v>54</v>
      </c>
      <c r="D201" s="25" t="str">
        <f t="shared" si="1"/>
        <v>0</v>
      </c>
      <c r="E201" s="25" t="str">
        <f t="shared" si="8"/>
        <v>0</v>
      </c>
      <c r="F201" s="26" t="str">
        <f t="shared" si="9"/>
        <v>0</v>
      </c>
      <c r="G201" s="27" t="str">
        <f t="shared" si="10"/>
        <v>0</v>
      </c>
      <c r="H201" s="28">
        <v>1385960.5923795002</v>
      </c>
      <c r="I201" s="18"/>
      <c r="J201" s="18"/>
      <c r="L201" s="16"/>
    </row>
    <row r="202">
      <c r="A202" s="17" t="s">
        <v>37</v>
      </c>
      <c r="B202" s="18" t="s">
        <v>257</v>
      </c>
      <c r="C202" s="19" t="s">
        <v>54</v>
      </c>
      <c r="D202" s="25" t="str">
        <f t="shared" si="1"/>
        <v>0</v>
      </c>
      <c r="E202" s="25" t="str">
        <f t="shared" si="8"/>
        <v>0</v>
      </c>
      <c r="F202" s="26" t="str">
        <f t="shared" si="9"/>
        <v>0</v>
      </c>
      <c r="G202" s="27" t="str">
        <f t="shared" si="10"/>
        <v>0</v>
      </c>
      <c r="H202" s="28">
        <v>1384707.33535914</v>
      </c>
      <c r="I202" s="18"/>
      <c r="J202" s="18"/>
      <c r="L202" s="16"/>
    </row>
    <row r="203">
      <c r="A203" s="17" t="s">
        <v>37</v>
      </c>
      <c r="B203" s="18" t="s">
        <v>258</v>
      </c>
      <c r="C203" s="19" t="s">
        <v>54</v>
      </c>
      <c r="D203" s="25" t="str">
        <f t="shared" si="1"/>
        <v>Tullow Oil</v>
      </c>
      <c r="E203" s="25" t="str">
        <f t="shared" si="8"/>
        <v>0</v>
      </c>
      <c r="F203" s="26" t="str">
        <f t="shared" si="9"/>
        <v>TULLOW OIL PLC COMMON STOCK GBP 10</v>
      </c>
      <c r="G203" s="27">
        <f t="shared" si="10"/>
        <v>1384508.455</v>
      </c>
      <c r="H203" s="28">
        <v>1384508.455</v>
      </c>
      <c r="I203" s="18"/>
      <c r="J203" s="18"/>
      <c r="L203" s="16"/>
    </row>
    <row r="204">
      <c r="A204" s="17" t="s">
        <v>37</v>
      </c>
      <c r="B204" s="18" t="s">
        <v>259</v>
      </c>
      <c r="C204" s="19" t="s">
        <v>54</v>
      </c>
      <c r="D204" s="25" t="str">
        <f t="shared" si="1"/>
        <v>0</v>
      </c>
      <c r="E204" s="25" t="str">
        <f t="shared" si="8"/>
        <v>0</v>
      </c>
      <c r="F204" s="26" t="str">
        <f t="shared" si="9"/>
        <v>0</v>
      </c>
      <c r="G204" s="27" t="str">
        <f t="shared" si="10"/>
        <v>0</v>
      </c>
      <c r="H204" s="28">
        <v>1380307.4393491</v>
      </c>
      <c r="I204" s="18"/>
      <c r="J204" s="18"/>
      <c r="L204" s="16"/>
    </row>
    <row r="205">
      <c r="A205" s="17" t="s">
        <v>37</v>
      </c>
      <c r="B205" s="18" t="s">
        <v>260</v>
      </c>
      <c r="C205" s="19" t="s">
        <v>54</v>
      </c>
      <c r="D205" s="25" t="str">
        <f t="shared" si="1"/>
        <v>0</v>
      </c>
      <c r="E205" s="25" t="str">
        <f t="shared" si="8"/>
        <v>0</v>
      </c>
      <c r="F205" s="26" t="str">
        <f t="shared" si="9"/>
        <v>0</v>
      </c>
      <c r="G205" s="27" t="str">
        <f t="shared" si="10"/>
        <v>0</v>
      </c>
      <c r="H205" s="28">
        <v>1373605.78244347</v>
      </c>
      <c r="I205" s="18"/>
      <c r="J205" s="18"/>
      <c r="L205" s="16"/>
    </row>
    <row r="206">
      <c r="A206" s="17" t="s">
        <v>37</v>
      </c>
      <c r="B206" s="18" t="s">
        <v>261</v>
      </c>
      <c r="C206" s="19" t="s">
        <v>54</v>
      </c>
      <c r="D206" s="25" t="str">
        <f t="shared" si="1"/>
        <v>0</v>
      </c>
      <c r="E206" s="25" t="str">
        <f t="shared" si="8"/>
        <v>0</v>
      </c>
      <c r="F206" s="26" t="str">
        <f t="shared" si="9"/>
        <v>0</v>
      </c>
      <c r="G206" s="27" t="str">
        <f t="shared" si="10"/>
        <v>0</v>
      </c>
      <c r="H206" s="28">
        <v>1368944.153</v>
      </c>
      <c r="I206" s="18"/>
      <c r="J206" s="18"/>
      <c r="L206" s="16"/>
    </row>
    <row r="207">
      <c r="A207" s="17" t="s">
        <v>37</v>
      </c>
      <c r="B207" s="18" t="s">
        <v>262</v>
      </c>
      <c r="C207" s="19" t="s">
        <v>54</v>
      </c>
      <c r="D207" s="25" t="str">
        <f t="shared" si="1"/>
        <v>0</v>
      </c>
      <c r="E207" s="25" t="str">
        <f t="shared" si="8"/>
        <v>0</v>
      </c>
      <c r="F207" s="26" t="str">
        <f t="shared" si="9"/>
        <v>0</v>
      </c>
      <c r="G207" s="27" t="str">
        <f t="shared" si="10"/>
        <v>0</v>
      </c>
      <c r="H207" s="28">
        <v>1357071.40242248</v>
      </c>
      <c r="I207" s="18"/>
      <c r="J207" s="18"/>
      <c r="L207" s="16"/>
    </row>
    <row r="208">
      <c r="A208" s="17" t="s">
        <v>37</v>
      </c>
      <c r="B208" s="18" t="s">
        <v>263</v>
      </c>
      <c r="C208" s="19" t="s">
        <v>54</v>
      </c>
      <c r="D208" s="25" t="str">
        <f t="shared" si="1"/>
        <v>Husky Energy </v>
      </c>
      <c r="E208" s="25" t="str">
        <f t="shared" si="8"/>
        <v>0</v>
      </c>
      <c r="F208" s="26" t="str">
        <f t="shared" si="9"/>
        <v>HUSKY ENERGY INC COM NPV</v>
      </c>
      <c r="G208" s="27">
        <f t="shared" si="10"/>
        <v>1355702.385</v>
      </c>
      <c r="H208" s="28">
        <v>1355702.3850685325</v>
      </c>
      <c r="I208" s="18"/>
      <c r="J208" s="18"/>
      <c r="L208" s="16"/>
    </row>
    <row r="209">
      <c r="A209" s="17" t="s">
        <v>37</v>
      </c>
      <c r="B209" s="18" t="s">
        <v>264</v>
      </c>
      <c r="C209" s="19" t="s">
        <v>54</v>
      </c>
      <c r="D209" s="25" t="str">
        <f t="shared" si="1"/>
        <v>0</v>
      </c>
      <c r="E209" s="25" t="str">
        <f t="shared" si="8"/>
        <v>0</v>
      </c>
      <c r="F209" s="26" t="str">
        <f t="shared" si="9"/>
        <v>0</v>
      </c>
      <c r="G209" s="27" t="str">
        <f t="shared" si="10"/>
        <v>0</v>
      </c>
      <c r="H209" s="28">
        <v>1352197.94836184</v>
      </c>
      <c r="I209" s="18"/>
      <c r="J209" s="18"/>
      <c r="L209" s="16"/>
    </row>
    <row r="210">
      <c r="A210" s="17" t="s">
        <v>37</v>
      </c>
      <c r="B210" s="18" t="s">
        <v>265</v>
      </c>
      <c r="C210" s="19" t="s">
        <v>54</v>
      </c>
      <c r="D210" s="25" t="str">
        <f t="shared" si="1"/>
        <v>0</v>
      </c>
      <c r="E210" s="25" t="str">
        <f t="shared" si="8"/>
        <v>0</v>
      </c>
      <c r="F210" s="26" t="str">
        <f t="shared" si="9"/>
        <v>0</v>
      </c>
      <c r="G210" s="27" t="str">
        <f t="shared" si="10"/>
        <v>0</v>
      </c>
      <c r="H210" s="28">
        <v>1348297.20503744</v>
      </c>
      <c r="I210" s="18"/>
      <c r="J210" s="18"/>
      <c r="L210" s="16"/>
    </row>
    <row r="211">
      <c r="A211" s="17" t="s">
        <v>37</v>
      </c>
      <c r="B211" s="18" t="s">
        <v>266</v>
      </c>
      <c r="C211" s="19" t="s">
        <v>54</v>
      </c>
      <c r="D211" s="25" t="str">
        <f t="shared" si="1"/>
        <v>0</v>
      </c>
      <c r="E211" s="25" t="str">
        <f t="shared" si="8"/>
        <v>0</v>
      </c>
      <c r="F211" s="26" t="str">
        <f t="shared" si="9"/>
        <v>0</v>
      </c>
      <c r="G211" s="27" t="str">
        <f t="shared" si="10"/>
        <v>0</v>
      </c>
      <c r="H211" s="28">
        <v>1348055.401378</v>
      </c>
      <c r="I211" s="18"/>
      <c r="J211" s="18"/>
      <c r="L211" s="16"/>
    </row>
    <row r="212">
      <c r="A212" s="17" t="s">
        <v>37</v>
      </c>
      <c r="B212" s="18" t="s">
        <v>267</v>
      </c>
      <c r="C212" s="19" t="s">
        <v>54</v>
      </c>
      <c r="D212" s="25" t="str">
        <f t="shared" si="1"/>
        <v>0</v>
      </c>
      <c r="E212" s="25" t="str">
        <f t="shared" si="8"/>
        <v>0</v>
      </c>
      <c r="F212" s="26" t="str">
        <f t="shared" si="9"/>
        <v>0</v>
      </c>
      <c r="G212" s="27" t="str">
        <f t="shared" si="10"/>
        <v>0</v>
      </c>
      <c r="H212" s="28">
        <v>1337538.43315119</v>
      </c>
      <c r="I212" s="18"/>
      <c r="J212" s="18"/>
      <c r="L212" s="16"/>
    </row>
    <row r="213">
      <c r="A213" s="17" t="s">
        <v>37</v>
      </c>
      <c r="B213" s="18" t="s">
        <v>268</v>
      </c>
      <c r="C213" s="19" t="s">
        <v>54</v>
      </c>
      <c r="D213" s="25" t="str">
        <f t="shared" si="1"/>
        <v>0</v>
      </c>
      <c r="E213" s="25" t="str">
        <f t="shared" si="8"/>
        <v>0</v>
      </c>
      <c r="F213" s="26" t="str">
        <f t="shared" si="9"/>
        <v>0</v>
      </c>
      <c r="G213" s="27" t="str">
        <f t="shared" si="10"/>
        <v>0</v>
      </c>
      <c r="H213" s="28">
        <v>1329423.36047881</v>
      </c>
      <c r="I213" s="18"/>
      <c r="J213" s="18"/>
      <c r="L213" s="16"/>
    </row>
    <row r="214">
      <c r="A214" s="17" t="s">
        <v>37</v>
      </c>
      <c r="B214" s="18" t="s">
        <v>269</v>
      </c>
      <c r="C214" s="19" t="s">
        <v>54</v>
      </c>
      <c r="D214" s="25" t="str">
        <f t="shared" si="1"/>
        <v>0</v>
      </c>
      <c r="E214" s="25" t="str">
        <f t="shared" si="8"/>
        <v>0</v>
      </c>
      <c r="F214" s="26" t="str">
        <f t="shared" si="9"/>
        <v>0</v>
      </c>
      <c r="G214" s="27" t="str">
        <f t="shared" si="10"/>
        <v>0</v>
      </c>
      <c r="H214" s="28">
        <v>1324791.8660847622</v>
      </c>
      <c r="I214" s="18"/>
      <c r="J214" s="18"/>
      <c r="L214" s="16"/>
    </row>
    <row r="215">
      <c r="A215" s="17" t="s">
        <v>37</v>
      </c>
      <c r="B215" s="18" t="s">
        <v>270</v>
      </c>
      <c r="C215" s="19" t="s">
        <v>54</v>
      </c>
      <c r="D215" s="25" t="str">
        <f t="shared" si="1"/>
        <v>0</v>
      </c>
      <c r="E215" s="25" t="str">
        <f t="shared" si="8"/>
        <v>0</v>
      </c>
      <c r="F215" s="26" t="str">
        <f t="shared" si="9"/>
        <v>0</v>
      </c>
      <c r="G215" s="27" t="str">
        <f t="shared" si="10"/>
        <v>0</v>
      </c>
      <c r="H215" s="28">
        <v>1317139.69319567</v>
      </c>
      <c r="I215" s="18"/>
      <c r="J215" s="18"/>
      <c r="L215" s="16"/>
    </row>
    <row r="216">
      <c r="A216" s="17" t="s">
        <v>37</v>
      </c>
      <c r="B216" s="18" t="s">
        <v>271</v>
      </c>
      <c r="C216" s="19" t="s">
        <v>54</v>
      </c>
      <c r="D216" s="25" t="str">
        <f t="shared" si="1"/>
        <v>0</v>
      </c>
      <c r="E216" s="25" t="str">
        <f t="shared" si="8"/>
        <v>0</v>
      </c>
      <c r="F216" s="26" t="str">
        <f t="shared" si="9"/>
        <v>0</v>
      </c>
      <c r="G216" s="27" t="str">
        <f t="shared" si="10"/>
        <v>0</v>
      </c>
      <c r="H216" s="28">
        <v>1314862.9143513</v>
      </c>
      <c r="I216" s="18"/>
      <c r="J216" s="18"/>
      <c r="L216" s="16"/>
    </row>
    <row r="217">
      <c r="A217" s="17" t="s">
        <v>37</v>
      </c>
      <c r="B217" s="18" t="s">
        <v>272</v>
      </c>
      <c r="C217" s="19" t="s">
        <v>54</v>
      </c>
      <c r="D217" s="25" t="str">
        <f t="shared" si="1"/>
        <v>0</v>
      </c>
      <c r="E217" s="25" t="str">
        <f t="shared" si="8"/>
        <v>0</v>
      </c>
      <c r="F217" s="26" t="str">
        <f t="shared" si="9"/>
        <v>0</v>
      </c>
      <c r="G217" s="27" t="str">
        <f t="shared" si="10"/>
        <v>0</v>
      </c>
      <c r="H217" s="28">
        <v>1313906.18609673</v>
      </c>
      <c r="I217" s="18"/>
      <c r="J217" s="18"/>
      <c r="L217" s="16"/>
    </row>
    <row r="218">
      <c r="A218" s="17" t="s">
        <v>37</v>
      </c>
      <c r="B218" s="18" t="s">
        <v>273</v>
      </c>
      <c r="C218" s="19" t="s">
        <v>54</v>
      </c>
      <c r="D218" s="25" t="str">
        <f t="shared" si="1"/>
        <v>0</v>
      </c>
      <c r="E218" s="25" t="str">
        <f t="shared" si="8"/>
        <v>0</v>
      </c>
      <c r="F218" s="26" t="str">
        <f t="shared" si="9"/>
        <v>0</v>
      </c>
      <c r="G218" s="27" t="str">
        <f t="shared" si="10"/>
        <v>0</v>
      </c>
      <c r="H218" s="28">
        <v>1308348.46898324</v>
      </c>
      <c r="I218" s="18"/>
      <c r="J218" s="18"/>
      <c r="L218" s="16"/>
    </row>
    <row r="219">
      <c r="A219" s="17" t="s">
        <v>37</v>
      </c>
      <c r="B219" s="18" t="s">
        <v>274</v>
      </c>
      <c r="C219" s="19" t="s">
        <v>54</v>
      </c>
      <c r="D219" s="25" t="str">
        <f t="shared" si="1"/>
        <v>0</v>
      </c>
      <c r="E219" s="25" t="str">
        <f t="shared" si="8"/>
        <v>0</v>
      </c>
      <c r="F219" s="26" t="str">
        <f t="shared" si="9"/>
        <v>0</v>
      </c>
      <c r="G219" s="27" t="str">
        <f t="shared" si="10"/>
        <v>0</v>
      </c>
      <c r="H219" s="28">
        <v>1304050.65612741</v>
      </c>
      <c r="I219" s="18"/>
      <c r="J219" s="18"/>
      <c r="L219" s="16"/>
    </row>
    <row r="220">
      <c r="A220" s="17" t="s">
        <v>37</v>
      </c>
      <c r="B220" s="18" t="s">
        <v>275</v>
      </c>
      <c r="C220" s="19" t="s">
        <v>54</v>
      </c>
      <c r="D220" s="25" t="str">
        <f t="shared" si="1"/>
        <v>0</v>
      </c>
      <c r="E220" s="25" t="str">
        <f t="shared" si="8"/>
        <v>0</v>
      </c>
      <c r="F220" s="26" t="str">
        <f t="shared" si="9"/>
        <v>0</v>
      </c>
      <c r="G220" s="27" t="str">
        <f t="shared" si="10"/>
        <v>0</v>
      </c>
      <c r="H220" s="28">
        <v>1294777.86187831</v>
      </c>
      <c r="I220" s="18"/>
      <c r="J220" s="18"/>
      <c r="L220" s="16"/>
    </row>
    <row r="221">
      <c r="A221" s="17" t="s">
        <v>37</v>
      </c>
      <c r="B221" s="18" t="s">
        <v>276</v>
      </c>
      <c r="C221" s="19" t="s">
        <v>54</v>
      </c>
      <c r="D221" s="25" t="str">
        <f t="shared" si="1"/>
        <v>0</v>
      </c>
      <c r="E221" s="25" t="str">
        <f t="shared" si="8"/>
        <v>0</v>
      </c>
      <c r="F221" s="26" t="str">
        <f t="shared" si="9"/>
        <v>0</v>
      </c>
      <c r="G221" s="27" t="str">
        <f t="shared" si="10"/>
        <v>0</v>
      </c>
      <c r="H221" s="28">
        <v>1292269.27389008</v>
      </c>
      <c r="I221" s="18"/>
      <c r="J221" s="18"/>
      <c r="L221" s="16"/>
    </row>
    <row r="222">
      <c r="A222" s="17" t="s">
        <v>37</v>
      </c>
      <c r="B222" s="18" t="s">
        <v>277</v>
      </c>
      <c r="C222" s="19" t="s">
        <v>54</v>
      </c>
      <c r="D222" s="25" t="str">
        <f t="shared" si="1"/>
        <v>0</v>
      </c>
      <c r="E222" s="25" t="str">
        <f t="shared" si="8"/>
        <v>0</v>
      </c>
      <c r="F222" s="26" t="str">
        <f t="shared" si="9"/>
        <v>0</v>
      </c>
      <c r="G222" s="27" t="str">
        <f t="shared" si="10"/>
        <v>0</v>
      </c>
      <c r="H222" s="28">
        <v>1286376.658</v>
      </c>
      <c r="I222" s="18"/>
      <c r="J222" s="18"/>
      <c r="L222" s="16"/>
    </row>
    <row r="223">
      <c r="A223" s="17" t="s">
        <v>37</v>
      </c>
      <c r="B223" s="18" t="s">
        <v>278</v>
      </c>
      <c r="C223" s="19" t="s">
        <v>54</v>
      </c>
      <c r="D223" s="25" t="str">
        <f t="shared" si="1"/>
        <v>0</v>
      </c>
      <c r="E223" s="25" t="str">
        <f t="shared" si="8"/>
        <v>0</v>
      </c>
      <c r="F223" s="26" t="str">
        <f t="shared" si="9"/>
        <v>0</v>
      </c>
      <c r="G223" s="27" t="str">
        <f t="shared" si="10"/>
        <v>0</v>
      </c>
      <c r="H223" s="28">
        <v>1278942.73400306</v>
      </c>
      <c r="I223" s="18"/>
      <c r="J223" s="18"/>
      <c r="L223" s="16"/>
    </row>
    <row r="224">
      <c r="A224" s="17" t="s">
        <v>37</v>
      </c>
      <c r="B224" s="18" t="s">
        <v>279</v>
      </c>
      <c r="C224" s="19" t="s">
        <v>54</v>
      </c>
      <c r="D224" s="25" t="str">
        <f t="shared" si="1"/>
        <v>0</v>
      </c>
      <c r="E224" s="25" t="str">
        <f t="shared" si="8"/>
        <v>0</v>
      </c>
      <c r="F224" s="26" t="str">
        <f t="shared" si="9"/>
        <v>0</v>
      </c>
      <c r="G224" s="27" t="str">
        <f t="shared" si="10"/>
        <v>0</v>
      </c>
      <c r="H224" s="28">
        <v>1272863.09913714</v>
      </c>
      <c r="I224" s="18"/>
      <c r="J224" s="18"/>
      <c r="L224" s="16"/>
    </row>
    <row r="225">
      <c r="A225" s="17" t="s">
        <v>37</v>
      </c>
      <c r="B225" s="18" t="s">
        <v>280</v>
      </c>
      <c r="C225" s="19" t="s">
        <v>54</v>
      </c>
      <c r="D225" s="25" t="str">
        <f t="shared" si="1"/>
        <v>0</v>
      </c>
      <c r="E225" s="25" t="str">
        <f t="shared" si="8"/>
        <v>0</v>
      </c>
      <c r="F225" s="26" t="str">
        <f t="shared" si="9"/>
        <v>0</v>
      </c>
      <c r="G225" s="27" t="str">
        <f t="shared" si="10"/>
        <v>0</v>
      </c>
      <c r="H225" s="28">
        <v>1261735.81288041</v>
      </c>
      <c r="I225" s="18"/>
      <c r="J225" s="18"/>
      <c r="L225" s="16"/>
    </row>
    <row r="226">
      <c r="A226" s="17" t="s">
        <v>37</v>
      </c>
      <c r="B226" s="18" t="s">
        <v>281</v>
      </c>
      <c r="C226" s="19" t="s">
        <v>54</v>
      </c>
      <c r="D226" s="25" t="str">
        <f t="shared" si="1"/>
        <v>0</v>
      </c>
      <c r="E226" s="25" t="str">
        <f t="shared" si="8"/>
        <v>0</v>
      </c>
      <c r="F226" s="26" t="str">
        <f t="shared" si="9"/>
        <v>0</v>
      </c>
      <c r="G226" s="27" t="str">
        <f t="shared" si="10"/>
        <v>0</v>
      </c>
      <c r="H226" s="28">
        <v>1256559.85750704</v>
      </c>
      <c r="I226" s="18"/>
      <c r="J226" s="18"/>
      <c r="L226" s="16"/>
    </row>
    <row r="227">
      <c r="A227" s="17" t="s">
        <v>37</v>
      </c>
      <c r="B227" s="18" t="s">
        <v>282</v>
      </c>
      <c r="C227" s="19" t="s">
        <v>54</v>
      </c>
      <c r="D227" s="25" t="str">
        <f t="shared" si="1"/>
        <v>0</v>
      </c>
      <c r="E227" s="25" t="str">
        <f t="shared" si="8"/>
        <v>0</v>
      </c>
      <c r="F227" s="26" t="str">
        <f t="shared" si="9"/>
        <v>0</v>
      </c>
      <c r="G227" s="27" t="str">
        <f t="shared" si="10"/>
        <v>0</v>
      </c>
      <c r="H227" s="28">
        <v>1254813.18708854</v>
      </c>
      <c r="I227" s="18"/>
      <c r="J227" s="18"/>
      <c r="L227" s="16"/>
    </row>
    <row r="228">
      <c r="A228" s="17" t="s">
        <v>37</v>
      </c>
      <c r="B228" s="18" t="s">
        <v>283</v>
      </c>
      <c r="C228" s="19" t="s">
        <v>54</v>
      </c>
      <c r="D228" s="25" t="str">
        <f t="shared" si="1"/>
        <v>0</v>
      </c>
      <c r="E228" s="25" t="str">
        <f t="shared" si="8"/>
        <v>0</v>
      </c>
      <c r="F228" s="26" t="str">
        <f t="shared" si="9"/>
        <v>0</v>
      </c>
      <c r="G228" s="27" t="str">
        <f t="shared" si="10"/>
        <v>0</v>
      </c>
      <c r="H228" s="28">
        <v>1250797.82434564</v>
      </c>
      <c r="I228" s="18"/>
      <c r="J228" s="18"/>
      <c r="L228" s="16"/>
    </row>
    <row r="229">
      <c r="A229" s="17" t="s">
        <v>37</v>
      </c>
      <c r="B229" s="18" t="s">
        <v>284</v>
      </c>
      <c r="C229" s="19" t="s">
        <v>54</v>
      </c>
      <c r="D229" s="25" t="str">
        <f t="shared" si="1"/>
        <v>0</v>
      </c>
      <c r="E229" s="25" t="str">
        <f t="shared" si="8"/>
        <v>0</v>
      </c>
      <c r="F229" s="26" t="str">
        <f t="shared" si="9"/>
        <v>0</v>
      </c>
      <c r="G229" s="27" t="str">
        <f t="shared" si="10"/>
        <v>0</v>
      </c>
      <c r="H229" s="28">
        <v>1249190.39750875</v>
      </c>
      <c r="I229" s="18"/>
      <c r="J229" s="18"/>
      <c r="L229" s="16"/>
    </row>
    <row r="230">
      <c r="A230" s="17" t="s">
        <v>37</v>
      </c>
      <c r="B230" s="18" t="s">
        <v>285</v>
      </c>
      <c r="C230" s="19" t="s">
        <v>54</v>
      </c>
      <c r="D230" s="25" t="str">
        <f t="shared" si="1"/>
        <v>0</v>
      </c>
      <c r="E230" s="25" t="str">
        <f t="shared" si="8"/>
        <v>0</v>
      </c>
      <c r="F230" s="26" t="str">
        <f t="shared" si="9"/>
        <v>0</v>
      </c>
      <c r="G230" s="27" t="str">
        <f t="shared" si="10"/>
        <v>0</v>
      </c>
      <c r="H230" s="28">
        <v>1248136.20757512</v>
      </c>
      <c r="I230" s="18"/>
      <c r="J230" s="18"/>
      <c r="L230" s="16"/>
    </row>
    <row r="231">
      <c r="A231" s="17" t="s">
        <v>37</v>
      </c>
      <c r="B231" s="18" t="s">
        <v>286</v>
      </c>
      <c r="C231" s="19" t="s">
        <v>54</v>
      </c>
      <c r="D231" s="25" t="str">
        <f t="shared" si="1"/>
        <v>Encana </v>
      </c>
      <c r="E231" s="25" t="str">
        <f t="shared" si="8"/>
        <v>0</v>
      </c>
      <c r="F231" s="26" t="str">
        <f t="shared" si="9"/>
        <v>ENCANA CORP COM NPV</v>
      </c>
      <c r="G231" s="27">
        <f t="shared" si="10"/>
        <v>1243012.646</v>
      </c>
      <c r="H231" s="28">
        <v>1243012.64564327</v>
      </c>
      <c r="I231" s="18"/>
      <c r="J231" s="18"/>
      <c r="L231" s="16"/>
    </row>
    <row r="232">
      <c r="A232" s="17" t="s">
        <v>37</v>
      </c>
      <c r="B232" s="18" t="s">
        <v>287</v>
      </c>
      <c r="C232" s="19" t="s">
        <v>54</v>
      </c>
      <c r="D232" s="25" t="str">
        <f t="shared" si="1"/>
        <v>0</v>
      </c>
      <c r="E232" s="25" t="str">
        <f t="shared" si="8"/>
        <v>0</v>
      </c>
      <c r="F232" s="26" t="str">
        <f t="shared" si="9"/>
        <v>0</v>
      </c>
      <c r="G232" s="27" t="str">
        <f t="shared" si="10"/>
        <v>0</v>
      </c>
      <c r="H232" s="28">
        <v>1241671.66076152</v>
      </c>
      <c r="I232" s="18"/>
      <c r="J232" s="18"/>
      <c r="L232" s="16"/>
    </row>
    <row r="233">
      <c r="A233" s="17" t="s">
        <v>37</v>
      </c>
      <c r="B233" s="18" t="s">
        <v>288</v>
      </c>
      <c r="C233" s="19" t="s">
        <v>54</v>
      </c>
      <c r="D233" s="25" t="str">
        <f t="shared" si="1"/>
        <v>0</v>
      </c>
      <c r="E233" s="25" t="str">
        <f t="shared" si="8"/>
        <v>0</v>
      </c>
      <c r="F233" s="26" t="str">
        <f t="shared" si="9"/>
        <v>0</v>
      </c>
      <c r="G233" s="27" t="str">
        <f t="shared" si="10"/>
        <v>0</v>
      </c>
      <c r="H233" s="28">
        <v>1238838.28098542</v>
      </c>
      <c r="I233" s="18"/>
      <c r="J233" s="18"/>
      <c r="L233" s="16"/>
    </row>
    <row r="234">
      <c r="A234" s="17" t="s">
        <v>37</v>
      </c>
      <c r="B234" s="18" t="s">
        <v>289</v>
      </c>
      <c r="C234" s="19" t="s">
        <v>54</v>
      </c>
      <c r="D234" s="25" t="str">
        <f t="shared" si="1"/>
        <v>0</v>
      </c>
      <c r="E234" s="25" t="str">
        <f t="shared" si="8"/>
        <v>0</v>
      </c>
      <c r="F234" s="26" t="str">
        <f t="shared" si="9"/>
        <v>0</v>
      </c>
      <c r="G234" s="27" t="str">
        <f t="shared" si="10"/>
        <v>0</v>
      </c>
      <c r="H234" s="28">
        <v>1237393.21642</v>
      </c>
      <c r="I234" s="18"/>
      <c r="J234" s="18"/>
      <c r="L234" s="16"/>
    </row>
    <row r="235">
      <c r="A235" s="17" t="s">
        <v>37</v>
      </c>
      <c r="B235" s="18" t="s">
        <v>290</v>
      </c>
      <c r="C235" s="19" t="s">
        <v>54</v>
      </c>
      <c r="D235" s="25" t="str">
        <f t="shared" si="1"/>
        <v>0</v>
      </c>
      <c r="E235" s="25" t="str">
        <f t="shared" si="8"/>
        <v>0</v>
      </c>
      <c r="F235" s="26" t="str">
        <f t="shared" si="9"/>
        <v>0</v>
      </c>
      <c r="G235" s="27" t="str">
        <f t="shared" si="10"/>
        <v>0</v>
      </c>
      <c r="H235" s="28">
        <v>1236740.402</v>
      </c>
      <c r="I235" s="18"/>
      <c r="J235" s="18"/>
      <c r="L235" s="16"/>
    </row>
    <row r="236">
      <c r="A236" s="17" t="s">
        <v>37</v>
      </c>
      <c r="B236" s="18" t="s">
        <v>291</v>
      </c>
      <c r="C236" s="19" t="s">
        <v>54</v>
      </c>
      <c r="D236" s="25" t="str">
        <f t="shared" si="1"/>
        <v>0</v>
      </c>
      <c r="E236" s="25" t="str">
        <f t="shared" si="8"/>
        <v>0</v>
      </c>
      <c r="F236" s="26" t="str">
        <f t="shared" si="9"/>
        <v>0</v>
      </c>
      <c r="G236" s="27" t="str">
        <f t="shared" si="10"/>
        <v>0</v>
      </c>
      <c r="H236" s="28">
        <v>1227989.3980828528</v>
      </c>
      <c r="I236" s="18"/>
      <c r="J236" s="18"/>
      <c r="L236" s="16"/>
    </row>
    <row r="237">
      <c r="A237" s="17" t="s">
        <v>37</v>
      </c>
      <c r="B237" s="18" t="s">
        <v>292</v>
      </c>
      <c r="C237" s="19" t="s">
        <v>54</v>
      </c>
      <c r="D237" s="25" t="str">
        <f t="shared" si="1"/>
        <v>0</v>
      </c>
      <c r="E237" s="25" t="str">
        <f t="shared" si="8"/>
        <v>0</v>
      </c>
      <c r="F237" s="26" t="str">
        <f t="shared" si="9"/>
        <v>0</v>
      </c>
      <c r="G237" s="27" t="str">
        <f t="shared" si="10"/>
        <v>0</v>
      </c>
      <c r="H237" s="28">
        <v>1227302.446</v>
      </c>
      <c r="I237" s="18"/>
      <c r="J237" s="18"/>
      <c r="L237" s="16"/>
    </row>
    <row r="238">
      <c r="A238" s="17" t="s">
        <v>37</v>
      </c>
      <c r="B238" s="18" t="s">
        <v>293</v>
      </c>
      <c r="C238" s="19" t="s">
        <v>54</v>
      </c>
      <c r="D238" s="25" t="str">
        <f t="shared" si="1"/>
        <v>0</v>
      </c>
      <c r="E238" s="25" t="str">
        <f t="shared" si="8"/>
        <v>0</v>
      </c>
      <c r="F238" s="26" t="str">
        <f t="shared" si="9"/>
        <v>0</v>
      </c>
      <c r="G238" s="27" t="str">
        <f t="shared" si="10"/>
        <v>0</v>
      </c>
      <c r="H238" s="28">
        <v>1225157.63</v>
      </c>
      <c r="I238" s="18"/>
      <c r="J238" s="18"/>
      <c r="L238" s="16"/>
    </row>
    <row r="239">
      <c r="A239" s="17" t="s">
        <v>37</v>
      </c>
      <c r="B239" s="18" t="s">
        <v>294</v>
      </c>
      <c r="C239" s="19" t="s">
        <v>54</v>
      </c>
      <c r="D239" s="25" t="str">
        <f t="shared" si="1"/>
        <v>0</v>
      </c>
      <c r="E239" s="25" t="str">
        <f t="shared" si="8"/>
        <v>0</v>
      </c>
      <c r="F239" s="26" t="str">
        <f t="shared" si="9"/>
        <v>0</v>
      </c>
      <c r="G239" s="27" t="str">
        <f t="shared" si="10"/>
        <v>0</v>
      </c>
      <c r="H239" s="28">
        <v>1214302.72495478</v>
      </c>
      <c r="I239" s="18"/>
      <c r="J239" s="18"/>
      <c r="L239" s="16"/>
    </row>
    <row r="240">
      <c r="A240" s="17" t="s">
        <v>37</v>
      </c>
      <c r="B240" s="18" t="s">
        <v>295</v>
      </c>
      <c r="C240" s="19" t="s">
        <v>54</v>
      </c>
      <c r="D240" s="25" t="str">
        <f t="shared" si="1"/>
        <v>0</v>
      </c>
      <c r="E240" s="25" t="str">
        <f t="shared" si="8"/>
        <v>0</v>
      </c>
      <c r="F240" s="26" t="str">
        <f t="shared" si="9"/>
        <v>0</v>
      </c>
      <c r="G240" s="27" t="str">
        <f t="shared" si="10"/>
        <v>0</v>
      </c>
      <c r="H240" s="28">
        <v>1213877.00763113</v>
      </c>
      <c r="I240" s="18"/>
      <c r="J240" s="18"/>
      <c r="L240" s="16"/>
    </row>
    <row r="241">
      <c r="A241" s="17" t="s">
        <v>37</v>
      </c>
      <c r="B241" s="18" t="s">
        <v>296</v>
      </c>
      <c r="C241" s="19" t="s">
        <v>54</v>
      </c>
      <c r="D241" s="25" t="str">
        <f t="shared" si="1"/>
        <v>0</v>
      </c>
      <c r="E241" s="25" t="str">
        <f t="shared" si="8"/>
        <v>0</v>
      </c>
      <c r="F241" s="26" t="str">
        <f t="shared" si="9"/>
        <v>0</v>
      </c>
      <c r="G241" s="27" t="str">
        <f t="shared" si="10"/>
        <v>0</v>
      </c>
      <c r="H241" s="28">
        <v>1195479.66</v>
      </c>
      <c r="I241" s="18"/>
      <c r="J241" s="18"/>
      <c r="L241" s="16"/>
    </row>
    <row r="242">
      <c r="A242" s="17" t="s">
        <v>37</v>
      </c>
      <c r="B242" s="18" t="s">
        <v>297</v>
      </c>
      <c r="C242" s="19" t="s">
        <v>54</v>
      </c>
      <c r="D242" s="25" t="str">
        <f t="shared" si="1"/>
        <v>0</v>
      </c>
      <c r="E242" s="25" t="str">
        <f t="shared" si="8"/>
        <v>0</v>
      </c>
      <c r="F242" s="26" t="str">
        <f t="shared" si="9"/>
        <v>0</v>
      </c>
      <c r="G242" s="27" t="str">
        <f t="shared" si="10"/>
        <v>0</v>
      </c>
      <c r="H242" s="28">
        <v>1189697.07448782</v>
      </c>
      <c r="I242" s="18"/>
      <c r="J242" s="18"/>
      <c r="L242" s="16"/>
    </row>
    <row r="243">
      <c r="A243" s="17" t="s">
        <v>37</v>
      </c>
      <c r="B243" s="18" t="s">
        <v>298</v>
      </c>
      <c r="C243" s="19" t="s">
        <v>54</v>
      </c>
      <c r="D243" s="25" t="str">
        <f t="shared" si="1"/>
        <v>0</v>
      </c>
      <c r="E243" s="25" t="str">
        <f t="shared" si="8"/>
        <v>0</v>
      </c>
      <c r="F243" s="26" t="str">
        <f t="shared" si="9"/>
        <v>0</v>
      </c>
      <c r="G243" s="27" t="str">
        <f t="shared" si="10"/>
        <v>0</v>
      </c>
      <c r="H243" s="28">
        <v>1180727.26904552</v>
      </c>
      <c r="I243" s="18"/>
      <c r="J243" s="18"/>
      <c r="L243" s="16"/>
    </row>
    <row r="244">
      <c r="A244" s="17" t="s">
        <v>37</v>
      </c>
      <c r="B244" s="18" t="s">
        <v>299</v>
      </c>
      <c r="C244" s="19" t="s">
        <v>54</v>
      </c>
      <c r="D244" s="25" t="str">
        <f t="shared" si="1"/>
        <v>0</v>
      </c>
      <c r="E244" s="25" t="str">
        <f t="shared" si="8"/>
        <v>0</v>
      </c>
      <c r="F244" s="26" t="str">
        <f t="shared" si="9"/>
        <v>0</v>
      </c>
      <c r="G244" s="27" t="str">
        <f t="shared" si="10"/>
        <v>0</v>
      </c>
      <c r="H244" s="28">
        <v>1170763.97132288</v>
      </c>
      <c r="I244" s="18"/>
      <c r="J244" s="18"/>
      <c r="L244" s="16"/>
    </row>
    <row r="245">
      <c r="A245" s="17" t="s">
        <v>37</v>
      </c>
      <c r="B245" s="18" t="s">
        <v>300</v>
      </c>
      <c r="C245" s="19" t="s">
        <v>54</v>
      </c>
      <c r="D245" s="25" t="str">
        <f t="shared" si="1"/>
        <v>0</v>
      </c>
      <c r="E245" s="25" t="str">
        <f t="shared" si="8"/>
        <v>0</v>
      </c>
      <c r="F245" s="26" t="str">
        <f t="shared" si="9"/>
        <v>0</v>
      </c>
      <c r="G245" s="27" t="str">
        <f t="shared" si="10"/>
        <v>0</v>
      </c>
      <c r="H245" s="28">
        <v>1168326.6891311</v>
      </c>
      <c r="I245" s="18"/>
      <c r="J245" s="18"/>
      <c r="L245" s="16"/>
    </row>
    <row r="246">
      <c r="A246" s="17" t="s">
        <v>37</v>
      </c>
      <c r="B246" s="18" t="s">
        <v>301</v>
      </c>
      <c r="C246" s="19" t="s">
        <v>54</v>
      </c>
      <c r="D246" s="25" t="str">
        <f t="shared" si="1"/>
        <v>0</v>
      </c>
      <c r="E246" s="25" t="str">
        <f t="shared" si="8"/>
        <v>0</v>
      </c>
      <c r="F246" s="26" t="str">
        <f t="shared" si="9"/>
        <v>0</v>
      </c>
      <c r="G246" s="27" t="str">
        <f t="shared" si="10"/>
        <v>0</v>
      </c>
      <c r="H246" s="28">
        <v>1167029.57684542</v>
      </c>
      <c r="I246" s="18"/>
      <c r="J246" s="18"/>
      <c r="L246" s="16"/>
    </row>
    <row r="247">
      <c r="A247" s="17" t="s">
        <v>37</v>
      </c>
      <c r="B247" s="18" t="s">
        <v>302</v>
      </c>
      <c r="C247" s="19" t="s">
        <v>54</v>
      </c>
      <c r="D247" s="25" t="str">
        <f t="shared" si="1"/>
        <v>0</v>
      </c>
      <c r="E247" s="25" t="str">
        <f t="shared" si="8"/>
        <v>0</v>
      </c>
      <c r="F247" s="26" t="str">
        <f t="shared" si="9"/>
        <v>0</v>
      </c>
      <c r="G247" s="27" t="str">
        <f t="shared" si="10"/>
        <v>0</v>
      </c>
      <c r="H247" s="28">
        <v>1165734.36</v>
      </c>
      <c r="I247" s="18"/>
      <c r="J247" s="18"/>
      <c r="L247" s="16"/>
    </row>
    <row r="248">
      <c r="A248" s="17" t="s">
        <v>37</v>
      </c>
      <c r="B248" s="18" t="s">
        <v>303</v>
      </c>
      <c r="C248" s="19" t="s">
        <v>54</v>
      </c>
      <c r="D248" s="25" t="str">
        <f t="shared" si="1"/>
        <v>0</v>
      </c>
      <c r="E248" s="25" t="str">
        <f t="shared" si="8"/>
        <v>0</v>
      </c>
      <c r="F248" s="26" t="str">
        <f t="shared" si="9"/>
        <v>0</v>
      </c>
      <c r="G248" s="27" t="str">
        <f t="shared" si="10"/>
        <v>0</v>
      </c>
      <c r="H248" s="28">
        <v>1165454.525</v>
      </c>
      <c r="I248" s="18"/>
      <c r="J248" s="18"/>
      <c r="L248" s="16"/>
    </row>
    <row r="249">
      <c r="A249" s="17" t="s">
        <v>37</v>
      </c>
      <c r="B249" s="18" t="s">
        <v>304</v>
      </c>
      <c r="C249" s="19" t="s">
        <v>54</v>
      </c>
      <c r="D249" s="25" t="str">
        <f t="shared" si="1"/>
        <v>0</v>
      </c>
      <c r="E249" s="25" t="str">
        <f t="shared" si="8"/>
        <v>0</v>
      </c>
      <c r="F249" s="26" t="str">
        <f t="shared" si="9"/>
        <v>0</v>
      </c>
      <c r="G249" s="27" t="str">
        <f t="shared" si="10"/>
        <v>0</v>
      </c>
      <c r="H249" s="28">
        <v>1159515.40410525</v>
      </c>
      <c r="I249" s="18"/>
      <c r="J249" s="18"/>
      <c r="L249" s="16"/>
    </row>
    <row r="250">
      <c r="A250" s="17" t="s">
        <v>37</v>
      </c>
      <c r="B250" s="18" t="s">
        <v>305</v>
      </c>
      <c r="C250" s="19" t="s">
        <v>54</v>
      </c>
      <c r="D250" s="25" t="str">
        <f t="shared" si="1"/>
        <v>0</v>
      </c>
      <c r="E250" s="25" t="str">
        <f t="shared" si="8"/>
        <v>0</v>
      </c>
      <c r="F250" s="26" t="str">
        <f t="shared" si="9"/>
        <v>0</v>
      </c>
      <c r="G250" s="27" t="str">
        <f t="shared" si="10"/>
        <v>0</v>
      </c>
      <c r="H250" s="28">
        <v>1159237.11800745</v>
      </c>
      <c r="I250" s="18"/>
      <c r="J250" s="18"/>
      <c r="L250" s="16"/>
    </row>
    <row r="251">
      <c r="A251" s="17" t="s">
        <v>37</v>
      </c>
      <c r="B251" s="18" t="s">
        <v>306</v>
      </c>
      <c r="C251" s="19" t="s">
        <v>54</v>
      </c>
      <c r="D251" s="25" t="str">
        <f t="shared" si="1"/>
        <v>0</v>
      </c>
      <c r="E251" s="25" t="str">
        <f t="shared" si="8"/>
        <v>0</v>
      </c>
      <c r="F251" s="26" t="str">
        <f t="shared" si="9"/>
        <v>0</v>
      </c>
      <c r="G251" s="27" t="str">
        <f t="shared" si="10"/>
        <v>0</v>
      </c>
      <c r="H251" s="28">
        <v>1147911.05812152</v>
      </c>
      <c r="I251" s="18"/>
      <c r="J251" s="18"/>
      <c r="L251" s="16"/>
    </row>
    <row r="252">
      <c r="A252" s="17" t="s">
        <v>37</v>
      </c>
      <c r="B252" s="18" t="s">
        <v>307</v>
      </c>
      <c r="C252" s="19" t="s">
        <v>54</v>
      </c>
      <c r="D252" s="25" t="str">
        <f t="shared" si="1"/>
        <v>0</v>
      </c>
      <c r="E252" s="25" t="str">
        <f t="shared" si="8"/>
        <v>0</v>
      </c>
      <c r="F252" s="26" t="str">
        <f t="shared" si="9"/>
        <v>0</v>
      </c>
      <c r="G252" s="27" t="str">
        <f t="shared" si="10"/>
        <v>0</v>
      </c>
      <c r="H252" s="28">
        <v>1144008.32</v>
      </c>
      <c r="I252" s="18"/>
      <c r="J252" s="18"/>
      <c r="L252" s="16"/>
    </row>
    <row r="253">
      <c r="A253" s="17" t="s">
        <v>37</v>
      </c>
      <c r="B253" s="18" t="s">
        <v>308</v>
      </c>
      <c r="C253" s="19" t="s">
        <v>54</v>
      </c>
      <c r="D253" s="25" t="str">
        <f t="shared" si="1"/>
        <v>0</v>
      </c>
      <c r="E253" s="31">
        <v>0.0</v>
      </c>
      <c r="F253" s="31">
        <v>0.0</v>
      </c>
      <c r="G253" s="32">
        <v>0.0</v>
      </c>
      <c r="H253" s="28">
        <v>1142176.00988627</v>
      </c>
      <c r="I253" s="18"/>
      <c r="J253" s="18"/>
      <c r="L253" s="16"/>
    </row>
    <row r="254">
      <c r="A254" s="17" t="s">
        <v>37</v>
      </c>
      <c r="B254" s="18" t="s">
        <v>309</v>
      </c>
      <c r="C254" s="19" t="s">
        <v>54</v>
      </c>
      <c r="D254" s="25" t="str">
        <f t="shared" si="1"/>
        <v>0</v>
      </c>
      <c r="E254" s="25" t="str">
        <f t="shared" ref="E254:E781" si="11">IF(ISNUMBER(SEARCH("Coal India",B254)),"Coal India",IF(ISNUMBER(SEARCH("China Shenhua",B254)),"China Shenhua",IF(ISNUMBER(SEARCH("Adani",B254)),"Adani",IF(ISNUMBER(SEARCH("Shanxi Coking",B254)),"Shanxi Coking",IF(ISNUMBER(SEARCH("Anglo American",B254)),"Anglo American",IF(ISNUMBER(SEARCH("BHP Billiton",B254)),"BHP Billiton",IF(ISNUMBER(SEARCH("Yitai Coal",B254)),"Yitai Coal",IF(ISNUMBER(SEARCH("Datang Intl",B254)),"Datang Intl",IF(ISNUMBER(SEARCH("China Coal",B254)),"China Coal",IF(ISNUMBER(SEARCH("Peabody Energy",B254)),"Peabody Energy",IF(ISNUMBER(SEARCH("Glencore Xstrata",B254)),"Glencore Xstrata",IF(ISNUMBER(SEARCH("Datong Coal",B254)),"Datong Coal",IF(ISNUMBER(SEARCH("Yanzhou Coal",B254)),"Yanzhou Coal",IF(ISNUMBER(SEARCH("DEH",B254)),"DEH",IF(ISNUMBER(SEARCH("Exxaro",B254)),"Exxaro",IF(ISNUMBER(SEARCH("Yangquan Coal",B254)),"Yangquan Coal",IF(ISNUMBER(SEARCH("Mechel",B254)),"Mechel",IF(ISNUMBER(SEARCH("Arch Coal",B254)),"Arch Coal",IF(ISNUMBER(SEARCH("Alpha Natural Resources",B254)),"Alpha Natural Resources",IF(ISNUMBER(SEARCH("EVRAZ",B254)),"EVRAZ", IF(ISNUMBER(SEARCH("Mitsubishi",B254)),"Mitsubishi",
if(and(or(B254="Vale", ISNUMBER(SEARCH("Vale ",B254))),NOT(ISNUMBER(SEARCH("?Vale",B254)))), "Vale",IF(ISNUMBER(SEARCH("Raspadskaya",B254)),"Raspadskaya",IF(ISNUMBER(SEARCH("Rio Tinto",B254)),"Rio Tinto",IF(ISNUMBER(SEARCH("Asia Resource",B254)),"Asia Resource",IF(ISNUMBER(SEARCH("Rusal",B254)),"Rusal",IF(ISNUMBER(SEARCH("Neyveli Lignite",B254)),"Neyveli Lignite",IF(ISNUMBER(SEARCH("Pingdingshan",B254)),"Pingdingshan",IF(ISNUMBER(SEARCH("Cloud Peak",B254)),"Cloud Peak",IF(ISNUMBER(SEARCH("Sasol",B254)),"Sasol",IF(ISNUMBER(SEARCH("Tata Steel",B254)),"Tata Steel",IF(AND(ISNUMBER(SEARCH("AGL",B254)),NOT(ISNUMBER(SEARCH("?AGL",B254)))),"AGL", IF(ISNUMBER(SEARCH("Teck",B254)),"Teck",IF(ISNUMBER(SEARCH("Severstal",B254)),"Severstal",IF(ISNUMBER(SEARCH("Coalspur",B254)),"Coalspur",IF(ISNUMBER(SEARCH("Kuzbass Fuel ",B254)),"Kuzbass Fuel ",IF(ISNUMBER(SEARCH("Polyus Gold",B254)),"Polyus Gold",IF(ISNUMBER(SEARCH("Energy Ventures",B254)),"Energy Ventures",IF(ISNUMBER(SEARCH("Whitehaven Coal",B254)),"Whitehaven Coal",IF(ISNUMBER(SEARCH("Banpu",B254)),"Banpu",IF(ISNUMBER(SEARCH("Bayan",B254)),"Bayan",IF(AND(ISNUMBER(SEARCH("RWE",B254)),NOT(ISNUMBER(SEARCH("ERWE",B254)))),"RWE",IF(ISNUMBER(SEARCH("Consol Energy",B254)),"Consol Energy",IF(ISNUMBER(SEARCH("WHSP",B254)),"WHSP",IF(ISNUMBER(SEARCH("Westmoreland",B254)),"Westmoreland",IF(ISNUMBER(SEARCH("Resource Generation",B254)),"Resource Generation",IF(ISNUMBER(SEARCH("Churchill Mining",B254)),"Churchill Mining",IF(ISNUMBER(SEARCH("NTPC",B254)),"NTPC",IF(ISNUMBER(SEARCH("Adaro",B254)),"Adaro",IF(ISNUMBER(SEARCH("Nacco",B254)),"Nacco",  IF(ISNUMBER(SEARCH("Idemitsu Kosan",B254)),"Idemitsu Kosan",IF(ISNUMBER(SEARCH("ARLP",B254)),"ARLP",IF(ISNUMBER(SEARCH("Huolinhe Opencut",B254)),"Huolinhe Opencut",IF(ISNUMBER(SEARCH("Golden Energy",B254)),"Golden Energy",IF(ISNUMBER(SEARCH("Mitsui &amp; Co",B254)),"Mitsui &amp; Co",
IF(AND(ISNUMBER(SEARCH("CoAL",B254)),NOT(ISNUMBER(SEARCH("?CoAL",B254)))),"CoAL",IF(ISNUMBER(SEARCH("NLMK",B254)),"NLMK",IF(ISNUMBER(SEARCH("Tata Power",B254)),"Tata Power",IF(ISNUMBER(SEARCH("MMK OJSC",B254)),"MMK OJSC",IF(ISNUMBER(SEARCH("Wesfarmers",B254)),"Wesfarmers",IF(ISNUMBER(SEARCH("Kazakhmys",B254)),"Kazakhmys",IF(ISNUMBER(SEARCH("New World Resources",B254)),"New World Resources",IF(ISNUMBER(SEARCH("MMC",B254)),"MMC",IF(ISNUMBER(SEARCH("Itochu",B254)),"Itochu",IF(ISNUMBER(SEARCH("Cockatoo",B254)),"Cockatoo",IF(ISNUMBER(SEARCH("Shanxi Meijin Energy",B254)),"Shanxi Meijin Energy",IF(ISNUMBER(SEARCH("Jizhong Energy",B254)),"Jizhong Energy",IF(ISNUMBER(SEARCH("Bandanna",B254)),"Bandanna",IF(ISNUMBER(SEARCH("Polo Resources",B254)),"Polo Resources",IF(ISNUMBER(SEARCH("Allete",B254)),"Allete",IF(ISNUMBER(SEARCH("CLP Holdings",B254)),"CLP Holdings", IF(AND(ISNUMBER(SEARCH("Aspire",B254)),NOT(ISNUMBER(SEARCH("Aspire D",B254)))),"Aspire", IF(ISNUMBER(SEARCH("Marubeni",B254)),"Marubeni",IF(ISNUMBER(SEARCH("China Resources",B254)),"China Resources",IF(ISNUMBER(SEARCH("Walter Energy",B254)),"Walter Energy",IF(ISNUMBER(SEARCH("Coal Energy",B254)),"Coal Energy",IF(ISNUMBER(SEARCH("Indika",B254)),"Indika",IF(ISNUMBER(SEARCH("Arcelor Mittal",B254)),"Arcelor Mittal",IF(ISNUMBER(SEARCH("FirstEnergy",B254)),"FirstEnergy",IF(ISNUMBER(SEARCH("Black Hills",B254)),"Black Hills",IF(ISNUMBER(SEARCH("Wescoal",B254)),"Wescoal",IF(ISNUMBER(SEARCH("Grupo Mexico",B254)),"Grupo Mexico",IF(and(or(B254="ARM", ISNUMBER(SEARCH("ARM ",B254))),NOT(ISNUMBER(SEARCH("?ARM",B254)))), "ARM",IF(ISNUMBER(SEARCH("Shanxi Coal",B254)),"Shanxi Coal",IF(ISNUMBER(SEARCH("Capital Power",B254)),"Capital Power",IF(ISNUMBER(SEARCH("PTT",B254)),"PTT",IF(ISNUMBER(SEARCH("Shanxi Lanhua Sci-Tech",B254)),"Shanxi Lanhua Sci-Tech",IF(ISNUMBER(SEARCH("Fortune",B254)),"Fortune",IF(ISNUMBER(SEARCH("Cardero",B254)),"Cardero",IF(ISNUMBER(SEARCH("Zhengzhou  Coal",B254)),"Zhengzhou Coal",IF(ISNUMBER(SEARCH("SAIL",B254)),"SAIL",IF(ISNUMBER(SEARCH("JSPL",B254)),"JSPL",IF(ISNUMBER(SEARCH("Shougang Fushan",B254)),"Shougang Fushan",IF(ISNUMBER(SEARCH("Jingyuan",B254)),"Jingyuan",IF(ISNUMBER(SEARCH("Stanmore",B254)),"Stanmore",IF(ISNUMBER(SEARCH("Prophecy Coal",B254)),"Prophecy Coal",IF(ISNUMBER(SEARCH("Cliffs Natural Resources",B254)),"Cliffs Natural Resources",IF(ISNUMBER(SEARCH("James River",B254)),"James River",IF(ISNUMBER(SEARCH("CESC",B254)),"CESC",IF(ISNUMBER(SEARCH("Alcoa",B254)),"Alcoa","0"))))))))))))))))))))))))))))))))))))))))))))))))))))))))))))))))))))))))))))))))))))))))))))))))))))
</f>
        <v>0</v>
      </c>
      <c r="F254" s="26" t="str">
        <f t="shared" ref="F254:F781" si="12">IF(OR(NOT(D254="0"),NOT(E254="0")),B254,D254)</f>
        <v>0</v>
      </c>
      <c r="G254" s="27" t="str">
        <f t="shared" ref="G254:G781" si="13">IF(F254="0",F254,H254)</f>
        <v>0</v>
      </c>
      <c r="H254" s="28">
        <v>1129318.27016862</v>
      </c>
      <c r="I254" s="18"/>
      <c r="J254" s="18"/>
      <c r="L254" s="16"/>
    </row>
    <row r="255">
      <c r="A255" s="17" t="s">
        <v>37</v>
      </c>
      <c r="B255" s="18" t="s">
        <v>310</v>
      </c>
      <c r="C255" s="19" t="s">
        <v>54</v>
      </c>
      <c r="D255" s="25" t="str">
        <f t="shared" si="1"/>
        <v>0</v>
      </c>
      <c r="E255" s="25" t="str">
        <f t="shared" si="11"/>
        <v>0</v>
      </c>
      <c r="F255" s="26" t="str">
        <f t="shared" si="12"/>
        <v>0</v>
      </c>
      <c r="G255" s="27" t="str">
        <f t="shared" si="13"/>
        <v>0</v>
      </c>
      <c r="H255" s="28">
        <v>1122336.62005932</v>
      </c>
      <c r="I255" s="18"/>
      <c r="J255" s="18"/>
      <c r="L255" s="16"/>
    </row>
    <row r="256">
      <c r="A256" s="17" t="s">
        <v>37</v>
      </c>
      <c r="B256" s="18" t="s">
        <v>311</v>
      </c>
      <c r="C256" s="19" t="s">
        <v>54</v>
      </c>
      <c r="D256" s="25" t="str">
        <f t="shared" si="1"/>
        <v>0</v>
      </c>
      <c r="E256" s="25" t="str">
        <f t="shared" si="11"/>
        <v>0</v>
      </c>
      <c r="F256" s="26" t="str">
        <f t="shared" si="12"/>
        <v>0</v>
      </c>
      <c r="G256" s="27" t="str">
        <f t="shared" si="13"/>
        <v>0</v>
      </c>
      <c r="H256" s="28">
        <v>1108797.00303434</v>
      </c>
      <c r="I256" s="18"/>
      <c r="J256" s="18"/>
      <c r="L256" s="16"/>
    </row>
    <row r="257">
      <c r="A257" s="17" t="s">
        <v>37</v>
      </c>
      <c r="B257" s="18" t="s">
        <v>312</v>
      </c>
      <c r="C257" s="19" t="s">
        <v>54</v>
      </c>
      <c r="D257" s="25" t="str">
        <f t="shared" si="1"/>
        <v>0</v>
      </c>
      <c r="E257" s="25" t="str">
        <f t="shared" si="11"/>
        <v>0</v>
      </c>
      <c r="F257" s="26" t="str">
        <f t="shared" si="12"/>
        <v>0</v>
      </c>
      <c r="G257" s="27" t="str">
        <f t="shared" si="13"/>
        <v>0</v>
      </c>
      <c r="H257" s="28">
        <v>1096764.03253533</v>
      </c>
      <c r="I257" s="18"/>
      <c r="J257" s="18"/>
      <c r="L257" s="16"/>
    </row>
    <row r="258">
      <c r="A258" s="17" t="s">
        <v>37</v>
      </c>
      <c r="B258" s="18" t="s">
        <v>313</v>
      </c>
      <c r="C258" s="19" t="s">
        <v>54</v>
      </c>
      <c r="D258" s="25" t="str">
        <f t="shared" si="1"/>
        <v>0</v>
      </c>
      <c r="E258" s="25" t="str">
        <f t="shared" si="11"/>
        <v>0</v>
      </c>
      <c r="F258" s="26" t="str">
        <f t="shared" si="12"/>
        <v>0</v>
      </c>
      <c r="G258" s="27" t="str">
        <f t="shared" si="13"/>
        <v>0</v>
      </c>
      <c r="H258" s="28">
        <v>1094592.11752286</v>
      </c>
      <c r="I258" s="18"/>
      <c r="J258" s="18"/>
      <c r="L258" s="16"/>
    </row>
    <row r="259">
      <c r="A259" s="17" t="s">
        <v>37</v>
      </c>
      <c r="B259" s="18" t="s">
        <v>314</v>
      </c>
      <c r="C259" s="19" t="s">
        <v>54</v>
      </c>
      <c r="D259" s="25" t="str">
        <f t="shared" si="1"/>
        <v>0</v>
      </c>
      <c r="E259" s="25" t="str">
        <f t="shared" si="11"/>
        <v>0</v>
      </c>
      <c r="F259" s="26" t="str">
        <f t="shared" si="12"/>
        <v>0</v>
      </c>
      <c r="G259" s="27" t="str">
        <f t="shared" si="13"/>
        <v>0</v>
      </c>
      <c r="H259" s="28">
        <v>1093330.46991897</v>
      </c>
      <c r="I259" s="18"/>
      <c r="J259" s="18"/>
      <c r="L259" s="16"/>
    </row>
    <row r="260">
      <c r="A260" s="17" t="s">
        <v>37</v>
      </c>
      <c r="B260" s="18" t="s">
        <v>315</v>
      </c>
      <c r="C260" s="19" t="s">
        <v>54</v>
      </c>
      <c r="D260" s="25" t="str">
        <f t="shared" si="1"/>
        <v>Cimarex Energy </v>
      </c>
      <c r="E260" s="25" t="str">
        <f t="shared" si="11"/>
        <v>0</v>
      </c>
      <c r="F260" s="26" t="str">
        <f t="shared" si="12"/>
        <v>CIMAREX ENERGY CO USD0.01</v>
      </c>
      <c r="G260" s="27">
        <f t="shared" si="13"/>
        <v>1089805.633</v>
      </c>
      <c r="H260" s="28">
        <v>1089805.63258963</v>
      </c>
      <c r="I260" s="18"/>
      <c r="J260" s="18"/>
      <c r="L260" s="16"/>
    </row>
    <row r="261">
      <c r="A261" s="17" t="s">
        <v>37</v>
      </c>
      <c r="B261" s="18" t="s">
        <v>316</v>
      </c>
      <c r="C261" s="19" t="s">
        <v>54</v>
      </c>
      <c r="D261" s="25" t="str">
        <f t="shared" si="1"/>
        <v>0</v>
      </c>
      <c r="E261" s="25" t="str">
        <f t="shared" si="11"/>
        <v>0</v>
      </c>
      <c r="F261" s="26" t="str">
        <f t="shared" si="12"/>
        <v>0</v>
      </c>
      <c r="G261" s="27" t="str">
        <f t="shared" si="13"/>
        <v>0</v>
      </c>
      <c r="H261" s="28">
        <v>1084494.14962252</v>
      </c>
      <c r="I261" s="18"/>
      <c r="J261" s="18"/>
      <c r="L261" s="16"/>
    </row>
    <row r="262">
      <c r="A262" s="17" t="s">
        <v>37</v>
      </c>
      <c r="B262" s="18" t="s">
        <v>317</v>
      </c>
      <c r="C262" s="19" t="s">
        <v>54</v>
      </c>
      <c r="D262" s="25" t="str">
        <f t="shared" si="1"/>
        <v>0</v>
      </c>
      <c r="E262" s="25" t="str">
        <f t="shared" si="11"/>
        <v>0</v>
      </c>
      <c r="F262" s="26" t="str">
        <f t="shared" si="12"/>
        <v>0</v>
      </c>
      <c r="G262" s="27" t="str">
        <f t="shared" si="13"/>
        <v>0</v>
      </c>
      <c r="H262" s="28">
        <v>1072513.7470892959</v>
      </c>
      <c r="I262" s="18"/>
      <c r="J262" s="18"/>
      <c r="L262" s="16"/>
    </row>
    <row r="263">
      <c r="A263" s="17" t="s">
        <v>37</v>
      </c>
      <c r="B263" s="18" t="s">
        <v>318</v>
      </c>
      <c r="C263" s="19" t="s">
        <v>54</v>
      </c>
      <c r="D263" s="25" t="str">
        <f t="shared" si="1"/>
        <v>0</v>
      </c>
      <c r="E263" s="25" t="str">
        <f t="shared" si="11"/>
        <v>0</v>
      </c>
      <c r="F263" s="26" t="str">
        <f t="shared" si="12"/>
        <v>0</v>
      </c>
      <c r="G263" s="27" t="str">
        <f t="shared" si="13"/>
        <v>0</v>
      </c>
      <c r="H263" s="28">
        <v>1068616.71</v>
      </c>
      <c r="I263" s="18"/>
      <c r="J263" s="18"/>
      <c r="L263" s="16"/>
    </row>
    <row r="264">
      <c r="A264" s="17" t="s">
        <v>37</v>
      </c>
      <c r="B264" s="18" t="s">
        <v>319</v>
      </c>
      <c r="C264" s="19" t="s">
        <v>54</v>
      </c>
      <c r="D264" s="25" t="str">
        <f t="shared" si="1"/>
        <v>0</v>
      </c>
      <c r="E264" s="25" t="str">
        <f t="shared" si="11"/>
        <v>0</v>
      </c>
      <c r="F264" s="26" t="str">
        <f t="shared" si="12"/>
        <v>0</v>
      </c>
      <c r="G264" s="27" t="str">
        <f t="shared" si="13"/>
        <v>0</v>
      </c>
      <c r="H264" s="28">
        <v>1064229.720265319</v>
      </c>
      <c r="I264" s="18"/>
      <c r="J264" s="18"/>
      <c r="L264" s="16"/>
    </row>
    <row r="265">
      <c r="A265" s="17" t="s">
        <v>37</v>
      </c>
      <c r="B265" s="18" t="s">
        <v>320</v>
      </c>
      <c r="C265" s="19" t="s">
        <v>54</v>
      </c>
      <c r="D265" s="25" t="str">
        <f t="shared" si="1"/>
        <v>0</v>
      </c>
      <c r="E265" s="25" t="str">
        <f t="shared" si="11"/>
        <v>0</v>
      </c>
      <c r="F265" s="26" t="str">
        <f t="shared" si="12"/>
        <v>0</v>
      </c>
      <c r="G265" s="27" t="str">
        <f t="shared" si="13"/>
        <v>0</v>
      </c>
      <c r="H265" s="28">
        <v>1061264.54120683</v>
      </c>
      <c r="I265" s="18"/>
      <c r="J265" s="18"/>
      <c r="L265" s="16"/>
    </row>
    <row r="266">
      <c r="A266" s="17" t="s">
        <v>37</v>
      </c>
      <c r="B266" s="18" t="s">
        <v>321</v>
      </c>
      <c r="C266" s="19" t="s">
        <v>54</v>
      </c>
      <c r="D266" s="25" t="str">
        <f t="shared" si="1"/>
        <v>0</v>
      </c>
      <c r="E266" s="25" t="str">
        <f t="shared" si="11"/>
        <v>0</v>
      </c>
      <c r="F266" s="26" t="str">
        <f t="shared" si="12"/>
        <v>0</v>
      </c>
      <c r="G266" s="27" t="str">
        <f t="shared" si="13"/>
        <v>0</v>
      </c>
      <c r="H266" s="28">
        <v>1053353.43768396</v>
      </c>
      <c r="I266" s="18"/>
      <c r="J266" s="18"/>
      <c r="L266" s="16"/>
    </row>
    <row r="267">
      <c r="A267" s="17" t="s">
        <v>37</v>
      </c>
      <c r="B267" s="18" t="s">
        <v>322</v>
      </c>
      <c r="C267" s="19" t="s">
        <v>54</v>
      </c>
      <c r="D267" s="25" t="str">
        <f t="shared" si="1"/>
        <v>0</v>
      </c>
      <c r="E267" s="25" t="str">
        <f t="shared" si="11"/>
        <v>0</v>
      </c>
      <c r="F267" s="26" t="str">
        <f t="shared" si="12"/>
        <v>0</v>
      </c>
      <c r="G267" s="27" t="str">
        <f t="shared" si="13"/>
        <v>0</v>
      </c>
      <c r="H267" s="28">
        <v>1049746.633963</v>
      </c>
      <c r="I267" s="18"/>
      <c r="J267" s="18"/>
      <c r="L267" s="16"/>
    </row>
    <row r="268">
      <c r="A268" s="17" t="s">
        <v>37</v>
      </c>
      <c r="B268" s="18" t="s">
        <v>323</v>
      </c>
      <c r="C268" s="19" t="s">
        <v>54</v>
      </c>
      <c r="D268" s="25" t="str">
        <f t="shared" si="1"/>
        <v>0</v>
      </c>
      <c r="E268" s="25" t="str">
        <f t="shared" si="11"/>
        <v>0</v>
      </c>
      <c r="F268" s="26" t="str">
        <f t="shared" si="12"/>
        <v>0</v>
      </c>
      <c r="G268" s="27" t="str">
        <f t="shared" si="13"/>
        <v>0</v>
      </c>
      <c r="H268" s="28">
        <v>1046214.07693414</v>
      </c>
      <c r="I268" s="18"/>
      <c r="J268" s="18"/>
      <c r="L268" s="16"/>
    </row>
    <row r="269">
      <c r="A269" s="17" t="s">
        <v>37</v>
      </c>
      <c r="B269" s="18" t="s">
        <v>324</v>
      </c>
      <c r="C269" s="19" t="s">
        <v>54</v>
      </c>
      <c r="D269" s="25" t="str">
        <f t="shared" si="1"/>
        <v>0</v>
      </c>
      <c r="E269" s="25" t="str">
        <f t="shared" si="11"/>
        <v>0</v>
      </c>
      <c r="F269" s="26" t="str">
        <f t="shared" si="12"/>
        <v>0</v>
      </c>
      <c r="G269" s="27" t="str">
        <f t="shared" si="13"/>
        <v>0</v>
      </c>
      <c r="H269" s="28">
        <v>1039086.45760605</v>
      </c>
      <c r="I269" s="18"/>
      <c r="J269" s="18"/>
      <c r="L269" s="16"/>
    </row>
    <row r="270">
      <c r="A270" s="17" t="s">
        <v>37</v>
      </c>
      <c r="B270" s="18" t="s">
        <v>325</v>
      </c>
      <c r="C270" s="19" t="s">
        <v>54</v>
      </c>
      <c r="D270" s="25" t="str">
        <f t="shared" si="1"/>
        <v>0</v>
      </c>
      <c r="E270" s="25" t="str">
        <f t="shared" si="11"/>
        <v>0</v>
      </c>
      <c r="F270" s="26" t="str">
        <f t="shared" si="12"/>
        <v>0</v>
      </c>
      <c r="G270" s="27" t="str">
        <f t="shared" si="13"/>
        <v>0</v>
      </c>
      <c r="H270" s="28">
        <v>1037343.6412861521</v>
      </c>
      <c r="I270" s="18"/>
      <c r="J270" s="18"/>
      <c r="L270" s="16"/>
    </row>
    <row r="271">
      <c r="A271" s="17" t="s">
        <v>37</v>
      </c>
      <c r="B271" s="18" t="s">
        <v>326</v>
      </c>
      <c r="C271" s="19" t="s">
        <v>54</v>
      </c>
      <c r="D271" s="25" t="str">
        <f t="shared" si="1"/>
        <v>0</v>
      </c>
      <c r="E271" s="25" t="str">
        <f t="shared" si="11"/>
        <v>0</v>
      </c>
      <c r="F271" s="26" t="str">
        <f t="shared" si="12"/>
        <v>0</v>
      </c>
      <c r="G271" s="27" t="str">
        <f t="shared" si="13"/>
        <v>0</v>
      </c>
      <c r="H271" s="28">
        <v>1037303.77246375</v>
      </c>
      <c r="I271" s="18"/>
      <c r="J271" s="18"/>
      <c r="L271" s="16"/>
    </row>
    <row r="272">
      <c r="A272" s="17" t="s">
        <v>37</v>
      </c>
      <c r="B272" s="18" t="s">
        <v>327</v>
      </c>
      <c r="C272" s="19" t="s">
        <v>54</v>
      </c>
      <c r="D272" s="25" t="str">
        <f t="shared" si="1"/>
        <v>0</v>
      </c>
      <c r="E272" s="25" t="str">
        <f t="shared" si="11"/>
        <v>0</v>
      </c>
      <c r="F272" s="26" t="str">
        <f t="shared" si="12"/>
        <v>0</v>
      </c>
      <c r="G272" s="27" t="str">
        <f t="shared" si="13"/>
        <v>0</v>
      </c>
      <c r="H272" s="28">
        <v>1036021.08279803</v>
      </c>
      <c r="I272" s="18"/>
      <c r="J272" s="18"/>
      <c r="L272" s="16"/>
    </row>
    <row r="273">
      <c r="A273" s="17" t="s">
        <v>37</v>
      </c>
      <c r="B273" s="18" t="s">
        <v>328</v>
      </c>
      <c r="C273" s="19" t="s">
        <v>54</v>
      </c>
      <c r="D273" s="25" t="str">
        <f t="shared" si="1"/>
        <v>0</v>
      </c>
      <c r="E273" s="25" t="str">
        <f t="shared" si="11"/>
        <v>0</v>
      </c>
      <c r="F273" s="26" t="str">
        <f t="shared" si="12"/>
        <v>0</v>
      </c>
      <c r="G273" s="27" t="str">
        <f t="shared" si="13"/>
        <v>0</v>
      </c>
      <c r="H273" s="28">
        <v>1027833.702</v>
      </c>
      <c r="I273" s="18"/>
      <c r="J273" s="18"/>
      <c r="L273" s="16"/>
    </row>
    <row r="274">
      <c r="A274" s="17" t="s">
        <v>37</v>
      </c>
      <c r="B274" s="18" t="s">
        <v>329</v>
      </c>
      <c r="C274" s="19" t="s">
        <v>54</v>
      </c>
      <c r="D274" s="25" t="str">
        <f t="shared" si="1"/>
        <v>0</v>
      </c>
      <c r="E274" s="25" t="str">
        <f t="shared" si="11"/>
        <v>0</v>
      </c>
      <c r="F274" s="26" t="str">
        <f t="shared" si="12"/>
        <v>0</v>
      </c>
      <c r="G274" s="27" t="str">
        <f t="shared" si="13"/>
        <v>0</v>
      </c>
      <c r="H274" s="28">
        <v>1026850.32885389</v>
      </c>
      <c r="I274" s="18"/>
      <c r="J274" s="18"/>
      <c r="L274" s="16"/>
    </row>
    <row r="275">
      <c r="A275" s="17" t="s">
        <v>37</v>
      </c>
      <c r="B275" s="18" t="s">
        <v>330</v>
      </c>
      <c r="C275" s="19" t="s">
        <v>54</v>
      </c>
      <c r="D275" s="25" t="str">
        <f t="shared" si="1"/>
        <v>0</v>
      </c>
      <c r="E275" s="25" t="str">
        <f t="shared" si="11"/>
        <v>0</v>
      </c>
      <c r="F275" s="26" t="str">
        <f t="shared" si="12"/>
        <v>0</v>
      </c>
      <c r="G275" s="27" t="str">
        <f t="shared" si="13"/>
        <v>0</v>
      </c>
      <c r="H275" s="28">
        <v>1020032.57598061</v>
      </c>
      <c r="I275" s="18"/>
      <c r="J275" s="18"/>
      <c r="L275" s="16"/>
    </row>
    <row r="276">
      <c r="A276" s="17" t="s">
        <v>37</v>
      </c>
      <c r="B276" s="18" t="s">
        <v>331</v>
      </c>
      <c r="C276" s="19" t="s">
        <v>54</v>
      </c>
      <c r="D276" s="25" t="str">
        <f t="shared" si="1"/>
        <v>0</v>
      </c>
      <c r="E276" s="25" t="str">
        <f t="shared" si="11"/>
        <v>0</v>
      </c>
      <c r="F276" s="26" t="str">
        <f t="shared" si="12"/>
        <v>0</v>
      </c>
      <c r="G276" s="27" t="str">
        <f t="shared" si="13"/>
        <v>0</v>
      </c>
      <c r="H276" s="28">
        <v>1015156.32873009</v>
      </c>
      <c r="I276" s="18"/>
      <c r="J276" s="18"/>
      <c r="L276" s="16"/>
    </row>
    <row r="277">
      <c r="A277" s="17" t="s">
        <v>37</v>
      </c>
      <c r="B277" s="18" t="s">
        <v>332</v>
      </c>
      <c r="C277" s="19" t="s">
        <v>54</v>
      </c>
      <c r="D277" s="25" t="str">
        <f t="shared" si="1"/>
        <v>0</v>
      </c>
      <c r="E277" s="25" t="str">
        <f t="shared" si="11"/>
        <v>0</v>
      </c>
      <c r="F277" s="26" t="str">
        <f t="shared" si="12"/>
        <v>0</v>
      </c>
      <c r="G277" s="27" t="str">
        <f t="shared" si="13"/>
        <v>0</v>
      </c>
      <c r="H277" s="28">
        <v>1005177.380505335</v>
      </c>
      <c r="I277" s="18"/>
      <c r="J277" s="18"/>
      <c r="L277" s="16"/>
    </row>
    <row r="278">
      <c r="A278" s="17" t="s">
        <v>37</v>
      </c>
      <c r="B278" s="18" t="s">
        <v>333</v>
      </c>
      <c r="C278" s="19" t="s">
        <v>54</v>
      </c>
      <c r="D278" s="25" t="str">
        <f t="shared" si="1"/>
        <v>Cabot Oil &amp; Gas </v>
      </c>
      <c r="E278" s="25" t="str">
        <f t="shared" si="11"/>
        <v>0</v>
      </c>
      <c r="F278" s="26" t="str">
        <f t="shared" si="12"/>
        <v>CABOT OIL &amp; GAS CORP COMMON STOCK USD 0.1</v>
      </c>
      <c r="G278" s="27">
        <f t="shared" si="13"/>
        <v>1004564.926</v>
      </c>
      <c r="H278" s="28">
        <v>1004564.92637385</v>
      </c>
      <c r="I278" s="18"/>
      <c r="J278" s="18"/>
      <c r="L278" s="16"/>
    </row>
    <row r="279">
      <c r="A279" s="17" t="s">
        <v>37</v>
      </c>
      <c r="B279" s="18" t="s">
        <v>334</v>
      </c>
      <c r="C279" s="19" t="s">
        <v>54</v>
      </c>
      <c r="D279" s="25" t="str">
        <f t="shared" si="1"/>
        <v>0</v>
      </c>
      <c r="E279" s="25" t="str">
        <f t="shared" si="11"/>
        <v>0</v>
      </c>
      <c r="F279" s="26" t="str">
        <f t="shared" si="12"/>
        <v>0</v>
      </c>
      <c r="G279" s="27" t="str">
        <f t="shared" si="13"/>
        <v>0</v>
      </c>
      <c r="H279" s="28">
        <v>999673.752</v>
      </c>
      <c r="I279" s="18"/>
      <c r="J279" s="18"/>
      <c r="L279" s="16"/>
    </row>
    <row r="280">
      <c r="A280" s="17" t="s">
        <v>37</v>
      </c>
      <c r="B280" s="18" t="s">
        <v>335</v>
      </c>
      <c r="C280" s="19" t="s">
        <v>54</v>
      </c>
      <c r="D280" s="25" t="str">
        <f t="shared" si="1"/>
        <v>0</v>
      </c>
      <c r="E280" s="25" t="str">
        <f t="shared" si="11"/>
        <v>0</v>
      </c>
      <c r="F280" s="26" t="str">
        <f t="shared" si="12"/>
        <v>0</v>
      </c>
      <c r="G280" s="27" t="str">
        <f t="shared" si="13"/>
        <v>0</v>
      </c>
      <c r="H280" s="28">
        <v>998951.3680615</v>
      </c>
      <c r="I280" s="18"/>
      <c r="J280" s="18"/>
      <c r="L280" s="16"/>
    </row>
    <row r="281">
      <c r="A281" s="17" t="s">
        <v>37</v>
      </c>
      <c r="B281" s="18" t="s">
        <v>336</v>
      </c>
      <c r="C281" s="19" t="s">
        <v>54</v>
      </c>
      <c r="D281" s="25" t="str">
        <f t="shared" si="1"/>
        <v>0</v>
      </c>
      <c r="E281" s="25" t="str">
        <f t="shared" si="11"/>
        <v>0</v>
      </c>
      <c r="F281" s="26" t="str">
        <f t="shared" si="12"/>
        <v>0</v>
      </c>
      <c r="G281" s="27" t="str">
        <f t="shared" si="13"/>
        <v>0</v>
      </c>
      <c r="H281" s="28">
        <v>993224.098130556</v>
      </c>
      <c r="I281" s="18"/>
      <c r="J281" s="18"/>
      <c r="L281" s="16"/>
    </row>
    <row r="282">
      <c r="A282" s="17" t="s">
        <v>37</v>
      </c>
      <c r="B282" s="18" t="s">
        <v>337</v>
      </c>
      <c r="C282" s="19" t="s">
        <v>54</v>
      </c>
      <c r="D282" s="25" t="str">
        <f t="shared" si="1"/>
        <v>0</v>
      </c>
      <c r="E282" s="25" t="str">
        <f t="shared" si="11"/>
        <v>0</v>
      </c>
      <c r="F282" s="26" t="str">
        <f t="shared" si="12"/>
        <v>0</v>
      </c>
      <c r="G282" s="27" t="str">
        <f t="shared" si="13"/>
        <v>0</v>
      </c>
      <c r="H282" s="28">
        <v>988341.6156575</v>
      </c>
      <c r="I282" s="18"/>
      <c r="J282" s="18"/>
      <c r="L282" s="16"/>
    </row>
    <row r="283">
      <c r="A283" s="17" t="s">
        <v>37</v>
      </c>
      <c r="B283" s="18" t="s">
        <v>338</v>
      </c>
      <c r="C283" s="19" t="s">
        <v>54</v>
      </c>
      <c r="D283" s="25" t="str">
        <f t="shared" si="1"/>
        <v>0</v>
      </c>
      <c r="E283" s="25" t="str">
        <f t="shared" si="11"/>
        <v>0</v>
      </c>
      <c r="F283" s="26" t="str">
        <f t="shared" si="12"/>
        <v>0</v>
      </c>
      <c r="G283" s="27" t="str">
        <f t="shared" si="13"/>
        <v>0</v>
      </c>
      <c r="H283" s="28">
        <v>986667.57</v>
      </c>
      <c r="I283" s="18"/>
      <c r="J283" s="18"/>
      <c r="L283" s="16"/>
    </row>
    <row r="284">
      <c r="A284" s="17" t="s">
        <v>37</v>
      </c>
      <c r="B284" s="18" t="s">
        <v>339</v>
      </c>
      <c r="C284" s="19" t="s">
        <v>54</v>
      </c>
      <c r="D284" s="25" t="str">
        <f t="shared" si="1"/>
        <v>0</v>
      </c>
      <c r="E284" s="25" t="str">
        <f t="shared" si="11"/>
        <v>0</v>
      </c>
      <c r="F284" s="26" t="str">
        <f t="shared" si="12"/>
        <v>0</v>
      </c>
      <c r="G284" s="27" t="str">
        <f t="shared" si="13"/>
        <v>0</v>
      </c>
      <c r="H284" s="28">
        <v>986492.59861679</v>
      </c>
      <c r="I284" s="18"/>
      <c r="J284" s="18"/>
      <c r="L284" s="16"/>
    </row>
    <row r="285">
      <c r="A285" s="17" t="s">
        <v>37</v>
      </c>
      <c r="B285" s="18" t="s">
        <v>340</v>
      </c>
      <c r="C285" s="19" t="s">
        <v>54</v>
      </c>
      <c r="D285" s="25" t="str">
        <f t="shared" si="1"/>
        <v>0</v>
      </c>
      <c r="E285" s="25" t="str">
        <f t="shared" si="11"/>
        <v>0</v>
      </c>
      <c r="F285" s="26" t="str">
        <f t="shared" si="12"/>
        <v>0</v>
      </c>
      <c r="G285" s="27" t="str">
        <f t="shared" si="13"/>
        <v>0</v>
      </c>
      <c r="H285" s="28">
        <v>983787.638513432</v>
      </c>
      <c r="I285" s="18"/>
      <c r="J285" s="18"/>
      <c r="L285" s="16"/>
    </row>
    <row r="286">
      <c r="A286" s="17" t="s">
        <v>37</v>
      </c>
      <c r="B286" s="18" t="s">
        <v>341</v>
      </c>
      <c r="C286" s="19" t="s">
        <v>54</v>
      </c>
      <c r="D286" s="25" t="str">
        <f t="shared" si="1"/>
        <v>0</v>
      </c>
      <c r="E286" s="25" t="str">
        <f t="shared" si="11"/>
        <v>0</v>
      </c>
      <c r="F286" s="26" t="str">
        <f t="shared" si="12"/>
        <v>0</v>
      </c>
      <c r="G286" s="27" t="str">
        <f t="shared" si="13"/>
        <v>0</v>
      </c>
      <c r="H286" s="28">
        <v>979716.967400244</v>
      </c>
      <c r="I286" s="18"/>
      <c r="J286" s="18"/>
      <c r="L286" s="16"/>
    </row>
    <row r="287">
      <c r="A287" s="17" t="s">
        <v>37</v>
      </c>
      <c r="B287" s="18" t="s">
        <v>342</v>
      </c>
      <c r="C287" s="19" t="s">
        <v>54</v>
      </c>
      <c r="D287" s="25" t="str">
        <f t="shared" si="1"/>
        <v>0</v>
      </c>
      <c r="E287" s="25" t="str">
        <f t="shared" si="11"/>
        <v>0</v>
      </c>
      <c r="F287" s="26" t="str">
        <f t="shared" si="12"/>
        <v>0</v>
      </c>
      <c r="G287" s="27" t="str">
        <f t="shared" si="13"/>
        <v>0</v>
      </c>
      <c r="H287" s="28">
        <v>975273.6</v>
      </c>
      <c r="I287" s="18"/>
      <c r="J287" s="18"/>
      <c r="L287" s="16"/>
    </row>
    <row r="288">
      <c r="A288" s="17" t="s">
        <v>37</v>
      </c>
      <c r="B288" s="18" t="s">
        <v>343</v>
      </c>
      <c r="C288" s="19" t="s">
        <v>54</v>
      </c>
      <c r="D288" s="25" t="str">
        <f t="shared" si="1"/>
        <v>0</v>
      </c>
      <c r="E288" s="25" t="str">
        <f t="shared" si="11"/>
        <v>0</v>
      </c>
      <c r="F288" s="26" t="str">
        <f t="shared" si="12"/>
        <v>0</v>
      </c>
      <c r="G288" s="27" t="str">
        <f t="shared" si="13"/>
        <v>0</v>
      </c>
      <c r="H288" s="28">
        <v>970536.84</v>
      </c>
      <c r="I288" s="18"/>
      <c r="J288" s="18"/>
      <c r="L288" s="16"/>
    </row>
    <row r="289">
      <c r="A289" s="17" t="s">
        <v>37</v>
      </c>
      <c r="B289" s="18" t="s">
        <v>344</v>
      </c>
      <c r="C289" s="19" t="s">
        <v>54</v>
      </c>
      <c r="D289" s="25" t="str">
        <f t="shared" si="1"/>
        <v>0</v>
      </c>
      <c r="E289" s="25" t="str">
        <f t="shared" si="11"/>
        <v>0</v>
      </c>
      <c r="F289" s="26" t="str">
        <f t="shared" si="12"/>
        <v>0</v>
      </c>
      <c r="G289" s="27" t="str">
        <f t="shared" si="13"/>
        <v>0</v>
      </c>
      <c r="H289" s="28">
        <v>959354.529577478</v>
      </c>
      <c r="I289" s="18"/>
      <c r="J289" s="18"/>
      <c r="L289" s="16"/>
    </row>
    <row r="290">
      <c r="A290" s="17" t="s">
        <v>37</v>
      </c>
      <c r="B290" s="18" t="s">
        <v>345</v>
      </c>
      <c r="C290" s="19" t="s">
        <v>54</v>
      </c>
      <c r="D290" s="25" t="str">
        <f t="shared" si="1"/>
        <v>0</v>
      </c>
      <c r="E290" s="25" t="str">
        <f t="shared" si="11"/>
        <v>0</v>
      </c>
      <c r="F290" s="26" t="str">
        <f t="shared" si="12"/>
        <v>0</v>
      </c>
      <c r="G290" s="27" t="str">
        <f t="shared" si="13"/>
        <v>0</v>
      </c>
      <c r="H290" s="28">
        <v>956028.461051913</v>
      </c>
      <c r="I290" s="18"/>
      <c r="J290" s="18"/>
      <c r="L290" s="16"/>
    </row>
    <row r="291">
      <c r="A291" s="17" t="s">
        <v>37</v>
      </c>
      <c r="B291" s="18" t="s">
        <v>346</v>
      </c>
      <c r="C291" s="19" t="s">
        <v>54</v>
      </c>
      <c r="D291" s="25" t="str">
        <f t="shared" si="1"/>
        <v>0</v>
      </c>
      <c r="E291" s="25" t="str">
        <f t="shared" si="11"/>
        <v>0</v>
      </c>
      <c r="F291" s="26" t="str">
        <f t="shared" si="12"/>
        <v>0</v>
      </c>
      <c r="G291" s="27" t="str">
        <f t="shared" si="13"/>
        <v>0</v>
      </c>
      <c r="H291" s="28">
        <v>951694.03424342</v>
      </c>
      <c r="I291" s="18"/>
      <c r="J291" s="18"/>
      <c r="L291" s="16"/>
    </row>
    <row r="292">
      <c r="A292" s="17" t="s">
        <v>37</v>
      </c>
      <c r="B292" s="18" t="s">
        <v>347</v>
      </c>
      <c r="C292" s="19" t="s">
        <v>54</v>
      </c>
      <c r="D292" s="25" t="str">
        <f t="shared" si="1"/>
        <v>0</v>
      </c>
      <c r="E292" s="25" t="str">
        <f t="shared" si="11"/>
        <v>0</v>
      </c>
      <c r="F292" s="26" t="str">
        <f t="shared" si="12"/>
        <v>0</v>
      </c>
      <c r="G292" s="27" t="str">
        <f t="shared" si="13"/>
        <v>0</v>
      </c>
      <c r="H292" s="28">
        <v>950248.415360955</v>
      </c>
      <c r="I292" s="18"/>
      <c r="J292" s="18"/>
      <c r="L292" s="16"/>
    </row>
    <row r="293">
      <c r="A293" s="17" t="s">
        <v>37</v>
      </c>
      <c r="B293" s="18" t="s">
        <v>348</v>
      </c>
      <c r="C293" s="19" t="s">
        <v>54</v>
      </c>
      <c r="D293" s="25" t="str">
        <f t="shared" si="1"/>
        <v>0</v>
      </c>
      <c r="E293" s="25" t="str">
        <f t="shared" si="11"/>
        <v>0</v>
      </c>
      <c r="F293" s="26" t="str">
        <f t="shared" si="12"/>
        <v>0</v>
      </c>
      <c r="G293" s="27" t="str">
        <f t="shared" si="13"/>
        <v>0</v>
      </c>
      <c r="H293" s="28">
        <v>947734.680434573</v>
      </c>
      <c r="I293" s="18"/>
      <c r="J293" s="18"/>
      <c r="L293" s="16"/>
    </row>
    <row r="294">
      <c r="A294" s="17" t="s">
        <v>37</v>
      </c>
      <c r="B294" s="18" t="s">
        <v>349</v>
      </c>
      <c r="C294" s="19" t="s">
        <v>54</v>
      </c>
      <c r="D294" s="25" t="str">
        <f t="shared" si="1"/>
        <v>0</v>
      </c>
      <c r="E294" s="25" t="str">
        <f t="shared" si="11"/>
        <v>0</v>
      </c>
      <c r="F294" s="26" t="str">
        <f t="shared" si="12"/>
        <v>0</v>
      </c>
      <c r="G294" s="27" t="str">
        <f t="shared" si="13"/>
        <v>0</v>
      </c>
      <c r="H294" s="28">
        <v>938406.059131305</v>
      </c>
      <c r="I294" s="18"/>
      <c r="J294" s="18"/>
      <c r="L294" s="16"/>
    </row>
    <row r="295">
      <c r="A295" s="17" t="s">
        <v>37</v>
      </c>
      <c r="B295" s="18" t="s">
        <v>350</v>
      </c>
      <c r="C295" s="19" t="s">
        <v>54</v>
      </c>
      <c r="D295" s="25" t="str">
        <f t="shared" si="1"/>
        <v>0</v>
      </c>
      <c r="E295" s="25" t="str">
        <f t="shared" si="11"/>
        <v>0</v>
      </c>
      <c r="F295" s="26" t="str">
        <f t="shared" si="12"/>
        <v>0</v>
      </c>
      <c r="G295" s="27" t="str">
        <f t="shared" si="13"/>
        <v>0</v>
      </c>
      <c r="H295" s="28">
        <v>936570.95869454</v>
      </c>
      <c r="I295" s="18"/>
      <c r="J295" s="18"/>
      <c r="L295" s="16"/>
    </row>
    <row r="296">
      <c r="A296" s="17" t="s">
        <v>37</v>
      </c>
      <c r="B296" s="18" t="s">
        <v>351</v>
      </c>
      <c r="C296" s="19" t="s">
        <v>54</v>
      </c>
      <c r="D296" s="25" t="str">
        <f t="shared" si="1"/>
        <v>0</v>
      </c>
      <c r="E296" s="25" t="str">
        <f t="shared" si="11"/>
        <v>0</v>
      </c>
      <c r="F296" s="26" t="str">
        <f t="shared" si="12"/>
        <v>0</v>
      </c>
      <c r="G296" s="27" t="str">
        <f t="shared" si="13"/>
        <v>0</v>
      </c>
      <c r="H296" s="28">
        <v>936211.830912586</v>
      </c>
      <c r="I296" s="18"/>
      <c r="J296" s="18"/>
      <c r="L296" s="16"/>
    </row>
    <row r="297">
      <c r="A297" s="17" t="s">
        <v>37</v>
      </c>
      <c r="B297" s="18" t="s">
        <v>352</v>
      </c>
      <c r="C297" s="19" t="s">
        <v>54</v>
      </c>
      <c r="D297" s="25" t="str">
        <f t="shared" si="1"/>
        <v>0</v>
      </c>
      <c r="E297" s="25" t="str">
        <f t="shared" si="11"/>
        <v>0</v>
      </c>
      <c r="F297" s="26" t="str">
        <f t="shared" si="12"/>
        <v>0</v>
      </c>
      <c r="G297" s="27" t="str">
        <f t="shared" si="13"/>
        <v>0</v>
      </c>
      <c r="H297" s="28">
        <v>935962.6060476</v>
      </c>
      <c r="I297" s="18"/>
      <c r="J297" s="18"/>
      <c r="L297" s="16"/>
    </row>
    <row r="298">
      <c r="A298" s="17" t="s">
        <v>37</v>
      </c>
      <c r="B298" s="18" t="s">
        <v>353</v>
      </c>
      <c r="C298" s="19" t="s">
        <v>54</v>
      </c>
      <c r="D298" s="25" t="str">
        <f t="shared" si="1"/>
        <v>0</v>
      </c>
      <c r="E298" s="25" t="str">
        <f t="shared" si="11"/>
        <v>0</v>
      </c>
      <c r="F298" s="26" t="str">
        <f t="shared" si="12"/>
        <v>0</v>
      </c>
      <c r="G298" s="27" t="str">
        <f t="shared" si="13"/>
        <v>0</v>
      </c>
      <c r="H298" s="28">
        <v>933202.818772362</v>
      </c>
      <c r="I298" s="18"/>
      <c r="J298" s="18"/>
      <c r="L298" s="16"/>
    </row>
    <row r="299">
      <c r="A299" s="17" t="s">
        <v>37</v>
      </c>
      <c r="B299" s="18" t="s">
        <v>354</v>
      </c>
      <c r="C299" s="19" t="s">
        <v>54</v>
      </c>
      <c r="D299" s="25" t="str">
        <f t="shared" si="1"/>
        <v>0</v>
      </c>
      <c r="E299" s="25" t="str">
        <f t="shared" si="11"/>
        <v>0</v>
      </c>
      <c r="F299" s="26" t="str">
        <f t="shared" si="12"/>
        <v>0</v>
      </c>
      <c r="G299" s="27" t="str">
        <f t="shared" si="13"/>
        <v>0</v>
      </c>
      <c r="H299" s="28">
        <v>929669.790558174</v>
      </c>
      <c r="I299" s="18"/>
      <c r="J299" s="18"/>
      <c r="L299" s="16"/>
    </row>
    <row r="300">
      <c r="A300" s="17" t="s">
        <v>37</v>
      </c>
      <c r="B300" s="18" t="s">
        <v>355</v>
      </c>
      <c r="C300" s="19" t="s">
        <v>54</v>
      </c>
      <c r="D300" s="25" t="str">
        <f t="shared" si="1"/>
        <v>0</v>
      </c>
      <c r="E300" s="25" t="str">
        <f t="shared" si="11"/>
        <v>0</v>
      </c>
      <c r="F300" s="26" t="str">
        <f t="shared" si="12"/>
        <v>0</v>
      </c>
      <c r="G300" s="27" t="str">
        <f t="shared" si="13"/>
        <v>0</v>
      </c>
      <c r="H300" s="28">
        <v>929212.108448654</v>
      </c>
      <c r="I300" s="18"/>
      <c r="J300" s="18"/>
      <c r="L300" s="16"/>
    </row>
    <row r="301">
      <c r="A301" s="17" t="s">
        <v>37</v>
      </c>
      <c r="B301" s="18" t="s">
        <v>356</v>
      </c>
      <c r="C301" s="19" t="s">
        <v>54</v>
      </c>
      <c r="D301" s="25" t="str">
        <f t="shared" si="1"/>
        <v>0</v>
      </c>
      <c r="E301" s="25" t="str">
        <f t="shared" si="11"/>
        <v>0</v>
      </c>
      <c r="F301" s="26" t="str">
        <f t="shared" si="12"/>
        <v>0</v>
      </c>
      <c r="G301" s="27" t="str">
        <f t="shared" si="13"/>
        <v>0</v>
      </c>
      <c r="H301" s="28">
        <v>928637.0845422</v>
      </c>
      <c r="I301" s="18"/>
      <c r="J301" s="18"/>
      <c r="L301" s="16"/>
    </row>
    <row r="302">
      <c r="A302" s="17" t="s">
        <v>37</v>
      </c>
      <c r="B302" s="18" t="s">
        <v>357</v>
      </c>
      <c r="C302" s="19" t="s">
        <v>54</v>
      </c>
      <c r="D302" s="25" t="str">
        <f t="shared" si="1"/>
        <v>0</v>
      </c>
      <c r="E302" s="25" t="str">
        <f t="shared" si="11"/>
        <v>0</v>
      </c>
      <c r="F302" s="26" t="str">
        <f t="shared" si="12"/>
        <v>0</v>
      </c>
      <c r="G302" s="27" t="str">
        <f t="shared" si="13"/>
        <v>0</v>
      </c>
      <c r="H302" s="28">
        <v>923366.7517201198</v>
      </c>
      <c r="I302" s="18"/>
      <c r="J302" s="18"/>
      <c r="L302" s="16"/>
    </row>
    <row r="303">
      <c r="A303" s="17" t="s">
        <v>37</v>
      </c>
      <c r="B303" s="18" t="s">
        <v>358</v>
      </c>
      <c r="C303" s="19" t="s">
        <v>54</v>
      </c>
      <c r="D303" s="25" t="str">
        <f t="shared" si="1"/>
        <v>0</v>
      </c>
      <c r="E303" s="25" t="str">
        <f t="shared" si="11"/>
        <v>0</v>
      </c>
      <c r="F303" s="26" t="str">
        <f t="shared" si="12"/>
        <v>0</v>
      </c>
      <c r="G303" s="27" t="str">
        <f t="shared" si="13"/>
        <v>0</v>
      </c>
      <c r="H303" s="28">
        <v>921221.478289413</v>
      </c>
      <c r="I303" s="18"/>
      <c r="J303" s="18"/>
      <c r="L303" s="16"/>
    </row>
    <row r="304">
      <c r="A304" s="17" t="s">
        <v>37</v>
      </c>
      <c r="B304" s="18" t="s">
        <v>359</v>
      </c>
      <c r="C304" s="19" t="s">
        <v>54</v>
      </c>
      <c r="D304" s="25" t="str">
        <f t="shared" si="1"/>
        <v>0</v>
      </c>
      <c r="E304" s="25" t="str">
        <f t="shared" si="11"/>
        <v>0</v>
      </c>
      <c r="F304" s="26" t="str">
        <f t="shared" si="12"/>
        <v>0</v>
      </c>
      <c r="G304" s="27" t="str">
        <f t="shared" si="13"/>
        <v>0</v>
      </c>
      <c r="H304" s="28">
        <v>918950.978938036</v>
      </c>
      <c r="I304" s="18"/>
      <c r="J304" s="18"/>
      <c r="L304" s="16"/>
    </row>
    <row r="305">
      <c r="A305" s="17" t="s">
        <v>37</v>
      </c>
      <c r="B305" s="18" t="s">
        <v>360</v>
      </c>
      <c r="C305" s="19" t="s">
        <v>54</v>
      </c>
      <c r="D305" s="25" t="str">
        <f t="shared" si="1"/>
        <v>0</v>
      </c>
      <c r="E305" s="25" t="str">
        <f t="shared" si="11"/>
        <v>0</v>
      </c>
      <c r="F305" s="26" t="str">
        <f t="shared" si="12"/>
        <v>0</v>
      </c>
      <c r="G305" s="27" t="str">
        <f t="shared" si="13"/>
        <v>0</v>
      </c>
      <c r="H305" s="28">
        <v>917850.29731611</v>
      </c>
      <c r="I305" s="18"/>
      <c r="J305" s="18"/>
      <c r="L305" s="16"/>
    </row>
    <row r="306">
      <c r="A306" s="17" t="s">
        <v>37</v>
      </c>
      <c r="B306" s="18" t="s">
        <v>361</v>
      </c>
      <c r="C306" s="19" t="s">
        <v>54</v>
      </c>
      <c r="D306" s="25" t="str">
        <f t="shared" si="1"/>
        <v>0</v>
      </c>
      <c r="E306" s="25" t="str">
        <f t="shared" si="11"/>
        <v>0</v>
      </c>
      <c r="F306" s="26" t="str">
        <f t="shared" si="12"/>
        <v>0</v>
      </c>
      <c r="G306" s="27" t="str">
        <f t="shared" si="13"/>
        <v>0</v>
      </c>
      <c r="H306" s="28">
        <v>913905.72</v>
      </c>
      <c r="I306" s="18"/>
      <c r="J306" s="18"/>
      <c r="L306" s="16"/>
    </row>
    <row r="307">
      <c r="A307" s="17" t="s">
        <v>37</v>
      </c>
      <c r="B307" s="18" t="s">
        <v>362</v>
      </c>
      <c r="C307" s="19" t="s">
        <v>54</v>
      </c>
      <c r="D307" s="25" t="str">
        <f t="shared" si="1"/>
        <v>0</v>
      </c>
      <c r="E307" s="25" t="str">
        <f t="shared" si="11"/>
        <v>0</v>
      </c>
      <c r="F307" s="26" t="str">
        <f t="shared" si="12"/>
        <v>0</v>
      </c>
      <c r="G307" s="27" t="str">
        <f t="shared" si="13"/>
        <v>0</v>
      </c>
      <c r="H307" s="28">
        <v>908983.84</v>
      </c>
      <c r="I307" s="18"/>
      <c r="J307" s="18"/>
      <c r="L307" s="16"/>
    </row>
    <row r="308">
      <c r="A308" s="17" t="s">
        <v>37</v>
      </c>
      <c r="B308" s="18" t="s">
        <v>363</v>
      </c>
      <c r="C308" s="19" t="s">
        <v>54</v>
      </c>
      <c r="D308" s="25" t="str">
        <f t="shared" si="1"/>
        <v>0</v>
      </c>
      <c r="E308" s="25" t="str">
        <f t="shared" si="11"/>
        <v>0</v>
      </c>
      <c r="F308" s="26" t="str">
        <f t="shared" si="12"/>
        <v>0</v>
      </c>
      <c r="G308" s="27" t="str">
        <f t="shared" si="13"/>
        <v>0</v>
      </c>
      <c r="H308" s="28">
        <v>908657.985581794</v>
      </c>
      <c r="I308" s="18"/>
      <c r="J308" s="18"/>
      <c r="L308" s="16"/>
    </row>
    <row r="309">
      <c r="A309" s="17" t="s">
        <v>37</v>
      </c>
      <c r="B309" s="18" t="s">
        <v>364</v>
      </c>
      <c r="C309" s="19" t="s">
        <v>54</v>
      </c>
      <c r="D309" s="25" t="str">
        <f t="shared" si="1"/>
        <v>0</v>
      </c>
      <c r="E309" s="25" t="str">
        <f t="shared" si="11"/>
        <v>0</v>
      </c>
      <c r="F309" s="26" t="str">
        <f t="shared" si="12"/>
        <v>0</v>
      </c>
      <c r="G309" s="27" t="str">
        <f t="shared" si="13"/>
        <v>0</v>
      </c>
      <c r="H309" s="28">
        <v>907775.96730087</v>
      </c>
      <c r="I309" s="18"/>
      <c r="J309" s="18"/>
      <c r="L309" s="16"/>
    </row>
    <row r="310">
      <c r="A310" s="17" t="s">
        <v>37</v>
      </c>
      <c r="B310" s="18" t="s">
        <v>365</v>
      </c>
      <c r="C310" s="19" t="s">
        <v>54</v>
      </c>
      <c r="D310" s="25" t="str">
        <f t="shared" si="1"/>
        <v>0</v>
      </c>
      <c r="E310" s="25" t="str">
        <f t="shared" si="11"/>
        <v>0</v>
      </c>
      <c r="F310" s="26" t="str">
        <f t="shared" si="12"/>
        <v>0</v>
      </c>
      <c r="G310" s="27" t="str">
        <f t="shared" si="13"/>
        <v>0</v>
      </c>
      <c r="H310" s="28">
        <v>907273.06503692</v>
      </c>
      <c r="I310" s="18"/>
      <c r="J310" s="18"/>
      <c r="L310" s="16"/>
    </row>
    <row r="311">
      <c r="A311" s="17" t="s">
        <v>37</v>
      </c>
      <c r="B311" s="18" t="s">
        <v>366</v>
      </c>
      <c r="C311" s="19" t="s">
        <v>54</v>
      </c>
      <c r="D311" s="25" t="str">
        <f t="shared" si="1"/>
        <v>0</v>
      </c>
      <c r="E311" s="25" t="str">
        <f t="shared" si="11"/>
        <v>0</v>
      </c>
      <c r="F311" s="26" t="str">
        <f t="shared" si="12"/>
        <v>0</v>
      </c>
      <c r="G311" s="27" t="str">
        <f t="shared" si="13"/>
        <v>0</v>
      </c>
      <c r="H311" s="28">
        <v>900529.25967051</v>
      </c>
      <c r="I311" s="18"/>
      <c r="J311" s="18"/>
      <c r="L311" s="16"/>
    </row>
    <row r="312">
      <c r="A312" s="17" t="s">
        <v>37</v>
      </c>
      <c r="B312" s="18" t="s">
        <v>367</v>
      </c>
      <c r="C312" s="19" t="s">
        <v>54</v>
      </c>
      <c r="D312" s="25" t="str">
        <f t="shared" si="1"/>
        <v>0</v>
      </c>
      <c r="E312" s="25" t="str">
        <f t="shared" si="11"/>
        <v>0</v>
      </c>
      <c r="F312" s="26" t="str">
        <f t="shared" si="12"/>
        <v>0</v>
      </c>
      <c r="G312" s="27" t="str">
        <f t="shared" si="13"/>
        <v>0</v>
      </c>
      <c r="H312" s="28">
        <v>888783.89365164</v>
      </c>
      <c r="I312" s="18"/>
      <c r="J312" s="18"/>
      <c r="L312" s="16"/>
    </row>
    <row r="313">
      <c r="A313" s="17" t="s">
        <v>37</v>
      </c>
      <c r="B313" s="18" t="s">
        <v>368</v>
      </c>
      <c r="C313" s="19" t="s">
        <v>54</v>
      </c>
      <c r="D313" s="25" t="str">
        <f t="shared" si="1"/>
        <v>GDF SUEZ</v>
      </c>
      <c r="E313" s="25" t="str">
        <f t="shared" si="11"/>
        <v>0</v>
      </c>
      <c r="F313" s="26" t="str">
        <f t="shared" si="12"/>
        <v>GDF SUEZ EUR1</v>
      </c>
      <c r="G313" s="27">
        <f t="shared" si="13"/>
        <v>886415.0899</v>
      </c>
      <c r="H313" s="28">
        <v>886415.089924421</v>
      </c>
      <c r="I313" s="18"/>
      <c r="J313" s="18"/>
      <c r="L313" s="16"/>
    </row>
    <row r="314">
      <c r="A314" s="17" t="s">
        <v>37</v>
      </c>
      <c r="B314" s="18" t="s">
        <v>369</v>
      </c>
      <c r="C314" s="19" t="s">
        <v>54</v>
      </c>
      <c r="D314" s="25" t="str">
        <f t="shared" si="1"/>
        <v>0</v>
      </c>
      <c r="E314" s="25" t="str">
        <f t="shared" si="11"/>
        <v>0</v>
      </c>
      <c r="F314" s="26" t="str">
        <f t="shared" si="12"/>
        <v>0</v>
      </c>
      <c r="G314" s="27" t="str">
        <f t="shared" si="13"/>
        <v>0</v>
      </c>
      <c r="H314" s="28">
        <v>885176.235535872</v>
      </c>
      <c r="I314" s="18"/>
      <c r="J314" s="18"/>
      <c r="L314" s="16"/>
    </row>
    <row r="315">
      <c r="A315" s="17" t="s">
        <v>37</v>
      </c>
      <c r="B315" s="18" t="s">
        <v>370</v>
      </c>
      <c r="C315" s="19" t="s">
        <v>54</v>
      </c>
      <c r="D315" s="25" t="str">
        <f t="shared" si="1"/>
        <v>0</v>
      </c>
      <c r="E315" s="25" t="str">
        <f t="shared" si="11"/>
        <v>0</v>
      </c>
      <c r="F315" s="26" t="str">
        <f t="shared" si="12"/>
        <v>0</v>
      </c>
      <c r="G315" s="27" t="str">
        <f t="shared" si="13"/>
        <v>0</v>
      </c>
      <c r="H315" s="28">
        <v>884273.120406315</v>
      </c>
      <c r="I315" s="18"/>
      <c r="J315" s="18"/>
      <c r="L315" s="16"/>
    </row>
    <row r="316">
      <c r="A316" s="17" t="s">
        <v>37</v>
      </c>
      <c r="B316" s="18" t="s">
        <v>371</v>
      </c>
      <c r="C316" s="19" t="s">
        <v>54</v>
      </c>
      <c r="D316" s="25" t="str">
        <f t="shared" si="1"/>
        <v>0</v>
      </c>
      <c r="E316" s="25" t="str">
        <f t="shared" si="11"/>
        <v>0</v>
      </c>
      <c r="F316" s="26" t="str">
        <f t="shared" si="12"/>
        <v>0</v>
      </c>
      <c r="G316" s="27" t="str">
        <f t="shared" si="13"/>
        <v>0</v>
      </c>
      <c r="H316" s="28">
        <v>883174.91233713</v>
      </c>
      <c r="I316" s="18"/>
      <c r="J316" s="18"/>
      <c r="L316" s="16"/>
    </row>
    <row r="317">
      <c r="A317" s="17" t="s">
        <v>37</v>
      </c>
      <c r="B317" s="18" t="s">
        <v>372</v>
      </c>
      <c r="C317" s="19" t="s">
        <v>54</v>
      </c>
      <c r="D317" s="25" t="str">
        <f t="shared" si="1"/>
        <v>0</v>
      </c>
      <c r="E317" s="25" t="str">
        <f t="shared" si="11"/>
        <v>0</v>
      </c>
      <c r="F317" s="26" t="str">
        <f t="shared" si="12"/>
        <v>0</v>
      </c>
      <c r="G317" s="27" t="str">
        <f t="shared" si="13"/>
        <v>0</v>
      </c>
      <c r="H317" s="28">
        <v>882380.34</v>
      </c>
      <c r="I317" s="18"/>
      <c r="J317" s="18"/>
      <c r="L317" s="16"/>
    </row>
    <row r="318">
      <c r="A318" s="17" t="s">
        <v>37</v>
      </c>
      <c r="B318" s="18" t="s">
        <v>373</v>
      </c>
      <c r="C318" s="19" t="s">
        <v>54</v>
      </c>
      <c r="D318" s="25" t="str">
        <f t="shared" si="1"/>
        <v>0</v>
      </c>
      <c r="E318" s="25" t="str">
        <f t="shared" si="11"/>
        <v>0</v>
      </c>
      <c r="F318" s="26" t="str">
        <f t="shared" si="12"/>
        <v>0</v>
      </c>
      <c r="G318" s="27" t="str">
        <f t="shared" si="13"/>
        <v>0</v>
      </c>
      <c r="H318" s="28">
        <v>880613.335662241</v>
      </c>
      <c r="I318" s="18"/>
      <c r="J318" s="18"/>
      <c r="L318" s="16"/>
    </row>
    <row r="319">
      <c r="A319" s="17" t="s">
        <v>37</v>
      </c>
      <c r="B319" s="18" t="s">
        <v>374</v>
      </c>
      <c r="C319" s="19" t="s">
        <v>54</v>
      </c>
      <c r="D319" s="25" t="str">
        <f t="shared" si="1"/>
        <v>0</v>
      </c>
      <c r="E319" s="25" t="str">
        <f t="shared" si="11"/>
        <v>0</v>
      </c>
      <c r="F319" s="26" t="str">
        <f t="shared" si="12"/>
        <v>0</v>
      </c>
      <c r="G319" s="27" t="str">
        <f t="shared" si="13"/>
        <v>0</v>
      </c>
      <c r="H319" s="28">
        <v>878129.7283306</v>
      </c>
      <c r="I319" s="18"/>
      <c r="J319" s="18"/>
      <c r="L319" s="16"/>
    </row>
    <row r="320">
      <c r="A320" s="17" t="s">
        <v>37</v>
      </c>
      <c r="B320" s="18" t="s">
        <v>375</v>
      </c>
      <c r="C320" s="19" t="s">
        <v>54</v>
      </c>
      <c r="D320" s="25" t="str">
        <f t="shared" si="1"/>
        <v>0</v>
      </c>
      <c r="E320" s="25" t="str">
        <f t="shared" si="11"/>
        <v>0</v>
      </c>
      <c r="F320" s="26" t="str">
        <f t="shared" si="12"/>
        <v>0</v>
      </c>
      <c r="G320" s="27" t="str">
        <f t="shared" si="13"/>
        <v>0</v>
      </c>
      <c r="H320" s="28">
        <v>872503.38279922</v>
      </c>
      <c r="I320" s="18"/>
      <c r="J320" s="18"/>
      <c r="L320" s="16"/>
    </row>
    <row r="321">
      <c r="A321" s="17" t="s">
        <v>37</v>
      </c>
      <c r="B321" s="18" t="s">
        <v>376</v>
      </c>
      <c r="C321" s="19" t="s">
        <v>54</v>
      </c>
      <c r="D321" s="25" t="str">
        <f t="shared" si="1"/>
        <v>0</v>
      </c>
      <c r="E321" s="25" t="str">
        <f t="shared" si="11"/>
        <v>0</v>
      </c>
      <c r="F321" s="26" t="str">
        <f t="shared" si="12"/>
        <v>0</v>
      </c>
      <c r="G321" s="27" t="str">
        <f t="shared" si="13"/>
        <v>0</v>
      </c>
      <c r="H321" s="28">
        <v>868791.729101247</v>
      </c>
      <c r="I321" s="18"/>
      <c r="J321" s="18"/>
      <c r="L321" s="16"/>
    </row>
    <row r="322">
      <c r="A322" s="17" t="s">
        <v>37</v>
      </c>
      <c r="B322" s="18" t="s">
        <v>377</v>
      </c>
      <c r="C322" s="19" t="s">
        <v>54</v>
      </c>
      <c r="D322" s="25" t="str">
        <f t="shared" si="1"/>
        <v>0</v>
      </c>
      <c r="E322" s="25" t="str">
        <f t="shared" si="11"/>
        <v>0</v>
      </c>
      <c r="F322" s="26" t="str">
        <f t="shared" si="12"/>
        <v>0</v>
      </c>
      <c r="G322" s="27" t="str">
        <f t="shared" si="13"/>
        <v>0</v>
      </c>
      <c r="H322" s="28">
        <v>864908.205491341</v>
      </c>
      <c r="I322" s="18"/>
      <c r="J322" s="18"/>
      <c r="L322" s="16"/>
    </row>
    <row r="323">
      <c r="A323" s="17" t="s">
        <v>37</v>
      </c>
      <c r="B323" s="18" t="s">
        <v>378</v>
      </c>
      <c r="C323" s="19" t="s">
        <v>54</v>
      </c>
      <c r="D323" s="25" t="str">
        <f t="shared" si="1"/>
        <v>0</v>
      </c>
      <c r="E323" s="25" t="str">
        <f t="shared" si="11"/>
        <v>0</v>
      </c>
      <c r="F323" s="26" t="str">
        <f t="shared" si="12"/>
        <v>0</v>
      </c>
      <c r="G323" s="27" t="str">
        <f t="shared" si="13"/>
        <v>0</v>
      </c>
      <c r="H323" s="28">
        <v>863337.605360483</v>
      </c>
      <c r="I323" s="18"/>
      <c r="J323" s="18"/>
      <c r="L323" s="16"/>
    </row>
    <row r="324">
      <c r="A324" s="17" t="s">
        <v>37</v>
      </c>
      <c r="B324" s="18" t="s">
        <v>379</v>
      </c>
      <c r="C324" s="19" t="s">
        <v>54</v>
      </c>
      <c r="D324" s="25" t="str">
        <f t="shared" si="1"/>
        <v>0</v>
      </c>
      <c r="E324" s="25" t="str">
        <f t="shared" si="11"/>
        <v>0</v>
      </c>
      <c r="F324" s="26" t="str">
        <f t="shared" si="12"/>
        <v>0</v>
      </c>
      <c r="G324" s="27" t="str">
        <f t="shared" si="13"/>
        <v>0</v>
      </c>
      <c r="H324" s="28">
        <v>860632.27270898</v>
      </c>
      <c r="I324" s="18"/>
      <c r="J324" s="18"/>
      <c r="L324" s="16"/>
    </row>
    <row r="325">
      <c r="A325" s="17" t="s">
        <v>37</v>
      </c>
      <c r="B325" s="18" t="s">
        <v>380</v>
      </c>
      <c r="C325" s="19" t="s">
        <v>54</v>
      </c>
      <c r="D325" s="25" t="str">
        <f t="shared" si="1"/>
        <v>0</v>
      </c>
      <c r="E325" s="25" t="str">
        <f t="shared" si="11"/>
        <v>0</v>
      </c>
      <c r="F325" s="26" t="str">
        <f t="shared" si="12"/>
        <v>0</v>
      </c>
      <c r="G325" s="27" t="str">
        <f t="shared" si="13"/>
        <v>0</v>
      </c>
      <c r="H325" s="28">
        <v>859625.702889757</v>
      </c>
      <c r="I325" s="18"/>
      <c r="J325" s="18"/>
      <c r="L325" s="16"/>
    </row>
    <row r="326">
      <c r="A326" s="17" t="s">
        <v>37</v>
      </c>
      <c r="B326" s="18" t="s">
        <v>381</v>
      </c>
      <c r="C326" s="19" t="s">
        <v>54</v>
      </c>
      <c r="D326" s="25" t="str">
        <f t="shared" si="1"/>
        <v>0</v>
      </c>
      <c r="E326" s="25" t="str">
        <f t="shared" si="11"/>
        <v>0</v>
      </c>
      <c r="F326" s="26" t="str">
        <f t="shared" si="12"/>
        <v>0</v>
      </c>
      <c r="G326" s="27" t="str">
        <f t="shared" si="13"/>
        <v>0</v>
      </c>
      <c r="H326" s="28">
        <v>855984.9544176005</v>
      </c>
      <c r="I326" s="18"/>
      <c r="J326" s="18"/>
      <c r="L326" s="16"/>
    </row>
    <row r="327">
      <c r="A327" s="17" t="s">
        <v>37</v>
      </c>
      <c r="B327" s="18" t="s">
        <v>382</v>
      </c>
      <c r="C327" s="19" t="s">
        <v>54</v>
      </c>
      <c r="D327" s="25" t="str">
        <f t="shared" si="1"/>
        <v>0</v>
      </c>
      <c r="E327" s="25" t="str">
        <f t="shared" si="11"/>
        <v>0</v>
      </c>
      <c r="F327" s="26" t="str">
        <f t="shared" si="12"/>
        <v>0</v>
      </c>
      <c r="G327" s="27" t="str">
        <f t="shared" si="13"/>
        <v>0</v>
      </c>
      <c r="H327" s="28">
        <v>851813.84129226</v>
      </c>
      <c r="I327" s="18"/>
      <c r="J327" s="18"/>
      <c r="L327" s="16"/>
    </row>
    <row r="328">
      <c r="A328" s="17" t="s">
        <v>37</v>
      </c>
      <c r="B328" s="18" t="s">
        <v>383</v>
      </c>
      <c r="C328" s="19" t="s">
        <v>54</v>
      </c>
      <c r="D328" s="25" t="str">
        <f t="shared" si="1"/>
        <v>0</v>
      </c>
      <c r="E328" s="25" t="str">
        <f t="shared" si="11"/>
        <v>0</v>
      </c>
      <c r="F328" s="26" t="str">
        <f t="shared" si="12"/>
        <v>0</v>
      </c>
      <c r="G328" s="27" t="str">
        <f t="shared" si="13"/>
        <v>0</v>
      </c>
      <c r="H328" s="28">
        <v>848791.91239533</v>
      </c>
      <c r="I328" s="18"/>
      <c r="J328" s="18"/>
      <c r="L328" s="16"/>
    </row>
    <row r="329">
      <c r="A329" s="17" t="s">
        <v>37</v>
      </c>
      <c r="B329" s="18" t="s">
        <v>384</v>
      </c>
      <c r="C329" s="19" t="s">
        <v>54</v>
      </c>
      <c r="D329" s="25" t="str">
        <f t="shared" si="1"/>
        <v>0</v>
      </c>
      <c r="E329" s="25" t="str">
        <f t="shared" si="11"/>
        <v>0</v>
      </c>
      <c r="F329" s="26" t="str">
        <f t="shared" si="12"/>
        <v>0</v>
      </c>
      <c r="G329" s="27" t="str">
        <f t="shared" si="13"/>
        <v>0</v>
      </c>
      <c r="H329" s="28">
        <v>828082.8848579121</v>
      </c>
      <c r="I329" s="18"/>
      <c r="J329" s="18"/>
      <c r="L329" s="16"/>
    </row>
    <row r="330">
      <c r="A330" s="17" t="s">
        <v>37</v>
      </c>
      <c r="B330" s="18" t="s">
        <v>385</v>
      </c>
      <c r="C330" s="19" t="s">
        <v>54</v>
      </c>
      <c r="D330" s="25" t="str">
        <f t="shared" si="1"/>
        <v>0</v>
      </c>
      <c r="E330" s="25" t="str">
        <f t="shared" si="11"/>
        <v>0</v>
      </c>
      <c r="F330" s="26" t="str">
        <f t="shared" si="12"/>
        <v>0</v>
      </c>
      <c r="G330" s="27" t="str">
        <f t="shared" si="13"/>
        <v>0</v>
      </c>
      <c r="H330" s="28">
        <v>823795.35</v>
      </c>
      <c r="I330" s="18"/>
      <c r="J330" s="18"/>
      <c r="L330" s="16"/>
    </row>
    <row r="331">
      <c r="A331" s="17" t="s">
        <v>37</v>
      </c>
      <c r="B331" s="18" t="s">
        <v>386</v>
      </c>
      <c r="C331" s="19" t="s">
        <v>54</v>
      </c>
      <c r="D331" s="25" t="str">
        <f t="shared" si="1"/>
        <v>0</v>
      </c>
      <c r="E331" s="25" t="str">
        <f t="shared" si="11"/>
        <v>0</v>
      </c>
      <c r="F331" s="26" t="str">
        <f t="shared" si="12"/>
        <v>0</v>
      </c>
      <c r="G331" s="27" t="str">
        <f t="shared" si="13"/>
        <v>0</v>
      </c>
      <c r="H331" s="28">
        <v>819413.38461944</v>
      </c>
      <c r="I331" s="18"/>
      <c r="J331" s="18"/>
      <c r="L331" s="16"/>
    </row>
    <row r="332">
      <c r="A332" s="17" t="s">
        <v>37</v>
      </c>
      <c r="B332" s="18" t="s">
        <v>387</v>
      </c>
      <c r="C332" s="19" t="s">
        <v>54</v>
      </c>
      <c r="D332" s="25" t="str">
        <f t="shared" si="1"/>
        <v>0</v>
      </c>
      <c r="E332" s="25" t="str">
        <f t="shared" si="11"/>
        <v>0</v>
      </c>
      <c r="F332" s="26" t="str">
        <f t="shared" si="12"/>
        <v>0</v>
      </c>
      <c r="G332" s="27" t="str">
        <f t="shared" si="13"/>
        <v>0</v>
      </c>
      <c r="H332" s="28">
        <v>818015.002949888</v>
      </c>
      <c r="I332" s="18"/>
      <c r="J332" s="18"/>
      <c r="L332" s="16"/>
    </row>
    <row r="333">
      <c r="A333" s="17" t="s">
        <v>37</v>
      </c>
      <c r="B333" s="18" t="s">
        <v>388</v>
      </c>
      <c r="C333" s="19" t="s">
        <v>54</v>
      </c>
      <c r="D333" s="25" t="str">
        <f t="shared" si="1"/>
        <v>0</v>
      </c>
      <c r="E333" s="25" t="str">
        <f t="shared" si="11"/>
        <v>0</v>
      </c>
      <c r="F333" s="26" t="str">
        <f t="shared" si="12"/>
        <v>0</v>
      </c>
      <c r="G333" s="27" t="str">
        <f t="shared" si="13"/>
        <v>0</v>
      </c>
      <c r="H333" s="28">
        <v>812050.09308185</v>
      </c>
      <c r="I333" s="18"/>
      <c r="J333" s="18"/>
      <c r="L333" s="16"/>
    </row>
    <row r="334">
      <c r="A334" s="17" t="s">
        <v>37</v>
      </c>
      <c r="B334" s="18" t="s">
        <v>389</v>
      </c>
      <c r="C334" s="19" t="s">
        <v>54</v>
      </c>
      <c r="D334" s="25" t="str">
        <f t="shared" si="1"/>
        <v>0</v>
      </c>
      <c r="E334" s="25" t="str">
        <f t="shared" si="11"/>
        <v>0</v>
      </c>
      <c r="F334" s="26" t="str">
        <f t="shared" si="12"/>
        <v>0</v>
      </c>
      <c r="G334" s="27" t="str">
        <f t="shared" si="13"/>
        <v>0</v>
      </c>
      <c r="H334" s="28">
        <v>811500.026767388</v>
      </c>
      <c r="I334" s="18"/>
      <c r="J334" s="18"/>
      <c r="L334" s="16"/>
    </row>
    <row r="335">
      <c r="A335" s="17" t="s">
        <v>37</v>
      </c>
      <c r="B335" s="18" t="s">
        <v>390</v>
      </c>
      <c r="C335" s="19" t="s">
        <v>54</v>
      </c>
      <c r="D335" s="25" t="str">
        <f t="shared" si="1"/>
        <v>0</v>
      </c>
      <c r="E335" s="25" t="str">
        <f t="shared" si="11"/>
        <v>0</v>
      </c>
      <c r="F335" s="26" t="str">
        <f t="shared" si="12"/>
        <v>0</v>
      </c>
      <c r="G335" s="27" t="str">
        <f t="shared" si="13"/>
        <v>0</v>
      </c>
      <c r="H335" s="28">
        <v>796416.624032025</v>
      </c>
      <c r="I335" s="18"/>
      <c r="J335" s="18"/>
      <c r="L335" s="16"/>
    </row>
    <row r="336">
      <c r="A336" s="17" t="s">
        <v>37</v>
      </c>
      <c r="B336" s="18" t="s">
        <v>391</v>
      </c>
      <c r="C336" s="19" t="s">
        <v>54</v>
      </c>
      <c r="D336" s="25" t="str">
        <f t="shared" si="1"/>
        <v>0</v>
      </c>
      <c r="E336" s="25" t="str">
        <f t="shared" si="11"/>
        <v>0</v>
      </c>
      <c r="F336" s="26" t="str">
        <f t="shared" si="12"/>
        <v>0</v>
      </c>
      <c r="G336" s="27" t="str">
        <f t="shared" si="13"/>
        <v>0</v>
      </c>
      <c r="H336" s="28">
        <v>792491.504970009</v>
      </c>
      <c r="I336" s="18"/>
      <c r="J336" s="18"/>
      <c r="L336" s="16"/>
    </row>
    <row r="337">
      <c r="A337" s="17" t="s">
        <v>37</v>
      </c>
      <c r="B337" s="18" t="s">
        <v>392</v>
      </c>
      <c r="C337" s="19" t="s">
        <v>54</v>
      </c>
      <c r="D337" s="25" t="str">
        <f t="shared" si="1"/>
        <v>0</v>
      </c>
      <c r="E337" s="25" t="str">
        <f t="shared" si="11"/>
        <v>0</v>
      </c>
      <c r="F337" s="26" t="str">
        <f t="shared" si="12"/>
        <v>0</v>
      </c>
      <c r="G337" s="27" t="str">
        <f t="shared" si="13"/>
        <v>0</v>
      </c>
      <c r="H337" s="28">
        <v>779390.126</v>
      </c>
      <c r="I337" s="18"/>
      <c r="J337" s="18"/>
      <c r="L337" s="16"/>
    </row>
    <row r="338">
      <c r="A338" s="17" t="s">
        <v>37</v>
      </c>
      <c r="B338" s="18" t="s">
        <v>393</v>
      </c>
      <c r="C338" s="19" t="s">
        <v>54</v>
      </c>
      <c r="D338" s="25" t="str">
        <f t="shared" si="1"/>
        <v>0</v>
      </c>
      <c r="E338" s="25" t="str">
        <f t="shared" si="11"/>
        <v>0</v>
      </c>
      <c r="F338" s="26" t="str">
        <f t="shared" si="12"/>
        <v>0</v>
      </c>
      <c r="G338" s="27" t="str">
        <f t="shared" si="13"/>
        <v>0</v>
      </c>
      <c r="H338" s="28">
        <v>774287.169853872</v>
      </c>
      <c r="I338" s="18"/>
      <c r="J338" s="18"/>
      <c r="L338" s="16"/>
    </row>
    <row r="339">
      <c r="A339" s="17" t="s">
        <v>37</v>
      </c>
      <c r="B339" s="18" t="s">
        <v>394</v>
      </c>
      <c r="C339" s="19" t="s">
        <v>54</v>
      </c>
      <c r="D339" s="25" t="str">
        <f t="shared" si="1"/>
        <v>0</v>
      </c>
      <c r="E339" s="25" t="str">
        <f t="shared" si="11"/>
        <v>0</v>
      </c>
      <c r="F339" s="26" t="str">
        <f t="shared" si="12"/>
        <v>0</v>
      </c>
      <c r="G339" s="27" t="str">
        <f t="shared" si="13"/>
        <v>0</v>
      </c>
      <c r="H339" s="28">
        <v>772368.38539875</v>
      </c>
      <c r="I339" s="18"/>
      <c r="J339" s="18"/>
      <c r="L339" s="16"/>
    </row>
    <row r="340">
      <c r="A340" s="17" t="s">
        <v>37</v>
      </c>
      <c r="B340" s="18" t="s">
        <v>395</v>
      </c>
      <c r="C340" s="19" t="s">
        <v>54</v>
      </c>
      <c r="D340" s="25" t="str">
        <f t="shared" si="1"/>
        <v>0</v>
      </c>
      <c r="E340" s="25" t="str">
        <f t="shared" si="11"/>
        <v>0</v>
      </c>
      <c r="F340" s="26" t="str">
        <f t="shared" si="12"/>
        <v>0</v>
      </c>
      <c r="G340" s="27" t="str">
        <f t="shared" si="13"/>
        <v>0</v>
      </c>
      <c r="H340" s="28">
        <v>772235.7634937</v>
      </c>
      <c r="I340" s="18"/>
      <c r="J340" s="18"/>
      <c r="L340" s="16"/>
    </row>
    <row r="341">
      <c r="A341" s="17" t="s">
        <v>37</v>
      </c>
      <c r="B341" s="18" t="s">
        <v>396</v>
      </c>
      <c r="C341" s="19" t="s">
        <v>54</v>
      </c>
      <c r="D341" s="25" t="str">
        <f t="shared" si="1"/>
        <v>0</v>
      </c>
      <c r="E341" s="25" t="str">
        <f t="shared" si="11"/>
        <v>0</v>
      </c>
      <c r="F341" s="26" t="str">
        <f t="shared" si="12"/>
        <v>0</v>
      </c>
      <c r="G341" s="27" t="str">
        <f t="shared" si="13"/>
        <v>0</v>
      </c>
      <c r="H341" s="28">
        <v>769024.478829363</v>
      </c>
      <c r="I341" s="18"/>
      <c r="J341" s="18"/>
      <c r="L341" s="16"/>
    </row>
    <row r="342">
      <c r="A342" s="17" t="s">
        <v>37</v>
      </c>
      <c r="B342" s="18" t="s">
        <v>397</v>
      </c>
      <c r="C342" s="19" t="s">
        <v>54</v>
      </c>
      <c r="D342" s="25" t="str">
        <f t="shared" si="1"/>
        <v>0</v>
      </c>
      <c r="E342" s="25" t="str">
        <f t="shared" si="11"/>
        <v>0</v>
      </c>
      <c r="F342" s="26" t="str">
        <f t="shared" si="12"/>
        <v>0</v>
      </c>
      <c r="G342" s="27" t="str">
        <f t="shared" si="13"/>
        <v>0</v>
      </c>
      <c r="H342" s="28">
        <v>768455.409887568</v>
      </c>
      <c r="I342" s="18"/>
      <c r="J342" s="18"/>
      <c r="L342" s="16"/>
    </row>
    <row r="343">
      <c r="A343" s="17" t="s">
        <v>37</v>
      </c>
      <c r="B343" s="18" t="s">
        <v>398</v>
      </c>
      <c r="C343" s="19" t="s">
        <v>54</v>
      </c>
      <c r="D343" s="25" t="str">
        <f t="shared" si="1"/>
        <v>0</v>
      </c>
      <c r="E343" s="25" t="str">
        <f t="shared" si="11"/>
        <v>0</v>
      </c>
      <c r="F343" s="26" t="str">
        <f t="shared" si="12"/>
        <v>0</v>
      </c>
      <c r="G343" s="27" t="str">
        <f t="shared" si="13"/>
        <v>0</v>
      </c>
      <c r="H343" s="28">
        <v>768118.95</v>
      </c>
      <c r="I343" s="18"/>
      <c r="J343" s="18"/>
      <c r="L343" s="16"/>
    </row>
    <row r="344">
      <c r="A344" s="17" t="s">
        <v>37</v>
      </c>
      <c r="B344" s="18" t="s">
        <v>399</v>
      </c>
      <c r="C344" s="19" t="s">
        <v>54</v>
      </c>
      <c r="D344" s="25" t="str">
        <f t="shared" si="1"/>
        <v>0</v>
      </c>
      <c r="E344" s="25" t="str">
        <f t="shared" si="11"/>
        <v>0</v>
      </c>
      <c r="F344" s="26" t="str">
        <f t="shared" si="12"/>
        <v>0</v>
      </c>
      <c r="G344" s="27" t="str">
        <f t="shared" si="13"/>
        <v>0</v>
      </c>
      <c r="H344" s="28">
        <v>766603.36</v>
      </c>
      <c r="I344" s="18"/>
      <c r="J344" s="18"/>
      <c r="L344" s="16"/>
    </row>
    <row r="345">
      <c r="A345" s="17" t="s">
        <v>37</v>
      </c>
      <c r="B345" s="18" t="s">
        <v>400</v>
      </c>
      <c r="C345" s="19" t="s">
        <v>54</v>
      </c>
      <c r="D345" s="25" t="str">
        <f t="shared" si="1"/>
        <v>0</v>
      </c>
      <c r="E345" s="25" t="str">
        <f t="shared" si="11"/>
        <v>0</v>
      </c>
      <c r="F345" s="26" t="str">
        <f t="shared" si="12"/>
        <v>0</v>
      </c>
      <c r="G345" s="27" t="str">
        <f t="shared" si="13"/>
        <v>0</v>
      </c>
      <c r="H345" s="28">
        <v>761995.584</v>
      </c>
      <c r="I345" s="18"/>
      <c r="J345" s="18"/>
      <c r="L345" s="16"/>
    </row>
    <row r="346">
      <c r="A346" s="17" t="s">
        <v>37</v>
      </c>
      <c r="B346" s="18" t="s">
        <v>401</v>
      </c>
      <c r="C346" s="19" t="s">
        <v>54</v>
      </c>
      <c r="D346" s="25" t="str">
        <f t="shared" si="1"/>
        <v>0</v>
      </c>
      <c r="E346" s="25" t="str">
        <f t="shared" si="11"/>
        <v>0</v>
      </c>
      <c r="F346" s="26" t="str">
        <f t="shared" si="12"/>
        <v>0</v>
      </c>
      <c r="G346" s="27" t="str">
        <f t="shared" si="13"/>
        <v>0</v>
      </c>
      <c r="H346" s="28">
        <v>754461.558832893</v>
      </c>
      <c r="I346" s="18"/>
      <c r="J346" s="18"/>
      <c r="L346" s="16"/>
    </row>
    <row r="347">
      <c r="A347" s="17" t="s">
        <v>37</v>
      </c>
      <c r="B347" s="18" t="s">
        <v>402</v>
      </c>
      <c r="C347" s="19" t="s">
        <v>54</v>
      </c>
      <c r="D347" s="25" t="str">
        <f t="shared" si="1"/>
        <v>0</v>
      </c>
      <c r="E347" s="25" t="str">
        <f t="shared" si="11"/>
        <v>0</v>
      </c>
      <c r="F347" s="26" t="str">
        <f t="shared" si="12"/>
        <v>0</v>
      </c>
      <c r="G347" s="27" t="str">
        <f t="shared" si="13"/>
        <v>0</v>
      </c>
      <c r="H347" s="28">
        <v>753887.5</v>
      </c>
      <c r="I347" s="18"/>
      <c r="J347" s="18"/>
      <c r="L347" s="16"/>
    </row>
    <row r="348">
      <c r="A348" s="17" t="s">
        <v>37</v>
      </c>
      <c r="B348" s="18" t="s">
        <v>403</v>
      </c>
      <c r="C348" s="19" t="s">
        <v>54</v>
      </c>
      <c r="D348" s="25" t="str">
        <f t="shared" si="1"/>
        <v>0</v>
      </c>
      <c r="E348" s="25" t="str">
        <f t="shared" si="11"/>
        <v>0</v>
      </c>
      <c r="F348" s="26" t="str">
        <f t="shared" si="12"/>
        <v>0</v>
      </c>
      <c r="G348" s="27" t="str">
        <f t="shared" si="13"/>
        <v>0</v>
      </c>
      <c r="H348" s="28">
        <v>749334.73629888</v>
      </c>
      <c r="I348" s="18"/>
      <c r="J348" s="18"/>
      <c r="L348" s="16"/>
    </row>
    <row r="349">
      <c r="A349" s="17" t="s">
        <v>37</v>
      </c>
      <c r="B349" s="18" t="s">
        <v>404</v>
      </c>
      <c r="C349" s="19" t="s">
        <v>54</v>
      </c>
      <c r="D349" s="25" t="str">
        <f t="shared" si="1"/>
        <v>0</v>
      </c>
      <c r="E349" s="25" t="str">
        <f t="shared" si="11"/>
        <v>0</v>
      </c>
      <c r="F349" s="26" t="str">
        <f t="shared" si="12"/>
        <v>0</v>
      </c>
      <c r="G349" s="27" t="str">
        <f t="shared" si="13"/>
        <v>0</v>
      </c>
      <c r="H349" s="28">
        <v>740974.08</v>
      </c>
      <c r="I349" s="18"/>
      <c r="J349" s="18"/>
      <c r="L349" s="16"/>
    </row>
    <row r="350">
      <c r="A350" s="17" t="s">
        <v>37</v>
      </c>
      <c r="B350" s="18" t="s">
        <v>405</v>
      </c>
      <c r="C350" s="19" t="s">
        <v>54</v>
      </c>
      <c r="D350" s="25" t="str">
        <f t="shared" si="1"/>
        <v>0</v>
      </c>
      <c r="E350" s="25" t="str">
        <f t="shared" si="11"/>
        <v>0</v>
      </c>
      <c r="F350" s="26" t="str">
        <f t="shared" si="12"/>
        <v>0</v>
      </c>
      <c r="G350" s="27" t="str">
        <f t="shared" si="13"/>
        <v>0</v>
      </c>
      <c r="H350" s="28">
        <v>739886.031055022</v>
      </c>
      <c r="I350" s="18"/>
      <c r="J350" s="18"/>
      <c r="L350" s="16"/>
    </row>
    <row r="351">
      <c r="A351" s="17" t="s">
        <v>37</v>
      </c>
      <c r="B351" s="18" t="s">
        <v>406</v>
      </c>
      <c r="C351" s="19" t="s">
        <v>54</v>
      </c>
      <c r="D351" s="25" t="str">
        <f t="shared" si="1"/>
        <v>0</v>
      </c>
      <c r="E351" s="25" t="str">
        <f t="shared" si="11"/>
        <v>0</v>
      </c>
      <c r="F351" s="26" t="str">
        <f t="shared" si="12"/>
        <v>0</v>
      </c>
      <c r="G351" s="27" t="str">
        <f t="shared" si="13"/>
        <v>0</v>
      </c>
      <c r="H351" s="28">
        <v>737563.46274507</v>
      </c>
      <c r="I351" s="18"/>
      <c r="J351" s="18"/>
      <c r="L351" s="16"/>
    </row>
    <row r="352">
      <c r="A352" s="17" t="s">
        <v>37</v>
      </c>
      <c r="B352" s="18" t="s">
        <v>407</v>
      </c>
      <c r="C352" s="19" t="s">
        <v>54</v>
      </c>
      <c r="D352" s="25" t="str">
        <f t="shared" si="1"/>
        <v>0</v>
      </c>
      <c r="E352" s="25" t="str">
        <f t="shared" si="11"/>
        <v>0</v>
      </c>
      <c r="F352" s="26" t="str">
        <f t="shared" si="12"/>
        <v>0</v>
      </c>
      <c r="G352" s="27" t="str">
        <f t="shared" si="13"/>
        <v>0</v>
      </c>
      <c r="H352" s="28">
        <v>734980.851619194</v>
      </c>
      <c r="I352" s="18"/>
      <c r="J352" s="18"/>
      <c r="L352" s="16"/>
    </row>
    <row r="353">
      <c r="A353" s="17" t="s">
        <v>37</v>
      </c>
      <c r="B353" s="18" t="s">
        <v>408</v>
      </c>
      <c r="C353" s="19" t="s">
        <v>54</v>
      </c>
      <c r="D353" s="25" t="str">
        <f t="shared" si="1"/>
        <v>0</v>
      </c>
      <c r="E353" s="25" t="str">
        <f t="shared" si="11"/>
        <v>0</v>
      </c>
      <c r="F353" s="26" t="str">
        <f t="shared" si="12"/>
        <v>0</v>
      </c>
      <c r="G353" s="27" t="str">
        <f t="shared" si="13"/>
        <v>0</v>
      </c>
      <c r="H353" s="28">
        <v>727133.82939351</v>
      </c>
      <c r="I353" s="18"/>
      <c r="J353" s="18"/>
      <c r="L353" s="16"/>
    </row>
    <row r="354">
      <c r="A354" s="17" t="s">
        <v>37</v>
      </c>
      <c r="B354" s="18" t="s">
        <v>409</v>
      </c>
      <c r="C354" s="19" t="s">
        <v>54</v>
      </c>
      <c r="D354" s="25" t="str">
        <f t="shared" si="1"/>
        <v>Canadian Oil Sands </v>
      </c>
      <c r="E354" s="25" t="str">
        <f t="shared" si="11"/>
        <v>0</v>
      </c>
      <c r="F354" s="26" t="str">
        <f t="shared" si="12"/>
        <v>CANADIAN OIL SANDS LTD COM</v>
      </c>
      <c r="G354" s="27">
        <f t="shared" si="13"/>
        <v>720710.9377</v>
      </c>
      <c r="H354" s="28">
        <v>720710.937717608</v>
      </c>
      <c r="I354" s="18"/>
      <c r="J354" s="18"/>
      <c r="L354" s="16"/>
    </row>
    <row r="355">
      <c r="A355" s="17" t="s">
        <v>37</v>
      </c>
      <c r="B355" s="18" t="s">
        <v>410</v>
      </c>
      <c r="C355" s="19" t="s">
        <v>54</v>
      </c>
      <c r="D355" s="25" t="str">
        <f t="shared" si="1"/>
        <v>0</v>
      </c>
      <c r="E355" s="25" t="str">
        <f t="shared" si="11"/>
        <v>0</v>
      </c>
      <c r="F355" s="26" t="str">
        <f t="shared" si="12"/>
        <v>0</v>
      </c>
      <c r="G355" s="27" t="str">
        <f t="shared" si="13"/>
        <v>0</v>
      </c>
      <c r="H355" s="28">
        <v>717089.101821169</v>
      </c>
      <c r="I355" s="18"/>
      <c r="J355" s="18"/>
      <c r="L355" s="16"/>
    </row>
    <row r="356">
      <c r="A356" s="17" t="s">
        <v>37</v>
      </c>
      <c r="B356" s="18" t="s">
        <v>411</v>
      </c>
      <c r="C356" s="19" t="s">
        <v>54</v>
      </c>
      <c r="D356" s="25" t="str">
        <f t="shared" si="1"/>
        <v>0</v>
      </c>
      <c r="E356" s="25" t="str">
        <f t="shared" si="11"/>
        <v>0</v>
      </c>
      <c r="F356" s="26" t="str">
        <f t="shared" si="12"/>
        <v>0</v>
      </c>
      <c r="G356" s="27" t="str">
        <f t="shared" si="13"/>
        <v>0</v>
      </c>
      <c r="H356" s="28">
        <v>714913.316367697</v>
      </c>
      <c r="I356" s="18"/>
      <c r="J356" s="18"/>
      <c r="L356" s="16"/>
    </row>
    <row r="357">
      <c r="A357" s="17" t="s">
        <v>37</v>
      </c>
      <c r="B357" s="18" t="s">
        <v>412</v>
      </c>
      <c r="C357" s="19" t="s">
        <v>54</v>
      </c>
      <c r="D357" s="25" t="str">
        <f t="shared" si="1"/>
        <v>0</v>
      </c>
      <c r="E357" s="25" t="str">
        <f t="shared" si="11"/>
        <v>0</v>
      </c>
      <c r="F357" s="26" t="str">
        <f t="shared" si="12"/>
        <v>0</v>
      </c>
      <c r="G357" s="27" t="str">
        <f t="shared" si="13"/>
        <v>0</v>
      </c>
      <c r="H357" s="28">
        <v>714781.41</v>
      </c>
      <c r="I357" s="18"/>
      <c r="J357" s="18"/>
      <c r="L357" s="16"/>
    </row>
    <row r="358">
      <c r="A358" s="17" t="s">
        <v>37</v>
      </c>
      <c r="B358" s="18" t="s">
        <v>413</v>
      </c>
      <c r="C358" s="19" t="s">
        <v>54</v>
      </c>
      <c r="D358" s="25" t="str">
        <f t="shared" si="1"/>
        <v>0</v>
      </c>
      <c r="E358" s="25" t="str">
        <f t="shared" si="11"/>
        <v>0</v>
      </c>
      <c r="F358" s="26" t="str">
        <f t="shared" si="12"/>
        <v>0</v>
      </c>
      <c r="G358" s="27" t="str">
        <f t="shared" si="13"/>
        <v>0</v>
      </c>
      <c r="H358" s="28">
        <v>714445.92257968</v>
      </c>
      <c r="I358" s="18"/>
      <c r="J358" s="18"/>
      <c r="L358" s="16"/>
    </row>
    <row r="359">
      <c r="A359" s="17" t="s">
        <v>37</v>
      </c>
      <c r="B359" s="18" t="s">
        <v>414</v>
      </c>
      <c r="C359" s="19" t="s">
        <v>54</v>
      </c>
      <c r="D359" s="25" t="str">
        <f t="shared" si="1"/>
        <v>0</v>
      </c>
      <c r="E359" s="25" t="str">
        <f t="shared" si="11"/>
        <v>0</v>
      </c>
      <c r="F359" s="26" t="str">
        <f t="shared" si="12"/>
        <v>0</v>
      </c>
      <c r="G359" s="27" t="str">
        <f t="shared" si="13"/>
        <v>0</v>
      </c>
      <c r="H359" s="28">
        <v>710454.6</v>
      </c>
      <c r="I359" s="18"/>
      <c r="J359" s="18"/>
      <c r="L359" s="16"/>
    </row>
    <row r="360">
      <c r="A360" s="17" t="s">
        <v>37</v>
      </c>
      <c r="B360" s="18" t="s">
        <v>415</v>
      </c>
      <c r="C360" s="19" t="s">
        <v>54</v>
      </c>
      <c r="D360" s="25" t="str">
        <f t="shared" si="1"/>
        <v>0</v>
      </c>
      <c r="E360" s="25" t="str">
        <f t="shared" si="11"/>
        <v>0</v>
      </c>
      <c r="F360" s="26" t="str">
        <f t="shared" si="12"/>
        <v>0</v>
      </c>
      <c r="G360" s="27" t="str">
        <f t="shared" si="13"/>
        <v>0</v>
      </c>
      <c r="H360" s="28">
        <v>709587.032</v>
      </c>
      <c r="I360" s="18"/>
      <c r="J360" s="18"/>
      <c r="L360" s="16"/>
    </row>
    <row r="361">
      <c r="A361" s="17" t="s">
        <v>37</v>
      </c>
      <c r="B361" s="18" t="s">
        <v>416</v>
      </c>
      <c r="C361" s="19" t="s">
        <v>54</v>
      </c>
      <c r="D361" s="25" t="str">
        <f t="shared" si="1"/>
        <v>0</v>
      </c>
      <c r="E361" s="25" t="str">
        <f t="shared" si="11"/>
        <v>0</v>
      </c>
      <c r="F361" s="26" t="str">
        <f t="shared" si="12"/>
        <v>0</v>
      </c>
      <c r="G361" s="27" t="str">
        <f t="shared" si="13"/>
        <v>0</v>
      </c>
      <c r="H361" s="28">
        <v>707755.005028088</v>
      </c>
      <c r="I361" s="18"/>
      <c r="J361" s="18"/>
      <c r="L361" s="16"/>
    </row>
    <row r="362">
      <c r="A362" s="17" t="s">
        <v>37</v>
      </c>
      <c r="B362" s="18" t="s">
        <v>417</v>
      </c>
      <c r="C362" s="19" t="s">
        <v>54</v>
      </c>
      <c r="D362" s="25" t="str">
        <f t="shared" si="1"/>
        <v>0</v>
      </c>
      <c r="E362" s="25" t="str">
        <f t="shared" si="11"/>
        <v>0</v>
      </c>
      <c r="F362" s="26" t="str">
        <f t="shared" si="12"/>
        <v>0</v>
      </c>
      <c r="G362" s="27" t="str">
        <f t="shared" si="13"/>
        <v>0</v>
      </c>
      <c r="H362" s="28">
        <v>707450.301564559</v>
      </c>
      <c r="I362" s="18"/>
      <c r="J362" s="18"/>
      <c r="L362" s="16"/>
    </row>
    <row r="363">
      <c r="A363" s="17" t="s">
        <v>37</v>
      </c>
      <c r="B363" s="18" t="s">
        <v>418</v>
      </c>
      <c r="C363" s="19" t="s">
        <v>54</v>
      </c>
      <c r="D363" s="25" t="str">
        <f t="shared" si="1"/>
        <v>0</v>
      </c>
      <c r="E363" s="25" t="str">
        <f t="shared" si="11"/>
        <v>0</v>
      </c>
      <c r="F363" s="26" t="str">
        <f t="shared" si="12"/>
        <v>0</v>
      </c>
      <c r="G363" s="27" t="str">
        <f t="shared" si="13"/>
        <v>0</v>
      </c>
      <c r="H363" s="28">
        <v>707216.48663928</v>
      </c>
      <c r="I363" s="18"/>
      <c r="J363" s="18"/>
      <c r="L363" s="16"/>
    </row>
    <row r="364">
      <c r="A364" s="17" t="s">
        <v>37</v>
      </c>
      <c r="B364" s="18" t="s">
        <v>419</v>
      </c>
      <c r="C364" s="19" t="s">
        <v>54</v>
      </c>
      <c r="D364" s="25" t="str">
        <f t="shared" si="1"/>
        <v>0</v>
      </c>
      <c r="E364" s="25" t="str">
        <f t="shared" si="11"/>
        <v>0</v>
      </c>
      <c r="F364" s="26" t="str">
        <f t="shared" si="12"/>
        <v>0</v>
      </c>
      <c r="G364" s="27" t="str">
        <f t="shared" si="13"/>
        <v>0</v>
      </c>
      <c r="H364" s="28">
        <v>705141.612</v>
      </c>
      <c r="I364" s="18"/>
      <c r="J364" s="18"/>
      <c r="L364" s="16"/>
    </row>
    <row r="365">
      <c r="A365" s="17" t="s">
        <v>37</v>
      </c>
      <c r="B365" s="18" t="s">
        <v>420</v>
      </c>
      <c r="C365" s="19" t="s">
        <v>54</v>
      </c>
      <c r="D365" s="25" t="str">
        <f t="shared" si="1"/>
        <v>0</v>
      </c>
      <c r="E365" s="25" t="str">
        <f t="shared" si="11"/>
        <v>0</v>
      </c>
      <c r="F365" s="26" t="str">
        <f t="shared" si="12"/>
        <v>0</v>
      </c>
      <c r="G365" s="27" t="str">
        <f t="shared" si="13"/>
        <v>0</v>
      </c>
      <c r="H365" s="28">
        <v>697107.190704704</v>
      </c>
      <c r="I365" s="18"/>
      <c r="J365" s="18"/>
      <c r="L365" s="16"/>
    </row>
    <row r="366">
      <c r="A366" s="17" t="s">
        <v>37</v>
      </c>
      <c r="B366" s="18" t="s">
        <v>421</v>
      </c>
      <c r="C366" s="19" t="s">
        <v>54</v>
      </c>
      <c r="D366" s="25" t="str">
        <f t="shared" si="1"/>
        <v>0</v>
      </c>
      <c r="E366" s="25" t="str">
        <f t="shared" si="11"/>
        <v>0</v>
      </c>
      <c r="F366" s="26" t="str">
        <f t="shared" si="12"/>
        <v>0</v>
      </c>
      <c r="G366" s="27" t="str">
        <f t="shared" si="13"/>
        <v>0</v>
      </c>
      <c r="H366" s="28">
        <v>695084.36764375</v>
      </c>
      <c r="I366" s="18"/>
      <c r="J366" s="18"/>
      <c r="L366" s="16"/>
    </row>
    <row r="367">
      <c r="A367" s="17" t="s">
        <v>37</v>
      </c>
      <c r="B367" s="18" t="s">
        <v>422</v>
      </c>
      <c r="C367" s="19" t="s">
        <v>54</v>
      </c>
      <c r="D367" s="25" t="str">
        <f t="shared" si="1"/>
        <v>0</v>
      </c>
      <c r="E367" s="25" t="str">
        <f t="shared" si="11"/>
        <v>0</v>
      </c>
      <c r="F367" s="26" t="str">
        <f t="shared" si="12"/>
        <v>0</v>
      </c>
      <c r="G367" s="27" t="str">
        <f t="shared" si="13"/>
        <v>0</v>
      </c>
      <c r="H367" s="28">
        <v>692123.737008307</v>
      </c>
      <c r="I367" s="18"/>
      <c r="J367" s="18"/>
      <c r="L367" s="16"/>
    </row>
    <row r="368">
      <c r="A368" s="17" t="s">
        <v>37</v>
      </c>
      <c r="B368" s="18" t="s">
        <v>423</v>
      </c>
      <c r="C368" s="19" t="s">
        <v>54</v>
      </c>
      <c r="D368" s="25" t="str">
        <f t="shared" si="1"/>
        <v>0</v>
      </c>
      <c r="E368" s="25" t="str">
        <f t="shared" si="11"/>
        <v>0</v>
      </c>
      <c r="F368" s="26" t="str">
        <f t="shared" si="12"/>
        <v>0</v>
      </c>
      <c r="G368" s="27" t="str">
        <f t="shared" si="13"/>
        <v>0</v>
      </c>
      <c r="H368" s="28">
        <v>691716.366</v>
      </c>
      <c r="I368" s="18"/>
      <c r="J368" s="18"/>
      <c r="L368" s="16"/>
    </row>
    <row r="369">
      <c r="A369" s="17" t="s">
        <v>37</v>
      </c>
      <c r="B369" s="18" t="s">
        <v>424</v>
      </c>
      <c r="C369" s="19" t="s">
        <v>54</v>
      </c>
      <c r="D369" s="25" t="str">
        <f t="shared" si="1"/>
        <v>0</v>
      </c>
      <c r="E369" s="25" t="str">
        <f t="shared" si="11"/>
        <v>0</v>
      </c>
      <c r="F369" s="26" t="str">
        <f t="shared" si="12"/>
        <v>0</v>
      </c>
      <c r="G369" s="27" t="str">
        <f t="shared" si="13"/>
        <v>0</v>
      </c>
      <c r="H369" s="28">
        <v>691262.3798848</v>
      </c>
      <c r="I369" s="18"/>
      <c r="J369" s="18"/>
      <c r="L369" s="16"/>
    </row>
    <row r="370">
      <c r="A370" s="17" t="s">
        <v>37</v>
      </c>
      <c r="B370" s="18" t="s">
        <v>425</v>
      </c>
      <c r="C370" s="19" t="s">
        <v>54</v>
      </c>
      <c r="D370" s="25" t="str">
        <f t="shared" si="1"/>
        <v>0</v>
      </c>
      <c r="E370" s="25" t="str">
        <f t="shared" si="11"/>
        <v>0</v>
      </c>
      <c r="F370" s="26" t="str">
        <f t="shared" si="12"/>
        <v>0</v>
      </c>
      <c r="G370" s="27" t="str">
        <f t="shared" si="13"/>
        <v>0</v>
      </c>
      <c r="H370" s="28">
        <v>684994.638362342</v>
      </c>
      <c r="I370" s="18"/>
      <c r="J370" s="18"/>
      <c r="L370" s="16"/>
    </row>
    <row r="371">
      <c r="A371" s="17" t="s">
        <v>37</v>
      </c>
      <c r="B371" s="18" t="s">
        <v>426</v>
      </c>
      <c r="C371" s="19" t="s">
        <v>54</v>
      </c>
      <c r="D371" s="25" t="str">
        <f t="shared" si="1"/>
        <v>0</v>
      </c>
      <c r="E371" s="25" t="str">
        <f t="shared" si="11"/>
        <v>0</v>
      </c>
      <c r="F371" s="26" t="str">
        <f t="shared" si="12"/>
        <v>0</v>
      </c>
      <c r="G371" s="27" t="str">
        <f t="shared" si="13"/>
        <v>0</v>
      </c>
      <c r="H371" s="28">
        <v>684461.867859175</v>
      </c>
      <c r="I371" s="18"/>
      <c r="J371" s="18"/>
      <c r="L371" s="16"/>
    </row>
    <row r="372">
      <c r="A372" s="17" t="s">
        <v>37</v>
      </c>
      <c r="B372" s="18" t="s">
        <v>427</v>
      </c>
      <c r="C372" s="19" t="s">
        <v>54</v>
      </c>
      <c r="D372" s="25" t="str">
        <f t="shared" si="1"/>
        <v>0</v>
      </c>
      <c r="E372" s="25" t="str">
        <f t="shared" si="11"/>
        <v>0</v>
      </c>
      <c r="F372" s="26" t="str">
        <f t="shared" si="12"/>
        <v>0</v>
      </c>
      <c r="G372" s="27" t="str">
        <f t="shared" si="13"/>
        <v>0</v>
      </c>
      <c r="H372" s="28">
        <v>683592.51585042</v>
      </c>
      <c r="I372" s="18"/>
      <c r="J372" s="18"/>
      <c r="L372" s="16"/>
    </row>
    <row r="373">
      <c r="A373" s="17" t="s">
        <v>37</v>
      </c>
      <c r="B373" s="18" t="s">
        <v>428</v>
      </c>
      <c r="C373" s="19" t="s">
        <v>54</v>
      </c>
      <c r="D373" s="25" t="str">
        <f t="shared" si="1"/>
        <v>0</v>
      </c>
      <c r="E373" s="25" t="str">
        <f t="shared" si="11"/>
        <v>0</v>
      </c>
      <c r="F373" s="26" t="str">
        <f t="shared" si="12"/>
        <v>0</v>
      </c>
      <c r="G373" s="27" t="str">
        <f t="shared" si="13"/>
        <v>0</v>
      </c>
      <c r="H373" s="28">
        <v>683453.85872362</v>
      </c>
      <c r="I373" s="18"/>
      <c r="J373" s="18"/>
      <c r="L373" s="16"/>
    </row>
    <row r="374">
      <c r="A374" s="17" t="s">
        <v>37</v>
      </c>
      <c r="B374" s="18" t="s">
        <v>429</v>
      </c>
      <c r="C374" s="19" t="s">
        <v>54</v>
      </c>
      <c r="D374" s="25" t="str">
        <f t="shared" si="1"/>
        <v>0</v>
      </c>
      <c r="E374" s="25" t="str">
        <f t="shared" si="11"/>
        <v>0</v>
      </c>
      <c r="F374" s="26" t="str">
        <f t="shared" si="12"/>
        <v>0</v>
      </c>
      <c r="G374" s="27" t="str">
        <f t="shared" si="13"/>
        <v>0</v>
      </c>
      <c r="H374" s="28">
        <v>677087.87404227</v>
      </c>
      <c r="I374" s="18"/>
      <c r="J374" s="18"/>
      <c r="L374" s="16"/>
    </row>
    <row r="375">
      <c r="A375" s="17" t="s">
        <v>37</v>
      </c>
      <c r="B375" s="18" t="s">
        <v>430</v>
      </c>
      <c r="C375" s="19" t="s">
        <v>54</v>
      </c>
      <c r="D375" s="25" t="str">
        <f t="shared" si="1"/>
        <v>0</v>
      </c>
      <c r="E375" s="25" t="str">
        <f t="shared" si="11"/>
        <v>0</v>
      </c>
      <c r="F375" s="26" t="str">
        <f t="shared" si="12"/>
        <v>0</v>
      </c>
      <c r="G375" s="27" t="str">
        <f t="shared" si="13"/>
        <v>0</v>
      </c>
      <c r="H375" s="28">
        <v>676540.9038492398</v>
      </c>
      <c r="I375" s="18"/>
      <c r="J375" s="18"/>
      <c r="L375" s="16"/>
    </row>
    <row r="376">
      <c r="A376" s="17" t="s">
        <v>37</v>
      </c>
      <c r="B376" s="18" t="s">
        <v>431</v>
      </c>
      <c r="C376" s="19" t="s">
        <v>54</v>
      </c>
      <c r="D376" s="25" t="str">
        <f t="shared" si="1"/>
        <v>0</v>
      </c>
      <c r="E376" s="25" t="str">
        <f t="shared" si="11"/>
        <v>0</v>
      </c>
      <c r="F376" s="26" t="str">
        <f t="shared" si="12"/>
        <v>0</v>
      </c>
      <c r="G376" s="27" t="str">
        <f t="shared" si="13"/>
        <v>0</v>
      </c>
      <c r="H376" s="28">
        <v>672530.327</v>
      </c>
      <c r="I376" s="18"/>
      <c r="J376" s="18"/>
      <c r="L376" s="16"/>
    </row>
    <row r="377">
      <c r="A377" s="17" t="s">
        <v>37</v>
      </c>
      <c r="B377" s="18" t="s">
        <v>432</v>
      </c>
      <c r="C377" s="19" t="s">
        <v>54</v>
      </c>
      <c r="D377" s="25" t="str">
        <f t="shared" si="1"/>
        <v>0</v>
      </c>
      <c r="E377" s="25" t="str">
        <f t="shared" si="11"/>
        <v>0</v>
      </c>
      <c r="F377" s="26" t="str">
        <f t="shared" si="12"/>
        <v>0</v>
      </c>
      <c r="G377" s="27" t="str">
        <f t="shared" si="13"/>
        <v>0</v>
      </c>
      <c r="H377" s="28">
        <v>671719.46269506</v>
      </c>
      <c r="I377" s="18"/>
      <c r="J377" s="18"/>
      <c r="L377" s="16"/>
    </row>
    <row r="378">
      <c r="A378" s="17" t="s">
        <v>37</v>
      </c>
      <c r="B378" s="18" t="s">
        <v>433</v>
      </c>
      <c r="C378" s="19" t="s">
        <v>54</v>
      </c>
      <c r="D378" s="25" t="str">
        <f t="shared" si="1"/>
        <v>0</v>
      </c>
      <c r="E378" s="25" t="str">
        <f t="shared" si="11"/>
        <v>0</v>
      </c>
      <c r="F378" s="26" t="str">
        <f t="shared" si="12"/>
        <v>0</v>
      </c>
      <c r="G378" s="27" t="str">
        <f t="shared" si="13"/>
        <v>0</v>
      </c>
      <c r="H378" s="28">
        <v>668720.85633876</v>
      </c>
      <c r="I378" s="18"/>
      <c r="J378" s="18"/>
      <c r="L378" s="16"/>
    </row>
    <row r="379">
      <c r="A379" s="17" t="s">
        <v>37</v>
      </c>
      <c r="B379" s="18" t="s">
        <v>434</v>
      </c>
      <c r="C379" s="19" t="s">
        <v>54</v>
      </c>
      <c r="D379" s="25" t="str">
        <f t="shared" si="1"/>
        <v>0</v>
      </c>
      <c r="E379" s="25" t="str">
        <f t="shared" si="11"/>
        <v>0</v>
      </c>
      <c r="F379" s="26" t="str">
        <f t="shared" si="12"/>
        <v>0</v>
      </c>
      <c r="G379" s="27" t="str">
        <f t="shared" si="13"/>
        <v>0</v>
      </c>
      <c r="H379" s="28">
        <v>665917.396223719</v>
      </c>
      <c r="I379" s="18"/>
      <c r="J379" s="18"/>
      <c r="L379" s="16"/>
    </row>
    <row r="380">
      <c r="A380" s="17" t="s">
        <v>37</v>
      </c>
      <c r="B380" s="18" t="s">
        <v>435</v>
      </c>
      <c r="C380" s="19" t="s">
        <v>54</v>
      </c>
      <c r="D380" s="25" t="str">
        <f t="shared" si="1"/>
        <v>0</v>
      </c>
      <c r="E380" s="25" t="str">
        <f t="shared" si="11"/>
        <v>0</v>
      </c>
      <c r="F380" s="26" t="str">
        <f t="shared" si="12"/>
        <v>0</v>
      </c>
      <c r="G380" s="27" t="str">
        <f t="shared" si="13"/>
        <v>0</v>
      </c>
      <c r="H380" s="28">
        <v>661704.02</v>
      </c>
      <c r="I380" s="18"/>
      <c r="J380" s="18"/>
      <c r="L380" s="16"/>
    </row>
    <row r="381">
      <c r="A381" s="17" t="s">
        <v>37</v>
      </c>
      <c r="B381" s="18" t="s">
        <v>436</v>
      </c>
      <c r="C381" s="19" t="s">
        <v>54</v>
      </c>
      <c r="D381" s="25" t="str">
        <f t="shared" si="1"/>
        <v>0</v>
      </c>
      <c r="E381" s="25" t="str">
        <f t="shared" si="11"/>
        <v>0</v>
      </c>
      <c r="F381" s="26" t="str">
        <f t="shared" si="12"/>
        <v>0</v>
      </c>
      <c r="G381" s="27" t="str">
        <f t="shared" si="13"/>
        <v>0</v>
      </c>
      <c r="H381" s="28">
        <v>661490.7</v>
      </c>
      <c r="I381" s="18"/>
      <c r="J381" s="18"/>
      <c r="L381" s="16"/>
    </row>
    <row r="382">
      <c r="A382" s="17" t="s">
        <v>37</v>
      </c>
      <c r="B382" s="18" t="s">
        <v>437</v>
      </c>
      <c r="C382" s="19" t="s">
        <v>54</v>
      </c>
      <c r="D382" s="25" t="str">
        <f t="shared" si="1"/>
        <v>0</v>
      </c>
      <c r="E382" s="25" t="str">
        <f t="shared" si="11"/>
        <v>0</v>
      </c>
      <c r="F382" s="26" t="str">
        <f t="shared" si="12"/>
        <v>0</v>
      </c>
      <c r="G382" s="27" t="str">
        <f t="shared" si="13"/>
        <v>0</v>
      </c>
      <c r="H382" s="28">
        <v>652370.2351713</v>
      </c>
      <c r="I382" s="18"/>
      <c r="J382" s="18"/>
      <c r="L382" s="16"/>
    </row>
    <row r="383">
      <c r="A383" s="17" t="s">
        <v>37</v>
      </c>
      <c r="B383" s="18" t="s">
        <v>438</v>
      </c>
      <c r="C383" s="19" t="s">
        <v>54</v>
      </c>
      <c r="D383" s="25" t="str">
        <f t="shared" si="1"/>
        <v>0</v>
      </c>
      <c r="E383" s="25" t="str">
        <f t="shared" si="11"/>
        <v>0</v>
      </c>
      <c r="F383" s="26" t="str">
        <f t="shared" si="12"/>
        <v>0</v>
      </c>
      <c r="G383" s="27" t="str">
        <f t="shared" si="13"/>
        <v>0</v>
      </c>
      <c r="H383" s="28">
        <v>649820.19351792</v>
      </c>
      <c r="I383" s="18"/>
      <c r="J383" s="18"/>
      <c r="L383" s="16"/>
    </row>
    <row r="384">
      <c r="A384" s="17" t="s">
        <v>37</v>
      </c>
      <c r="B384" s="18" t="s">
        <v>439</v>
      </c>
      <c r="C384" s="19" t="s">
        <v>54</v>
      </c>
      <c r="D384" s="25" t="str">
        <f t="shared" si="1"/>
        <v>0</v>
      </c>
      <c r="E384" s="25" t="str">
        <f t="shared" si="11"/>
        <v>0</v>
      </c>
      <c r="F384" s="26" t="str">
        <f t="shared" si="12"/>
        <v>0</v>
      </c>
      <c r="G384" s="27" t="str">
        <f t="shared" si="13"/>
        <v>0</v>
      </c>
      <c r="H384" s="28">
        <v>647839.04910867</v>
      </c>
      <c r="I384" s="18"/>
      <c r="J384" s="18"/>
      <c r="L384" s="16"/>
    </row>
    <row r="385">
      <c r="A385" s="17" t="s">
        <v>37</v>
      </c>
      <c r="B385" s="18" t="s">
        <v>440</v>
      </c>
      <c r="C385" s="19" t="s">
        <v>54</v>
      </c>
      <c r="D385" s="25" t="str">
        <f t="shared" si="1"/>
        <v>0</v>
      </c>
      <c r="E385" s="25" t="str">
        <f t="shared" si="11"/>
        <v>0</v>
      </c>
      <c r="F385" s="26" t="str">
        <f t="shared" si="12"/>
        <v>0</v>
      </c>
      <c r="G385" s="27" t="str">
        <f t="shared" si="13"/>
        <v>0</v>
      </c>
      <c r="H385" s="28">
        <v>646059.074216168</v>
      </c>
      <c r="I385" s="18"/>
      <c r="J385" s="18"/>
      <c r="L385" s="16"/>
    </row>
    <row r="386">
      <c r="A386" s="17" t="s">
        <v>37</v>
      </c>
      <c r="B386" s="18" t="s">
        <v>441</v>
      </c>
      <c r="C386" s="19" t="s">
        <v>54</v>
      </c>
      <c r="D386" s="25" t="str">
        <f t="shared" si="1"/>
        <v>0</v>
      </c>
      <c r="E386" s="25" t="str">
        <f t="shared" si="11"/>
        <v>0</v>
      </c>
      <c r="F386" s="26" t="str">
        <f t="shared" si="12"/>
        <v>0</v>
      </c>
      <c r="G386" s="27" t="str">
        <f t="shared" si="13"/>
        <v>0</v>
      </c>
      <c r="H386" s="28">
        <v>644916.48</v>
      </c>
      <c r="I386" s="18"/>
      <c r="J386" s="18"/>
      <c r="L386" s="16"/>
    </row>
    <row r="387">
      <c r="A387" s="17" t="s">
        <v>37</v>
      </c>
      <c r="B387" s="18" t="s">
        <v>442</v>
      </c>
      <c r="C387" s="19" t="s">
        <v>54</v>
      </c>
      <c r="D387" s="25" t="str">
        <f t="shared" si="1"/>
        <v>0</v>
      </c>
      <c r="E387" s="25" t="str">
        <f t="shared" si="11"/>
        <v>0</v>
      </c>
      <c r="F387" s="26" t="str">
        <f t="shared" si="12"/>
        <v>0</v>
      </c>
      <c r="G387" s="27" t="str">
        <f t="shared" si="13"/>
        <v>0</v>
      </c>
      <c r="H387" s="28">
        <v>640729.66</v>
      </c>
      <c r="I387" s="18"/>
      <c r="J387" s="18"/>
      <c r="L387" s="16"/>
    </row>
    <row r="388">
      <c r="A388" s="17" t="s">
        <v>37</v>
      </c>
      <c r="B388" s="18" t="s">
        <v>443</v>
      </c>
      <c r="C388" s="19" t="s">
        <v>54</v>
      </c>
      <c r="D388" s="25" t="str">
        <f t="shared" si="1"/>
        <v>0</v>
      </c>
      <c r="E388" s="25" t="str">
        <f t="shared" si="11"/>
        <v>0</v>
      </c>
      <c r="F388" s="26" t="str">
        <f t="shared" si="12"/>
        <v>0</v>
      </c>
      <c r="G388" s="27" t="str">
        <f t="shared" si="13"/>
        <v>0</v>
      </c>
      <c r="H388" s="28">
        <v>637623.618</v>
      </c>
      <c r="I388" s="18"/>
      <c r="J388" s="18"/>
      <c r="L388" s="16"/>
    </row>
    <row r="389">
      <c r="A389" s="17" t="s">
        <v>37</v>
      </c>
      <c r="B389" s="18" t="s">
        <v>444</v>
      </c>
      <c r="C389" s="19" t="s">
        <v>54</v>
      </c>
      <c r="D389" s="25" t="str">
        <f t="shared" si="1"/>
        <v>0</v>
      </c>
      <c r="E389" s="25" t="str">
        <f t="shared" si="11"/>
        <v>0</v>
      </c>
      <c r="F389" s="26" t="str">
        <f t="shared" si="12"/>
        <v>0</v>
      </c>
      <c r="G389" s="27" t="str">
        <f t="shared" si="13"/>
        <v>0</v>
      </c>
      <c r="H389" s="28">
        <v>637175.031839392</v>
      </c>
      <c r="I389" s="18"/>
      <c r="J389" s="18"/>
      <c r="L389" s="16"/>
    </row>
    <row r="390">
      <c r="A390" s="17" t="s">
        <v>37</v>
      </c>
      <c r="B390" s="18" t="s">
        <v>445</v>
      </c>
      <c r="C390" s="19" t="s">
        <v>54</v>
      </c>
      <c r="D390" s="25" t="str">
        <f t="shared" si="1"/>
        <v>0</v>
      </c>
      <c r="E390" s="25" t="str">
        <f t="shared" si="11"/>
        <v>0</v>
      </c>
      <c r="F390" s="26" t="str">
        <f t="shared" si="12"/>
        <v>0</v>
      </c>
      <c r="G390" s="27" t="str">
        <f t="shared" si="13"/>
        <v>0</v>
      </c>
      <c r="H390" s="28">
        <v>636517.241824614</v>
      </c>
      <c r="I390" s="18"/>
      <c r="J390" s="18"/>
      <c r="L390" s="16"/>
    </row>
    <row r="391">
      <c r="A391" s="17" t="s">
        <v>37</v>
      </c>
      <c r="B391" s="18" t="s">
        <v>446</v>
      </c>
      <c r="C391" s="19" t="s">
        <v>54</v>
      </c>
      <c r="D391" s="25" t="str">
        <f t="shared" si="1"/>
        <v>0</v>
      </c>
      <c r="E391" s="25" t="str">
        <f t="shared" si="11"/>
        <v>0</v>
      </c>
      <c r="F391" s="26" t="str">
        <f t="shared" si="12"/>
        <v>0</v>
      </c>
      <c r="G391" s="27" t="str">
        <f t="shared" si="13"/>
        <v>0</v>
      </c>
      <c r="H391" s="28">
        <v>636258.673283151</v>
      </c>
      <c r="I391" s="18"/>
      <c r="J391" s="18"/>
      <c r="L391" s="16"/>
    </row>
    <row r="392">
      <c r="A392" s="17" t="s">
        <v>37</v>
      </c>
      <c r="B392" s="18" t="s">
        <v>447</v>
      </c>
      <c r="C392" s="19" t="s">
        <v>54</v>
      </c>
      <c r="D392" s="25" t="str">
        <f t="shared" si="1"/>
        <v>0</v>
      </c>
      <c r="E392" s="25" t="str">
        <f t="shared" si="11"/>
        <v>0</v>
      </c>
      <c r="F392" s="26" t="str">
        <f t="shared" si="12"/>
        <v>0</v>
      </c>
      <c r="G392" s="27" t="str">
        <f t="shared" si="13"/>
        <v>0</v>
      </c>
      <c r="H392" s="28">
        <v>635326.3</v>
      </c>
      <c r="I392" s="18"/>
      <c r="J392" s="18"/>
      <c r="L392" s="16"/>
    </row>
    <row r="393">
      <c r="A393" s="17" t="s">
        <v>37</v>
      </c>
      <c r="B393" s="18" t="s">
        <v>448</v>
      </c>
      <c r="C393" s="19" t="s">
        <v>54</v>
      </c>
      <c r="D393" s="25" t="str">
        <f t="shared" si="1"/>
        <v>0</v>
      </c>
      <c r="E393" s="25" t="str">
        <f t="shared" si="11"/>
        <v>0</v>
      </c>
      <c r="F393" s="26" t="str">
        <f t="shared" si="12"/>
        <v>0</v>
      </c>
      <c r="G393" s="27" t="str">
        <f t="shared" si="13"/>
        <v>0</v>
      </c>
      <c r="H393" s="28">
        <v>631910.12898352</v>
      </c>
      <c r="I393" s="18"/>
      <c r="J393" s="18"/>
      <c r="L393" s="16"/>
    </row>
    <row r="394">
      <c r="A394" s="17" t="s">
        <v>37</v>
      </c>
      <c r="B394" s="18" t="s">
        <v>449</v>
      </c>
      <c r="C394" s="19" t="s">
        <v>54</v>
      </c>
      <c r="D394" s="25" t="str">
        <f t="shared" si="1"/>
        <v>0</v>
      </c>
      <c r="E394" s="25" t="str">
        <f t="shared" si="11"/>
        <v>0</v>
      </c>
      <c r="F394" s="26" t="str">
        <f t="shared" si="12"/>
        <v>0</v>
      </c>
      <c r="G394" s="27" t="str">
        <f t="shared" si="13"/>
        <v>0</v>
      </c>
      <c r="H394" s="28">
        <v>630127.67</v>
      </c>
      <c r="I394" s="18"/>
      <c r="J394" s="18"/>
      <c r="L394" s="16"/>
    </row>
    <row r="395">
      <c r="A395" s="17" t="s">
        <v>37</v>
      </c>
      <c r="B395" s="18" t="s">
        <v>450</v>
      </c>
      <c r="C395" s="19" t="s">
        <v>54</v>
      </c>
      <c r="D395" s="25" t="str">
        <f t="shared" si="1"/>
        <v>0</v>
      </c>
      <c r="E395" s="25" t="str">
        <f t="shared" si="11"/>
        <v>0</v>
      </c>
      <c r="F395" s="26" t="str">
        <f t="shared" si="12"/>
        <v>0</v>
      </c>
      <c r="G395" s="27" t="str">
        <f t="shared" si="13"/>
        <v>0</v>
      </c>
      <c r="H395" s="28">
        <v>628976.506028976</v>
      </c>
      <c r="I395" s="18"/>
      <c r="J395" s="18"/>
      <c r="L395" s="16"/>
    </row>
    <row r="396">
      <c r="A396" s="17" t="s">
        <v>37</v>
      </c>
      <c r="B396" s="18" t="s">
        <v>451</v>
      </c>
      <c r="C396" s="19" t="s">
        <v>54</v>
      </c>
      <c r="D396" s="25" t="str">
        <f t="shared" si="1"/>
        <v>0</v>
      </c>
      <c r="E396" s="25" t="str">
        <f t="shared" si="11"/>
        <v>0</v>
      </c>
      <c r="F396" s="26" t="str">
        <f t="shared" si="12"/>
        <v>0</v>
      </c>
      <c r="G396" s="27" t="str">
        <f t="shared" si="13"/>
        <v>0</v>
      </c>
      <c r="H396" s="28">
        <v>628911.416097797</v>
      </c>
      <c r="I396" s="18"/>
      <c r="J396" s="18"/>
      <c r="L396" s="16"/>
    </row>
    <row r="397">
      <c r="A397" s="17" t="s">
        <v>37</v>
      </c>
      <c r="B397" s="18" t="s">
        <v>452</v>
      </c>
      <c r="C397" s="19" t="s">
        <v>54</v>
      </c>
      <c r="D397" s="25" t="str">
        <f t="shared" si="1"/>
        <v>0</v>
      </c>
      <c r="E397" s="25" t="str">
        <f t="shared" si="11"/>
        <v>0</v>
      </c>
      <c r="F397" s="26" t="str">
        <f t="shared" si="12"/>
        <v>0</v>
      </c>
      <c r="G397" s="27" t="str">
        <f t="shared" si="13"/>
        <v>0</v>
      </c>
      <c r="H397" s="28">
        <v>627478.02886252</v>
      </c>
      <c r="I397" s="18"/>
      <c r="J397" s="18"/>
      <c r="L397" s="16"/>
    </row>
    <row r="398">
      <c r="A398" s="17" t="s">
        <v>37</v>
      </c>
      <c r="B398" s="18" t="s">
        <v>453</v>
      </c>
      <c r="C398" s="19" t="s">
        <v>54</v>
      </c>
      <c r="D398" s="25" t="str">
        <f t="shared" si="1"/>
        <v>0</v>
      </c>
      <c r="E398" s="25" t="str">
        <f t="shared" si="11"/>
        <v>0</v>
      </c>
      <c r="F398" s="26" t="str">
        <f t="shared" si="12"/>
        <v>0</v>
      </c>
      <c r="G398" s="27" t="str">
        <f t="shared" si="13"/>
        <v>0</v>
      </c>
      <c r="H398" s="28">
        <v>625658.552998887</v>
      </c>
      <c r="I398" s="18"/>
      <c r="J398" s="18"/>
      <c r="L398" s="16"/>
    </row>
    <row r="399">
      <c r="A399" s="17" t="s">
        <v>37</v>
      </c>
      <c r="B399" s="18" t="s">
        <v>454</v>
      </c>
      <c r="C399" s="19" t="s">
        <v>54</v>
      </c>
      <c r="D399" s="25" t="str">
        <f t="shared" si="1"/>
        <v>0</v>
      </c>
      <c r="E399" s="25" t="str">
        <f t="shared" si="11"/>
        <v>0</v>
      </c>
      <c r="F399" s="26" t="str">
        <f t="shared" si="12"/>
        <v>0</v>
      </c>
      <c r="G399" s="27" t="str">
        <f t="shared" si="13"/>
        <v>0</v>
      </c>
      <c r="H399" s="28">
        <v>623948.80896109</v>
      </c>
      <c r="I399" s="18"/>
      <c r="J399" s="18"/>
      <c r="L399" s="16"/>
    </row>
    <row r="400">
      <c r="A400" s="17" t="s">
        <v>37</v>
      </c>
      <c r="B400" s="18" t="s">
        <v>455</v>
      </c>
      <c r="C400" s="19" t="s">
        <v>54</v>
      </c>
      <c r="D400" s="25" t="str">
        <f t="shared" si="1"/>
        <v>0</v>
      </c>
      <c r="E400" s="25" t="str">
        <f t="shared" si="11"/>
        <v>0</v>
      </c>
      <c r="F400" s="26" t="str">
        <f t="shared" si="12"/>
        <v>0</v>
      </c>
      <c r="G400" s="27" t="str">
        <f t="shared" si="13"/>
        <v>0</v>
      </c>
      <c r="H400" s="28">
        <v>623407.46164659</v>
      </c>
      <c r="I400" s="18"/>
      <c r="J400" s="18"/>
      <c r="L400" s="16"/>
    </row>
    <row r="401">
      <c r="A401" s="17" t="s">
        <v>37</v>
      </c>
      <c r="B401" s="18" t="s">
        <v>456</v>
      </c>
      <c r="C401" s="19" t="s">
        <v>54</v>
      </c>
      <c r="D401" s="25" t="str">
        <f t="shared" si="1"/>
        <v>0</v>
      </c>
      <c r="E401" s="25" t="str">
        <f t="shared" si="11"/>
        <v>0</v>
      </c>
      <c r="F401" s="26" t="str">
        <f t="shared" si="12"/>
        <v>0</v>
      </c>
      <c r="G401" s="27" t="str">
        <f t="shared" si="13"/>
        <v>0</v>
      </c>
      <c r="H401" s="28">
        <v>622553.405676701</v>
      </c>
      <c r="I401" s="18"/>
      <c r="J401" s="18"/>
      <c r="L401" s="16"/>
    </row>
    <row r="402">
      <c r="A402" s="17" t="s">
        <v>37</v>
      </c>
      <c r="B402" s="18" t="s">
        <v>457</v>
      </c>
      <c r="C402" s="19" t="s">
        <v>54</v>
      </c>
      <c r="D402" s="25" t="str">
        <f t="shared" si="1"/>
        <v>0</v>
      </c>
      <c r="E402" s="25" t="str">
        <f t="shared" si="11"/>
        <v>0</v>
      </c>
      <c r="F402" s="26" t="str">
        <f t="shared" si="12"/>
        <v>0</v>
      </c>
      <c r="G402" s="27" t="str">
        <f t="shared" si="13"/>
        <v>0</v>
      </c>
      <c r="H402" s="28">
        <v>621987.301957924</v>
      </c>
      <c r="I402" s="18"/>
      <c r="J402" s="18"/>
      <c r="L402" s="16"/>
    </row>
    <row r="403">
      <c r="A403" s="17" t="s">
        <v>37</v>
      </c>
      <c r="B403" s="18" t="s">
        <v>458</v>
      </c>
      <c r="C403" s="19" t="s">
        <v>54</v>
      </c>
      <c r="D403" s="25" t="str">
        <f t="shared" si="1"/>
        <v>0</v>
      </c>
      <c r="E403" s="25" t="str">
        <f t="shared" si="11"/>
        <v>0</v>
      </c>
      <c r="F403" s="26" t="str">
        <f t="shared" si="12"/>
        <v>0</v>
      </c>
      <c r="G403" s="27" t="str">
        <f t="shared" si="13"/>
        <v>0</v>
      </c>
      <c r="H403" s="28">
        <v>616709.7</v>
      </c>
      <c r="I403" s="18"/>
      <c r="J403" s="18"/>
      <c r="L403" s="16"/>
    </row>
    <row r="404">
      <c r="A404" s="17" t="s">
        <v>37</v>
      </c>
      <c r="B404" s="18" t="s">
        <v>459</v>
      </c>
      <c r="C404" s="19" t="s">
        <v>54</v>
      </c>
      <c r="D404" s="25" t="str">
        <f t="shared" si="1"/>
        <v>0</v>
      </c>
      <c r="E404" s="25" t="str">
        <f t="shared" si="11"/>
        <v>0</v>
      </c>
      <c r="F404" s="26" t="str">
        <f t="shared" si="12"/>
        <v>0</v>
      </c>
      <c r="G404" s="27" t="str">
        <f t="shared" si="13"/>
        <v>0</v>
      </c>
      <c r="H404" s="28">
        <v>610829.769691192</v>
      </c>
      <c r="I404" s="18"/>
      <c r="J404" s="18"/>
      <c r="L404" s="16"/>
    </row>
    <row r="405">
      <c r="A405" s="17" t="s">
        <v>37</v>
      </c>
      <c r="B405" s="18" t="s">
        <v>460</v>
      </c>
      <c r="C405" s="19" t="s">
        <v>54</v>
      </c>
      <c r="D405" s="25" t="str">
        <f t="shared" si="1"/>
        <v>0</v>
      </c>
      <c r="E405" s="25" t="str">
        <f t="shared" si="11"/>
        <v>0</v>
      </c>
      <c r="F405" s="26" t="str">
        <f t="shared" si="12"/>
        <v>0</v>
      </c>
      <c r="G405" s="27" t="str">
        <f t="shared" si="13"/>
        <v>0</v>
      </c>
      <c r="H405" s="28">
        <v>607716.66688374</v>
      </c>
      <c r="I405" s="18"/>
      <c r="J405" s="18"/>
      <c r="L405" s="16"/>
    </row>
    <row r="406">
      <c r="A406" s="17" t="s">
        <v>37</v>
      </c>
      <c r="B406" s="18" t="s">
        <v>461</v>
      </c>
      <c r="C406" s="19" t="s">
        <v>54</v>
      </c>
      <c r="D406" s="25" t="str">
        <f t="shared" si="1"/>
        <v>0</v>
      </c>
      <c r="E406" s="25" t="str">
        <f t="shared" si="11"/>
        <v>0</v>
      </c>
      <c r="F406" s="26" t="str">
        <f t="shared" si="12"/>
        <v>0</v>
      </c>
      <c r="G406" s="27" t="str">
        <f t="shared" si="13"/>
        <v>0</v>
      </c>
      <c r="H406" s="28">
        <v>603588.751198298</v>
      </c>
      <c r="I406" s="18"/>
      <c r="J406" s="18"/>
      <c r="L406" s="16"/>
    </row>
    <row r="407">
      <c r="A407" s="17" t="s">
        <v>37</v>
      </c>
      <c r="B407" s="18" t="s">
        <v>462</v>
      </c>
      <c r="C407" s="19" t="s">
        <v>54</v>
      </c>
      <c r="D407" s="25" t="str">
        <f t="shared" si="1"/>
        <v>0</v>
      </c>
      <c r="E407" s="25" t="str">
        <f t="shared" si="11"/>
        <v>0</v>
      </c>
      <c r="F407" s="26" t="str">
        <f t="shared" si="12"/>
        <v>0</v>
      </c>
      <c r="G407" s="27" t="str">
        <f t="shared" si="13"/>
        <v>0</v>
      </c>
      <c r="H407" s="28">
        <v>599124.289920356</v>
      </c>
      <c r="I407" s="18"/>
      <c r="J407" s="18"/>
      <c r="L407" s="16"/>
    </row>
    <row r="408">
      <c r="A408" s="17" t="s">
        <v>37</v>
      </c>
      <c r="B408" s="18" t="s">
        <v>463</v>
      </c>
      <c r="C408" s="19" t="s">
        <v>54</v>
      </c>
      <c r="D408" s="25" t="str">
        <f t="shared" si="1"/>
        <v>0</v>
      </c>
      <c r="E408" s="25" t="str">
        <f t="shared" si="11"/>
        <v>0</v>
      </c>
      <c r="F408" s="26" t="str">
        <f t="shared" si="12"/>
        <v>0</v>
      </c>
      <c r="G408" s="27" t="str">
        <f t="shared" si="13"/>
        <v>0</v>
      </c>
      <c r="H408" s="28">
        <v>597818.21927871</v>
      </c>
      <c r="I408" s="18"/>
      <c r="J408" s="18"/>
      <c r="L408" s="16"/>
    </row>
    <row r="409">
      <c r="A409" s="17" t="s">
        <v>37</v>
      </c>
      <c r="B409" s="18" t="s">
        <v>464</v>
      </c>
      <c r="C409" s="19" t="s">
        <v>54</v>
      </c>
      <c r="D409" s="25" t="str">
        <f t="shared" si="1"/>
        <v>0</v>
      </c>
      <c r="E409" s="25" t="str">
        <f t="shared" si="11"/>
        <v>0</v>
      </c>
      <c r="F409" s="26" t="str">
        <f t="shared" si="12"/>
        <v>0</v>
      </c>
      <c r="G409" s="27" t="str">
        <f t="shared" si="13"/>
        <v>0</v>
      </c>
      <c r="H409" s="28">
        <v>595318.562</v>
      </c>
      <c r="I409" s="18"/>
      <c r="J409" s="18"/>
      <c r="L409" s="16"/>
    </row>
    <row r="410">
      <c r="A410" s="17" t="s">
        <v>37</v>
      </c>
      <c r="B410" s="18" t="s">
        <v>465</v>
      </c>
      <c r="C410" s="19" t="s">
        <v>54</v>
      </c>
      <c r="D410" s="25" t="str">
        <f t="shared" si="1"/>
        <v>0</v>
      </c>
      <c r="E410" s="25" t="str">
        <f t="shared" si="11"/>
        <v>0</v>
      </c>
      <c r="F410" s="26" t="str">
        <f t="shared" si="12"/>
        <v>0</v>
      </c>
      <c r="G410" s="27" t="str">
        <f t="shared" si="13"/>
        <v>0</v>
      </c>
      <c r="H410" s="28">
        <v>594521.48</v>
      </c>
      <c r="I410" s="18"/>
      <c r="J410" s="18"/>
      <c r="L410" s="16"/>
    </row>
    <row r="411">
      <c r="A411" s="17" t="s">
        <v>37</v>
      </c>
      <c r="B411" s="18" t="s">
        <v>466</v>
      </c>
      <c r="C411" s="19" t="s">
        <v>54</v>
      </c>
      <c r="D411" s="25" t="str">
        <f t="shared" si="1"/>
        <v>0</v>
      </c>
      <c r="E411" s="25" t="str">
        <f t="shared" si="11"/>
        <v>0</v>
      </c>
      <c r="F411" s="26" t="str">
        <f t="shared" si="12"/>
        <v>0</v>
      </c>
      <c r="G411" s="27" t="str">
        <f t="shared" si="13"/>
        <v>0</v>
      </c>
      <c r="H411" s="28">
        <v>589888.17</v>
      </c>
      <c r="I411" s="18"/>
      <c r="J411" s="18"/>
      <c r="L411" s="16"/>
    </row>
    <row r="412">
      <c r="A412" s="17" t="s">
        <v>37</v>
      </c>
      <c r="B412" s="18" t="s">
        <v>467</v>
      </c>
      <c r="C412" s="19" t="s">
        <v>54</v>
      </c>
      <c r="D412" s="25" t="str">
        <f t="shared" si="1"/>
        <v>0</v>
      </c>
      <c r="E412" s="25" t="str">
        <f t="shared" si="11"/>
        <v>0</v>
      </c>
      <c r="F412" s="26" t="str">
        <f t="shared" si="12"/>
        <v>0</v>
      </c>
      <c r="G412" s="27" t="str">
        <f t="shared" si="13"/>
        <v>0</v>
      </c>
      <c r="H412" s="28">
        <v>583563.259061766</v>
      </c>
      <c r="I412" s="18"/>
      <c r="J412" s="18"/>
      <c r="L412" s="16"/>
    </row>
    <row r="413">
      <c r="A413" s="17" t="s">
        <v>37</v>
      </c>
      <c r="B413" s="18" t="s">
        <v>468</v>
      </c>
      <c r="C413" s="19" t="s">
        <v>54</v>
      </c>
      <c r="D413" s="25" t="str">
        <f t="shared" si="1"/>
        <v>0</v>
      </c>
      <c r="E413" s="25" t="str">
        <f t="shared" si="11"/>
        <v>0</v>
      </c>
      <c r="F413" s="26" t="str">
        <f t="shared" si="12"/>
        <v>0</v>
      </c>
      <c r="G413" s="27" t="str">
        <f t="shared" si="13"/>
        <v>0</v>
      </c>
      <c r="H413" s="28">
        <v>581161.55</v>
      </c>
      <c r="I413" s="18"/>
      <c r="J413" s="18"/>
      <c r="L413" s="16"/>
    </row>
    <row r="414">
      <c r="A414" s="17" t="s">
        <v>37</v>
      </c>
      <c r="B414" s="18" t="s">
        <v>469</v>
      </c>
      <c r="C414" s="19" t="s">
        <v>54</v>
      </c>
      <c r="D414" s="25" t="str">
        <f t="shared" si="1"/>
        <v>Chesapeake Energy </v>
      </c>
      <c r="E414" s="25" t="str">
        <f t="shared" si="11"/>
        <v>0</v>
      </c>
      <c r="F414" s="26" t="str">
        <f t="shared" si="12"/>
        <v>CHESAPEAKE ENERGY CORP USD0.01</v>
      </c>
      <c r="G414" s="27">
        <f t="shared" si="13"/>
        <v>577178.5498</v>
      </c>
      <c r="H414" s="28">
        <v>577178.5497765102</v>
      </c>
      <c r="I414" s="18"/>
      <c r="J414" s="18"/>
      <c r="L414" s="16"/>
    </row>
    <row r="415">
      <c r="A415" s="17" t="s">
        <v>37</v>
      </c>
      <c r="B415" s="18" t="s">
        <v>470</v>
      </c>
      <c r="C415" s="19" t="s">
        <v>54</v>
      </c>
      <c r="D415" s="25" t="str">
        <f t="shared" si="1"/>
        <v>0</v>
      </c>
      <c r="E415" s="25" t="str">
        <f t="shared" si="11"/>
        <v>0</v>
      </c>
      <c r="F415" s="26" t="str">
        <f t="shared" si="12"/>
        <v>0</v>
      </c>
      <c r="G415" s="27" t="str">
        <f t="shared" si="13"/>
        <v>0</v>
      </c>
      <c r="H415" s="28">
        <v>576765.56</v>
      </c>
      <c r="I415" s="18"/>
      <c r="J415" s="18"/>
      <c r="L415" s="16"/>
    </row>
    <row r="416">
      <c r="A416" s="17" t="s">
        <v>37</v>
      </c>
      <c r="B416" s="18" t="s">
        <v>471</v>
      </c>
      <c r="C416" s="19" t="s">
        <v>54</v>
      </c>
      <c r="D416" s="25" t="str">
        <f t="shared" si="1"/>
        <v>0</v>
      </c>
      <c r="E416" s="25" t="str">
        <f t="shared" si="11"/>
        <v>0</v>
      </c>
      <c r="F416" s="26" t="str">
        <f t="shared" si="12"/>
        <v>0</v>
      </c>
      <c r="G416" s="27" t="str">
        <f t="shared" si="13"/>
        <v>0</v>
      </c>
      <c r="H416" s="28">
        <v>575750.34</v>
      </c>
      <c r="I416" s="18"/>
      <c r="J416" s="18"/>
      <c r="L416" s="16"/>
    </row>
    <row r="417">
      <c r="A417" s="17" t="s">
        <v>37</v>
      </c>
      <c r="B417" s="18" t="s">
        <v>472</v>
      </c>
      <c r="C417" s="19" t="s">
        <v>54</v>
      </c>
      <c r="D417" s="25" t="str">
        <f t="shared" si="1"/>
        <v>0</v>
      </c>
      <c r="E417" s="25" t="str">
        <f t="shared" si="11"/>
        <v>0</v>
      </c>
      <c r="F417" s="26" t="str">
        <f t="shared" si="12"/>
        <v>0</v>
      </c>
      <c r="G417" s="27" t="str">
        <f t="shared" si="13"/>
        <v>0</v>
      </c>
      <c r="H417" s="28">
        <v>570393.987328932</v>
      </c>
      <c r="I417" s="18"/>
      <c r="J417" s="18"/>
      <c r="L417" s="16"/>
    </row>
    <row r="418">
      <c r="A418" s="17" t="s">
        <v>37</v>
      </c>
      <c r="B418" s="18" t="s">
        <v>473</v>
      </c>
      <c r="C418" s="19" t="s">
        <v>54</v>
      </c>
      <c r="D418" s="25" t="str">
        <f t="shared" si="1"/>
        <v>0</v>
      </c>
      <c r="E418" s="25" t="str">
        <f t="shared" si="11"/>
        <v>0</v>
      </c>
      <c r="F418" s="26" t="str">
        <f t="shared" si="12"/>
        <v>0</v>
      </c>
      <c r="G418" s="27" t="str">
        <f t="shared" si="13"/>
        <v>0</v>
      </c>
      <c r="H418" s="28">
        <v>569509.268141782</v>
      </c>
      <c r="I418" s="18"/>
      <c r="J418" s="18"/>
      <c r="L418" s="16"/>
    </row>
    <row r="419">
      <c r="A419" s="17" t="s">
        <v>37</v>
      </c>
      <c r="B419" s="18" t="s">
        <v>474</v>
      </c>
      <c r="C419" s="19" t="s">
        <v>54</v>
      </c>
      <c r="D419" s="25" t="str">
        <f t="shared" si="1"/>
        <v>0</v>
      </c>
      <c r="E419" s="25" t="str">
        <f t="shared" si="11"/>
        <v>0</v>
      </c>
      <c r="F419" s="26" t="str">
        <f t="shared" si="12"/>
        <v>0</v>
      </c>
      <c r="G419" s="27" t="str">
        <f t="shared" si="13"/>
        <v>0</v>
      </c>
      <c r="H419" s="28">
        <v>567750.7450202389</v>
      </c>
      <c r="I419" s="18"/>
      <c r="J419" s="18"/>
      <c r="L419" s="16"/>
    </row>
    <row r="420">
      <c r="A420" s="17" t="s">
        <v>37</v>
      </c>
      <c r="B420" s="18" t="s">
        <v>475</v>
      </c>
      <c r="C420" s="19" t="s">
        <v>54</v>
      </c>
      <c r="D420" s="25" t="str">
        <f t="shared" si="1"/>
        <v>0</v>
      </c>
      <c r="E420" s="25" t="str">
        <f t="shared" si="11"/>
        <v>0</v>
      </c>
      <c r="F420" s="26" t="str">
        <f t="shared" si="12"/>
        <v>0</v>
      </c>
      <c r="G420" s="27" t="str">
        <f t="shared" si="13"/>
        <v>0</v>
      </c>
      <c r="H420" s="28">
        <v>561973.506120426</v>
      </c>
      <c r="I420" s="18"/>
      <c r="J420" s="18"/>
      <c r="L420" s="16"/>
    </row>
    <row r="421">
      <c r="A421" s="17" t="s">
        <v>37</v>
      </c>
      <c r="B421" s="18" t="s">
        <v>476</v>
      </c>
      <c r="C421" s="19" t="s">
        <v>54</v>
      </c>
      <c r="D421" s="25" t="str">
        <f t="shared" si="1"/>
        <v>0</v>
      </c>
      <c r="E421" s="25" t="str">
        <f t="shared" si="11"/>
        <v>0</v>
      </c>
      <c r="F421" s="26" t="str">
        <f t="shared" si="12"/>
        <v>0</v>
      </c>
      <c r="G421" s="27" t="str">
        <f t="shared" si="13"/>
        <v>0</v>
      </c>
      <c r="H421" s="28">
        <v>561765.787652273</v>
      </c>
      <c r="I421" s="18"/>
      <c r="J421" s="18"/>
      <c r="L421" s="16"/>
    </row>
    <row r="422">
      <c r="A422" s="17" t="s">
        <v>37</v>
      </c>
      <c r="B422" s="18" t="s">
        <v>477</v>
      </c>
      <c r="C422" s="19" t="s">
        <v>54</v>
      </c>
      <c r="D422" s="25" t="str">
        <f t="shared" si="1"/>
        <v>0</v>
      </c>
      <c r="E422" s="25" t="str">
        <f t="shared" si="11"/>
        <v>0</v>
      </c>
      <c r="F422" s="26" t="str">
        <f t="shared" si="12"/>
        <v>0</v>
      </c>
      <c r="G422" s="27" t="str">
        <f t="shared" si="13"/>
        <v>0</v>
      </c>
      <c r="H422" s="28">
        <v>561231.479783486</v>
      </c>
      <c r="I422" s="18"/>
      <c r="J422" s="18"/>
      <c r="L422" s="16"/>
    </row>
    <row r="423">
      <c r="A423" s="17" t="s">
        <v>37</v>
      </c>
      <c r="B423" s="18" t="s">
        <v>478</v>
      </c>
      <c r="C423" s="19" t="s">
        <v>54</v>
      </c>
      <c r="D423" s="25" t="str">
        <f t="shared" si="1"/>
        <v>0</v>
      </c>
      <c r="E423" s="25" t="str">
        <f t="shared" si="11"/>
        <v>0</v>
      </c>
      <c r="F423" s="26" t="str">
        <f t="shared" si="12"/>
        <v>0</v>
      </c>
      <c r="G423" s="27" t="str">
        <f t="shared" si="13"/>
        <v>0</v>
      </c>
      <c r="H423" s="28">
        <v>560308.852760281</v>
      </c>
      <c r="I423" s="18"/>
      <c r="J423" s="18"/>
      <c r="L423" s="16"/>
    </row>
    <row r="424">
      <c r="A424" s="17" t="s">
        <v>37</v>
      </c>
      <c r="B424" s="18" t="s">
        <v>479</v>
      </c>
      <c r="C424" s="19" t="s">
        <v>54</v>
      </c>
      <c r="D424" s="25" t="str">
        <f t="shared" si="1"/>
        <v>0</v>
      </c>
      <c r="E424" s="25" t="str">
        <f t="shared" si="11"/>
        <v>0</v>
      </c>
      <c r="F424" s="26" t="str">
        <f t="shared" si="12"/>
        <v>0</v>
      </c>
      <c r="G424" s="27" t="str">
        <f t="shared" si="13"/>
        <v>0</v>
      </c>
      <c r="H424" s="28">
        <v>558598.129245216</v>
      </c>
      <c r="I424" s="18"/>
      <c r="J424" s="18"/>
      <c r="L424" s="16"/>
    </row>
    <row r="425">
      <c r="A425" s="17" t="s">
        <v>37</v>
      </c>
      <c r="B425" s="18" t="s">
        <v>480</v>
      </c>
      <c r="C425" s="19" t="s">
        <v>54</v>
      </c>
      <c r="D425" s="25" t="str">
        <f t="shared" si="1"/>
        <v>0</v>
      </c>
      <c r="E425" s="25" t="str">
        <f t="shared" si="11"/>
        <v>0</v>
      </c>
      <c r="F425" s="26" t="str">
        <f t="shared" si="12"/>
        <v>0</v>
      </c>
      <c r="G425" s="27" t="str">
        <f t="shared" si="13"/>
        <v>0</v>
      </c>
      <c r="H425" s="28">
        <v>557876.8</v>
      </c>
      <c r="I425" s="18"/>
      <c r="J425" s="18"/>
      <c r="L425" s="16"/>
    </row>
    <row r="426">
      <c r="A426" s="17" t="s">
        <v>37</v>
      </c>
      <c r="B426" s="18" t="s">
        <v>481</v>
      </c>
      <c r="C426" s="19" t="s">
        <v>54</v>
      </c>
      <c r="D426" s="25" t="str">
        <f t="shared" si="1"/>
        <v>0</v>
      </c>
      <c r="E426" s="25" t="str">
        <f t="shared" si="11"/>
        <v>0</v>
      </c>
      <c r="F426" s="26" t="str">
        <f t="shared" si="12"/>
        <v>0</v>
      </c>
      <c r="G426" s="27" t="str">
        <f t="shared" si="13"/>
        <v>0</v>
      </c>
      <c r="H426" s="28">
        <v>557404.645</v>
      </c>
      <c r="I426" s="18"/>
      <c r="J426" s="18"/>
      <c r="L426" s="16"/>
    </row>
    <row r="427">
      <c r="A427" s="17" t="s">
        <v>37</v>
      </c>
      <c r="B427" s="18" t="s">
        <v>482</v>
      </c>
      <c r="C427" s="19" t="s">
        <v>54</v>
      </c>
      <c r="D427" s="25" t="str">
        <f t="shared" si="1"/>
        <v>0</v>
      </c>
      <c r="E427" s="25" t="str">
        <f t="shared" si="11"/>
        <v>0</v>
      </c>
      <c r="F427" s="26" t="str">
        <f t="shared" si="12"/>
        <v>0</v>
      </c>
      <c r="G427" s="27" t="str">
        <f t="shared" si="13"/>
        <v>0</v>
      </c>
      <c r="H427" s="28">
        <v>556452.004196115</v>
      </c>
      <c r="I427" s="18"/>
      <c r="J427" s="18"/>
      <c r="L427" s="16"/>
    </row>
    <row r="428">
      <c r="A428" s="17" t="s">
        <v>37</v>
      </c>
      <c r="B428" s="18" t="s">
        <v>483</v>
      </c>
      <c r="C428" s="19" t="s">
        <v>54</v>
      </c>
      <c r="D428" s="25" t="str">
        <f t="shared" si="1"/>
        <v>0</v>
      </c>
      <c r="E428" s="25" t="str">
        <f t="shared" si="11"/>
        <v>0</v>
      </c>
      <c r="F428" s="26" t="str">
        <f t="shared" si="12"/>
        <v>0</v>
      </c>
      <c r="G428" s="27" t="str">
        <f t="shared" si="13"/>
        <v>0</v>
      </c>
      <c r="H428" s="28">
        <v>554101.72145174</v>
      </c>
      <c r="I428" s="18"/>
      <c r="J428" s="18"/>
      <c r="L428" s="16"/>
    </row>
    <row r="429">
      <c r="A429" s="17" t="s">
        <v>37</v>
      </c>
      <c r="B429" s="18" t="s">
        <v>484</v>
      </c>
      <c r="C429" s="19" t="s">
        <v>54</v>
      </c>
      <c r="D429" s="25" t="str">
        <f t="shared" si="1"/>
        <v>0</v>
      </c>
      <c r="E429" s="25" t="str">
        <f t="shared" si="11"/>
        <v>0</v>
      </c>
      <c r="F429" s="26" t="str">
        <f t="shared" si="12"/>
        <v>0</v>
      </c>
      <c r="G429" s="27" t="str">
        <f t="shared" si="13"/>
        <v>0</v>
      </c>
      <c r="H429" s="28">
        <v>551166.473396407</v>
      </c>
      <c r="I429" s="18"/>
      <c r="J429" s="18"/>
      <c r="L429" s="16"/>
    </row>
    <row r="430">
      <c r="A430" s="17" t="s">
        <v>37</v>
      </c>
      <c r="B430" s="18" t="s">
        <v>485</v>
      </c>
      <c r="C430" s="19" t="s">
        <v>54</v>
      </c>
      <c r="D430" s="25" t="str">
        <f t="shared" si="1"/>
        <v>0</v>
      </c>
      <c r="E430" s="25" t="str">
        <f t="shared" si="11"/>
        <v>0</v>
      </c>
      <c r="F430" s="26" t="str">
        <f t="shared" si="12"/>
        <v>0</v>
      </c>
      <c r="G430" s="27" t="str">
        <f t="shared" si="13"/>
        <v>0</v>
      </c>
      <c r="H430" s="28">
        <v>550958.89072509</v>
      </c>
      <c r="I430" s="18"/>
      <c r="J430" s="18"/>
      <c r="L430" s="16"/>
    </row>
    <row r="431">
      <c r="A431" s="17" t="s">
        <v>37</v>
      </c>
      <c r="B431" s="18" t="s">
        <v>486</v>
      </c>
      <c r="C431" s="19" t="s">
        <v>54</v>
      </c>
      <c r="D431" s="25" t="str">
        <f t="shared" si="1"/>
        <v>0</v>
      </c>
      <c r="E431" s="25" t="str">
        <f t="shared" si="11"/>
        <v>0</v>
      </c>
      <c r="F431" s="26" t="str">
        <f t="shared" si="12"/>
        <v>0</v>
      </c>
      <c r="G431" s="27" t="str">
        <f t="shared" si="13"/>
        <v>0</v>
      </c>
      <c r="H431" s="28">
        <v>550045.92</v>
      </c>
      <c r="I431" s="18"/>
      <c r="J431" s="18"/>
      <c r="L431" s="16"/>
    </row>
    <row r="432">
      <c r="A432" s="17" t="s">
        <v>37</v>
      </c>
      <c r="B432" s="18" t="s">
        <v>487</v>
      </c>
      <c r="C432" s="19" t="s">
        <v>54</v>
      </c>
      <c r="D432" s="25" t="str">
        <f t="shared" si="1"/>
        <v>0</v>
      </c>
      <c r="E432" s="25" t="str">
        <f t="shared" si="11"/>
        <v>0</v>
      </c>
      <c r="F432" s="26" t="str">
        <f t="shared" si="12"/>
        <v>0</v>
      </c>
      <c r="G432" s="27" t="str">
        <f t="shared" si="13"/>
        <v>0</v>
      </c>
      <c r="H432" s="28">
        <v>546994.717119314</v>
      </c>
      <c r="I432" s="18"/>
      <c r="J432" s="18"/>
      <c r="L432" s="16"/>
    </row>
    <row r="433">
      <c r="A433" s="17" t="s">
        <v>37</v>
      </c>
      <c r="B433" s="18" t="s">
        <v>488</v>
      </c>
      <c r="C433" s="19" t="s">
        <v>54</v>
      </c>
      <c r="D433" s="25" t="str">
        <f t="shared" si="1"/>
        <v>0</v>
      </c>
      <c r="E433" s="25" t="str">
        <f t="shared" si="11"/>
        <v>0</v>
      </c>
      <c r="F433" s="26" t="str">
        <f t="shared" si="12"/>
        <v>0</v>
      </c>
      <c r="G433" s="27" t="str">
        <f t="shared" si="13"/>
        <v>0</v>
      </c>
      <c r="H433" s="28">
        <v>545690.40844122</v>
      </c>
      <c r="I433" s="18"/>
      <c r="J433" s="18"/>
      <c r="L433" s="16"/>
    </row>
    <row r="434">
      <c r="A434" s="17" t="s">
        <v>37</v>
      </c>
      <c r="B434" s="18" t="s">
        <v>489</v>
      </c>
      <c r="C434" s="19" t="s">
        <v>54</v>
      </c>
      <c r="D434" s="25" t="str">
        <f t="shared" si="1"/>
        <v>Woodside Petroleum</v>
      </c>
      <c r="E434" s="25" t="str">
        <f t="shared" si="11"/>
        <v>0</v>
      </c>
      <c r="F434" s="26" t="str">
        <f t="shared" si="12"/>
        <v>WOODSIDE PETROLEUM NPV</v>
      </c>
      <c r="G434" s="27">
        <f t="shared" si="13"/>
        <v>543407.9716</v>
      </c>
      <c r="H434" s="28">
        <v>543407.971594661</v>
      </c>
      <c r="I434" s="18"/>
      <c r="J434" s="18"/>
      <c r="L434" s="16"/>
    </row>
    <row r="435">
      <c r="A435" s="17" t="s">
        <v>37</v>
      </c>
      <c r="B435" s="18" t="s">
        <v>490</v>
      </c>
      <c r="C435" s="19" t="s">
        <v>54</v>
      </c>
      <c r="D435" s="25" t="str">
        <f t="shared" si="1"/>
        <v>0</v>
      </c>
      <c r="E435" s="25" t="str">
        <f t="shared" si="11"/>
        <v>0</v>
      </c>
      <c r="F435" s="26" t="str">
        <f t="shared" si="12"/>
        <v>0</v>
      </c>
      <c r="G435" s="27" t="str">
        <f t="shared" si="13"/>
        <v>0</v>
      </c>
      <c r="H435" s="28">
        <v>542860.31867206</v>
      </c>
      <c r="I435" s="18"/>
      <c r="J435" s="18"/>
      <c r="L435" s="16"/>
    </row>
    <row r="436">
      <c r="A436" s="17" t="s">
        <v>37</v>
      </c>
      <c r="B436" s="18" t="s">
        <v>491</v>
      </c>
      <c r="C436" s="19" t="s">
        <v>54</v>
      </c>
      <c r="D436" s="25" t="str">
        <f t="shared" si="1"/>
        <v>0</v>
      </c>
      <c r="E436" s="25" t="str">
        <f t="shared" si="11"/>
        <v>0</v>
      </c>
      <c r="F436" s="26" t="str">
        <f t="shared" si="12"/>
        <v>0</v>
      </c>
      <c r="G436" s="27" t="str">
        <f t="shared" si="13"/>
        <v>0</v>
      </c>
      <c r="H436" s="28">
        <v>540790.7849999999</v>
      </c>
      <c r="I436" s="18"/>
      <c r="J436" s="18"/>
      <c r="L436" s="16"/>
    </row>
    <row r="437">
      <c r="A437" s="17" t="s">
        <v>37</v>
      </c>
      <c r="B437" s="18" t="s">
        <v>492</v>
      </c>
      <c r="C437" s="19" t="s">
        <v>54</v>
      </c>
      <c r="D437" s="25" t="str">
        <f t="shared" si="1"/>
        <v>Canadian Natural Resources </v>
      </c>
      <c r="E437" s="25" t="str">
        <f t="shared" si="11"/>
        <v>0</v>
      </c>
      <c r="F437" s="26" t="str">
        <f t="shared" si="12"/>
        <v>CANADIAN NATURAL RESOURCES COM NPV</v>
      </c>
      <c r="G437" s="27">
        <f t="shared" si="13"/>
        <v>537961.0335</v>
      </c>
      <c r="H437" s="28">
        <v>537961.033491372</v>
      </c>
      <c r="I437" s="18"/>
      <c r="J437" s="18"/>
      <c r="L437" s="16"/>
    </row>
    <row r="438">
      <c r="A438" s="17" t="s">
        <v>37</v>
      </c>
      <c r="B438" s="18" t="s">
        <v>493</v>
      </c>
      <c r="C438" s="19" t="s">
        <v>54</v>
      </c>
      <c r="D438" s="25" t="str">
        <f t="shared" si="1"/>
        <v>0</v>
      </c>
      <c r="E438" s="25" t="str">
        <f t="shared" si="11"/>
        <v>0</v>
      </c>
      <c r="F438" s="26" t="str">
        <f t="shared" si="12"/>
        <v>0</v>
      </c>
      <c r="G438" s="27" t="str">
        <f t="shared" si="13"/>
        <v>0</v>
      </c>
      <c r="H438" s="28">
        <v>537951.457647</v>
      </c>
      <c r="I438" s="18"/>
      <c r="J438" s="18"/>
      <c r="L438" s="16"/>
    </row>
    <row r="439">
      <c r="A439" s="17" t="s">
        <v>37</v>
      </c>
      <c r="B439" s="18" t="s">
        <v>494</v>
      </c>
      <c r="C439" s="19" t="s">
        <v>54</v>
      </c>
      <c r="D439" s="25" t="str">
        <f t="shared" si="1"/>
        <v>EOG Resources</v>
      </c>
      <c r="E439" s="25" t="str">
        <f t="shared" si="11"/>
        <v>0</v>
      </c>
      <c r="F439" s="26" t="str">
        <f t="shared" si="12"/>
        <v>EOG RESOURCES INC USD0.01</v>
      </c>
      <c r="G439" s="27">
        <f t="shared" si="13"/>
        <v>537504.8611</v>
      </c>
      <c r="H439" s="28">
        <v>537504.86109232</v>
      </c>
      <c r="I439" s="18"/>
      <c r="J439" s="18"/>
      <c r="L439" s="16"/>
    </row>
    <row r="440">
      <c r="A440" s="17" t="s">
        <v>37</v>
      </c>
      <c r="B440" s="18" t="s">
        <v>495</v>
      </c>
      <c r="C440" s="19" t="s">
        <v>54</v>
      </c>
      <c r="D440" s="25" t="str">
        <f t="shared" si="1"/>
        <v>0</v>
      </c>
      <c r="E440" s="25" t="str">
        <f t="shared" si="11"/>
        <v>0</v>
      </c>
      <c r="F440" s="26" t="str">
        <f t="shared" si="12"/>
        <v>0</v>
      </c>
      <c r="G440" s="27" t="str">
        <f t="shared" si="13"/>
        <v>0</v>
      </c>
      <c r="H440" s="28">
        <v>536409.342472</v>
      </c>
      <c r="I440" s="18"/>
      <c r="J440" s="18"/>
      <c r="L440" s="16"/>
    </row>
    <row r="441">
      <c r="A441" s="17" t="s">
        <v>37</v>
      </c>
      <c r="B441" s="18" t="s">
        <v>496</v>
      </c>
      <c r="C441" s="19" t="s">
        <v>54</v>
      </c>
      <c r="D441" s="25" t="str">
        <f t="shared" si="1"/>
        <v>0</v>
      </c>
      <c r="E441" s="25" t="str">
        <f t="shared" si="11"/>
        <v>0</v>
      </c>
      <c r="F441" s="26" t="str">
        <f t="shared" si="12"/>
        <v>0</v>
      </c>
      <c r="G441" s="27" t="str">
        <f t="shared" si="13"/>
        <v>0</v>
      </c>
      <c r="H441" s="28">
        <v>536374.3200000001</v>
      </c>
      <c r="I441" s="18"/>
      <c r="J441" s="18"/>
      <c r="L441" s="16"/>
    </row>
    <row r="442">
      <c r="A442" s="17" t="s">
        <v>37</v>
      </c>
      <c r="B442" s="18" t="s">
        <v>497</v>
      </c>
      <c r="C442" s="19" t="s">
        <v>54</v>
      </c>
      <c r="D442" s="25" t="str">
        <f t="shared" si="1"/>
        <v>0</v>
      </c>
      <c r="E442" s="25" t="str">
        <f t="shared" si="11"/>
        <v>0</v>
      </c>
      <c r="F442" s="26" t="str">
        <f t="shared" si="12"/>
        <v>0</v>
      </c>
      <c r="G442" s="27" t="str">
        <f t="shared" si="13"/>
        <v>0</v>
      </c>
      <c r="H442" s="28">
        <v>535827.77</v>
      </c>
      <c r="I442" s="18"/>
      <c r="J442" s="18"/>
      <c r="L442" s="16"/>
    </row>
    <row r="443">
      <c r="A443" s="17" t="s">
        <v>37</v>
      </c>
      <c r="B443" s="18" t="s">
        <v>498</v>
      </c>
      <c r="C443" s="19" t="s">
        <v>54</v>
      </c>
      <c r="D443" s="25" t="str">
        <f t="shared" si="1"/>
        <v>0</v>
      </c>
      <c r="E443" s="25" t="str">
        <f t="shared" si="11"/>
        <v>0</v>
      </c>
      <c r="F443" s="26" t="str">
        <f t="shared" si="12"/>
        <v>0</v>
      </c>
      <c r="G443" s="27" t="str">
        <f t="shared" si="13"/>
        <v>0</v>
      </c>
      <c r="H443" s="28">
        <v>531821.28</v>
      </c>
      <c r="I443" s="18"/>
      <c r="J443" s="18"/>
      <c r="L443" s="16"/>
    </row>
    <row r="444">
      <c r="A444" s="17" t="s">
        <v>37</v>
      </c>
      <c r="B444" s="18" t="s">
        <v>499</v>
      </c>
      <c r="C444" s="19" t="s">
        <v>54</v>
      </c>
      <c r="D444" s="25" t="str">
        <f t="shared" si="1"/>
        <v>0</v>
      </c>
      <c r="E444" s="25" t="str">
        <f t="shared" si="11"/>
        <v>0</v>
      </c>
      <c r="F444" s="26" t="str">
        <f t="shared" si="12"/>
        <v>0</v>
      </c>
      <c r="G444" s="27" t="str">
        <f t="shared" si="13"/>
        <v>0</v>
      </c>
      <c r="H444" s="28">
        <v>529052.327404732</v>
      </c>
      <c r="I444" s="18"/>
      <c r="J444" s="18"/>
      <c r="L444" s="16"/>
    </row>
    <row r="445">
      <c r="A445" s="17" t="s">
        <v>37</v>
      </c>
      <c r="B445" s="18" t="s">
        <v>500</v>
      </c>
      <c r="C445" s="19" t="s">
        <v>54</v>
      </c>
      <c r="D445" s="25" t="str">
        <f t="shared" si="1"/>
        <v>0</v>
      </c>
      <c r="E445" s="25" t="str">
        <f t="shared" si="11"/>
        <v>0</v>
      </c>
      <c r="F445" s="26" t="str">
        <f t="shared" si="12"/>
        <v>0</v>
      </c>
      <c r="G445" s="27" t="str">
        <f t="shared" si="13"/>
        <v>0</v>
      </c>
      <c r="H445" s="28">
        <v>528363.22</v>
      </c>
      <c r="I445" s="18"/>
      <c r="J445" s="18"/>
      <c r="L445" s="16"/>
    </row>
    <row r="446">
      <c r="A446" s="17" t="s">
        <v>37</v>
      </c>
      <c r="B446" s="18" t="s">
        <v>501</v>
      </c>
      <c r="C446" s="19" t="s">
        <v>54</v>
      </c>
      <c r="D446" s="25" t="str">
        <f t="shared" si="1"/>
        <v>0</v>
      </c>
      <c r="E446" s="25" t="str">
        <f t="shared" si="11"/>
        <v>0</v>
      </c>
      <c r="F446" s="26" t="str">
        <f t="shared" si="12"/>
        <v>0</v>
      </c>
      <c r="G446" s="27" t="str">
        <f t="shared" si="13"/>
        <v>0</v>
      </c>
      <c r="H446" s="28">
        <v>525834.13344792</v>
      </c>
      <c r="I446" s="18"/>
      <c r="J446" s="18"/>
      <c r="L446" s="16"/>
    </row>
    <row r="447">
      <c r="A447" s="17" t="s">
        <v>37</v>
      </c>
      <c r="B447" s="18" t="s">
        <v>502</v>
      </c>
      <c r="C447" s="19" t="s">
        <v>54</v>
      </c>
      <c r="D447" s="25" t="str">
        <f t="shared" si="1"/>
        <v>0</v>
      </c>
      <c r="E447" s="25" t="str">
        <f t="shared" si="11"/>
        <v>0</v>
      </c>
      <c r="F447" s="26" t="str">
        <f t="shared" si="12"/>
        <v>0</v>
      </c>
      <c r="G447" s="27" t="str">
        <f t="shared" si="13"/>
        <v>0</v>
      </c>
      <c r="H447" s="28">
        <v>525575.006</v>
      </c>
      <c r="I447" s="18"/>
      <c r="J447" s="18"/>
      <c r="L447" s="16"/>
    </row>
    <row r="448">
      <c r="A448" s="17" t="s">
        <v>37</v>
      </c>
      <c r="B448" s="18" t="s">
        <v>503</v>
      </c>
      <c r="C448" s="19" t="s">
        <v>54</v>
      </c>
      <c r="D448" s="25" t="str">
        <f t="shared" si="1"/>
        <v>0</v>
      </c>
      <c r="E448" s="25" t="str">
        <f t="shared" si="11"/>
        <v>0</v>
      </c>
      <c r="F448" s="26" t="str">
        <f t="shared" si="12"/>
        <v>0</v>
      </c>
      <c r="G448" s="27" t="str">
        <f t="shared" si="13"/>
        <v>0</v>
      </c>
      <c r="H448" s="28">
        <v>519727.32</v>
      </c>
      <c r="I448" s="18"/>
      <c r="J448" s="18"/>
      <c r="L448" s="16"/>
    </row>
    <row r="449">
      <c r="A449" s="17" t="s">
        <v>37</v>
      </c>
      <c r="B449" s="18" t="s">
        <v>504</v>
      </c>
      <c r="C449" s="19" t="s">
        <v>54</v>
      </c>
      <c r="D449" s="25" t="str">
        <f t="shared" si="1"/>
        <v>0</v>
      </c>
      <c r="E449" s="25" t="str">
        <f t="shared" si="11"/>
        <v>0</v>
      </c>
      <c r="F449" s="26" t="str">
        <f t="shared" si="12"/>
        <v>0</v>
      </c>
      <c r="G449" s="27" t="str">
        <f t="shared" si="13"/>
        <v>0</v>
      </c>
      <c r="H449" s="28">
        <v>518118.593762509</v>
      </c>
      <c r="I449" s="18"/>
      <c r="J449" s="18"/>
      <c r="L449" s="16"/>
    </row>
    <row r="450">
      <c r="A450" s="17" t="s">
        <v>37</v>
      </c>
      <c r="B450" s="18" t="s">
        <v>505</v>
      </c>
      <c r="C450" s="19" t="s">
        <v>54</v>
      </c>
      <c r="D450" s="25" t="str">
        <f t="shared" si="1"/>
        <v>0</v>
      </c>
      <c r="E450" s="25" t="str">
        <f t="shared" si="11"/>
        <v>0</v>
      </c>
      <c r="F450" s="26" t="str">
        <f t="shared" si="12"/>
        <v>0</v>
      </c>
      <c r="G450" s="27" t="str">
        <f t="shared" si="13"/>
        <v>0</v>
      </c>
      <c r="H450" s="28">
        <v>513692.11468725</v>
      </c>
      <c r="I450" s="18"/>
      <c r="J450" s="18"/>
      <c r="L450" s="16"/>
    </row>
    <row r="451">
      <c r="A451" s="17" t="s">
        <v>37</v>
      </c>
      <c r="B451" s="18" t="s">
        <v>506</v>
      </c>
      <c r="C451" s="19" t="s">
        <v>54</v>
      </c>
      <c r="D451" s="25" t="str">
        <f t="shared" si="1"/>
        <v>0</v>
      </c>
      <c r="E451" s="25" t="str">
        <f t="shared" si="11"/>
        <v>0</v>
      </c>
      <c r="F451" s="26" t="str">
        <f t="shared" si="12"/>
        <v>0</v>
      </c>
      <c r="G451" s="27" t="str">
        <f t="shared" si="13"/>
        <v>0</v>
      </c>
      <c r="H451" s="28">
        <v>509767.505799509</v>
      </c>
      <c r="I451" s="18"/>
      <c r="J451" s="18"/>
      <c r="L451" s="16"/>
    </row>
    <row r="452">
      <c r="A452" s="17" t="s">
        <v>37</v>
      </c>
      <c r="B452" s="18" t="s">
        <v>507</v>
      </c>
      <c r="C452" s="19" t="s">
        <v>54</v>
      </c>
      <c r="D452" s="25" t="str">
        <f t="shared" si="1"/>
        <v>0</v>
      </c>
      <c r="E452" s="25" t="str">
        <f t="shared" si="11"/>
        <v>0</v>
      </c>
      <c r="F452" s="26" t="str">
        <f t="shared" si="12"/>
        <v>0</v>
      </c>
      <c r="G452" s="27" t="str">
        <f t="shared" si="13"/>
        <v>0</v>
      </c>
      <c r="H452" s="28">
        <v>507010.4587758</v>
      </c>
      <c r="I452" s="18"/>
      <c r="J452" s="18"/>
      <c r="L452" s="16"/>
    </row>
    <row r="453">
      <c r="A453" s="17" t="s">
        <v>37</v>
      </c>
      <c r="B453" s="18" t="s">
        <v>508</v>
      </c>
      <c r="C453" s="19" t="s">
        <v>54</v>
      </c>
      <c r="D453" s="25" t="str">
        <f t="shared" si="1"/>
        <v>0</v>
      </c>
      <c r="E453" s="25" t="str">
        <f t="shared" si="11"/>
        <v>0</v>
      </c>
      <c r="F453" s="26" t="str">
        <f t="shared" si="12"/>
        <v>0</v>
      </c>
      <c r="G453" s="27" t="str">
        <f t="shared" si="13"/>
        <v>0</v>
      </c>
      <c r="H453" s="28">
        <v>504187.402669769</v>
      </c>
      <c r="I453" s="18"/>
      <c r="J453" s="18"/>
      <c r="L453" s="16"/>
    </row>
    <row r="454">
      <c r="A454" s="17" t="s">
        <v>37</v>
      </c>
      <c r="B454" s="18" t="s">
        <v>509</v>
      </c>
      <c r="C454" s="19" t="s">
        <v>54</v>
      </c>
      <c r="D454" s="25" t="str">
        <f t="shared" si="1"/>
        <v>0</v>
      </c>
      <c r="E454" s="25" t="str">
        <f t="shared" si="11"/>
        <v>0</v>
      </c>
      <c r="F454" s="26" t="str">
        <f t="shared" si="12"/>
        <v>0</v>
      </c>
      <c r="G454" s="27" t="str">
        <f t="shared" si="13"/>
        <v>0</v>
      </c>
      <c r="H454" s="28">
        <v>502451.614157256</v>
      </c>
      <c r="I454" s="18"/>
      <c r="J454" s="18"/>
      <c r="L454" s="16"/>
    </row>
    <row r="455">
      <c r="A455" s="17" t="s">
        <v>37</v>
      </c>
      <c r="B455" s="18" t="s">
        <v>510</v>
      </c>
      <c r="C455" s="19" t="s">
        <v>54</v>
      </c>
      <c r="D455" s="25" t="str">
        <f t="shared" si="1"/>
        <v>0</v>
      </c>
      <c r="E455" s="25" t="str">
        <f t="shared" si="11"/>
        <v>0</v>
      </c>
      <c r="F455" s="26" t="str">
        <f t="shared" si="12"/>
        <v>0</v>
      </c>
      <c r="G455" s="27" t="str">
        <f t="shared" si="13"/>
        <v>0</v>
      </c>
      <c r="H455" s="28">
        <v>497500.75</v>
      </c>
      <c r="I455" s="18"/>
      <c r="J455" s="18"/>
      <c r="L455" s="16"/>
    </row>
    <row r="456">
      <c r="A456" s="17" t="s">
        <v>37</v>
      </c>
      <c r="B456" s="18" t="s">
        <v>511</v>
      </c>
      <c r="C456" s="19" t="s">
        <v>54</v>
      </c>
      <c r="D456" s="25" t="str">
        <f t="shared" si="1"/>
        <v>0</v>
      </c>
      <c r="E456" s="25" t="str">
        <f t="shared" si="11"/>
        <v>0</v>
      </c>
      <c r="F456" s="26" t="str">
        <f t="shared" si="12"/>
        <v>0</v>
      </c>
      <c r="G456" s="27" t="str">
        <f t="shared" si="13"/>
        <v>0</v>
      </c>
      <c r="H456" s="28">
        <v>493999.819277697</v>
      </c>
      <c r="I456" s="18"/>
      <c r="J456" s="18"/>
      <c r="L456" s="16"/>
    </row>
    <row r="457">
      <c r="A457" s="17" t="s">
        <v>37</v>
      </c>
      <c r="B457" s="18" t="s">
        <v>512</v>
      </c>
      <c r="C457" s="19" t="s">
        <v>54</v>
      </c>
      <c r="D457" s="25" t="str">
        <f t="shared" si="1"/>
        <v>0</v>
      </c>
      <c r="E457" s="25" t="str">
        <f t="shared" si="11"/>
        <v>0</v>
      </c>
      <c r="F457" s="26" t="str">
        <f t="shared" si="12"/>
        <v>0</v>
      </c>
      <c r="G457" s="27" t="str">
        <f t="shared" si="13"/>
        <v>0</v>
      </c>
      <c r="H457" s="28">
        <v>493314.735</v>
      </c>
      <c r="I457" s="18"/>
      <c r="J457" s="18"/>
      <c r="L457" s="16"/>
    </row>
    <row r="458">
      <c r="A458" s="17" t="s">
        <v>37</v>
      </c>
      <c r="B458" s="18" t="s">
        <v>513</v>
      </c>
      <c r="C458" s="19" t="s">
        <v>54</v>
      </c>
      <c r="D458" s="25" t="str">
        <f t="shared" si="1"/>
        <v>0</v>
      </c>
      <c r="E458" s="25" t="str">
        <f t="shared" si="11"/>
        <v>0</v>
      </c>
      <c r="F458" s="26" t="str">
        <f t="shared" si="12"/>
        <v>0</v>
      </c>
      <c r="G458" s="27" t="str">
        <f t="shared" si="13"/>
        <v>0</v>
      </c>
      <c r="H458" s="28">
        <v>491197.5</v>
      </c>
      <c r="I458" s="18"/>
      <c r="J458" s="18"/>
      <c r="L458" s="16"/>
    </row>
    <row r="459">
      <c r="A459" s="17" t="s">
        <v>37</v>
      </c>
      <c r="B459" s="18" t="s">
        <v>514</v>
      </c>
      <c r="C459" s="19" t="s">
        <v>54</v>
      </c>
      <c r="D459" s="25" t="str">
        <f t="shared" si="1"/>
        <v>0</v>
      </c>
      <c r="E459" s="25" t="str">
        <f t="shared" si="11"/>
        <v>0</v>
      </c>
      <c r="F459" s="26" t="str">
        <f t="shared" si="12"/>
        <v>0</v>
      </c>
      <c r="G459" s="27" t="str">
        <f t="shared" si="13"/>
        <v>0</v>
      </c>
      <c r="H459" s="28">
        <v>491153.24</v>
      </c>
      <c r="I459" s="18"/>
      <c r="J459" s="18"/>
      <c r="L459" s="16"/>
    </row>
    <row r="460">
      <c r="A460" s="17" t="s">
        <v>37</v>
      </c>
      <c r="B460" s="18" t="s">
        <v>515</v>
      </c>
      <c r="C460" s="19" t="s">
        <v>54</v>
      </c>
      <c r="D460" s="25" t="str">
        <f t="shared" si="1"/>
        <v>0</v>
      </c>
      <c r="E460" s="25" t="str">
        <f t="shared" si="11"/>
        <v>0</v>
      </c>
      <c r="F460" s="26" t="str">
        <f t="shared" si="12"/>
        <v>0</v>
      </c>
      <c r="G460" s="27" t="str">
        <f t="shared" si="13"/>
        <v>0</v>
      </c>
      <c r="H460" s="28">
        <v>489593.88</v>
      </c>
      <c r="I460" s="18"/>
      <c r="J460" s="18"/>
      <c r="L460" s="16"/>
    </row>
    <row r="461">
      <c r="A461" s="17" t="s">
        <v>37</v>
      </c>
      <c r="B461" s="18" t="s">
        <v>516</v>
      </c>
      <c r="C461" s="19" t="s">
        <v>54</v>
      </c>
      <c r="D461" s="25" t="str">
        <f t="shared" si="1"/>
        <v>0</v>
      </c>
      <c r="E461" s="25" t="str">
        <f t="shared" si="11"/>
        <v>0</v>
      </c>
      <c r="F461" s="26" t="str">
        <f t="shared" si="12"/>
        <v>0</v>
      </c>
      <c r="G461" s="27" t="str">
        <f t="shared" si="13"/>
        <v>0</v>
      </c>
      <c r="H461" s="28">
        <v>489506.81587865</v>
      </c>
      <c r="I461" s="18"/>
      <c r="J461" s="18"/>
      <c r="L461" s="16"/>
    </row>
    <row r="462">
      <c r="A462" s="17" t="s">
        <v>37</v>
      </c>
      <c r="B462" s="18" t="s">
        <v>517</v>
      </c>
      <c r="C462" s="19" t="s">
        <v>54</v>
      </c>
      <c r="D462" s="25" t="str">
        <f t="shared" si="1"/>
        <v>0</v>
      </c>
      <c r="E462" s="25" t="str">
        <f t="shared" si="11"/>
        <v>0</v>
      </c>
      <c r="F462" s="26" t="str">
        <f t="shared" si="12"/>
        <v>0</v>
      </c>
      <c r="G462" s="27" t="str">
        <f t="shared" si="13"/>
        <v>0</v>
      </c>
      <c r="H462" s="28">
        <v>488889.9947877307</v>
      </c>
      <c r="I462" s="18"/>
      <c r="J462" s="18"/>
      <c r="L462" s="16"/>
    </row>
    <row r="463">
      <c r="A463" s="17" t="s">
        <v>37</v>
      </c>
      <c r="B463" s="18" t="s">
        <v>518</v>
      </c>
      <c r="C463" s="19" t="s">
        <v>54</v>
      </c>
      <c r="D463" s="25" t="str">
        <f t="shared" si="1"/>
        <v>0</v>
      </c>
      <c r="E463" s="25" t="str">
        <f t="shared" si="11"/>
        <v>0</v>
      </c>
      <c r="F463" s="26" t="str">
        <f t="shared" si="12"/>
        <v>0</v>
      </c>
      <c r="G463" s="27" t="str">
        <f t="shared" si="13"/>
        <v>0</v>
      </c>
      <c r="H463" s="28">
        <v>483104.237411273</v>
      </c>
      <c r="I463" s="18"/>
      <c r="J463" s="18"/>
      <c r="L463" s="16"/>
    </row>
    <row r="464">
      <c r="A464" s="17" t="s">
        <v>37</v>
      </c>
      <c r="B464" s="18" t="s">
        <v>519</v>
      </c>
      <c r="C464" s="19" t="s">
        <v>54</v>
      </c>
      <c r="D464" s="25" t="str">
        <f t="shared" si="1"/>
        <v>0</v>
      </c>
      <c r="E464" s="25" t="str">
        <f t="shared" si="11"/>
        <v>0</v>
      </c>
      <c r="F464" s="26" t="str">
        <f t="shared" si="12"/>
        <v>0</v>
      </c>
      <c r="G464" s="27" t="str">
        <f t="shared" si="13"/>
        <v>0</v>
      </c>
      <c r="H464" s="28">
        <v>481027.66861526</v>
      </c>
      <c r="I464" s="18"/>
      <c r="J464" s="18"/>
      <c r="L464" s="16"/>
    </row>
    <row r="465">
      <c r="A465" s="17" t="s">
        <v>37</v>
      </c>
      <c r="B465" s="18" t="s">
        <v>520</v>
      </c>
      <c r="C465" s="19" t="s">
        <v>54</v>
      </c>
      <c r="D465" s="25" t="str">
        <f t="shared" si="1"/>
        <v>0</v>
      </c>
      <c r="E465" s="25" t="str">
        <f t="shared" si="11"/>
        <v>0</v>
      </c>
      <c r="F465" s="26" t="str">
        <f t="shared" si="12"/>
        <v>0</v>
      </c>
      <c r="G465" s="27" t="str">
        <f t="shared" si="13"/>
        <v>0</v>
      </c>
      <c r="H465" s="28">
        <v>480838.889795335</v>
      </c>
      <c r="I465" s="18"/>
      <c r="J465" s="18"/>
      <c r="L465" s="16"/>
    </row>
    <row r="466">
      <c r="A466" s="17" t="s">
        <v>37</v>
      </c>
      <c r="B466" s="18" t="s">
        <v>521</v>
      </c>
      <c r="C466" s="19" t="s">
        <v>54</v>
      </c>
      <c r="D466" s="25" t="str">
        <f t="shared" si="1"/>
        <v>0</v>
      </c>
      <c r="E466" s="25" t="str">
        <f t="shared" si="11"/>
        <v>0</v>
      </c>
      <c r="F466" s="26" t="str">
        <f t="shared" si="12"/>
        <v>0</v>
      </c>
      <c r="G466" s="27" t="str">
        <f t="shared" si="13"/>
        <v>0</v>
      </c>
      <c r="H466" s="28">
        <v>480611.6</v>
      </c>
      <c r="I466" s="18"/>
      <c r="J466" s="18"/>
      <c r="L466" s="16"/>
    </row>
    <row r="467">
      <c r="A467" s="17" t="s">
        <v>37</v>
      </c>
      <c r="B467" s="18" t="s">
        <v>522</v>
      </c>
      <c r="C467" s="19" t="s">
        <v>54</v>
      </c>
      <c r="D467" s="25" t="str">
        <f t="shared" si="1"/>
        <v>0</v>
      </c>
      <c r="E467" s="25" t="str">
        <f t="shared" si="11"/>
        <v>0</v>
      </c>
      <c r="F467" s="26" t="str">
        <f t="shared" si="12"/>
        <v>0</v>
      </c>
      <c r="G467" s="27" t="str">
        <f t="shared" si="13"/>
        <v>0</v>
      </c>
      <c r="H467" s="28">
        <v>479973.024</v>
      </c>
      <c r="I467" s="18"/>
      <c r="J467" s="18"/>
      <c r="L467" s="16"/>
    </row>
    <row r="468">
      <c r="A468" s="17" t="s">
        <v>37</v>
      </c>
      <c r="B468" s="18" t="s">
        <v>523</v>
      </c>
      <c r="C468" s="19" t="s">
        <v>54</v>
      </c>
      <c r="D468" s="25" t="str">
        <f t="shared" si="1"/>
        <v>0</v>
      </c>
      <c r="E468" s="25" t="str">
        <f t="shared" si="11"/>
        <v>0</v>
      </c>
      <c r="F468" s="26" t="str">
        <f t="shared" si="12"/>
        <v>0</v>
      </c>
      <c r="G468" s="27" t="str">
        <f t="shared" si="13"/>
        <v>0</v>
      </c>
      <c r="H468" s="28">
        <v>477960.70995522</v>
      </c>
      <c r="I468" s="18"/>
      <c r="J468" s="18"/>
      <c r="L468" s="16"/>
    </row>
    <row r="469">
      <c r="A469" s="17" t="s">
        <v>37</v>
      </c>
      <c r="B469" s="18" t="s">
        <v>524</v>
      </c>
      <c r="C469" s="19" t="s">
        <v>54</v>
      </c>
      <c r="D469" s="25" t="str">
        <f t="shared" si="1"/>
        <v>0</v>
      </c>
      <c r="E469" s="25" t="str">
        <f t="shared" si="11"/>
        <v>0</v>
      </c>
      <c r="F469" s="26" t="str">
        <f t="shared" si="12"/>
        <v>0</v>
      </c>
      <c r="G469" s="27" t="str">
        <f t="shared" si="13"/>
        <v>0</v>
      </c>
      <c r="H469" s="28">
        <v>474174.587</v>
      </c>
      <c r="I469" s="18"/>
      <c r="J469" s="18"/>
      <c r="L469" s="16"/>
    </row>
    <row r="470">
      <c r="A470" s="17" t="s">
        <v>37</v>
      </c>
      <c r="B470" s="18" t="s">
        <v>525</v>
      </c>
      <c r="C470" s="19" t="s">
        <v>54</v>
      </c>
      <c r="D470" s="25" t="str">
        <f t="shared" si="1"/>
        <v>0</v>
      </c>
      <c r="E470" s="25" t="str">
        <f t="shared" si="11"/>
        <v>0</v>
      </c>
      <c r="F470" s="26" t="str">
        <f t="shared" si="12"/>
        <v>0</v>
      </c>
      <c r="G470" s="27" t="str">
        <f t="shared" si="13"/>
        <v>0</v>
      </c>
      <c r="H470" s="28">
        <v>473123.838118153</v>
      </c>
      <c r="I470" s="18"/>
      <c r="J470" s="18"/>
      <c r="L470" s="16"/>
    </row>
    <row r="471">
      <c r="A471" s="17" t="s">
        <v>37</v>
      </c>
      <c r="B471" s="18" t="s">
        <v>526</v>
      </c>
      <c r="C471" s="19" t="s">
        <v>54</v>
      </c>
      <c r="D471" s="25" t="str">
        <f t="shared" si="1"/>
        <v>0</v>
      </c>
      <c r="E471" s="25" t="str">
        <f t="shared" si="11"/>
        <v>0</v>
      </c>
      <c r="F471" s="26" t="str">
        <f t="shared" si="12"/>
        <v>0</v>
      </c>
      <c r="G471" s="27" t="str">
        <f t="shared" si="13"/>
        <v>0</v>
      </c>
      <c r="H471" s="28">
        <v>472272.15549768</v>
      </c>
      <c r="I471" s="18"/>
      <c r="J471" s="18"/>
      <c r="L471" s="16"/>
    </row>
    <row r="472">
      <c r="A472" s="17" t="s">
        <v>37</v>
      </c>
      <c r="B472" s="18" t="s">
        <v>527</v>
      </c>
      <c r="C472" s="19" t="s">
        <v>54</v>
      </c>
      <c r="D472" s="25" t="str">
        <f t="shared" si="1"/>
        <v>0</v>
      </c>
      <c r="E472" s="25" t="str">
        <f t="shared" si="11"/>
        <v>0</v>
      </c>
      <c r="F472" s="26" t="str">
        <f t="shared" si="12"/>
        <v>0</v>
      </c>
      <c r="G472" s="27" t="str">
        <f t="shared" si="13"/>
        <v>0</v>
      </c>
      <c r="H472" s="28">
        <v>472190.0</v>
      </c>
      <c r="I472" s="18"/>
      <c r="J472" s="18"/>
      <c r="L472" s="16"/>
    </row>
    <row r="473">
      <c r="A473" s="17" t="s">
        <v>37</v>
      </c>
      <c r="B473" s="18" t="s">
        <v>528</v>
      </c>
      <c r="C473" s="19" t="s">
        <v>54</v>
      </c>
      <c r="D473" s="25" t="str">
        <f t="shared" si="1"/>
        <v>0</v>
      </c>
      <c r="E473" s="25" t="str">
        <f t="shared" si="11"/>
        <v>0</v>
      </c>
      <c r="F473" s="26" t="str">
        <f t="shared" si="12"/>
        <v>0</v>
      </c>
      <c r="G473" s="27" t="str">
        <f t="shared" si="13"/>
        <v>0</v>
      </c>
      <c r="H473" s="28">
        <v>471944.11</v>
      </c>
      <c r="I473" s="18"/>
      <c r="J473" s="18"/>
      <c r="L473" s="16"/>
    </row>
    <row r="474">
      <c r="A474" s="17" t="s">
        <v>37</v>
      </c>
      <c r="B474" s="18" t="s">
        <v>529</v>
      </c>
      <c r="C474" s="19" t="s">
        <v>54</v>
      </c>
      <c r="D474" s="25" t="str">
        <f t="shared" si="1"/>
        <v>Hess </v>
      </c>
      <c r="E474" s="25" t="str">
        <f t="shared" si="11"/>
        <v>0</v>
      </c>
      <c r="F474" s="26" t="str">
        <f t="shared" si="12"/>
        <v>HESS CORP USD1</v>
      </c>
      <c r="G474" s="27">
        <f t="shared" si="13"/>
        <v>465447.3706</v>
      </c>
      <c r="H474" s="28">
        <v>465447.3705792</v>
      </c>
      <c r="I474" s="18"/>
      <c r="J474" s="18"/>
      <c r="L474" s="16"/>
    </row>
    <row r="475">
      <c r="A475" s="17" t="s">
        <v>37</v>
      </c>
      <c r="B475" s="18" t="s">
        <v>530</v>
      </c>
      <c r="C475" s="19" t="s">
        <v>54</v>
      </c>
      <c r="D475" s="25" t="str">
        <f t="shared" si="1"/>
        <v>0</v>
      </c>
      <c r="E475" s="25" t="str">
        <f t="shared" si="11"/>
        <v>0</v>
      </c>
      <c r="F475" s="26" t="str">
        <f t="shared" si="12"/>
        <v>0</v>
      </c>
      <c r="G475" s="27" t="str">
        <f t="shared" si="13"/>
        <v>0</v>
      </c>
      <c r="H475" s="28">
        <v>464992.64</v>
      </c>
      <c r="I475" s="18"/>
      <c r="J475" s="18"/>
      <c r="L475" s="16"/>
    </row>
    <row r="476">
      <c r="A476" s="17" t="s">
        <v>37</v>
      </c>
      <c r="B476" s="18" t="s">
        <v>531</v>
      </c>
      <c r="C476" s="19" t="s">
        <v>54</v>
      </c>
      <c r="D476" s="25" t="str">
        <f t="shared" si="1"/>
        <v>0</v>
      </c>
      <c r="E476" s="25" t="str">
        <f t="shared" si="11"/>
        <v>0</v>
      </c>
      <c r="F476" s="26" t="str">
        <f t="shared" si="12"/>
        <v>0</v>
      </c>
      <c r="G476" s="27" t="str">
        <f t="shared" si="13"/>
        <v>0</v>
      </c>
      <c r="H476" s="28">
        <v>464261.17558659</v>
      </c>
      <c r="I476" s="18"/>
      <c r="J476" s="18"/>
      <c r="L476" s="16"/>
    </row>
    <row r="477">
      <c r="A477" s="17" t="s">
        <v>37</v>
      </c>
      <c r="B477" s="18" t="s">
        <v>532</v>
      </c>
      <c r="C477" s="19" t="s">
        <v>54</v>
      </c>
      <c r="D477" s="25" t="str">
        <f t="shared" si="1"/>
        <v>0</v>
      </c>
      <c r="E477" s="25" t="str">
        <f t="shared" si="11"/>
        <v>0</v>
      </c>
      <c r="F477" s="26" t="str">
        <f t="shared" si="12"/>
        <v>0</v>
      </c>
      <c r="G477" s="27" t="str">
        <f t="shared" si="13"/>
        <v>0</v>
      </c>
      <c r="H477" s="28">
        <v>464133.4884501</v>
      </c>
      <c r="I477" s="18"/>
      <c r="J477" s="18"/>
      <c r="L477" s="16"/>
    </row>
    <row r="478">
      <c r="A478" s="17" t="s">
        <v>37</v>
      </c>
      <c r="B478" s="18" t="s">
        <v>533</v>
      </c>
      <c r="C478" s="19" t="s">
        <v>54</v>
      </c>
      <c r="D478" s="25" t="str">
        <f t="shared" si="1"/>
        <v>0</v>
      </c>
      <c r="E478" s="25" t="str">
        <f t="shared" si="11"/>
        <v>0</v>
      </c>
      <c r="F478" s="26" t="str">
        <f t="shared" si="12"/>
        <v>0</v>
      </c>
      <c r="G478" s="27" t="str">
        <f t="shared" si="13"/>
        <v>0</v>
      </c>
      <c r="H478" s="28">
        <v>458699.499689155</v>
      </c>
      <c r="I478" s="18"/>
      <c r="J478" s="18"/>
      <c r="L478" s="16"/>
    </row>
    <row r="479">
      <c r="A479" s="17" t="s">
        <v>37</v>
      </c>
      <c r="B479" s="18" t="s">
        <v>534</v>
      </c>
      <c r="C479" s="19" t="s">
        <v>54</v>
      </c>
      <c r="D479" s="25" t="str">
        <f t="shared" si="1"/>
        <v>0</v>
      </c>
      <c r="E479" s="25" t="str">
        <f t="shared" si="11"/>
        <v>0</v>
      </c>
      <c r="F479" s="26" t="str">
        <f t="shared" si="12"/>
        <v>0</v>
      </c>
      <c r="G479" s="27" t="str">
        <f t="shared" si="13"/>
        <v>0</v>
      </c>
      <c r="H479" s="28">
        <v>458096.76</v>
      </c>
      <c r="I479" s="18"/>
      <c r="J479" s="18"/>
      <c r="L479" s="16"/>
    </row>
    <row r="480">
      <c r="A480" s="17" t="s">
        <v>37</v>
      </c>
      <c r="B480" s="18" t="s">
        <v>535</v>
      </c>
      <c r="C480" s="19" t="s">
        <v>54</v>
      </c>
      <c r="D480" s="25" t="str">
        <f t="shared" si="1"/>
        <v>0</v>
      </c>
      <c r="E480" s="25" t="str">
        <f t="shared" si="11"/>
        <v>0</v>
      </c>
      <c r="F480" s="26" t="str">
        <f t="shared" si="12"/>
        <v>0</v>
      </c>
      <c r="G480" s="27" t="str">
        <f t="shared" si="13"/>
        <v>0</v>
      </c>
      <c r="H480" s="28">
        <v>457834.25638326</v>
      </c>
      <c r="I480" s="18"/>
      <c r="J480" s="18"/>
      <c r="L480" s="16"/>
    </row>
    <row r="481">
      <c r="A481" s="17" t="s">
        <v>37</v>
      </c>
      <c r="B481" s="18" t="s">
        <v>536</v>
      </c>
      <c r="C481" s="19" t="s">
        <v>54</v>
      </c>
      <c r="D481" s="25" t="str">
        <f t="shared" si="1"/>
        <v>0</v>
      </c>
      <c r="E481" s="25" t="str">
        <f t="shared" si="11"/>
        <v>0</v>
      </c>
      <c r="F481" s="26" t="str">
        <f t="shared" si="12"/>
        <v>0</v>
      </c>
      <c r="G481" s="27" t="str">
        <f t="shared" si="13"/>
        <v>0</v>
      </c>
      <c r="H481" s="28">
        <v>455401.127</v>
      </c>
      <c r="I481" s="18"/>
      <c r="J481" s="18"/>
      <c r="L481" s="16"/>
    </row>
    <row r="482">
      <c r="A482" s="17" t="s">
        <v>37</v>
      </c>
      <c r="B482" s="18" t="s">
        <v>537</v>
      </c>
      <c r="C482" s="19" t="s">
        <v>54</v>
      </c>
      <c r="D482" s="25" t="str">
        <f t="shared" si="1"/>
        <v>0</v>
      </c>
      <c r="E482" s="25" t="str">
        <f t="shared" si="11"/>
        <v>0</v>
      </c>
      <c r="F482" s="26" t="str">
        <f t="shared" si="12"/>
        <v>0</v>
      </c>
      <c r="G482" s="27" t="str">
        <f t="shared" si="13"/>
        <v>0</v>
      </c>
      <c r="H482" s="28">
        <v>453763.719682246</v>
      </c>
      <c r="I482" s="18"/>
      <c r="J482" s="18"/>
      <c r="L482" s="16"/>
    </row>
    <row r="483">
      <c r="A483" s="17" t="s">
        <v>37</v>
      </c>
      <c r="B483" s="18" t="s">
        <v>538</v>
      </c>
      <c r="C483" s="19" t="s">
        <v>54</v>
      </c>
      <c r="D483" s="25" t="str">
        <f t="shared" si="1"/>
        <v>0</v>
      </c>
      <c r="E483" s="25" t="str">
        <f t="shared" si="11"/>
        <v>0</v>
      </c>
      <c r="F483" s="26" t="str">
        <f t="shared" si="12"/>
        <v>0</v>
      </c>
      <c r="G483" s="27" t="str">
        <f t="shared" si="13"/>
        <v>0</v>
      </c>
      <c r="H483" s="28">
        <v>451791.137426354</v>
      </c>
      <c r="I483" s="18"/>
      <c r="J483" s="18"/>
      <c r="L483" s="16"/>
    </row>
    <row r="484">
      <c r="A484" s="17" t="s">
        <v>37</v>
      </c>
      <c r="B484" s="18" t="s">
        <v>539</v>
      </c>
      <c r="C484" s="19" t="s">
        <v>54</v>
      </c>
      <c r="D484" s="25" t="str">
        <f t="shared" si="1"/>
        <v>0</v>
      </c>
      <c r="E484" s="25" t="str">
        <f t="shared" si="11"/>
        <v>0</v>
      </c>
      <c r="F484" s="26" t="str">
        <f t="shared" si="12"/>
        <v>0</v>
      </c>
      <c r="G484" s="27" t="str">
        <f t="shared" si="13"/>
        <v>0</v>
      </c>
      <c r="H484" s="28">
        <v>451704.0</v>
      </c>
      <c r="I484" s="18"/>
      <c r="J484" s="18"/>
      <c r="L484" s="16"/>
    </row>
    <row r="485">
      <c r="A485" s="17" t="s">
        <v>37</v>
      </c>
      <c r="B485" s="18" t="s">
        <v>540</v>
      </c>
      <c r="C485" s="19" t="s">
        <v>54</v>
      </c>
      <c r="D485" s="25" t="str">
        <f t="shared" si="1"/>
        <v>0</v>
      </c>
      <c r="E485" s="25" t="str">
        <f t="shared" si="11"/>
        <v>0</v>
      </c>
      <c r="F485" s="26" t="str">
        <f t="shared" si="12"/>
        <v>0</v>
      </c>
      <c r="G485" s="27" t="str">
        <f t="shared" si="13"/>
        <v>0</v>
      </c>
      <c r="H485" s="28">
        <v>450581.77</v>
      </c>
      <c r="I485" s="18"/>
      <c r="J485" s="18"/>
      <c r="L485" s="16"/>
    </row>
    <row r="486">
      <c r="A486" s="17" t="s">
        <v>37</v>
      </c>
      <c r="B486" s="18" t="s">
        <v>541</v>
      </c>
      <c r="C486" s="19" t="s">
        <v>54</v>
      </c>
      <c r="D486" s="25" t="str">
        <f t="shared" si="1"/>
        <v>0</v>
      </c>
      <c r="E486" s="25" t="str">
        <f t="shared" si="11"/>
        <v>0</v>
      </c>
      <c r="F486" s="26" t="str">
        <f t="shared" si="12"/>
        <v>0</v>
      </c>
      <c r="G486" s="27" t="str">
        <f t="shared" si="13"/>
        <v>0</v>
      </c>
      <c r="H486" s="28">
        <v>449191.13</v>
      </c>
      <c r="I486" s="18"/>
      <c r="J486" s="18"/>
      <c r="L486" s="16"/>
    </row>
    <row r="487">
      <c r="A487" s="17" t="s">
        <v>37</v>
      </c>
      <c r="B487" s="18" t="s">
        <v>542</v>
      </c>
      <c r="C487" s="19" t="s">
        <v>54</v>
      </c>
      <c r="D487" s="25" t="str">
        <f t="shared" si="1"/>
        <v>0</v>
      </c>
      <c r="E487" s="25" t="str">
        <f t="shared" si="11"/>
        <v>0</v>
      </c>
      <c r="F487" s="26" t="str">
        <f t="shared" si="12"/>
        <v>0</v>
      </c>
      <c r="G487" s="27" t="str">
        <f t="shared" si="13"/>
        <v>0</v>
      </c>
      <c r="H487" s="28">
        <v>448784.77645445894</v>
      </c>
      <c r="I487" s="18"/>
      <c r="J487" s="18"/>
      <c r="L487" s="16"/>
    </row>
    <row r="488">
      <c r="A488" s="17" t="s">
        <v>37</v>
      </c>
      <c r="B488" s="18" t="s">
        <v>543</v>
      </c>
      <c r="C488" s="19" t="s">
        <v>54</v>
      </c>
      <c r="D488" s="25" t="str">
        <f t="shared" si="1"/>
        <v>0</v>
      </c>
      <c r="E488" s="25" t="str">
        <f t="shared" si="11"/>
        <v>0</v>
      </c>
      <c r="F488" s="26" t="str">
        <f t="shared" si="12"/>
        <v>0</v>
      </c>
      <c r="G488" s="27" t="str">
        <f t="shared" si="13"/>
        <v>0</v>
      </c>
      <c r="H488" s="28">
        <v>447894.51906645</v>
      </c>
      <c r="I488" s="18"/>
      <c r="J488" s="18"/>
      <c r="L488" s="16"/>
    </row>
    <row r="489">
      <c r="A489" s="17" t="s">
        <v>37</v>
      </c>
      <c r="B489" s="18" t="s">
        <v>544</v>
      </c>
      <c r="C489" s="19" t="s">
        <v>54</v>
      </c>
      <c r="D489" s="25" t="str">
        <f t="shared" si="1"/>
        <v>0</v>
      </c>
      <c r="E489" s="25" t="str">
        <f t="shared" si="11"/>
        <v>0</v>
      </c>
      <c r="F489" s="26" t="str">
        <f t="shared" si="12"/>
        <v>0</v>
      </c>
      <c r="G489" s="27" t="str">
        <f t="shared" si="13"/>
        <v>0</v>
      </c>
      <c r="H489" s="28">
        <v>443380.0</v>
      </c>
      <c r="I489" s="18"/>
      <c r="J489" s="18"/>
      <c r="L489" s="16"/>
    </row>
    <row r="490">
      <c r="A490" s="17" t="s">
        <v>37</v>
      </c>
      <c r="B490" s="18" t="s">
        <v>545</v>
      </c>
      <c r="C490" s="19" t="s">
        <v>54</v>
      </c>
      <c r="D490" s="25" t="str">
        <f t="shared" si="1"/>
        <v>0</v>
      </c>
      <c r="E490" s="25" t="str">
        <f t="shared" si="11"/>
        <v>0</v>
      </c>
      <c r="F490" s="26" t="str">
        <f t="shared" si="12"/>
        <v>0</v>
      </c>
      <c r="G490" s="27" t="str">
        <f t="shared" si="13"/>
        <v>0</v>
      </c>
      <c r="H490" s="28">
        <v>441593.9330523</v>
      </c>
      <c r="I490" s="18"/>
      <c r="J490" s="18"/>
      <c r="L490" s="16"/>
    </row>
    <row r="491">
      <c r="A491" s="17" t="s">
        <v>37</v>
      </c>
      <c r="B491" s="18" t="s">
        <v>546</v>
      </c>
      <c r="C491" s="19" t="s">
        <v>54</v>
      </c>
      <c r="D491" s="25" t="str">
        <f t="shared" si="1"/>
        <v>0</v>
      </c>
      <c r="E491" s="25" t="str">
        <f t="shared" si="11"/>
        <v>0</v>
      </c>
      <c r="F491" s="26" t="str">
        <f t="shared" si="12"/>
        <v>0</v>
      </c>
      <c r="G491" s="27" t="str">
        <f t="shared" si="13"/>
        <v>0</v>
      </c>
      <c r="H491" s="28">
        <v>441378.6</v>
      </c>
      <c r="I491" s="18"/>
      <c r="J491" s="18"/>
      <c r="L491" s="16"/>
    </row>
    <row r="492">
      <c r="A492" s="17" t="s">
        <v>37</v>
      </c>
      <c r="B492" s="18" t="s">
        <v>547</v>
      </c>
      <c r="C492" s="19" t="s">
        <v>54</v>
      </c>
      <c r="D492" s="25" t="str">
        <f t="shared" si="1"/>
        <v>0</v>
      </c>
      <c r="E492" s="25" t="str">
        <f t="shared" si="11"/>
        <v>0</v>
      </c>
      <c r="F492" s="26" t="str">
        <f t="shared" si="12"/>
        <v>0</v>
      </c>
      <c r="G492" s="27" t="str">
        <f t="shared" si="13"/>
        <v>0</v>
      </c>
      <c r="H492" s="28">
        <v>440726.65</v>
      </c>
      <c r="I492" s="18"/>
      <c r="J492" s="18"/>
      <c r="L492" s="16"/>
    </row>
    <row r="493">
      <c r="A493" s="17" t="s">
        <v>37</v>
      </c>
      <c r="B493" s="18" t="s">
        <v>548</v>
      </c>
      <c r="C493" s="19" t="s">
        <v>54</v>
      </c>
      <c r="D493" s="25" t="str">
        <f t="shared" si="1"/>
        <v>0</v>
      </c>
      <c r="E493" s="25" t="str">
        <f t="shared" si="11"/>
        <v>0</v>
      </c>
      <c r="F493" s="26" t="str">
        <f t="shared" si="12"/>
        <v>0</v>
      </c>
      <c r="G493" s="27" t="str">
        <f t="shared" si="13"/>
        <v>0</v>
      </c>
      <c r="H493" s="28">
        <v>438683.580934236</v>
      </c>
      <c r="I493" s="18"/>
      <c r="J493" s="18"/>
      <c r="L493" s="16"/>
    </row>
    <row r="494">
      <c r="A494" s="17" t="s">
        <v>37</v>
      </c>
      <c r="B494" s="18" t="s">
        <v>549</v>
      </c>
      <c r="C494" s="19" t="s">
        <v>54</v>
      </c>
      <c r="D494" s="25" t="str">
        <f t="shared" si="1"/>
        <v>0</v>
      </c>
      <c r="E494" s="25" t="str">
        <f t="shared" si="11"/>
        <v>0</v>
      </c>
      <c r="F494" s="26" t="str">
        <f t="shared" si="12"/>
        <v>0</v>
      </c>
      <c r="G494" s="27" t="str">
        <f t="shared" si="13"/>
        <v>0</v>
      </c>
      <c r="H494" s="28">
        <v>437469.418970152</v>
      </c>
      <c r="I494" s="18"/>
      <c r="J494" s="18"/>
      <c r="L494" s="16"/>
    </row>
    <row r="495">
      <c r="A495" s="17" t="s">
        <v>37</v>
      </c>
      <c r="B495" s="18" t="s">
        <v>550</v>
      </c>
      <c r="C495" s="19" t="s">
        <v>54</v>
      </c>
      <c r="D495" s="25" t="str">
        <f t="shared" si="1"/>
        <v>0</v>
      </c>
      <c r="E495" s="25" t="str">
        <f t="shared" si="11"/>
        <v>0</v>
      </c>
      <c r="F495" s="26" t="str">
        <f t="shared" si="12"/>
        <v>0</v>
      </c>
      <c r="G495" s="27" t="str">
        <f t="shared" si="13"/>
        <v>0</v>
      </c>
      <c r="H495" s="28">
        <v>436796.63480746</v>
      </c>
      <c r="I495" s="18"/>
      <c r="J495" s="18"/>
      <c r="L495" s="16"/>
    </row>
    <row r="496">
      <c r="A496" s="17" t="s">
        <v>37</v>
      </c>
      <c r="B496" s="18" t="s">
        <v>551</v>
      </c>
      <c r="C496" s="19" t="s">
        <v>54</v>
      </c>
      <c r="D496" s="25" t="str">
        <f t="shared" si="1"/>
        <v>0</v>
      </c>
      <c r="E496" s="25" t="str">
        <f t="shared" si="11"/>
        <v>0</v>
      </c>
      <c r="F496" s="26" t="str">
        <f t="shared" si="12"/>
        <v>0</v>
      </c>
      <c r="G496" s="27" t="str">
        <f t="shared" si="13"/>
        <v>0</v>
      </c>
      <c r="H496" s="28">
        <v>433963.5471664</v>
      </c>
      <c r="I496" s="18"/>
      <c r="J496" s="18"/>
      <c r="L496" s="16"/>
    </row>
    <row r="497">
      <c r="A497" s="17" t="s">
        <v>37</v>
      </c>
      <c r="B497" s="18" t="s">
        <v>552</v>
      </c>
      <c r="C497" s="19" t="s">
        <v>54</v>
      </c>
      <c r="D497" s="25" t="str">
        <f t="shared" si="1"/>
        <v>Enerplus </v>
      </c>
      <c r="E497" s="25" t="str">
        <f t="shared" si="11"/>
        <v>0</v>
      </c>
      <c r="F497" s="26" t="str">
        <f t="shared" si="12"/>
        <v>ENERPLUS CORP NPV</v>
      </c>
      <c r="G497" s="27">
        <f t="shared" si="13"/>
        <v>433015.4018</v>
      </c>
      <c r="H497" s="28">
        <v>433015.401844999</v>
      </c>
      <c r="I497" s="18"/>
      <c r="J497" s="18"/>
      <c r="L497" s="16"/>
    </row>
    <row r="498">
      <c r="A498" s="17" t="s">
        <v>37</v>
      </c>
      <c r="B498" s="18" t="s">
        <v>553</v>
      </c>
      <c r="C498" s="19" t="s">
        <v>54</v>
      </c>
      <c r="D498" s="25" t="str">
        <f t="shared" si="1"/>
        <v>0</v>
      </c>
      <c r="E498" s="25" t="str">
        <f t="shared" si="11"/>
        <v>0</v>
      </c>
      <c r="F498" s="26" t="str">
        <f t="shared" si="12"/>
        <v>0</v>
      </c>
      <c r="G498" s="27" t="str">
        <f t="shared" si="13"/>
        <v>0</v>
      </c>
      <c r="H498" s="28">
        <v>426413.3512696</v>
      </c>
      <c r="I498" s="18"/>
      <c r="J498" s="18"/>
      <c r="L498" s="16"/>
    </row>
    <row r="499">
      <c r="A499" s="17" t="s">
        <v>37</v>
      </c>
      <c r="B499" s="18" t="s">
        <v>554</v>
      </c>
      <c r="C499" s="19" t="s">
        <v>54</v>
      </c>
      <c r="D499" s="25" t="str">
        <f t="shared" si="1"/>
        <v>0</v>
      </c>
      <c r="E499" s="25" t="str">
        <f t="shared" si="11"/>
        <v>0</v>
      </c>
      <c r="F499" s="26" t="str">
        <f t="shared" si="12"/>
        <v>0</v>
      </c>
      <c r="G499" s="27" t="str">
        <f t="shared" si="13"/>
        <v>0</v>
      </c>
      <c r="H499" s="28">
        <v>425255.18028727197</v>
      </c>
      <c r="I499" s="18"/>
      <c r="J499" s="18"/>
      <c r="L499" s="16"/>
    </row>
    <row r="500">
      <c r="A500" s="17" t="s">
        <v>37</v>
      </c>
      <c r="B500" s="18" t="s">
        <v>555</v>
      </c>
      <c r="C500" s="19" t="s">
        <v>54</v>
      </c>
      <c r="D500" s="25" t="str">
        <f t="shared" si="1"/>
        <v>0</v>
      </c>
      <c r="E500" s="25" t="str">
        <f t="shared" si="11"/>
        <v>0</v>
      </c>
      <c r="F500" s="26" t="str">
        <f t="shared" si="12"/>
        <v>0</v>
      </c>
      <c r="G500" s="27" t="str">
        <f t="shared" si="13"/>
        <v>0</v>
      </c>
      <c r="H500" s="28">
        <v>424468.125</v>
      </c>
      <c r="I500" s="18"/>
      <c r="J500" s="18"/>
      <c r="L500" s="16"/>
    </row>
    <row r="501">
      <c r="A501" s="17" t="s">
        <v>37</v>
      </c>
      <c r="B501" s="18" t="s">
        <v>556</v>
      </c>
      <c r="C501" s="19" t="s">
        <v>54</v>
      </c>
      <c r="D501" s="25" t="str">
        <f t="shared" si="1"/>
        <v>0</v>
      </c>
      <c r="E501" s="25" t="str">
        <f t="shared" si="11"/>
        <v>0</v>
      </c>
      <c r="F501" s="26" t="str">
        <f t="shared" si="12"/>
        <v>0</v>
      </c>
      <c r="G501" s="27" t="str">
        <f t="shared" si="13"/>
        <v>0</v>
      </c>
      <c r="H501" s="28">
        <v>423760.9131686</v>
      </c>
      <c r="I501" s="18"/>
      <c r="J501" s="18"/>
      <c r="L501" s="16"/>
    </row>
    <row r="502">
      <c r="A502" s="17" t="s">
        <v>37</v>
      </c>
      <c r="B502" s="18" t="s">
        <v>557</v>
      </c>
      <c r="C502" s="19" t="s">
        <v>54</v>
      </c>
      <c r="D502" s="25" t="str">
        <f t="shared" si="1"/>
        <v>0</v>
      </c>
      <c r="E502" s="25" t="str">
        <f t="shared" si="11"/>
        <v>0</v>
      </c>
      <c r="F502" s="26" t="str">
        <f t="shared" si="12"/>
        <v>0</v>
      </c>
      <c r="G502" s="27" t="str">
        <f t="shared" si="13"/>
        <v>0</v>
      </c>
      <c r="H502" s="28">
        <v>423610.40272752</v>
      </c>
      <c r="I502" s="18"/>
      <c r="J502" s="18"/>
      <c r="L502" s="16"/>
    </row>
    <row r="503">
      <c r="A503" s="17" t="s">
        <v>37</v>
      </c>
      <c r="B503" s="18" t="s">
        <v>558</v>
      </c>
      <c r="C503" s="19" t="s">
        <v>54</v>
      </c>
      <c r="D503" s="25" t="str">
        <f t="shared" si="1"/>
        <v>0</v>
      </c>
      <c r="E503" s="25" t="str">
        <f t="shared" si="11"/>
        <v>0</v>
      </c>
      <c r="F503" s="26" t="str">
        <f t="shared" si="12"/>
        <v>0</v>
      </c>
      <c r="G503" s="27" t="str">
        <f t="shared" si="13"/>
        <v>0</v>
      </c>
      <c r="H503" s="28">
        <v>418413.135675449</v>
      </c>
      <c r="I503" s="18"/>
      <c r="J503" s="18"/>
      <c r="L503" s="16"/>
    </row>
    <row r="504">
      <c r="A504" s="17" t="s">
        <v>37</v>
      </c>
      <c r="B504" s="18" t="s">
        <v>559</v>
      </c>
      <c r="C504" s="19" t="s">
        <v>54</v>
      </c>
      <c r="D504" s="25" t="str">
        <f t="shared" si="1"/>
        <v>0</v>
      </c>
      <c r="E504" s="25" t="str">
        <f t="shared" si="11"/>
        <v>0</v>
      </c>
      <c r="F504" s="26" t="str">
        <f t="shared" si="12"/>
        <v>0</v>
      </c>
      <c r="G504" s="27" t="str">
        <f t="shared" si="13"/>
        <v>0</v>
      </c>
      <c r="H504" s="28">
        <v>415339.186056626</v>
      </c>
      <c r="I504" s="18"/>
      <c r="J504" s="18"/>
      <c r="L504" s="16"/>
    </row>
    <row r="505">
      <c r="A505" s="17" t="s">
        <v>37</v>
      </c>
      <c r="B505" s="18" t="s">
        <v>560</v>
      </c>
      <c r="C505" s="19" t="s">
        <v>54</v>
      </c>
      <c r="D505" s="25" t="str">
        <f t="shared" si="1"/>
        <v>0</v>
      </c>
      <c r="E505" s="25" t="str">
        <f t="shared" si="11"/>
        <v>0</v>
      </c>
      <c r="F505" s="26" t="str">
        <f t="shared" si="12"/>
        <v>0</v>
      </c>
      <c r="G505" s="27" t="str">
        <f t="shared" si="13"/>
        <v>0</v>
      </c>
      <c r="H505" s="28">
        <v>408019.45</v>
      </c>
      <c r="I505" s="18"/>
      <c r="J505" s="18"/>
      <c r="L505" s="16"/>
    </row>
    <row r="506">
      <c r="A506" s="17" t="s">
        <v>37</v>
      </c>
      <c r="B506" s="18" t="s">
        <v>561</v>
      </c>
      <c r="C506" s="19" t="s">
        <v>54</v>
      </c>
      <c r="D506" s="25" t="str">
        <f t="shared" si="1"/>
        <v>0</v>
      </c>
      <c r="E506" s="25" t="str">
        <f t="shared" si="11"/>
        <v>0</v>
      </c>
      <c r="F506" s="26" t="str">
        <f t="shared" si="12"/>
        <v>0</v>
      </c>
      <c r="G506" s="27" t="str">
        <f t="shared" si="13"/>
        <v>0</v>
      </c>
      <c r="H506" s="28">
        <v>406565.0</v>
      </c>
      <c r="I506" s="18"/>
      <c r="J506" s="18"/>
      <c r="L506" s="16"/>
    </row>
    <row r="507">
      <c r="A507" s="17" t="s">
        <v>37</v>
      </c>
      <c r="B507" s="18" t="s">
        <v>562</v>
      </c>
      <c r="C507" s="19" t="s">
        <v>54</v>
      </c>
      <c r="D507" s="25" t="str">
        <f t="shared" si="1"/>
        <v>0</v>
      </c>
      <c r="E507" s="25" t="str">
        <f t="shared" si="11"/>
        <v>0</v>
      </c>
      <c r="F507" s="26" t="str">
        <f t="shared" si="12"/>
        <v>0</v>
      </c>
      <c r="G507" s="27" t="str">
        <f t="shared" si="13"/>
        <v>0</v>
      </c>
      <c r="H507" s="28">
        <v>404345.092062346</v>
      </c>
      <c r="I507" s="18"/>
      <c r="J507" s="18"/>
      <c r="L507" s="16"/>
    </row>
    <row r="508">
      <c r="A508" s="17" t="s">
        <v>37</v>
      </c>
      <c r="B508" s="18" t="s">
        <v>563</v>
      </c>
      <c r="C508" s="19" t="s">
        <v>54</v>
      </c>
      <c r="D508" s="25" t="str">
        <f t="shared" si="1"/>
        <v>0</v>
      </c>
      <c r="E508" s="25" t="str">
        <f t="shared" si="11"/>
        <v>0</v>
      </c>
      <c r="F508" s="26" t="str">
        <f t="shared" si="12"/>
        <v>0</v>
      </c>
      <c r="G508" s="27" t="str">
        <f t="shared" si="13"/>
        <v>0</v>
      </c>
      <c r="H508" s="28">
        <v>401007.360606806</v>
      </c>
      <c r="I508" s="18"/>
      <c r="J508" s="18"/>
      <c r="L508" s="16"/>
    </row>
    <row r="509">
      <c r="A509" s="17" t="s">
        <v>37</v>
      </c>
      <c r="B509" s="18" t="s">
        <v>564</v>
      </c>
      <c r="C509" s="19" t="s">
        <v>54</v>
      </c>
      <c r="D509" s="25" t="str">
        <f t="shared" si="1"/>
        <v>0</v>
      </c>
      <c r="E509" s="25" t="str">
        <f t="shared" si="11"/>
        <v>0</v>
      </c>
      <c r="F509" s="26" t="str">
        <f t="shared" si="12"/>
        <v>0</v>
      </c>
      <c r="G509" s="27" t="str">
        <f t="shared" si="13"/>
        <v>0</v>
      </c>
      <c r="H509" s="28">
        <v>391247.5</v>
      </c>
      <c r="I509" s="18"/>
      <c r="J509" s="18"/>
      <c r="L509" s="16"/>
    </row>
    <row r="510">
      <c r="A510" s="17" t="s">
        <v>37</v>
      </c>
      <c r="B510" s="18" t="s">
        <v>565</v>
      </c>
      <c r="C510" s="19" t="s">
        <v>54</v>
      </c>
      <c r="D510" s="25" t="str">
        <f t="shared" si="1"/>
        <v>0</v>
      </c>
      <c r="E510" s="25" t="str">
        <f t="shared" si="11"/>
        <v>0</v>
      </c>
      <c r="F510" s="26" t="str">
        <f t="shared" si="12"/>
        <v>0</v>
      </c>
      <c r="G510" s="27" t="str">
        <f t="shared" si="13"/>
        <v>0</v>
      </c>
      <c r="H510" s="28">
        <v>389863.273964084</v>
      </c>
      <c r="I510" s="18"/>
      <c r="J510" s="18"/>
      <c r="L510" s="16"/>
    </row>
    <row r="511">
      <c r="A511" s="17" t="s">
        <v>37</v>
      </c>
      <c r="B511" s="18" t="s">
        <v>566</v>
      </c>
      <c r="C511" s="19" t="s">
        <v>54</v>
      </c>
      <c r="D511" s="25" t="str">
        <f t="shared" si="1"/>
        <v>0</v>
      </c>
      <c r="E511" s="25" t="str">
        <f t="shared" si="11"/>
        <v>0</v>
      </c>
      <c r="F511" s="26" t="str">
        <f t="shared" si="12"/>
        <v>0</v>
      </c>
      <c r="G511" s="27" t="str">
        <f t="shared" si="13"/>
        <v>0</v>
      </c>
      <c r="H511" s="28">
        <v>389091.282715794</v>
      </c>
      <c r="I511" s="18"/>
      <c r="J511" s="18"/>
      <c r="L511" s="16"/>
    </row>
    <row r="512">
      <c r="A512" s="17" t="s">
        <v>37</v>
      </c>
      <c r="B512" s="18" t="s">
        <v>567</v>
      </c>
      <c r="C512" s="19" t="s">
        <v>54</v>
      </c>
      <c r="D512" s="25" t="str">
        <f t="shared" si="1"/>
        <v>0</v>
      </c>
      <c r="E512" s="25" t="str">
        <f t="shared" si="11"/>
        <v>0</v>
      </c>
      <c r="F512" s="26" t="str">
        <f t="shared" si="12"/>
        <v>0</v>
      </c>
      <c r="G512" s="27" t="str">
        <f t="shared" si="13"/>
        <v>0</v>
      </c>
      <c r="H512" s="28">
        <v>387273.6</v>
      </c>
      <c r="I512" s="18"/>
      <c r="J512" s="18"/>
      <c r="L512" s="16"/>
    </row>
    <row r="513">
      <c r="A513" s="17" t="s">
        <v>37</v>
      </c>
      <c r="B513" s="18" t="s">
        <v>568</v>
      </c>
      <c r="C513" s="19" t="s">
        <v>54</v>
      </c>
      <c r="D513" s="25" t="str">
        <f t="shared" si="1"/>
        <v>0</v>
      </c>
      <c r="E513" s="25" t="str">
        <f t="shared" si="11"/>
        <v>0</v>
      </c>
      <c r="F513" s="26" t="str">
        <f t="shared" si="12"/>
        <v>0</v>
      </c>
      <c r="G513" s="27" t="str">
        <f t="shared" si="13"/>
        <v>0</v>
      </c>
      <c r="H513" s="28">
        <v>382880.796940704</v>
      </c>
      <c r="I513" s="18"/>
      <c r="J513" s="18"/>
      <c r="L513" s="16"/>
    </row>
    <row r="514">
      <c r="A514" s="17" t="s">
        <v>37</v>
      </c>
      <c r="B514" s="18" t="s">
        <v>569</v>
      </c>
      <c r="C514" s="19" t="s">
        <v>54</v>
      </c>
      <c r="D514" s="25" t="str">
        <f t="shared" si="1"/>
        <v>0</v>
      </c>
      <c r="E514" s="25" t="str">
        <f t="shared" si="11"/>
        <v>0</v>
      </c>
      <c r="F514" s="26" t="str">
        <f t="shared" si="12"/>
        <v>0</v>
      </c>
      <c r="G514" s="27" t="str">
        <f t="shared" si="13"/>
        <v>0</v>
      </c>
      <c r="H514" s="28">
        <v>380114.11894754</v>
      </c>
      <c r="I514" s="18"/>
      <c r="J514" s="18"/>
      <c r="L514" s="16"/>
    </row>
    <row r="515">
      <c r="A515" s="17" t="s">
        <v>37</v>
      </c>
      <c r="B515" s="18" t="s">
        <v>570</v>
      </c>
      <c r="C515" s="19" t="s">
        <v>54</v>
      </c>
      <c r="D515" s="25" t="str">
        <f t="shared" si="1"/>
        <v>0</v>
      </c>
      <c r="E515" s="25" t="str">
        <f t="shared" si="11"/>
        <v>0</v>
      </c>
      <c r="F515" s="26" t="str">
        <f t="shared" si="12"/>
        <v>0</v>
      </c>
      <c r="G515" s="27" t="str">
        <f t="shared" si="13"/>
        <v>0</v>
      </c>
      <c r="H515" s="28">
        <v>377096.819323845</v>
      </c>
      <c r="I515" s="18"/>
      <c r="J515" s="18"/>
      <c r="L515" s="16"/>
    </row>
    <row r="516">
      <c r="A516" s="17" t="s">
        <v>37</v>
      </c>
      <c r="B516" s="18" t="s">
        <v>571</v>
      </c>
      <c r="C516" s="19" t="s">
        <v>54</v>
      </c>
      <c r="D516" s="25" t="str">
        <f t="shared" si="1"/>
        <v>0</v>
      </c>
      <c r="E516" s="25" t="str">
        <f t="shared" si="11"/>
        <v>0</v>
      </c>
      <c r="F516" s="26" t="str">
        <f t="shared" si="12"/>
        <v>0</v>
      </c>
      <c r="G516" s="27" t="str">
        <f t="shared" si="13"/>
        <v>0</v>
      </c>
      <c r="H516" s="28">
        <v>376142.8318153143</v>
      </c>
      <c r="I516" s="18"/>
      <c r="J516" s="18"/>
      <c r="L516" s="16"/>
    </row>
    <row r="517">
      <c r="A517" s="17" t="s">
        <v>37</v>
      </c>
      <c r="B517" s="18" t="s">
        <v>572</v>
      </c>
      <c r="C517" s="19" t="s">
        <v>54</v>
      </c>
      <c r="D517" s="25" t="str">
        <f t="shared" si="1"/>
        <v>0</v>
      </c>
      <c r="E517" s="25" t="str">
        <f t="shared" si="11"/>
        <v>0</v>
      </c>
      <c r="F517" s="26" t="str">
        <f t="shared" si="12"/>
        <v>0</v>
      </c>
      <c r="G517" s="27" t="str">
        <f t="shared" si="13"/>
        <v>0</v>
      </c>
      <c r="H517" s="28">
        <v>371637.4202536</v>
      </c>
      <c r="I517" s="18"/>
      <c r="J517" s="18"/>
      <c r="L517" s="16"/>
    </row>
    <row r="518">
      <c r="A518" s="17" t="s">
        <v>37</v>
      </c>
      <c r="B518" s="18" t="s">
        <v>573</v>
      </c>
      <c r="C518" s="19" t="s">
        <v>54</v>
      </c>
      <c r="D518" s="25" t="str">
        <f t="shared" si="1"/>
        <v>0</v>
      </c>
      <c r="E518" s="25" t="str">
        <f t="shared" si="11"/>
        <v>0</v>
      </c>
      <c r="F518" s="26" t="str">
        <f t="shared" si="12"/>
        <v>0</v>
      </c>
      <c r="G518" s="27" t="str">
        <f t="shared" si="13"/>
        <v>0</v>
      </c>
      <c r="H518" s="28">
        <v>370379.0542708</v>
      </c>
      <c r="I518" s="18"/>
      <c r="J518" s="18"/>
      <c r="L518" s="16"/>
    </row>
    <row r="519">
      <c r="A519" s="17" t="s">
        <v>37</v>
      </c>
      <c r="B519" s="18" t="s">
        <v>574</v>
      </c>
      <c r="C519" s="19" t="s">
        <v>54</v>
      </c>
      <c r="D519" s="25" t="str">
        <f t="shared" si="1"/>
        <v>0</v>
      </c>
      <c r="E519" s="25" t="str">
        <f t="shared" si="11"/>
        <v>0</v>
      </c>
      <c r="F519" s="26" t="str">
        <f t="shared" si="12"/>
        <v>0</v>
      </c>
      <c r="G519" s="27" t="str">
        <f t="shared" si="13"/>
        <v>0</v>
      </c>
      <c r="H519" s="28">
        <v>367905.564</v>
      </c>
      <c r="I519" s="18"/>
      <c r="J519" s="18"/>
      <c r="L519" s="16"/>
    </row>
    <row r="520">
      <c r="A520" s="17" t="s">
        <v>37</v>
      </c>
      <c r="B520" s="18" t="s">
        <v>575</v>
      </c>
      <c r="C520" s="19" t="s">
        <v>54</v>
      </c>
      <c r="D520" s="25" t="str">
        <f t="shared" si="1"/>
        <v>0</v>
      </c>
      <c r="E520" s="25" t="str">
        <f t="shared" si="11"/>
        <v>0</v>
      </c>
      <c r="F520" s="26" t="str">
        <f t="shared" si="12"/>
        <v>0</v>
      </c>
      <c r="G520" s="27" t="str">
        <f t="shared" si="13"/>
        <v>0</v>
      </c>
      <c r="H520" s="28">
        <v>367492.794498506</v>
      </c>
      <c r="I520" s="18"/>
      <c r="J520" s="18"/>
      <c r="L520" s="16"/>
    </row>
    <row r="521">
      <c r="A521" s="17" t="s">
        <v>37</v>
      </c>
      <c r="B521" s="18" t="s">
        <v>576</v>
      </c>
      <c r="C521" s="19" t="s">
        <v>54</v>
      </c>
      <c r="D521" s="25" t="str">
        <f t="shared" si="1"/>
        <v>0</v>
      </c>
      <c r="E521" s="25" t="str">
        <f t="shared" si="11"/>
        <v>0</v>
      </c>
      <c r="F521" s="26" t="str">
        <f t="shared" si="12"/>
        <v>0</v>
      </c>
      <c r="G521" s="27" t="str">
        <f t="shared" si="13"/>
        <v>0</v>
      </c>
      <c r="H521" s="28">
        <v>366999.2</v>
      </c>
      <c r="I521" s="18"/>
      <c r="J521" s="18"/>
      <c r="L521" s="16"/>
    </row>
    <row r="522">
      <c r="A522" s="17" t="s">
        <v>37</v>
      </c>
      <c r="B522" s="18" t="s">
        <v>577</v>
      </c>
      <c r="C522" s="19" t="s">
        <v>54</v>
      </c>
      <c r="D522" s="25" t="str">
        <f t="shared" si="1"/>
        <v>0</v>
      </c>
      <c r="E522" s="25" t="str">
        <f t="shared" si="11"/>
        <v>0</v>
      </c>
      <c r="F522" s="26" t="str">
        <f t="shared" si="12"/>
        <v>0</v>
      </c>
      <c r="G522" s="27" t="str">
        <f t="shared" si="13"/>
        <v>0</v>
      </c>
      <c r="H522" s="28">
        <v>366900.042436</v>
      </c>
      <c r="I522" s="18"/>
      <c r="J522" s="18"/>
      <c r="L522" s="16"/>
    </row>
    <row r="523">
      <c r="A523" s="17" t="s">
        <v>37</v>
      </c>
      <c r="B523" s="18" t="s">
        <v>578</v>
      </c>
      <c r="C523" s="19" t="s">
        <v>54</v>
      </c>
      <c r="D523" s="25" t="str">
        <f t="shared" si="1"/>
        <v>0</v>
      </c>
      <c r="E523" s="25" t="str">
        <f t="shared" si="11"/>
        <v>0</v>
      </c>
      <c r="F523" s="26" t="str">
        <f t="shared" si="12"/>
        <v>0</v>
      </c>
      <c r="G523" s="27" t="str">
        <f t="shared" si="13"/>
        <v>0</v>
      </c>
      <c r="H523" s="28">
        <v>366464.79</v>
      </c>
      <c r="I523" s="18"/>
      <c r="J523" s="18"/>
      <c r="L523" s="16"/>
    </row>
    <row r="524">
      <c r="A524" s="17" t="s">
        <v>37</v>
      </c>
      <c r="B524" s="18" t="s">
        <v>579</v>
      </c>
      <c r="C524" s="19" t="s">
        <v>54</v>
      </c>
      <c r="D524" s="25" t="str">
        <f t="shared" si="1"/>
        <v>0</v>
      </c>
      <c r="E524" s="25" t="str">
        <f t="shared" si="11"/>
        <v>0</v>
      </c>
      <c r="F524" s="26" t="str">
        <f t="shared" si="12"/>
        <v>0</v>
      </c>
      <c r="G524" s="27" t="str">
        <f t="shared" si="13"/>
        <v>0</v>
      </c>
      <c r="H524" s="28">
        <v>366373.25589222</v>
      </c>
      <c r="I524" s="18"/>
      <c r="J524" s="18"/>
      <c r="L524" s="16"/>
    </row>
    <row r="525">
      <c r="A525" s="17" t="s">
        <v>37</v>
      </c>
      <c r="B525" s="18" t="s">
        <v>580</v>
      </c>
      <c r="C525" s="19" t="s">
        <v>54</v>
      </c>
      <c r="D525" s="25" t="str">
        <f t="shared" si="1"/>
        <v>0</v>
      </c>
      <c r="E525" s="25" t="str">
        <f t="shared" si="11"/>
        <v>0</v>
      </c>
      <c r="F525" s="26" t="str">
        <f t="shared" si="12"/>
        <v>0</v>
      </c>
      <c r="G525" s="27" t="str">
        <f t="shared" si="13"/>
        <v>0</v>
      </c>
      <c r="H525" s="28">
        <v>365853.3</v>
      </c>
      <c r="I525" s="18"/>
      <c r="J525" s="18"/>
      <c r="L525" s="16"/>
    </row>
    <row r="526">
      <c r="A526" s="17" t="s">
        <v>37</v>
      </c>
      <c r="B526" s="18" t="s">
        <v>581</v>
      </c>
      <c r="C526" s="19" t="s">
        <v>54</v>
      </c>
      <c r="D526" s="25" t="str">
        <f t="shared" si="1"/>
        <v>0</v>
      </c>
      <c r="E526" s="25" t="str">
        <f t="shared" si="11"/>
        <v>0</v>
      </c>
      <c r="F526" s="26" t="str">
        <f t="shared" si="12"/>
        <v>0</v>
      </c>
      <c r="G526" s="27" t="str">
        <f t="shared" si="13"/>
        <v>0</v>
      </c>
      <c r="H526" s="28">
        <v>365423.66</v>
      </c>
      <c r="I526" s="18"/>
      <c r="J526" s="18"/>
      <c r="L526" s="16"/>
    </row>
    <row r="527">
      <c r="A527" s="17" t="s">
        <v>37</v>
      </c>
      <c r="B527" s="18" t="s">
        <v>582</v>
      </c>
      <c r="C527" s="19" t="s">
        <v>54</v>
      </c>
      <c r="D527" s="25" t="str">
        <f t="shared" si="1"/>
        <v>0</v>
      </c>
      <c r="E527" s="25" t="str">
        <f t="shared" si="11"/>
        <v>0</v>
      </c>
      <c r="F527" s="26" t="str">
        <f t="shared" si="12"/>
        <v>0</v>
      </c>
      <c r="G527" s="27" t="str">
        <f t="shared" si="13"/>
        <v>0</v>
      </c>
      <c r="H527" s="28">
        <v>364373.155295534</v>
      </c>
      <c r="I527" s="18"/>
      <c r="J527" s="18"/>
      <c r="L527" s="16"/>
    </row>
    <row r="528">
      <c r="A528" s="17" t="s">
        <v>37</v>
      </c>
      <c r="B528" s="18" t="s">
        <v>583</v>
      </c>
      <c r="C528" s="19" t="s">
        <v>54</v>
      </c>
      <c r="D528" s="25" t="str">
        <f t="shared" si="1"/>
        <v>0</v>
      </c>
      <c r="E528" s="25" t="str">
        <f t="shared" si="11"/>
        <v>0</v>
      </c>
      <c r="F528" s="26" t="str">
        <f t="shared" si="12"/>
        <v>0</v>
      </c>
      <c r="G528" s="27" t="str">
        <f t="shared" si="13"/>
        <v>0</v>
      </c>
      <c r="H528" s="28">
        <v>363803.55</v>
      </c>
      <c r="I528" s="18"/>
      <c r="J528" s="18"/>
      <c r="L528" s="16"/>
    </row>
    <row r="529">
      <c r="A529" s="17" t="s">
        <v>37</v>
      </c>
      <c r="B529" s="18" t="s">
        <v>584</v>
      </c>
      <c r="C529" s="19" t="s">
        <v>54</v>
      </c>
      <c r="D529" s="25" t="str">
        <f t="shared" si="1"/>
        <v>0</v>
      </c>
      <c r="E529" s="25" t="str">
        <f t="shared" si="11"/>
        <v>0</v>
      </c>
      <c r="F529" s="26" t="str">
        <f t="shared" si="12"/>
        <v>0</v>
      </c>
      <c r="G529" s="27" t="str">
        <f t="shared" si="13"/>
        <v>0</v>
      </c>
      <c r="H529" s="28">
        <v>361608.4</v>
      </c>
      <c r="I529" s="18"/>
      <c r="J529" s="18"/>
      <c r="L529" s="16"/>
    </row>
    <row r="530">
      <c r="A530" s="17" t="s">
        <v>37</v>
      </c>
      <c r="B530" s="18" t="s">
        <v>585</v>
      </c>
      <c r="C530" s="19" t="s">
        <v>54</v>
      </c>
      <c r="D530" s="25" t="str">
        <f t="shared" si="1"/>
        <v>0</v>
      </c>
      <c r="E530" s="25" t="str">
        <f t="shared" si="11"/>
        <v>0</v>
      </c>
      <c r="F530" s="26" t="str">
        <f t="shared" si="12"/>
        <v>0</v>
      </c>
      <c r="G530" s="27" t="str">
        <f t="shared" si="13"/>
        <v>0</v>
      </c>
      <c r="H530" s="28">
        <v>360802.51903405</v>
      </c>
      <c r="I530" s="18"/>
      <c r="J530" s="18"/>
      <c r="L530" s="16"/>
    </row>
    <row r="531">
      <c r="A531" s="17" t="s">
        <v>37</v>
      </c>
      <c r="B531" s="18" t="s">
        <v>586</v>
      </c>
      <c r="C531" s="19" t="s">
        <v>54</v>
      </c>
      <c r="D531" s="25" t="str">
        <f t="shared" si="1"/>
        <v>0</v>
      </c>
      <c r="E531" s="25" t="str">
        <f t="shared" si="11"/>
        <v>0</v>
      </c>
      <c r="F531" s="26" t="str">
        <f t="shared" si="12"/>
        <v>0</v>
      </c>
      <c r="G531" s="27" t="str">
        <f t="shared" si="13"/>
        <v>0</v>
      </c>
      <c r="H531" s="28">
        <v>358869.925</v>
      </c>
      <c r="I531" s="18"/>
      <c r="J531" s="18"/>
      <c r="L531" s="16"/>
    </row>
    <row r="532">
      <c r="A532" s="17" t="s">
        <v>37</v>
      </c>
      <c r="B532" s="18" t="s">
        <v>587</v>
      </c>
      <c r="C532" s="19" t="s">
        <v>54</v>
      </c>
      <c r="D532" s="25" t="str">
        <f t="shared" si="1"/>
        <v>0</v>
      </c>
      <c r="E532" s="25" t="str">
        <f t="shared" si="11"/>
        <v>0</v>
      </c>
      <c r="F532" s="26" t="str">
        <f t="shared" si="12"/>
        <v>0</v>
      </c>
      <c r="G532" s="27" t="str">
        <f t="shared" si="13"/>
        <v>0</v>
      </c>
      <c r="H532" s="28">
        <v>351962.49800488</v>
      </c>
      <c r="I532" s="18"/>
      <c r="J532" s="18"/>
      <c r="L532" s="16"/>
    </row>
    <row r="533">
      <c r="A533" s="17" t="s">
        <v>37</v>
      </c>
      <c r="B533" s="18" t="s">
        <v>588</v>
      </c>
      <c r="C533" s="19" t="s">
        <v>54</v>
      </c>
      <c r="D533" s="25" t="str">
        <f t="shared" si="1"/>
        <v>0</v>
      </c>
      <c r="E533" s="25" t="str">
        <f t="shared" si="11"/>
        <v>0</v>
      </c>
      <c r="F533" s="26" t="str">
        <f t="shared" si="12"/>
        <v>0</v>
      </c>
      <c r="G533" s="27" t="str">
        <f t="shared" si="13"/>
        <v>0</v>
      </c>
      <c r="H533" s="28">
        <v>349297.856</v>
      </c>
      <c r="I533" s="18"/>
      <c r="J533" s="18"/>
      <c r="L533" s="16"/>
    </row>
    <row r="534">
      <c r="A534" s="17" t="s">
        <v>37</v>
      </c>
      <c r="B534" s="18" t="s">
        <v>589</v>
      </c>
      <c r="C534" s="19" t="s">
        <v>54</v>
      </c>
      <c r="D534" s="25" t="str">
        <f t="shared" si="1"/>
        <v>0</v>
      </c>
      <c r="E534" s="25" t="str">
        <f t="shared" si="11"/>
        <v>0</v>
      </c>
      <c r="F534" s="26" t="str">
        <f t="shared" si="12"/>
        <v>0</v>
      </c>
      <c r="G534" s="27" t="str">
        <f t="shared" si="13"/>
        <v>0</v>
      </c>
      <c r="H534" s="28">
        <v>348988.5</v>
      </c>
      <c r="I534" s="18"/>
      <c r="J534" s="18"/>
      <c r="L534" s="16"/>
    </row>
    <row r="535">
      <c r="A535" s="17" t="s">
        <v>37</v>
      </c>
      <c r="B535" s="18" t="s">
        <v>590</v>
      </c>
      <c r="C535" s="19" t="s">
        <v>54</v>
      </c>
      <c r="D535" s="25" t="str">
        <f t="shared" si="1"/>
        <v>0</v>
      </c>
      <c r="E535" s="25" t="str">
        <f t="shared" si="11"/>
        <v>0</v>
      </c>
      <c r="F535" s="26" t="str">
        <f t="shared" si="12"/>
        <v>0</v>
      </c>
      <c r="G535" s="27" t="str">
        <f t="shared" si="13"/>
        <v>0</v>
      </c>
      <c r="H535" s="28">
        <v>346870.565</v>
      </c>
      <c r="I535" s="18"/>
      <c r="J535" s="18"/>
      <c r="L535" s="16"/>
    </row>
    <row r="536">
      <c r="A536" s="17" t="s">
        <v>37</v>
      </c>
      <c r="B536" s="18" t="s">
        <v>591</v>
      </c>
      <c r="C536" s="19" t="s">
        <v>54</v>
      </c>
      <c r="D536" s="25" t="str">
        <f t="shared" si="1"/>
        <v>0</v>
      </c>
      <c r="E536" s="25" t="str">
        <f t="shared" si="11"/>
        <v>0</v>
      </c>
      <c r="F536" s="26" t="str">
        <f t="shared" si="12"/>
        <v>0</v>
      </c>
      <c r="G536" s="27" t="str">
        <f t="shared" si="13"/>
        <v>0</v>
      </c>
      <c r="H536" s="28">
        <v>346365.084320148</v>
      </c>
      <c r="I536" s="18"/>
      <c r="J536" s="18"/>
      <c r="L536" s="16"/>
    </row>
    <row r="537">
      <c r="A537" s="17" t="s">
        <v>37</v>
      </c>
      <c r="B537" s="18" t="s">
        <v>592</v>
      </c>
      <c r="C537" s="19" t="s">
        <v>54</v>
      </c>
      <c r="D537" s="25" t="str">
        <f t="shared" si="1"/>
        <v>0</v>
      </c>
      <c r="E537" s="25" t="str">
        <f t="shared" si="11"/>
        <v>0</v>
      </c>
      <c r="F537" s="26" t="str">
        <f t="shared" si="12"/>
        <v>0</v>
      </c>
      <c r="G537" s="27" t="str">
        <f t="shared" si="13"/>
        <v>0</v>
      </c>
      <c r="H537" s="28">
        <v>345911.85490425</v>
      </c>
      <c r="I537" s="18"/>
      <c r="J537" s="18"/>
      <c r="L537" s="16"/>
    </row>
    <row r="538">
      <c r="A538" s="17" t="s">
        <v>37</v>
      </c>
      <c r="B538" s="18" t="s">
        <v>593</v>
      </c>
      <c r="C538" s="19" t="s">
        <v>54</v>
      </c>
      <c r="D538" s="25" t="str">
        <f t="shared" si="1"/>
        <v>0</v>
      </c>
      <c r="E538" s="25" t="str">
        <f t="shared" si="11"/>
        <v>0</v>
      </c>
      <c r="F538" s="26" t="str">
        <f t="shared" si="12"/>
        <v>0</v>
      </c>
      <c r="G538" s="27" t="str">
        <f t="shared" si="13"/>
        <v>0</v>
      </c>
      <c r="H538" s="28">
        <v>343588.236151653</v>
      </c>
      <c r="I538" s="18"/>
      <c r="J538" s="18"/>
      <c r="L538" s="16"/>
    </row>
    <row r="539">
      <c r="A539" s="17" t="s">
        <v>37</v>
      </c>
      <c r="B539" s="18" t="s">
        <v>594</v>
      </c>
      <c r="C539" s="19" t="s">
        <v>54</v>
      </c>
      <c r="D539" s="25" t="str">
        <f t="shared" si="1"/>
        <v>0</v>
      </c>
      <c r="E539" s="25" t="str">
        <f t="shared" si="11"/>
        <v>0</v>
      </c>
      <c r="F539" s="26" t="str">
        <f t="shared" si="12"/>
        <v>0</v>
      </c>
      <c r="G539" s="27" t="str">
        <f t="shared" si="13"/>
        <v>0</v>
      </c>
      <c r="H539" s="28">
        <v>341449.319021599</v>
      </c>
      <c r="I539" s="18"/>
      <c r="J539" s="18"/>
      <c r="L539" s="16"/>
    </row>
    <row r="540">
      <c r="A540" s="17" t="s">
        <v>37</v>
      </c>
      <c r="B540" s="18" t="s">
        <v>595</v>
      </c>
      <c r="C540" s="19" t="s">
        <v>54</v>
      </c>
      <c r="D540" s="25" t="str">
        <f t="shared" si="1"/>
        <v>0</v>
      </c>
      <c r="E540" s="25" t="str">
        <f t="shared" si="11"/>
        <v>0</v>
      </c>
      <c r="F540" s="26" t="str">
        <f t="shared" si="12"/>
        <v>0</v>
      </c>
      <c r="G540" s="27" t="str">
        <f t="shared" si="13"/>
        <v>0</v>
      </c>
      <c r="H540" s="28">
        <v>340347.952700536</v>
      </c>
      <c r="I540" s="18"/>
      <c r="J540" s="18"/>
      <c r="L540" s="16"/>
    </row>
    <row r="541">
      <c r="A541" s="17" t="s">
        <v>37</v>
      </c>
      <c r="B541" s="18" t="s">
        <v>596</v>
      </c>
      <c r="C541" s="19" t="s">
        <v>54</v>
      </c>
      <c r="D541" s="25" t="str">
        <f t="shared" si="1"/>
        <v>0</v>
      </c>
      <c r="E541" s="25" t="str">
        <f t="shared" si="11"/>
        <v>0</v>
      </c>
      <c r="F541" s="26" t="str">
        <f t="shared" si="12"/>
        <v>0</v>
      </c>
      <c r="G541" s="27" t="str">
        <f t="shared" si="13"/>
        <v>0</v>
      </c>
      <c r="H541" s="28">
        <v>338663.29673568</v>
      </c>
      <c r="I541" s="18"/>
      <c r="J541" s="18"/>
      <c r="L541" s="16"/>
    </row>
    <row r="542">
      <c r="A542" s="17" t="s">
        <v>37</v>
      </c>
      <c r="B542" s="18" t="s">
        <v>597</v>
      </c>
      <c r="C542" s="19" t="s">
        <v>54</v>
      </c>
      <c r="D542" s="25" t="str">
        <f t="shared" si="1"/>
        <v>0</v>
      </c>
      <c r="E542" s="25" t="str">
        <f t="shared" si="11"/>
        <v>0</v>
      </c>
      <c r="F542" s="26" t="str">
        <f t="shared" si="12"/>
        <v>0</v>
      </c>
      <c r="G542" s="27" t="str">
        <f t="shared" si="13"/>
        <v>0</v>
      </c>
      <c r="H542" s="28">
        <v>338294.477203139</v>
      </c>
      <c r="I542" s="18"/>
      <c r="J542" s="18"/>
      <c r="L542" s="16"/>
    </row>
    <row r="543">
      <c r="A543" s="17" t="s">
        <v>37</v>
      </c>
      <c r="B543" s="18" t="s">
        <v>598</v>
      </c>
      <c r="C543" s="19" t="s">
        <v>54</v>
      </c>
      <c r="D543" s="25" t="str">
        <f t="shared" si="1"/>
        <v>0</v>
      </c>
      <c r="E543" s="25" t="str">
        <f t="shared" si="11"/>
        <v>0</v>
      </c>
      <c r="F543" s="26" t="str">
        <f t="shared" si="12"/>
        <v>0</v>
      </c>
      <c r="G543" s="27" t="str">
        <f t="shared" si="13"/>
        <v>0</v>
      </c>
      <c r="H543" s="28">
        <v>337868.181</v>
      </c>
      <c r="I543" s="18"/>
      <c r="J543" s="18"/>
      <c r="L543" s="16"/>
    </row>
    <row r="544">
      <c r="A544" s="17" t="s">
        <v>37</v>
      </c>
      <c r="B544" s="18" t="s">
        <v>599</v>
      </c>
      <c r="C544" s="19" t="s">
        <v>54</v>
      </c>
      <c r="D544" s="25" t="str">
        <f t="shared" si="1"/>
        <v>0</v>
      </c>
      <c r="E544" s="25" t="str">
        <f t="shared" si="11"/>
        <v>0</v>
      </c>
      <c r="F544" s="26" t="str">
        <f t="shared" si="12"/>
        <v>0</v>
      </c>
      <c r="G544" s="27" t="str">
        <f t="shared" si="13"/>
        <v>0</v>
      </c>
      <c r="H544" s="28">
        <v>335057.678838475</v>
      </c>
      <c r="I544" s="18"/>
      <c r="J544" s="18"/>
      <c r="L544" s="16"/>
    </row>
    <row r="545">
      <c r="A545" s="17" t="s">
        <v>37</v>
      </c>
      <c r="B545" s="18" t="s">
        <v>600</v>
      </c>
      <c r="C545" s="19" t="s">
        <v>54</v>
      </c>
      <c r="D545" s="25" t="str">
        <f t="shared" si="1"/>
        <v>0</v>
      </c>
      <c r="E545" s="25" t="str">
        <f t="shared" si="11"/>
        <v>0</v>
      </c>
      <c r="F545" s="26" t="str">
        <f t="shared" si="12"/>
        <v>0</v>
      </c>
      <c r="G545" s="27" t="str">
        <f t="shared" si="13"/>
        <v>0</v>
      </c>
      <c r="H545" s="28">
        <v>332720.72000000003</v>
      </c>
      <c r="I545" s="18"/>
      <c r="J545" s="18"/>
      <c r="L545" s="16"/>
    </row>
    <row r="546">
      <c r="A546" s="17" t="s">
        <v>37</v>
      </c>
      <c r="B546" s="18" t="s">
        <v>601</v>
      </c>
      <c r="C546" s="19" t="s">
        <v>54</v>
      </c>
      <c r="D546" s="25" t="str">
        <f t="shared" si="1"/>
        <v>0</v>
      </c>
      <c r="E546" s="25" t="str">
        <f t="shared" si="11"/>
        <v>0</v>
      </c>
      <c r="F546" s="26" t="str">
        <f t="shared" si="12"/>
        <v>0</v>
      </c>
      <c r="G546" s="27" t="str">
        <f t="shared" si="13"/>
        <v>0</v>
      </c>
      <c r="H546" s="28">
        <v>332294.060170435</v>
      </c>
      <c r="I546" s="18"/>
      <c r="J546" s="18"/>
      <c r="L546" s="16"/>
    </row>
    <row r="547">
      <c r="A547" s="17" t="s">
        <v>37</v>
      </c>
      <c r="B547" s="18" t="s">
        <v>602</v>
      </c>
      <c r="C547" s="19" t="s">
        <v>54</v>
      </c>
      <c r="D547" s="25" t="str">
        <f t="shared" si="1"/>
        <v>0</v>
      </c>
      <c r="E547" s="25" t="str">
        <f t="shared" si="11"/>
        <v>0</v>
      </c>
      <c r="F547" s="26" t="str">
        <f t="shared" si="12"/>
        <v>0</v>
      </c>
      <c r="G547" s="27" t="str">
        <f t="shared" si="13"/>
        <v>0</v>
      </c>
      <c r="H547" s="28">
        <v>327157.6</v>
      </c>
      <c r="I547" s="18"/>
      <c r="J547" s="18"/>
      <c r="L547" s="16"/>
    </row>
    <row r="548">
      <c r="A548" s="17" t="s">
        <v>37</v>
      </c>
      <c r="B548" s="18" t="s">
        <v>603</v>
      </c>
      <c r="C548" s="19" t="s">
        <v>54</v>
      </c>
      <c r="D548" s="25" t="str">
        <f t="shared" si="1"/>
        <v>0</v>
      </c>
      <c r="E548" s="25" t="str">
        <f t="shared" si="11"/>
        <v>0</v>
      </c>
      <c r="F548" s="26" t="str">
        <f t="shared" si="12"/>
        <v>0</v>
      </c>
      <c r="G548" s="27" t="str">
        <f t="shared" si="13"/>
        <v>0</v>
      </c>
      <c r="H548" s="28">
        <v>324068.10187341</v>
      </c>
      <c r="I548" s="18"/>
      <c r="J548" s="18"/>
      <c r="L548" s="16"/>
    </row>
    <row r="549">
      <c r="A549" s="17" t="s">
        <v>37</v>
      </c>
      <c r="B549" s="18" t="s">
        <v>604</v>
      </c>
      <c r="C549" s="19" t="s">
        <v>54</v>
      </c>
      <c r="D549" s="25" t="str">
        <f t="shared" si="1"/>
        <v>0</v>
      </c>
      <c r="E549" s="25" t="str">
        <f t="shared" si="11"/>
        <v>0</v>
      </c>
      <c r="F549" s="26" t="str">
        <f t="shared" si="12"/>
        <v>0</v>
      </c>
      <c r="G549" s="27" t="str">
        <f t="shared" si="13"/>
        <v>0</v>
      </c>
      <c r="H549" s="28">
        <v>323101.152</v>
      </c>
      <c r="I549" s="18"/>
      <c r="J549" s="18"/>
      <c r="L549" s="16"/>
    </row>
    <row r="550">
      <c r="A550" s="17" t="s">
        <v>37</v>
      </c>
      <c r="B550" s="18" t="s">
        <v>605</v>
      </c>
      <c r="C550" s="19" t="s">
        <v>54</v>
      </c>
      <c r="D550" s="25" t="str">
        <f t="shared" si="1"/>
        <v>0</v>
      </c>
      <c r="E550" s="25" t="str">
        <f t="shared" si="11"/>
        <v>0</v>
      </c>
      <c r="F550" s="26" t="str">
        <f t="shared" si="12"/>
        <v>0</v>
      </c>
      <c r="G550" s="27" t="str">
        <f t="shared" si="13"/>
        <v>0</v>
      </c>
      <c r="H550" s="28">
        <v>322612.601439958</v>
      </c>
      <c r="I550" s="18"/>
      <c r="J550" s="18"/>
      <c r="L550" s="16"/>
    </row>
    <row r="551">
      <c r="A551" s="17" t="s">
        <v>37</v>
      </c>
      <c r="B551" s="18" t="s">
        <v>606</v>
      </c>
      <c r="C551" s="19" t="s">
        <v>54</v>
      </c>
      <c r="D551" s="25" t="str">
        <f t="shared" si="1"/>
        <v>0</v>
      </c>
      <c r="E551" s="25" t="str">
        <f t="shared" si="11"/>
        <v>0</v>
      </c>
      <c r="F551" s="26" t="str">
        <f t="shared" si="12"/>
        <v>0</v>
      </c>
      <c r="G551" s="27" t="str">
        <f t="shared" si="13"/>
        <v>0</v>
      </c>
      <c r="H551" s="28">
        <v>322555.391394995</v>
      </c>
      <c r="I551" s="18"/>
      <c r="J551" s="18"/>
      <c r="L551" s="16"/>
    </row>
    <row r="552">
      <c r="A552" s="17" t="s">
        <v>37</v>
      </c>
      <c r="B552" s="18" t="s">
        <v>607</v>
      </c>
      <c r="C552" s="19" t="s">
        <v>54</v>
      </c>
      <c r="D552" s="25" t="str">
        <f t="shared" si="1"/>
        <v>0</v>
      </c>
      <c r="E552" s="25" t="str">
        <f t="shared" si="11"/>
        <v>0</v>
      </c>
      <c r="F552" s="26" t="str">
        <f t="shared" si="12"/>
        <v>0</v>
      </c>
      <c r="G552" s="27" t="str">
        <f t="shared" si="13"/>
        <v>0</v>
      </c>
      <c r="H552" s="28">
        <v>321712.305047473</v>
      </c>
      <c r="I552" s="18"/>
      <c r="J552" s="18"/>
      <c r="L552" s="16"/>
    </row>
    <row r="553">
      <c r="A553" s="17" t="s">
        <v>37</v>
      </c>
      <c r="B553" s="18" t="s">
        <v>608</v>
      </c>
      <c r="C553" s="19" t="s">
        <v>54</v>
      </c>
      <c r="D553" s="25" t="str">
        <f t="shared" si="1"/>
        <v>0</v>
      </c>
      <c r="E553" s="25" t="str">
        <f t="shared" si="11"/>
        <v>0</v>
      </c>
      <c r="F553" s="26" t="str">
        <f t="shared" si="12"/>
        <v>0</v>
      </c>
      <c r="G553" s="27" t="str">
        <f t="shared" si="13"/>
        <v>0</v>
      </c>
      <c r="H553" s="28">
        <v>320357.77276236</v>
      </c>
      <c r="I553" s="18"/>
      <c r="J553" s="18"/>
      <c r="L553" s="16"/>
    </row>
    <row r="554">
      <c r="A554" s="17" t="s">
        <v>37</v>
      </c>
      <c r="B554" s="18" t="s">
        <v>609</v>
      </c>
      <c r="C554" s="19" t="s">
        <v>54</v>
      </c>
      <c r="D554" s="25" t="str">
        <f t="shared" si="1"/>
        <v>0</v>
      </c>
      <c r="E554" s="25" t="str">
        <f t="shared" si="11"/>
        <v>0</v>
      </c>
      <c r="F554" s="26" t="str">
        <f t="shared" si="12"/>
        <v>0</v>
      </c>
      <c r="G554" s="27" t="str">
        <f t="shared" si="13"/>
        <v>0</v>
      </c>
      <c r="H554" s="28">
        <v>319964.8418157697</v>
      </c>
      <c r="I554" s="18"/>
      <c r="J554" s="18"/>
      <c r="L554" s="16"/>
    </row>
    <row r="555">
      <c r="A555" s="17" t="s">
        <v>37</v>
      </c>
      <c r="B555" s="18" t="s">
        <v>610</v>
      </c>
      <c r="C555" s="19" t="s">
        <v>54</v>
      </c>
      <c r="D555" s="25" t="str">
        <f t="shared" si="1"/>
        <v>0</v>
      </c>
      <c r="E555" s="25" t="str">
        <f t="shared" si="11"/>
        <v>0</v>
      </c>
      <c r="F555" s="26" t="str">
        <f t="shared" si="12"/>
        <v>0</v>
      </c>
      <c r="G555" s="27" t="str">
        <f t="shared" si="13"/>
        <v>0</v>
      </c>
      <c r="H555" s="28">
        <v>316892.954474336</v>
      </c>
      <c r="I555" s="18"/>
      <c r="J555" s="18"/>
      <c r="L555" s="16"/>
    </row>
    <row r="556">
      <c r="A556" s="17" t="s">
        <v>37</v>
      </c>
      <c r="B556" s="18" t="s">
        <v>611</v>
      </c>
      <c r="C556" s="19" t="s">
        <v>54</v>
      </c>
      <c r="D556" s="25" t="str">
        <f t="shared" si="1"/>
        <v>0</v>
      </c>
      <c r="E556" s="25" t="str">
        <f t="shared" si="11"/>
        <v>0</v>
      </c>
      <c r="F556" s="26" t="str">
        <f t="shared" si="12"/>
        <v>0</v>
      </c>
      <c r="G556" s="27" t="str">
        <f t="shared" si="13"/>
        <v>0</v>
      </c>
      <c r="H556" s="28">
        <v>316614.561</v>
      </c>
      <c r="I556" s="18"/>
      <c r="J556" s="18"/>
      <c r="L556" s="16"/>
    </row>
    <row r="557">
      <c r="A557" s="17" t="s">
        <v>37</v>
      </c>
      <c r="B557" s="18" t="s">
        <v>612</v>
      </c>
      <c r="C557" s="19" t="s">
        <v>54</v>
      </c>
      <c r="D557" s="25" t="str">
        <f t="shared" si="1"/>
        <v>0</v>
      </c>
      <c r="E557" s="25" t="str">
        <f t="shared" si="11"/>
        <v>0</v>
      </c>
      <c r="F557" s="26" t="str">
        <f t="shared" si="12"/>
        <v>0</v>
      </c>
      <c r="G557" s="27" t="str">
        <f t="shared" si="13"/>
        <v>0</v>
      </c>
      <c r="H557" s="28">
        <v>310918.706497349</v>
      </c>
      <c r="I557" s="18"/>
      <c r="J557" s="18"/>
      <c r="L557" s="16"/>
    </row>
    <row r="558">
      <c r="A558" s="17" t="s">
        <v>37</v>
      </c>
      <c r="B558" s="18" t="s">
        <v>613</v>
      </c>
      <c r="C558" s="19" t="s">
        <v>54</v>
      </c>
      <c r="D558" s="25" t="str">
        <f t="shared" si="1"/>
        <v>0</v>
      </c>
      <c r="E558" s="25" t="str">
        <f t="shared" si="11"/>
        <v>0</v>
      </c>
      <c r="F558" s="26" t="str">
        <f t="shared" si="12"/>
        <v>0</v>
      </c>
      <c r="G558" s="27" t="str">
        <f t="shared" si="13"/>
        <v>0</v>
      </c>
      <c r="H558" s="28">
        <v>310464.792</v>
      </c>
      <c r="I558" s="18"/>
      <c r="J558" s="18"/>
      <c r="L558" s="16"/>
    </row>
    <row r="559">
      <c r="A559" s="17" t="s">
        <v>37</v>
      </c>
      <c r="B559" s="18" t="s">
        <v>614</v>
      </c>
      <c r="C559" s="19" t="s">
        <v>54</v>
      </c>
      <c r="D559" s="25" t="str">
        <f t="shared" si="1"/>
        <v>0</v>
      </c>
      <c r="E559" s="25" t="str">
        <f t="shared" si="11"/>
        <v>0</v>
      </c>
      <c r="F559" s="26" t="str">
        <f t="shared" si="12"/>
        <v>0</v>
      </c>
      <c r="G559" s="27" t="str">
        <f t="shared" si="13"/>
        <v>0</v>
      </c>
      <c r="H559" s="28">
        <v>305409.234990627</v>
      </c>
      <c r="I559" s="18"/>
      <c r="J559" s="18"/>
      <c r="L559" s="16"/>
    </row>
    <row r="560">
      <c r="A560" s="17" t="s">
        <v>37</v>
      </c>
      <c r="B560" s="18" t="s">
        <v>615</v>
      </c>
      <c r="C560" s="19" t="s">
        <v>54</v>
      </c>
      <c r="D560" s="25" t="str">
        <f t="shared" si="1"/>
        <v>0</v>
      </c>
      <c r="E560" s="25" t="str">
        <f t="shared" si="11"/>
        <v>0</v>
      </c>
      <c r="F560" s="26" t="str">
        <f t="shared" si="12"/>
        <v>0</v>
      </c>
      <c r="G560" s="27" t="str">
        <f t="shared" si="13"/>
        <v>0</v>
      </c>
      <c r="H560" s="28">
        <v>305301.324294162</v>
      </c>
      <c r="I560" s="18"/>
      <c r="J560" s="18"/>
      <c r="L560" s="16"/>
    </row>
    <row r="561">
      <c r="A561" s="17" t="s">
        <v>37</v>
      </c>
      <c r="B561" s="18" t="s">
        <v>616</v>
      </c>
      <c r="C561" s="19" t="s">
        <v>54</v>
      </c>
      <c r="D561" s="25" t="str">
        <f t="shared" si="1"/>
        <v>0</v>
      </c>
      <c r="E561" s="25" t="str">
        <f t="shared" si="11"/>
        <v>0</v>
      </c>
      <c r="F561" s="26" t="str">
        <f t="shared" si="12"/>
        <v>0</v>
      </c>
      <c r="G561" s="27" t="str">
        <f t="shared" si="13"/>
        <v>0</v>
      </c>
      <c r="H561" s="28">
        <v>303620.24</v>
      </c>
      <c r="I561" s="18"/>
      <c r="J561" s="18"/>
      <c r="L561" s="16"/>
    </row>
    <row r="562">
      <c r="A562" s="17" t="s">
        <v>37</v>
      </c>
      <c r="B562" s="18" t="s">
        <v>617</v>
      </c>
      <c r="C562" s="19" t="s">
        <v>54</v>
      </c>
      <c r="D562" s="25" t="str">
        <f t="shared" si="1"/>
        <v>0</v>
      </c>
      <c r="E562" s="25" t="str">
        <f t="shared" si="11"/>
        <v>0</v>
      </c>
      <c r="F562" s="26" t="str">
        <f t="shared" si="12"/>
        <v>0</v>
      </c>
      <c r="G562" s="27" t="str">
        <f t="shared" si="13"/>
        <v>0</v>
      </c>
      <c r="H562" s="28">
        <v>302453.159254584</v>
      </c>
      <c r="I562" s="18"/>
      <c r="J562" s="18"/>
      <c r="L562" s="16"/>
    </row>
    <row r="563">
      <c r="A563" s="17" t="s">
        <v>37</v>
      </c>
      <c r="B563" s="18" t="s">
        <v>618</v>
      </c>
      <c r="C563" s="19" t="s">
        <v>54</v>
      </c>
      <c r="D563" s="25" t="str">
        <f t="shared" si="1"/>
        <v>0</v>
      </c>
      <c r="E563" s="25" t="str">
        <f t="shared" si="11"/>
        <v>0</v>
      </c>
      <c r="F563" s="26" t="str">
        <f t="shared" si="12"/>
        <v>0</v>
      </c>
      <c r="G563" s="27" t="str">
        <f t="shared" si="13"/>
        <v>0</v>
      </c>
      <c r="H563" s="28">
        <v>300645.370946427</v>
      </c>
      <c r="I563" s="18"/>
      <c r="J563" s="18"/>
      <c r="L563" s="16"/>
    </row>
    <row r="564">
      <c r="A564" s="17" t="s">
        <v>37</v>
      </c>
      <c r="B564" s="18" t="s">
        <v>619</v>
      </c>
      <c r="C564" s="19" t="s">
        <v>54</v>
      </c>
      <c r="D564" s="25" t="str">
        <f t="shared" si="1"/>
        <v>0</v>
      </c>
      <c r="E564" s="25" t="str">
        <f t="shared" si="11"/>
        <v>0</v>
      </c>
      <c r="F564" s="26" t="str">
        <f t="shared" si="12"/>
        <v>0</v>
      </c>
      <c r="G564" s="27" t="str">
        <f t="shared" si="13"/>
        <v>0</v>
      </c>
      <c r="H564" s="28">
        <v>300157.297662</v>
      </c>
      <c r="I564" s="18"/>
      <c r="J564" s="18"/>
      <c r="L564" s="16"/>
    </row>
    <row r="565">
      <c r="A565" s="17" t="s">
        <v>37</v>
      </c>
      <c r="B565" s="18" t="s">
        <v>620</v>
      </c>
      <c r="C565" s="19" t="s">
        <v>54</v>
      </c>
      <c r="D565" s="25" t="str">
        <f t="shared" si="1"/>
        <v>0</v>
      </c>
      <c r="E565" s="25" t="str">
        <f t="shared" si="11"/>
        <v>0</v>
      </c>
      <c r="F565" s="26" t="str">
        <f t="shared" si="12"/>
        <v>0</v>
      </c>
      <c r="G565" s="27" t="str">
        <f t="shared" si="13"/>
        <v>0</v>
      </c>
      <c r="H565" s="28">
        <v>297520.28071275</v>
      </c>
      <c r="I565" s="18"/>
      <c r="J565" s="18"/>
      <c r="L565" s="16"/>
    </row>
    <row r="566">
      <c r="A566" s="17" t="s">
        <v>37</v>
      </c>
      <c r="B566" s="18" t="s">
        <v>621</v>
      </c>
      <c r="C566" s="19" t="s">
        <v>54</v>
      </c>
      <c r="D566" s="25" t="str">
        <f t="shared" si="1"/>
        <v>0</v>
      </c>
      <c r="E566" s="25" t="str">
        <f t="shared" si="11"/>
        <v>0</v>
      </c>
      <c r="F566" s="26" t="str">
        <f t="shared" si="12"/>
        <v>0</v>
      </c>
      <c r="G566" s="27" t="str">
        <f t="shared" si="13"/>
        <v>0</v>
      </c>
      <c r="H566" s="28">
        <v>294118.92</v>
      </c>
      <c r="I566" s="18"/>
      <c r="J566" s="18"/>
      <c r="L566" s="16"/>
    </row>
    <row r="567">
      <c r="A567" s="17" t="s">
        <v>37</v>
      </c>
      <c r="B567" s="18" t="s">
        <v>622</v>
      </c>
      <c r="C567" s="19" t="s">
        <v>54</v>
      </c>
      <c r="D567" s="25" t="str">
        <f t="shared" si="1"/>
        <v>0</v>
      </c>
      <c r="E567" s="25" t="str">
        <f t="shared" si="11"/>
        <v>0</v>
      </c>
      <c r="F567" s="26" t="str">
        <f t="shared" si="12"/>
        <v>0</v>
      </c>
      <c r="G567" s="27" t="str">
        <f t="shared" si="13"/>
        <v>0</v>
      </c>
      <c r="H567" s="28">
        <v>293700.05</v>
      </c>
      <c r="I567" s="18"/>
      <c r="J567" s="18"/>
      <c r="L567" s="16"/>
    </row>
    <row r="568">
      <c r="A568" s="17" t="s">
        <v>37</v>
      </c>
      <c r="B568" s="18" t="s">
        <v>623</v>
      </c>
      <c r="C568" s="19" t="s">
        <v>54</v>
      </c>
      <c r="D568" s="25" t="str">
        <f t="shared" si="1"/>
        <v>0</v>
      </c>
      <c r="E568" s="25" t="str">
        <f t="shared" si="11"/>
        <v>0</v>
      </c>
      <c r="F568" s="26" t="str">
        <f t="shared" si="12"/>
        <v>0</v>
      </c>
      <c r="G568" s="27" t="str">
        <f t="shared" si="13"/>
        <v>0</v>
      </c>
      <c r="H568" s="28">
        <v>292869.681725726</v>
      </c>
      <c r="I568" s="18"/>
      <c r="J568" s="18"/>
      <c r="L568" s="16"/>
    </row>
    <row r="569">
      <c r="A569" s="17" t="s">
        <v>37</v>
      </c>
      <c r="B569" s="18" t="s">
        <v>624</v>
      </c>
      <c r="C569" s="19" t="s">
        <v>54</v>
      </c>
      <c r="D569" s="25" t="str">
        <f t="shared" si="1"/>
        <v>0</v>
      </c>
      <c r="E569" s="25" t="str">
        <f t="shared" si="11"/>
        <v>0</v>
      </c>
      <c r="F569" s="26" t="str">
        <f t="shared" si="12"/>
        <v>0</v>
      </c>
      <c r="G569" s="27" t="str">
        <f t="shared" si="13"/>
        <v>0</v>
      </c>
      <c r="H569" s="28">
        <v>291575.026</v>
      </c>
      <c r="I569" s="18"/>
      <c r="J569" s="18"/>
      <c r="L569" s="16"/>
    </row>
    <row r="570">
      <c r="A570" s="17" t="s">
        <v>37</v>
      </c>
      <c r="B570" s="18" t="s">
        <v>625</v>
      </c>
      <c r="C570" s="19" t="s">
        <v>54</v>
      </c>
      <c r="D570" s="25" t="str">
        <f t="shared" si="1"/>
        <v>0</v>
      </c>
      <c r="E570" s="25" t="str">
        <f t="shared" si="11"/>
        <v>0</v>
      </c>
      <c r="F570" s="26" t="str">
        <f t="shared" si="12"/>
        <v>0</v>
      </c>
      <c r="G570" s="27" t="str">
        <f t="shared" si="13"/>
        <v>0</v>
      </c>
      <c r="H570" s="28">
        <v>291006.534</v>
      </c>
      <c r="I570" s="18"/>
      <c r="J570" s="18"/>
      <c r="L570" s="16"/>
    </row>
    <row r="571">
      <c r="A571" s="17" t="s">
        <v>37</v>
      </c>
      <c r="B571" s="18" t="s">
        <v>626</v>
      </c>
      <c r="C571" s="19" t="s">
        <v>54</v>
      </c>
      <c r="D571" s="25" t="str">
        <f t="shared" si="1"/>
        <v>0</v>
      </c>
      <c r="E571" s="25" t="str">
        <f t="shared" si="11"/>
        <v>0</v>
      </c>
      <c r="F571" s="26" t="str">
        <f t="shared" si="12"/>
        <v>0</v>
      </c>
      <c r="G571" s="27" t="str">
        <f t="shared" si="13"/>
        <v>0</v>
      </c>
      <c r="H571" s="28">
        <v>290347.2</v>
      </c>
      <c r="I571" s="18"/>
      <c r="J571" s="18"/>
      <c r="L571" s="16"/>
    </row>
    <row r="572">
      <c r="A572" s="17" t="s">
        <v>37</v>
      </c>
      <c r="B572" s="18" t="s">
        <v>627</v>
      </c>
      <c r="C572" s="19" t="s">
        <v>54</v>
      </c>
      <c r="D572" s="25" t="str">
        <f t="shared" si="1"/>
        <v>0</v>
      </c>
      <c r="E572" s="25" t="str">
        <f t="shared" si="11"/>
        <v>0</v>
      </c>
      <c r="F572" s="26" t="str">
        <f t="shared" si="12"/>
        <v>0</v>
      </c>
      <c r="G572" s="27" t="str">
        <f t="shared" si="13"/>
        <v>0</v>
      </c>
      <c r="H572" s="28">
        <v>289424.176044</v>
      </c>
      <c r="I572" s="18"/>
      <c r="J572" s="18"/>
      <c r="L572" s="16"/>
    </row>
    <row r="573">
      <c r="A573" s="17" t="s">
        <v>37</v>
      </c>
      <c r="B573" s="18" t="s">
        <v>628</v>
      </c>
      <c r="C573" s="19" t="s">
        <v>54</v>
      </c>
      <c r="D573" s="25" t="str">
        <f t="shared" si="1"/>
        <v>0</v>
      </c>
      <c r="E573" s="25" t="str">
        <f t="shared" si="11"/>
        <v>0</v>
      </c>
      <c r="F573" s="26" t="str">
        <f t="shared" si="12"/>
        <v>0</v>
      </c>
      <c r="G573" s="27" t="str">
        <f t="shared" si="13"/>
        <v>0</v>
      </c>
      <c r="H573" s="28">
        <v>288623.945657647</v>
      </c>
      <c r="I573" s="18"/>
      <c r="J573" s="18"/>
      <c r="L573" s="16"/>
    </row>
    <row r="574">
      <c r="A574" s="17" t="s">
        <v>37</v>
      </c>
      <c r="B574" s="18" t="s">
        <v>629</v>
      </c>
      <c r="C574" s="19" t="s">
        <v>54</v>
      </c>
      <c r="D574" s="25" t="str">
        <f t="shared" si="1"/>
        <v>0</v>
      </c>
      <c r="E574" s="25" t="str">
        <f t="shared" si="11"/>
        <v>0</v>
      </c>
      <c r="F574" s="26" t="str">
        <f t="shared" si="12"/>
        <v>0</v>
      </c>
      <c r="G574" s="27" t="str">
        <f t="shared" si="13"/>
        <v>0</v>
      </c>
      <c r="H574" s="28">
        <v>286363.637649485</v>
      </c>
      <c r="I574" s="18"/>
      <c r="J574" s="18"/>
      <c r="L574" s="16"/>
    </row>
    <row r="575">
      <c r="A575" s="17" t="s">
        <v>37</v>
      </c>
      <c r="B575" s="18" t="s">
        <v>630</v>
      </c>
      <c r="C575" s="19" t="s">
        <v>54</v>
      </c>
      <c r="D575" s="25" t="str">
        <f t="shared" si="1"/>
        <v>0</v>
      </c>
      <c r="E575" s="25" t="str">
        <f t="shared" si="11"/>
        <v>0</v>
      </c>
      <c r="F575" s="26" t="str">
        <f t="shared" si="12"/>
        <v>0</v>
      </c>
      <c r="G575" s="27" t="str">
        <f t="shared" si="13"/>
        <v>0</v>
      </c>
      <c r="H575" s="28">
        <v>285891.24</v>
      </c>
      <c r="I575" s="18"/>
      <c r="J575" s="18"/>
      <c r="L575" s="16"/>
    </row>
    <row r="576">
      <c r="A576" s="17" t="s">
        <v>37</v>
      </c>
      <c r="B576" s="18" t="s">
        <v>631</v>
      </c>
      <c r="C576" s="19" t="s">
        <v>54</v>
      </c>
      <c r="D576" s="25" t="str">
        <f t="shared" si="1"/>
        <v>0</v>
      </c>
      <c r="E576" s="25" t="str">
        <f t="shared" si="11"/>
        <v>0</v>
      </c>
      <c r="F576" s="26" t="str">
        <f t="shared" si="12"/>
        <v>0</v>
      </c>
      <c r="G576" s="27" t="str">
        <f t="shared" si="13"/>
        <v>0</v>
      </c>
      <c r="H576" s="28">
        <v>285544.763175681</v>
      </c>
      <c r="I576" s="18"/>
      <c r="J576" s="18"/>
      <c r="L576" s="16"/>
    </row>
    <row r="577">
      <c r="A577" s="17" t="s">
        <v>37</v>
      </c>
      <c r="B577" s="18" t="s">
        <v>632</v>
      </c>
      <c r="C577" s="19" t="s">
        <v>54</v>
      </c>
      <c r="D577" s="25" t="str">
        <f t="shared" si="1"/>
        <v>0</v>
      </c>
      <c r="E577" s="25" t="str">
        <f t="shared" si="11"/>
        <v>0</v>
      </c>
      <c r="F577" s="26" t="str">
        <f t="shared" si="12"/>
        <v>0</v>
      </c>
      <c r="G577" s="27" t="str">
        <f t="shared" si="13"/>
        <v>0</v>
      </c>
      <c r="H577" s="28">
        <v>285214.20161625</v>
      </c>
      <c r="I577" s="18"/>
      <c r="J577" s="18"/>
      <c r="L577" s="16"/>
    </row>
    <row r="578">
      <c r="A578" s="17" t="s">
        <v>37</v>
      </c>
      <c r="B578" s="18" t="s">
        <v>633</v>
      </c>
      <c r="C578" s="19" t="s">
        <v>54</v>
      </c>
      <c r="D578" s="25" t="str">
        <f t="shared" si="1"/>
        <v>Mitsui &amp; Co </v>
      </c>
      <c r="E578" s="25" t="str">
        <f t="shared" si="11"/>
        <v>Mitsui &amp; Co</v>
      </c>
      <c r="F578" s="26" t="str">
        <f t="shared" si="12"/>
        <v>MITSUI &amp; CO NPV</v>
      </c>
      <c r="G578" s="27">
        <f t="shared" si="13"/>
        <v>284956.2288</v>
      </c>
      <c r="H578" s="28">
        <v>284956.228779096</v>
      </c>
      <c r="I578" s="18"/>
      <c r="J578" s="18"/>
      <c r="L578" s="16"/>
    </row>
    <row r="579">
      <c r="A579" s="17" t="s">
        <v>37</v>
      </c>
      <c r="B579" s="18" t="s">
        <v>634</v>
      </c>
      <c r="C579" s="19" t="s">
        <v>54</v>
      </c>
      <c r="D579" s="25" t="str">
        <f t="shared" si="1"/>
        <v>0</v>
      </c>
      <c r="E579" s="25" t="str">
        <f t="shared" si="11"/>
        <v>0</v>
      </c>
      <c r="F579" s="26" t="str">
        <f t="shared" si="12"/>
        <v>0</v>
      </c>
      <c r="G579" s="27" t="str">
        <f t="shared" si="13"/>
        <v>0</v>
      </c>
      <c r="H579" s="28">
        <v>284612.776698</v>
      </c>
      <c r="I579" s="18"/>
      <c r="J579" s="18"/>
      <c r="L579" s="16"/>
    </row>
    <row r="580">
      <c r="A580" s="17" t="s">
        <v>37</v>
      </c>
      <c r="B580" s="18" t="s">
        <v>635</v>
      </c>
      <c r="C580" s="19" t="s">
        <v>54</v>
      </c>
      <c r="D580" s="25" t="str">
        <f t="shared" si="1"/>
        <v>0</v>
      </c>
      <c r="E580" s="25" t="str">
        <f t="shared" si="11"/>
        <v>Rio Tinto</v>
      </c>
      <c r="F580" s="26" t="str">
        <f t="shared" si="12"/>
        <v>RIO TINTO LIMITED NPV</v>
      </c>
      <c r="G580" s="27">
        <f t="shared" si="13"/>
        <v>283910.3121</v>
      </c>
      <c r="H580" s="28">
        <v>283910.312140664</v>
      </c>
      <c r="I580" s="18"/>
      <c r="J580" s="18"/>
      <c r="L580" s="16"/>
    </row>
    <row r="581">
      <c r="A581" s="17" t="s">
        <v>37</v>
      </c>
      <c r="B581" s="18" t="s">
        <v>636</v>
      </c>
      <c r="C581" s="19" t="s">
        <v>54</v>
      </c>
      <c r="D581" s="25" t="str">
        <f t="shared" si="1"/>
        <v>0</v>
      </c>
      <c r="E581" s="25" t="str">
        <f t="shared" si="11"/>
        <v>0</v>
      </c>
      <c r="F581" s="26" t="str">
        <f t="shared" si="12"/>
        <v>0</v>
      </c>
      <c r="G581" s="27" t="str">
        <f t="shared" si="13"/>
        <v>0</v>
      </c>
      <c r="H581" s="28">
        <v>283610.0</v>
      </c>
      <c r="I581" s="18"/>
      <c r="J581" s="18"/>
      <c r="L581" s="16"/>
    </row>
    <row r="582">
      <c r="A582" s="17" t="s">
        <v>37</v>
      </c>
      <c r="B582" s="18" t="s">
        <v>637</v>
      </c>
      <c r="C582" s="19" t="s">
        <v>54</v>
      </c>
      <c r="D582" s="25" t="str">
        <f t="shared" si="1"/>
        <v>0</v>
      </c>
      <c r="E582" s="25" t="str">
        <f t="shared" si="11"/>
        <v>0</v>
      </c>
      <c r="F582" s="26" t="str">
        <f t="shared" si="12"/>
        <v>0</v>
      </c>
      <c r="G582" s="27" t="str">
        <f t="shared" si="13"/>
        <v>0</v>
      </c>
      <c r="H582" s="28">
        <v>283525.178255049</v>
      </c>
      <c r="I582" s="18"/>
      <c r="J582" s="18"/>
      <c r="L582" s="16"/>
    </row>
    <row r="583">
      <c r="A583" s="17" t="s">
        <v>37</v>
      </c>
      <c r="B583" s="18" t="s">
        <v>638</v>
      </c>
      <c r="C583" s="19" t="s">
        <v>54</v>
      </c>
      <c r="D583" s="25" t="str">
        <f t="shared" si="1"/>
        <v>0</v>
      </c>
      <c r="E583" s="25" t="str">
        <f t="shared" si="11"/>
        <v>0</v>
      </c>
      <c r="F583" s="26" t="str">
        <f t="shared" si="12"/>
        <v>0</v>
      </c>
      <c r="G583" s="27" t="str">
        <f t="shared" si="13"/>
        <v>0</v>
      </c>
      <c r="H583" s="28">
        <v>283460.43</v>
      </c>
      <c r="I583" s="18"/>
      <c r="J583" s="18"/>
      <c r="L583" s="16"/>
    </row>
    <row r="584">
      <c r="A584" s="17" t="s">
        <v>37</v>
      </c>
      <c r="B584" s="18" t="s">
        <v>639</v>
      </c>
      <c r="C584" s="19" t="s">
        <v>54</v>
      </c>
      <c r="D584" s="25" t="str">
        <f t="shared" si="1"/>
        <v>0</v>
      </c>
      <c r="E584" s="25" t="str">
        <f t="shared" si="11"/>
        <v>0</v>
      </c>
      <c r="F584" s="26" t="str">
        <f t="shared" si="12"/>
        <v>0</v>
      </c>
      <c r="G584" s="27" t="str">
        <f t="shared" si="13"/>
        <v>0</v>
      </c>
      <c r="H584" s="28">
        <v>282780.82</v>
      </c>
      <c r="I584" s="18"/>
      <c r="J584" s="18"/>
      <c r="L584" s="16"/>
    </row>
    <row r="585">
      <c r="A585" s="17" t="s">
        <v>37</v>
      </c>
      <c r="B585" s="18" t="s">
        <v>640</v>
      </c>
      <c r="C585" s="19" t="s">
        <v>54</v>
      </c>
      <c r="D585" s="25" t="str">
        <f t="shared" si="1"/>
        <v>0</v>
      </c>
      <c r="E585" s="25" t="str">
        <f t="shared" si="11"/>
        <v>0</v>
      </c>
      <c r="F585" s="26" t="str">
        <f t="shared" si="12"/>
        <v>0</v>
      </c>
      <c r="G585" s="27" t="str">
        <f t="shared" si="13"/>
        <v>0</v>
      </c>
      <c r="H585" s="28">
        <v>282775.80065897</v>
      </c>
      <c r="I585" s="18"/>
      <c r="J585" s="18"/>
      <c r="L585" s="16"/>
    </row>
    <row r="586">
      <c r="A586" s="17" t="s">
        <v>37</v>
      </c>
      <c r="B586" s="18" t="s">
        <v>641</v>
      </c>
      <c r="C586" s="19" t="s">
        <v>54</v>
      </c>
      <c r="D586" s="25" t="str">
        <f t="shared" si="1"/>
        <v>0</v>
      </c>
      <c r="E586" s="25" t="str">
        <f t="shared" si="11"/>
        <v>0</v>
      </c>
      <c r="F586" s="26" t="str">
        <f t="shared" si="12"/>
        <v>0</v>
      </c>
      <c r="G586" s="27" t="str">
        <f t="shared" si="13"/>
        <v>0</v>
      </c>
      <c r="H586" s="28">
        <v>278632.416</v>
      </c>
      <c r="I586" s="18"/>
      <c r="J586" s="18"/>
      <c r="L586" s="16"/>
    </row>
    <row r="587">
      <c r="A587" s="17" t="s">
        <v>37</v>
      </c>
      <c r="B587" s="18" t="s">
        <v>642</v>
      </c>
      <c r="C587" s="19" t="s">
        <v>54</v>
      </c>
      <c r="D587" s="25" t="str">
        <f t="shared" si="1"/>
        <v>0</v>
      </c>
      <c r="E587" s="25" t="str">
        <f t="shared" si="11"/>
        <v>0</v>
      </c>
      <c r="F587" s="26" t="str">
        <f t="shared" si="12"/>
        <v>0</v>
      </c>
      <c r="G587" s="27" t="str">
        <f t="shared" si="13"/>
        <v>0</v>
      </c>
      <c r="H587" s="28">
        <v>277507.94366374</v>
      </c>
      <c r="I587" s="18"/>
      <c r="J587" s="18"/>
      <c r="L587" s="16"/>
    </row>
    <row r="588">
      <c r="A588" s="17" t="s">
        <v>37</v>
      </c>
      <c r="B588" s="18" t="s">
        <v>643</v>
      </c>
      <c r="C588" s="19" t="s">
        <v>54</v>
      </c>
      <c r="D588" s="25" t="str">
        <f t="shared" si="1"/>
        <v>0</v>
      </c>
      <c r="E588" s="25" t="str">
        <f t="shared" si="11"/>
        <v>0</v>
      </c>
      <c r="F588" s="26" t="str">
        <f t="shared" si="12"/>
        <v>0</v>
      </c>
      <c r="G588" s="27" t="str">
        <f t="shared" si="13"/>
        <v>0</v>
      </c>
      <c r="H588" s="28">
        <v>276750.0</v>
      </c>
      <c r="I588" s="18"/>
      <c r="J588" s="18"/>
      <c r="L588" s="16"/>
    </row>
    <row r="589">
      <c r="A589" s="17" t="s">
        <v>37</v>
      </c>
      <c r="B589" s="18" t="s">
        <v>644</v>
      </c>
      <c r="C589" s="19" t="s">
        <v>54</v>
      </c>
      <c r="D589" s="25" t="str">
        <f t="shared" si="1"/>
        <v>0</v>
      </c>
      <c r="E589" s="25" t="str">
        <f t="shared" si="11"/>
        <v>0</v>
      </c>
      <c r="F589" s="26" t="str">
        <f t="shared" si="12"/>
        <v>0</v>
      </c>
      <c r="G589" s="27" t="str">
        <f t="shared" si="13"/>
        <v>0</v>
      </c>
      <c r="H589" s="28">
        <v>276728.16</v>
      </c>
      <c r="I589" s="18"/>
      <c r="J589" s="18"/>
      <c r="L589" s="16"/>
    </row>
    <row r="590">
      <c r="A590" s="17" t="s">
        <v>37</v>
      </c>
      <c r="B590" s="18" t="s">
        <v>645</v>
      </c>
      <c r="C590" s="19" t="s">
        <v>54</v>
      </c>
      <c r="D590" s="25" t="str">
        <f t="shared" si="1"/>
        <v>0</v>
      </c>
      <c r="E590" s="25" t="str">
        <f t="shared" si="11"/>
        <v>0</v>
      </c>
      <c r="F590" s="26" t="str">
        <f t="shared" si="12"/>
        <v>0</v>
      </c>
      <c r="G590" s="27" t="str">
        <f t="shared" si="13"/>
        <v>0</v>
      </c>
      <c r="H590" s="28">
        <v>276155.753895366</v>
      </c>
      <c r="I590" s="18"/>
      <c r="J590" s="18"/>
      <c r="L590" s="16"/>
    </row>
    <row r="591">
      <c r="A591" s="17" t="s">
        <v>37</v>
      </c>
      <c r="B591" s="18" t="s">
        <v>646</v>
      </c>
      <c r="C591" s="19" t="s">
        <v>54</v>
      </c>
      <c r="D591" s="25" t="str">
        <f t="shared" si="1"/>
        <v>0</v>
      </c>
      <c r="E591" s="25" t="str">
        <f t="shared" si="11"/>
        <v>0</v>
      </c>
      <c r="F591" s="26" t="str">
        <f t="shared" si="12"/>
        <v>0</v>
      </c>
      <c r="G591" s="27" t="str">
        <f t="shared" si="13"/>
        <v>0</v>
      </c>
      <c r="H591" s="28">
        <v>272600.0</v>
      </c>
      <c r="I591" s="18"/>
      <c r="J591" s="18"/>
      <c r="L591" s="16"/>
    </row>
    <row r="592">
      <c r="A592" s="17" t="s">
        <v>37</v>
      </c>
      <c r="B592" s="18" t="s">
        <v>647</v>
      </c>
      <c r="C592" s="19" t="s">
        <v>54</v>
      </c>
      <c r="D592" s="25" t="str">
        <f t="shared" si="1"/>
        <v>0</v>
      </c>
      <c r="E592" s="25" t="str">
        <f t="shared" si="11"/>
        <v>0</v>
      </c>
      <c r="F592" s="26" t="str">
        <f t="shared" si="12"/>
        <v>0</v>
      </c>
      <c r="G592" s="27" t="str">
        <f t="shared" si="13"/>
        <v>0</v>
      </c>
      <c r="H592" s="28">
        <v>271216.579398543</v>
      </c>
      <c r="I592" s="18"/>
      <c r="J592" s="18"/>
      <c r="L592" s="16"/>
    </row>
    <row r="593">
      <c r="A593" s="17" t="s">
        <v>37</v>
      </c>
      <c r="B593" s="18" t="s">
        <v>648</v>
      </c>
      <c r="C593" s="19" t="s">
        <v>54</v>
      </c>
      <c r="D593" s="25" t="str">
        <f t="shared" si="1"/>
        <v>0</v>
      </c>
      <c r="E593" s="25" t="str">
        <f t="shared" si="11"/>
        <v>0</v>
      </c>
      <c r="F593" s="26" t="str">
        <f t="shared" si="12"/>
        <v>0</v>
      </c>
      <c r="G593" s="27" t="str">
        <f t="shared" si="13"/>
        <v>0</v>
      </c>
      <c r="H593" s="28">
        <v>270922.625728161</v>
      </c>
      <c r="I593" s="18"/>
      <c r="J593" s="18"/>
      <c r="L593" s="16"/>
    </row>
    <row r="594">
      <c r="A594" s="17" t="s">
        <v>37</v>
      </c>
      <c r="B594" s="18" t="s">
        <v>649</v>
      </c>
      <c r="C594" s="19" t="s">
        <v>54</v>
      </c>
      <c r="D594" s="25" t="str">
        <f t="shared" si="1"/>
        <v>0</v>
      </c>
      <c r="E594" s="25" t="str">
        <f t="shared" si="11"/>
        <v>0</v>
      </c>
      <c r="F594" s="26" t="str">
        <f t="shared" si="12"/>
        <v>0</v>
      </c>
      <c r="G594" s="27" t="str">
        <f t="shared" si="13"/>
        <v>0</v>
      </c>
      <c r="H594" s="28">
        <v>269846.994</v>
      </c>
      <c r="I594" s="18"/>
      <c r="J594" s="18"/>
      <c r="L594" s="16"/>
    </row>
    <row r="595">
      <c r="A595" s="17" t="s">
        <v>37</v>
      </c>
      <c r="B595" s="18" t="s">
        <v>650</v>
      </c>
      <c r="C595" s="19" t="s">
        <v>54</v>
      </c>
      <c r="D595" s="25" t="str">
        <f t="shared" si="1"/>
        <v>0</v>
      </c>
      <c r="E595" s="25" t="str">
        <f t="shared" si="11"/>
        <v>0</v>
      </c>
      <c r="F595" s="26" t="str">
        <f t="shared" si="12"/>
        <v>0</v>
      </c>
      <c r="G595" s="27" t="str">
        <f t="shared" si="13"/>
        <v>0</v>
      </c>
      <c r="H595" s="28">
        <v>269357.4486447586</v>
      </c>
      <c r="I595" s="18"/>
      <c r="J595" s="18"/>
      <c r="L595" s="16"/>
    </row>
    <row r="596">
      <c r="A596" s="17" t="s">
        <v>37</v>
      </c>
      <c r="B596" s="18" t="s">
        <v>651</v>
      </c>
      <c r="C596" s="19" t="s">
        <v>54</v>
      </c>
      <c r="D596" s="25" t="str">
        <f t="shared" si="1"/>
        <v>0</v>
      </c>
      <c r="E596" s="25" t="str">
        <f t="shared" si="11"/>
        <v>0</v>
      </c>
      <c r="F596" s="26" t="str">
        <f t="shared" si="12"/>
        <v>0</v>
      </c>
      <c r="G596" s="27" t="str">
        <f t="shared" si="13"/>
        <v>0</v>
      </c>
      <c r="H596" s="28">
        <v>268818.91429788</v>
      </c>
      <c r="I596" s="18"/>
      <c r="J596" s="18"/>
      <c r="L596" s="16"/>
    </row>
    <row r="597">
      <c r="A597" s="17" t="s">
        <v>37</v>
      </c>
      <c r="B597" s="18" t="s">
        <v>652</v>
      </c>
      <c r="C597" s="19" t="s">
        <v>54</v>
      </c>
      <c r="D597" s="25" t="str">
        <f t="shared" si="1"/>
        <v>0</v>
      </c>
      <c r="E597" s="25" t="str">
        <f t="shared" si="11"/>
        <v>0</v>
      </c>
      <c r="F597" s="26" t="str">
        <f t="shared" si="12"/>
        <v>0</v>
      </c>
      <c r="G597" s="27" t="str">
        <f t="shared" si="13"/>
        <v>0</v>
      </c>
      <c r="H597" s="28">
        <v>267496.777460533</v>
      </c>
      <c r="I597" s="18"/>
      <c r="J597" s="18"/>
      <c r="L597" s="16"/>
    </row>
    <row r="598">
      <c r="A598" s="17" t="s">
        <v>37</v>
      </c>
      <c r="B598" s="18" t="s">
        <v>653</v>
      </c>
      <c r="C598" s="19" t="s">
        <v>54</v>
      </c>
      <c r="D598" s="25" t="str">
        <f t="shared" si="1"/>
        <v>0</v>
      </c>
      <c r="E598" s="25" t="str">
        <f t="shared" si="11"/>
        <v>0</v>
      </c>
      <c r="F598" s="26" t="str">
        <f t="shared" si="12"/>
        <v>0</v>
      </c>
      <c r="G598" s="27" t="str">
        <f t="shared" si="13"/>
        <v>0</v>
      </c>
      <c r="H598" s="28">
        <v>266588.617199024</v>
      </c>
      <c r="I598" s="18"/>
      <c r="J598" s="18"/>
      <c r="L598" s="16"/>
    </row>
    <row r="599">
      <c r="A599" s="17" t="s">
        <v>37</v>
      </c>
      <c r="B599" s="18" t="s">
        <v>654</v>
      </c>
      <c r="C599" s="19" t="s">
        <v>54</v>
      </c>
      <c r="D599" s="25" t="str">
        <f t="shared" si="1"/>
        <v>0</v>
      </c>
      <c r="E599" s="25" t="str">
        <f t="shared" si="11"/>
        <v>0</v>
      </c>
      <c r="F599" s="26" t="str">
        <f t="shared" si="12"/>
        <v>0</v>
      </c>
      <c r="G599" s="27" t="str">
        <f t="shared" si="13"/>
        <v>0</v>
      </c>
      <c r="H599" s="28">
        <v>266370.813140658</v>
      </c>
      <c r="I599" s="18"/>
      <c r="J599" s="18"/>
      <c r="L599" s="16"/>
    </row>
    <row r="600">
      <c r="A600" s="17" t="s">
        <v>37</v>
      </c>
      <c r="B600" s="18" t="s">
        <v>655</v>
      </c>
      <c r="C600" s="19" t="s">
        <v>54</v>
      </c>
      <c r="D600" s="25" t="str">
        <f t="shared" si="1"/>
        <v>0</v>
      </c>
      <c r="E600" s="25" t="str">
        <f t="shared" si="11"/>
        <v>0</v>
      </c>
      <c r="F600" s="26" t="str">
        <f t="shared" si="12"/>
        <v>0</v>
      </c>
      <c r="G600" s="27" t="str">
        <f t="shared" si="13"/>
        <v>0</v>
      </c>
      <c r="H600" s="28">
        <v>265540.091056301</v>
      </c>
      <c r="I600" s="18"/>
      <c r="J600" s="18"/>
      <c r="L600" s="16"/>
    </row>
    <row r="601">
      <c r="A601" s="17" t="s">
        <v>37</v>
      </c>
      <c r="B601" s="18" t="s">
        <v>656</v>
      </c>
      <c r="C601" s="19" t="s">
        <v>54</v>
      </c>
      <c r="D601" s="25" t="str">
        <f t="shared" si="1"/>
        <v>0</v>
      </c>
      <c r="E601" s="25" t="str">
        <f t="shared" si="11"/>
        <v>0</v>
      </c>
      <c r="F601" s="26" t="str">
        <f t="shared" si="12"/>
        <v>0</v>
      </c>
      <c r="G601" s="27" t="str">
        <f t="shared" si="13"/>
        <v>0</v>
      </c>
      <c r="H601" s="28">
        <v>264541.179730197</v>
      </c>
      <c r="I601" s="18"/>
      <c r="J601" s="18"/>
      <c r="L601" s="16"/>
    </row>
    <row r="602">
      <c r="A602" s="17" t="s">
        <v>37</v>
      </c>
      <c r="B602" s="18" t="s">
        <v>657</v>
      </c>
      <c r="C602" s="19" t="s">
        <v>54</v>
      </c>
      <c r="D602" s="25" t="str">
        <f t="shared" si="1"/>
        <v>0</v>
      </c>
      <c r="E602" s="25" t="str">
        <f t="shared" si="11"/>
        <v>0</v>
      </c>
      <c r="F602" s="26" t="str">
        <f t="shared" si="12"/>
        <v>0</v>
      </c>
      <c r="G602" s="27" t="str">
        <f t="shared" si="13"/>
        <v>0</v>
      </c>
      <c r="H602" s="28">
        <v>263186.01161048</v>
      </c>
      <c r="I602" s="18"/>
      <c r="J602" s="18"/>
      <c r="L602" s="16"/>
    </row>
    <row r="603">
      <c r="A603" s="17" t="s">
        <v>37</v>
      </c>
      <c r="B603" s="18" t="s">
        <v>658</v>
      </c>
      <c r="C603" s="19" t="s">
        <v>54</v>
      </c>
      <c r="D603" s="25" t="str">
        <f t="shared" si="1"/>
        <v>0</v>
      </c>
      <c r="E603" s="25" t="str">
        <f t="shared" si="11"/>
        <v>0</v>
      </c>
      <c r="F603" s="26" t="str">
        <f t="shared" si="12"/>
        <v>0</v>
      </c>
      <c r="G603" s="27" t="str">
        <f t="shared" si="13"/>
        <v>0</v>
      </c>
      <c r="H603" s="28">
        <v>262872.846</v>
      </c>
      <c r="I603" s="18"/>
      <c r="J603" s="18"/>
      <c r="L603" s="16"/>
    </row>
    <row r="604">
      <c r="A604" s="17" t="s">
        <v>37</v>
      </c>
      <c r="B604" s="18" t="s">
        <v>659</v>
      </c>
      <c r="C604" s="19" t="s">
        <v>54</v>
      </c>
      <c r="D604" s="25" t="str">
        <f t="shared" si="1"/>
        <v>0</v>
      </c>
      <c r="E604" s="25" t="str">
        <f t="shared" si="11"/>
        <v>0</v>
      </c>
      <c r="F604" s="26" t="str">
        <f t="shared" si="12"/>
        <v>0</v>
      </c>
      <c r="G604" s="27" t="str">
        <f t="shared" si="13"/>
        <v>0</v>
      </c>
      <c r="H604" s="28">
        <v>262405.611621073</v>
      </c>
      <c r="I604" s="18"/>
      <c r="J604" s="18"/>
      <c r="L604" s="16"/>
    </row>
    <row r="605">
      <c r="A605" s="17" t="s">
        <v>37</v>
      </c>
      <c r="B605" s="18" t="s">
        <v>660</v>
      </c>
      <c r="C605" s="19" t="s">
        <v>54</v>
      </c>
      <c r="D605" s="25" t="str">
        <f t="shared" si="1"/>
        <v>0</v>
      </c>
      <c r="E605" s="25" t="str">
        <f t="shared" si="11"/>
        <v>0</v>
      </c>
      <c r="F605" s="26" t="str">
        <f t="shared" si="12"/>
        <v>0</v>
      </c>
      <c r="G605" s="27" t="str">
        <f t="shared" si="13"/>
        <v>0</v>
      </c>
      <c r="H605" s="28">
        <v>262382.26118127</v>
      </c>
      <c r="I605" s="18"/>
      <c r="J605" s="18"/>
      <c r="L605" s="16"/>
    </row>
    <row r="606">
      <c r="A606" s="17" t="s">
        <v>37</v>
      </c>
      <c r="B606" s="18" t="s">
        <v>661</v>
      </c>
      <c r="C606" s="19" t="s">
        <v>54</v>
      </c>
      <c r="D606" s="25" t="str">
        <f t="shared" si="1"/>
        <v>0</v>
      </c>
      <c r="E606" s="25" t="str">
        <f t="shared" si="11"/>
        <v>0</v>
      </c>
      <c r="F606" s="26" t="str">
        <f t="shared" si="12"/>
        <v>0</v>
      </c>
      <c r="G606" s="27" t="str">
        <f t="shared" si="13"/>
        <v>0</v>
      </c>
      <c r="H606" s="28">
        <v>262042.3789967</v>
      </c>
      <c r="I606" s="18"/>
      <c r="J606" s="18"/>
      <c r="L606" s="16"/>
    </row>
    <row r="607">
      <c r="A607" s="17" t="s">
        <v>37</v>
      </c>
      <c r="B607" s="18" t="s">
        <v>662</v>
      </c>
      <c r="C607" s="19" t="s">
        <v>54</v>
      </c>
      <c r="D607" s="25" t="str">
        <f t="shared" si="1"/>
        <v>0</v>
      </c>
      <c r="E607" s="25" t="str">
        <f t="shared" si="11"/>
        <v>0</v>
      </c>
      <c r="F607" s="26" t="str">
        <f t="shared" si="12"/>
        <v>0</v>
      </c>
      <c r="G607" s="27" t="str">
        <f t="shared" si="13"/>
        <v>0</v>
      </c>
      <c r="H607" s="28">
        <v>259770.0</v>
      </c>
      <c r="I607" s="18"/>
      <c r="J607" s="18"/>
      <c r="L607" s="16"/>
    </row>
    <row r="608">
      <c r="A608" s="17" t="s">
        <v>37</v>
      </c>
      <c r="B608" s="18" t="s">
        <v>663</v>
      </c>
      <c r="C608" s="19" t="s">
        <v>54</v>
      </c>
      <c r="D608" s="25" t="str">
        <f t="shared" si="1"/>
        <v>0</v>
      </c>
      <c r="E608" s="25" t="str">
        <f t="shared" si="11"/>
        <v>0</v>
      </c>
      <c r="F608" s="26" t="str">
        <f t="shared" si="12"/>
        <v>0</v>
      </c>
      <c r="G608" s="27" t="str">
        <f t="shared" si="13"/>
        <v>0</v>
      </c>
      <c r="H608" s="28">
        <v>259296.377683802</v>
      </c>
      <c r="I608" s="18"/>
      <c r="J608" s="18"/>
      <c r="L608" s="16"/>
    </row>
    <row r="609">
      <c r="A609" s="17" t="s">
        <v>37</v>
      </c>
      <c r="B609" s="18" t="s">
        <v>664</v>
      </c>
      <c r="C609" s="19" t="s">
        <v>54</v>
      </c>
      <c r="D609" s="25" t="str">
        <f t="shared" si="1"/>
        <v>0</v>
      </c>
      <c r="E609" s="25" t="str">
        <f t="shared" si="11"/>
        <v>0</v>
      </c>
      <c r="F609" s="26" t="str">
        <f t="shared" si="12"/>
        <v>0</v>
      </c>
      <c r="G609" s="27" t="str">
        <f t="shared" si="13"/>
        <v>0</v>
      </c>
      <c r="H609" s="28">
        <v>257165.564842387</v>
      </c>
      <c r="I609" s="18"/>
      <c r="J609" s="18"/>
      <c r="L609" s="16"/>
    </row>
    <row r="610">
      <c r="A610" s="17" t="s">
        <v>37</v>
      </c>
      <c r="B610" s="18" t="s">
        <v>665</v>
      </c>
      <c r="C610" s="19" t="s">
        <v>54</v>
      </c>
      <c r="D610" s="25" t="str">
        <f t="shared" si="1"/>
        <v>0</v>
      </c>
      <c r="E610" s="25" t="str">
        <f t="shared" si="11"/>
        <v>0</v>
      </c>
      <c r="F610" s="26" t="str">
        <f t="shared" si="12"/>
        <v>0</v>
      </c>
      <c r="G610" s="27" t="str">
        <f t="shared" si="13"/>
        <v>0</v>
      </c>
      <c r="H610" s="28">
        <v>255500.0</v>
      </c>
      <c r="I610" s="18"/>
      <c r="J610" s="18"/>
      <c r="L610" s="16"/>
    </row>
    <row r="611">
      <c r="A611" s="17" t="s">
        <v>37</v>
      </c>
      <c r="B611" s="18" t="s">
        <v>666</v>
      </c>
      <c r="C611" s="19" t="s">
        <v>54</v>
      </c>
      <c r="D611" s="25" t="str">
        <f t="shared" si="1"/>
        <v>0</v>
      </c>
      <c r="E611" s="25" t="str">
        <f t="shared" si="11"/>
        <v>0</v>
      </c>
      <c r="F611" s="26" t="str">
        <f t="shared" si="12"/>
        <v>0</v>
      </c>
      <c r="G611" s="27" t="str">
        <f t="shared" si="13"/>
        <v>0</v>
      </c>
      <c r="H611" s="28">
        <v>254320.0</v>
      </c>
      <c r="I611" s="18"/>
      <c r="J611" s="18"/>
      <c r="L611" s="16"/>
    </row>
    <row r="612">
      <c r="A612" s="17" t="s">
        <v>37</v>
      </c>
      <c r="B612" s="18" t="s">
        <v>667</v>
      </c>
      <c r="C612" s="19" t="s">
        <v>54</v>
      </c>
      <c r="D612" s="25" t="str">
        <f t="shared" si="1"/>
        <v>0</v>
      </c>
      <c r="E612" s="25" t="str">
        <f t="shared" si="11"/>
        <v>0</v>
      </c>
      <c r="F612" s="26" t="str">
        <f t="shared" si="12"/>
        <v>0</v>
      </c>
      <c r="G612" s="27" t="str">
        <f t="shared" si="13"/>
        <v>0</v>
      </c>
      <c r="H612" s="28">
        <v>254059.94188854</v>
      </c>
      <c r="I612" s="18"/>
      <c r="J612" s="18"/>
      <c r="L612" s="16"/>
    </row>
    <row r="613">
      <c r="A613" s="17" t="s">
        <v>37</v>
      </c>
      <c r="B613" s="18" t="s">
        <v>668</v>
      </c>
      <c r="C613" s="19" t="s">
        <v>54</v>
      </c>
      <c r="D613" s="25" t="str">
        <f t="shared" si="1"/>
        <v>0</v>
      </c>
      <c r="E613" s="25" t="str">
        <f t="shared" si="11"/>
        <v>0</v>
      </c>
      <c r="F613" s="26" t="str">
        <f t="shared" si="12"/>
        <v>0</v>
      </c>
      <c r="G613" s="27" t="str">
        <f t="shared" si="13"/>
        <v>0</v>
      </c>
      <c r="H613" s="28">
        <v>251934.064446258</v>
      </c>
      <c r="I613" s="18"/>
      <c r="J613" s="18"/>
      <c r="L613" s="16"/>
    </row>
    <row r="614">
      <c r="A614" s="17" t="s">
        <v>37</v>
      </c>
      <c r="B614" s="18" t="s">
        <v>669</v>
      </c>
      <c r="C614" s="19" t="s">
        <v>54</v>
      </c>
      <c r="D614" s="25" t="str">
        <f t="shared" si="1"/>
        <v>0</v>
      </c>
      <c r="E614" s="25" t="str">
        <f t="shared" si="11"/>
        <v>0</v>
      </c>
      <c r="F614" s="26" t="str">
        <f t="shared" si="12"/>
        <v>0</v>
      </c>
      <c r="G614" s="27" t="str">
        <f t="shared" si="13"/>
        <v>0</v>
      </c>
      <c r="H614" s="28">
        <v>251769.42454692</v>
      </c>
      <c r="I614" s="18"/>
      <c r="J614" s="18"/>
      <c r="L614" s="16"/>
    </row>
    <row r="615">
      <c r="A615" s="17" t="s">
        <v>37</v>
      </c>
      <c r="B615" s="18" t="s">
        <v>670</v>
      </c>
      <c r="C615" s="19" t="s">
        <v>54</v>
      </c>
      <c r="D615" s="25" t="str">
        <f t="shared" si="1"/>
        <v>0</v>
      </c>
      <c r="E615" s="25" t="str">
        <f t="shared" si="11"/>
        <v>0</v>
      </c>
      <c r="F615" s="26" t="str">
        <f t="shared" si="12"/>
        <v>0</v>
      </c>
      <c r="G615" s="27" t="str">
        <f t="shared" si="13"/>
        <v>0</v>
      </c>
      <c r="H615" s="28">
        <v>250256.59</v>
      </c>
      <c r="I615" s="18"/>
      <c r="J615" s="18"/>
      <c r="L615" s="16"/>
    </row>
    <row r="616">
      <c r="A616" s="17" t="s">
        <v>37</v>
      </c>
      <c r="B616" s="18" t="s">
        <v>671</v>
      </c>
      <c r="C616" s="19" t="s">
        <v>54</v>
      </c>
      <c r="D616" s="25" t="str">
        <f t="shared" si="1"/>
        <v>0</v>
      </c>
      <c r="E616" s="25" t="str">
        <f t="shared" si="11"/>
        <v>0</v>
      </c>
      <c r="F616" s="26" t="str">
        <f t="shared" si="12"/>
        <v>0</v>
      </c>
      <c r="G616" s="27" t="str">
        <f t="shared" si="13"/>
        <v>0</v>
      </c>
      <c r="H616" s="28">
        <v>249722.72928666</v>
      </c>
      <c r="I616" s="18"/>
      <c r="J616" s="18"/>
      <c r="L616" s="16"/>
    </row>
    <row r="617">
      <c r="A617" s="17" t="s">
        <v>37</v>
      </c>
      <c r="B617" s="18" t="s">
        <v>672</v>
      </c>
      <c r="C617" s="19" t="s">
        <v>54</v>
      </c>
      <c r="D617" s="25" t="str">
        <f t="shared" si="1"/>
        <v>0</v>
      </c>
      <c r="E617" s="25" t="str">
        <f t="shared" si="11"/>
        <v>0</v>
      </c>
      <c r="F617" s="26" t="str">
        <f t="shared" si="12"/>
        <v>0</v>
      </c>
      <c r="G617" s="27" t="str">
        <f t="shared" si="13"/>
        <v>0</v>
      </c>
      <c r="H617" s="28">
        <v>249694.164410996</v>
      </c>
      <c r="I617" s="18"/>
      <c r="J617" s="18"/>
      <c r="L617" s="16"/>
    </row>
    <row r="618">
      <c r="A618" s="17" t="s">
        <v>37</v>
      </c>
      <c r="B618" s="18" t="s">
        <v>673</v>
      </c>
      <c r="C618" s="19" t="s">
        <v>54</v>
      </c>
      <c r="D618" s="25" t="str">
        <f t="shared" si="1"/>
        <v>0</v>
      </c>
      <c r="E618" s="25" t="str">
        <f t="shared" si="11"/>
        <v>0</v>
      </c>
      <c r="F618" s="26" t="str">
        <f t="shared" si="12"/>
        <v>0</v>
      </c>
      <c r="G618" s="27" t="str">
        <f t="shared" si="13"/>
        <v>0</v>
      </c>
      <c r="H618" s="28">
        <v>248743.923</v>
      </c>
      <c r="I618" s="18"/>
      <c r="J618" s="18"/>
      <c r="L618" s="16"/>
    </row>
    <row r="619">
      <c r="A619" s="17" t="s">
        <v>37</v>
      </c>
      <c r="B619" s="18" t="s">
        <v>674</v>
      </c>
      <c r="C619" s="19" t="s">
        <v>54</v>
      </c>
      <c r="D619" s="25" t="str">
        <f t="shared" si="1"/>
        <v>0</v>
      </c>
      <c r="E619" s="25" t="str">
        <f t="shared" si="11"/>
        <v>0</v>
      </c>
      <c r="F619" s="26" t="str">
        <f t="shared" si="12"/>
        <v>0</v>
      </c>
      <c r="G619" s="27" t="str">
        <f t="shared" si="13"/>
        <v>0</v>
      </c>
      <c r="H619" s="28">
        <v>247903.03999999998</v>
      </c>
      <c r="I619" s="18"/>
      <c r="J619" s="18"/>
      <c r="L619" s="16"/>
    </row>
    <row r="620">
      <c r="A620" s="17" t="s">
        <v>37</v>
      </c>
      <c r="B620" s="18" t="s">
        <v>675</v>
      </c>
      <c r="C620" s="19" t="s">
        <v>54</v>
      </c>
      <c r="D620" s="25" t="str">
        <f t="shared" si="1"/>
        <v>0</v>
      </c>
      <c r="E620" s="25" t="str">
        <f t="shared" si="11"/>
        <v>0</v>
      </c>
      <c r="F620" s="26" t="str">
        <f t="shared" si="12"/>
        <v>0</v>
      </c>
      <c r="G620" s="27" t="str">
        <f t="shared" si="13"/>
        <v>0</v>
      </c>
      <c r="H620" s="28">
        <v>245565.682659425</v>
      </c>
      <c r="I620" s="18"/>
      <c r="J620" s="18"/>
      <c r="L620" s="16"/>
    </row>
    <row r="621">
      <c r="A621" s="17" t="s">
        <v>37</v>
      </c>
      <c r="B621" s="18" t="s">
        <v>676</v>
      </c>
      <c r="C621" s="19" t="s">
        <v>54</v>
      </c>
      <c r="D621" s="25" t="str">
        <f t="shared" si="1"/>
        <v>0</v>
      </c>
      <c r="E621" s="25" t="str">
        <f t="shared" si="11"/>
        <v>0</v>
      </c>
      <c r="F621" s="26" t="str">
        <f t="shared" si="12"/>
        <v>0</v>
      </c>
      <c r="G621" s="27" t="str">
        <f t="shared" si="13"/>
        <v>0</v>
      </c>
      <c r="H621" s="28">
        <v>245106.006560352</v>
      </c>
      <c r="I621" s="18"/>
      <c r="J621" s="18"/>
      <c r="L621" s="16"/>
    </row>
    <row r="622">
      <c r="A622" s="17" t="s">
        <v>37</v>
      </c>
      <c r="B622" s="18" t="s">
        <v>677</v>
      </c>
      <c r="C622" s="19" t="s">
        <v>54</v>
      </c>
      <c r="D622" s="25" t="str">
        <f t="shared" si="1"/>
        <v>0</v>
      </c>
      <c r="E622" s="25" t="str">
        <f t="shared" si="11"/>
        <v>0</v>
      </c>
      <c r="F622" s="26" t="str">
        <f t="shared" si="12"/>
        <v>0</v>
      </c>
      <c r="G622" s="27" t="str">
        <f t="shared" si="13"/>
        <v>0</v>
      </c>
      <c r="H622" s="28">
        <v>244464.675</v>
      </c>
      <c r="I622" s="18"/>
      <c r="J622" s="18"/>
      <c r="L622" s="16"/>
    </row>
    <row r="623">
      <c r="A623" s="17" t="s">
        <v>37</v>
      </c>
      <c r="B623" s="18" t="s">
        <v>678</v>
      </c>
      <c r="C623" s="19" t="s">
        <v>54</v>
      </c>
      <c r="D623" s="25" t="str">
        <f t="shared" si="1"/>
        <v>0</v>
      </c>
      <c r="E623" s="25" t="str">
        <f t="shared" si="11"/>
        <v>0</v>
      </c>
      <c r="F623" s="26" t="str">
        <f t="shared" si="12"/>
        <v>0</v>
      </c>
      <c r="G623" s="27" t="str">
        <f t="shared" si="13"/>
        <v>0</v>
      </c>
      <c r="H623" s="28">
        <v>242861.735419376</v>
      </c>
      <c r="I623" s="18"/>
      <c r="J623" s="18"/>
      <c r="L623" s="16"/>
    </row>
    <row r="624">
      <c r="A624" s="17" t="s">
        <v>37</v>
      </c>
      <c r="B624" s="18" t="s">
        <v>679</v>
      </c>
      <c r="C624" s="19" t="s">
        <v>54</v>
      </c>
      <c r="D624" s="25" t="str">
        <f t="shared" si="1"/>
        <v>0</v>
      </c>
      <c r="E624" s="25" t="str">
        <f t="shared" si="11"/>
        <v>0</v>
      </c>
      <c r="F624" s="26" t="str">
        <f t="shared" si="12"/>
        <v>0</v>
      </c>
      <c r="G624" s="27" t="str">
        <f t="shared" si="13"/>
        <v>0</v>
      </c>
      <c r="H624" s="28">
        <v>241361.198</v>
      </c>
      <c r="I624" s="18"/>
      <c r="J624" s="18"/>
      <c r="L624" s="16"/>
    </row>
    <row r="625">
      <c r="A625" s="17" t="s">
        <v>37</v>
      </c>
      <c r="B625" s="18" t="s">
        <v>680</v>
      </c>
      <c r="C625" s="19" t="s">
        <v>54</v>
      </c>
      <c r="D625" s="25" t="str">
        <f t="shared" si="1"/>
        <v>0</v>
      </c>
      <c r="E625" s="25" t="str">
        <f t="shared" si="11"/>
        <v>0</v>
      </c>
      <c r="F625" s="26" t="str">
        <f t="shared" si="12"/>
        <v>0</v>
      </c>
      <c r="G625" s="27" t="str">
        <f t="shared" si="13"/>
        <v>0</v>
      </c>
      <c r="H625" s="28">
        <v>240642.332</v>
      </c>
      <c r="I625" s="18"/>
      <c r="J625" s="18"/>
      <c r="L625" s="16"/>
    </row>
    <row r="626">
      <c r="A626" s="17" t="s">
        <v>37</v>
      </c>
      <c r="B626" s="18" t="s">
        <v>681</v>
      </c>
      <c r="C626" s="19" t="s">
        <v>54</v>
      </c>
      <c r="D626" s="25" t="str">
        <f t="shared" si="1"/>
        <v>0</v>
      </c>
      <c r="E626" s="25" t="str">
        <f t="shared" si="11"/>
        <v>0</v>
      </c>
      <c r="F626" s="26" t="str">
        <f t="shared" si="12"/>
        <v>0</v>
      </c>
      <c r="G626" s="27" t="str">
        <f t="shared" si="13"/>
        <v>0</v>
      </c>
      <c r="H626" s="28">
        <v>238553.0</v>
      </c>
      <c r="I626" s="18"/>
      <c r="J626" s="18"/>
      <c r="L626" s="16"/>
    </row>
    <row r="627">
      <c r="A627" s="17" t="s">
        <v>37</v>
      </c>
      <c r="B627" s="18" t="s">
        <v>682</v>
      </c>
      <c r="C627" s="19" t="s">
        <v>54</v>
      </c>
      <c r="D627" s="25" t="str">
        <f t="shared" si="1"/>
        <v>0</v>
      </c>
      <c r="E627" s="25" t="str">
        <f t="shared" si="11"/>
        <v>0</v>
      </c>
      <c r="F627" s="26" t="str">
        <f t="shared" si="12"/>
        <v>0</v>
      </c>
      <c r="G627" s="27" t="str">
        <f t="shared" si="13"/>
        <v>0</v>
      </c>
      <c r="H627" s="28">
        <v>238202.25</v>
      </c>
      <c r="I627" s="18"/>
      <c r="J627" s="18"/>
      <c r="L627" s="16"/>
    </row>
    <row r="628">
      <c r="A628" s="17" t="s">
        <v>37</v>
      </c>
      <c r="B628" s="18" t="s">
        <v>683</v>
      </c>
      <c r="C628" s="19" t="s">
        <v>54</v>
      </c>
      <c r="D628" s="25" t="str">
        <f t="shared" si="1"/>
        <v>0</v>
      </c>
      <c r="E628" s="25" t="str">
        <f t="shared" si="11"/>
        <v>0</v>
      </c>
      <c r="F628" s="26" t="str">
        <f t="shared" si="12"/>
        <v>0</v>
      </c>
      <c r="G628" s="27" t="str">
        <f t="shared" si="13"/>
        <v>0</v>
      </c>
      <c r="H628" s="28">
        <v>237845.07</v>
      </c>
      <c r="I628" s="18"/>
      <c r="J628" s="18"/>
      <c r="L628" s="16"/>
    </row>
    <row r="629">
      <c r="A629" s="17" t="s">
        <v>37</v>
      </c>
      <c r="B629" s="18" t="s">
        <v>684</v>
      </c>
      <c r="C629" s="19" t="s">
        <v>54</v>
      </c>
      <c r="D629" s="25" t="str">
        <f t="shared" si="1"/>
        <v>0</v>
      </c>
      <c r="E629" s="25" t="str">
        <f t="shared" si="11"/>
        <v>0</v>
      </c>
      <c r="F629" s="26" t="str">
        <f t="shared" si="12"/>
        <v>0</v>
      </c>
      <c r="G629" s="27" t="str">
        <f t="shared" si="13"/>
        <v>0</v>
      </c>
      <c r="H629" s="28">
        <v>236312.797356186</v>
      </c>
      <c r="I629" s="18"/>
      <c r="J629" s="18"/>
      <c r="L629" s="16"/>
    </row>
    <row r="630">
      <c r="A630" s="17" t="s">
        <v>37</v>
      </c>
      <c r="B630" s="18" t="s">
        <v>685</v>
      </c>
      <c r="C630" s="19" t="s">
        <v>54</v>
      </c>
      <c r="D630" s="25" t="str">
        <f t="shared" si="1"/>
        <v>0</v>
      </c>
      <c r="E630" s="25" t="str">
        <f t="shared" si="11"/>
        <v>0</v>
      </c>
      <c r="F630" s="26" t="str">
        <f t="shared" si="12"/>
        <v>0</v>
      </c>
      <c r="G630" s="27" t="str">
        <f t="shared" si="13"/>
        <v>0</v>
      </c>
      <c r="H630" s="28">
        <v>235659.541239369</v>
      </c>
      <c r="I630" s="18"/>
      <c r="J630" s="18"/>
      <c r="L630" s="16"/>
    </row>
    <row r="631">
      <c r="A631" s="17" t="s">
        <v>37</v>
      </c>
      <c r="B631" s="18" t="s">
        <v>686</v>
      </c>
      <c r="C631" s="19" t="s">
        <v>54</v>
      </c>
      <c r="D631" s="25" t="str">
        <f t="shared" si="1"/>
        <v>0</v>
      </c>
      <c r="E631" s="25" t="str">
        <f t="shared" si="11"/>
        <v>0</v>
      </c>
      <c r="F631" s="26" t="str">
        <f t="shared" si="12"/>
        <v>0</v>
      </c>
      <c r="G631" s="27" t="str">
        <f t="shared" si="13"/>
        <v>0</v>
      </c>
      <c r="H631" s="28">
        <v>234656.220379128</v>
      </c>
      <c r="I631" s="18"/>
      <c r="J631" s="18"/>
      <c r="L631" s="16"/>
    </row>
    <row r="632">
      <c r="A632" s="17" t="s">
        <v>37</v>
      </c>
      <c r="B632" s="18" t="s">
        <v>687</v>
      </c>
      <c r="C632" s="19" t="s">
        <v>54</v>
      </c>
      <c r="D632" s="25" t="str">
        <f t="shared" si="1"/>
        <v>0</v>
      </c>
      <c r="E632" s="25" t="str">
        <f t="shared" si="11"/>
        <v>0</v>
      </c>
      <c r="F632" s="26" t="str">
        <f t="shared" si="12"/>
        <v>0</v>
      </c>
      <c r="G632" s="27" t="str">
        <f t="shared" si="13"/>
        <v>0</v>
      </c>
      <c r="H632" s="28">
        <v>233710.676012364</v>
      </c>
      <c r="I632" s="18"/>
      <c r="J632" s="18"/>
      <c r="L632" s="16"/>
    </row>
    <row r="633">
      <c r="A633" s="17" t="s">
        <v>37</v>
      </c>
      <c r="B633" s="18" t="s">
        <v>688</v>
      </c>
      <c r="C633" s="19" t="s">
        <v>54</v>
      </c>
      <c r="D633" s="25" t="str">
        <f t="shared" si="1"/>
        <v>0</v>
      </c>
      <c r="E633" s="25" t="str">
        <f t="shared" si="11"/>
        <v>0</v>
      </c>
      <c r="F633" s="26" t="str">
        <f t="shared" si="12"/>
        <v>0</v>
      </c>
      <c r="G633" s="27" t="str">
        <f t="shared" si="13"/>
        <v>0</v>
      </c>
      <c r="H633" s="28">
        <v>231268.792148898</v>
      </c>
      <c r="I633" s="18"/>
      <c r="J633" s="18"/>
      <c r="L633" s="16"/>
    </row>
    <row r="634">
      <c r="A634" s="17" t="s">
        <v>37</v>
      </c>
      <c r="B634" s="18" t="s">
        <v>689</v>
      </c>
      <c r="C634" s="19" t="s">
        <v>54</v>
      </c>
      <c r="D634" s="25" t="str">
        <f t="shared" si="1"/>
        <v>0</v>
      </c>
      <c r="E634" s="25" t="str">
        <f t="shared" si="11"/>
        <v>0</v>
      </c>
      <c r="F634" s="26" t="str">
        <f t="shared" si="12"/>
        <v>0</v>
      </c>
      <c r="G634" s="27" t="str">
        <f t="shared" si="13"/>
        <v>0</v>
      </c>
      <c r="H634" s="28">
        <v>230240.759</v>
      </c>
      <c r="I634" s="18"/>
      <c r="J634" s="18"/>
      <c r="L634" s="16"/>
    </row>
    <row r="635">
      <c r="A635" s="17" t="s">
        <v>37</v>
      </c>
      <c r="B635" s="18" t="s">
        <v>690</v>
      </c>
      <c r="C635" s="19" t="s">
        <v>54</v>
      </c>
      <c r="D635" s="25" t="str">
        <f t="shared" si="1"/>
        <v>0</v>
      </c>
      <c r="E635" s="25" t="str">
        <f t="shared" si="11"/>
        <v>0</v>
      </c>
      <c r="F635" s="26" t="str">
        <f t="shared" si="12"/>
        <v>0</v>
      </c>
      <c r="G635" s="27" t="str">
        <f t="shared" si="13"/>
        <v>0</v>
      </c>
      <c r="H635" s="28">
        <v>229894.64</v>
      </c>
      <c r="I635" s="18"/>
      <c r="J635" s="18"/>
      <c r="L635" s="16"/>
    </row>
    <row r="636">
      <c r="A636" s="17" t="s">
        <v>37</v>
      </c>
      <c r="B636" s="18" t="s">
        <v>691</v>
      </c>
      <c r="C636" s="19" t="s">
        <v>54</v>
      </c>
      <c r="D636" s="25" t="str">
        <f t="shared" si="1"/>
        <v>0</v>
      </c>
      <c r="E636" s="25" t="str">
        <f t="shared" si="11"/>
        <v>0</v>
      </c>
      <c r="F636" s="26" t="str">
        <f t="shared" si="12"/>
        <v>0</v>
      </c>
      <c r="G636" s="27" t="str">
        <f t="shared" si="13"/>
        <v>0</v>
      </c>
      <c r="H636" s="28">
        <v>229645.894883155</v>
      </c>
      <c r="I636" s="18"/>
      <c r="J636" s="18"/>
      <c r="L636" s="16"/>
    </row>
    <row r="637">
      <c r="A637" s="17" t="s">
        <v>37</v>
      </c>
      <c r="B637" s="18" t="s">
        <v>692</v>
      </c>
      <c r="C637" s="19" t="s">
        <v>54</v>
      </c>
      <c r="D637" s="25" t="str">
        <f t="shared" si="1"/>
        <v>0</v>
      </c>
      <c r="E637" s="25" t="str">
        <f t="shared" si="11"/>
        <v>0</v>
      </c>
      <c r="F637" s="26" t="str">
        <f t="shared" si="12"/>
        <v>0</v>
      </c>
      <c r="G637" s="27" t="str">
        <f t="shared" si="13"/>
        <v>0</v>
      </c>
      <c r="H637" s="28">
        <v>228490.949241867</v>
      </c>
      <c r="I637" s="18"/>
      <c r="J637" s="18"/>
      <c r="L637" s="16"/>
    </row>
    <row r="638">
      <c r="A638" s="17" t="s">
        <v>37</v>
      </c>
      <c r="B638" s="18" t="s">
        <v>693</v>
      </c>
      <c r="C638" s="19" t="s">
        <v>54</v>
      </c>
      <c r="D638" s="25" t="str">
        <f t="shared" si="1"/>
        <v>0</v>
      </c>
      <c r="E638" s="25" t="str">
        <f t="shared" si="11"/>
        <v>0</v>
      </c>
      <c r="F638" s="26" t="str">
        <f t="shared" si="12"/>
        <v>0</v>
      </c>
      <c r="G638" s="27" t="str">
        <f t="shared" si="13"/>
        <v>0</v>
      </c>
      <c r="H638" s="28">
        <v>228350.290398624</v>
      </c>
      <c r="I638" s="18"/>
      <c r="J638" s="18"/>
      <c r="L638" s="16"/>
    </row>
    <row r="639">
      <c r="A639" s="17" t="s">
        <v>37</v>
      </c>
      <c r="B639" s="18" t="s">
        <v>694</v>
      </c>
      <c r="C639" s="19" t="s">
        <v>54</v>
      </c>
      <c r="D639" s="25" t="str">
        <f t="shared" si="1"/>
        <v>0</v>
      </c>
      <c r="E639" s="25" t="str">
        <f t="shared" si="11"/>
        <v>0</v>
      </c>
      <c r="F639" s="26" t="str">
        <f t="shared" si="12"/>
        <v>0</v>
      </c>
      <c r="G639" s="27" t="str">
        <f t="shared" si="13"/>
        <v>0</v>
      </c>
      <c r="H639" s="28">
        <v>227099.71</v>
      </c>
      <c r="I639" s="18"/>
      <c r="J639" s="18"/>
      <c r="L639" s="16"/>
    </row>
    <row r="640">
      <c r="A640" s="17" t="s">
        <v>37</v>
      </c>
      <c r="B640" s="18" t="s">
        <v>695</v>
      </c>
      <c r="C640" s="19" t="s">
        <v>54</v>
      </c>
      <c r="D640" s="25" t="str">
        <f t="shared" si="1"/>
        <v>0</v>
      </c>
      <c r="E640" s="25" t="str">
        <f t="shared" si="11"/>
        <v>0</v>
      </c>
      <c r="F640" s="26" t="str">
        <f t="shared" si="12"/>
        <v>0</v>
      </c>
      <c r="G640" s="27" t="str">
        <f t="shared" si="13"/>
        <v>0</v>
      </c>
      <c r="H640" s="28">
        <v>226677.415705764</v>
      </c>
      <c r="I640" s="18"/>
      <c r="J640" s="18"/>
      <c r="L640" s="16"/>
    </row>
    <row r="641">
      <c r="A641" s="17" t="s">
        <v>37</v>
      </c>
      <c r="B641" s="18" t="s">
        <v>696</v>
      </c>
      <c r="C641" s="19" t="s">
        <v>54</v>
      </c>
      <c r="D641" s="25" t="str">
        <f t="shared" si="1"/>
        <v>0</v>
      </c>
      <c r="E641" s="25" t="str">
        <f t="shared" si="11"/>
        <v>0</v>
      </c>
      <c r="F641" s="26" t="str">
        <f t="shared" si="12"/>
        <v>0</v>
      </c>
      <c r="G641" s="27" t="str">
        <f t="shared" si="13"/>
        <v>0</v>
      </c>
      <c r="H641" s="28">
        <v>225753.82</v>
      </c>
      <c r="I641" s="18"/>
      <c r="J641" s="18"/>
      <c r="L641" s="16"/>
    </row>
    <row r="642">
      <c r="A642" s="17" t="s">
        <v>37</v>
      </c>
      <c r="B642" s="18" t="s">
        <v>697</v>
      </c>
      <c r="C642" s="19" t="s">
        <v>54</v>
      </c>
      <c r="D642" s="25" t="str">
        <f t="shared" si="1"/>
        <v>0</v>
      </c>
      <c r="E642" s="25" t="str">
        <f t="shared" si="11"/>
        <v>0</v>
      </c>
      <c r="F642" s="26" t="str">
        <f t="shared" si="12"/>
        <v>0</v>
      </c>
      <c r="G642" s="27" t="str">
        <f t="shared" si="13"/>
        <v>0</v>
      </c>
      <c r="H642" s="28">
        <v>225122.90801506</v>
      </c>
      <c r="I642" s="18"/>
      <c r="J642" s="18"/>
      <c r="L642" s="16"/>
    </row>
    <row r="643">
      <c r="A643" s="17" t="s">
        <v>37</v>
      </c>
      <c r="B643" s="18" t="s">
        <v>698</v>
      </c>
      <c r="C643" s="19" t="s">
        <v>54</v>
      </c>
      <c r="D643" s="25" t="str">
        <f t="shared" si="1"/>
        <v>0</v>
      </c>
      <c r="E643" s="25" t="str">
        <f t="shared" si="11"/>
        <v>0</v>
      </c>
      <c r="F643" s="26" t="str">
        <f t="shared" si="12"/>
        <v>0</v>
      </c>
      <c r="G643" s="27" t="str">
        <f t="shared" si="13"/>
        <v>0</v>
      </c>
      <c r="H643" s="28">
        <v>224133.75</v>
      </c>
      <c r="I643" s="18"/>
      <c r="J643" s="18"/>
      <c r="L643" s="16"/>
    </row>
    <row r="644">
      <c r="A644" s="17" t="s">
        <v>37</v>
      </c>
      <c r="B644" s="18" t="s">
        <v>699</v>
      </c>
      <c r="C644" s="19" t="s">
        <v>54</v>
      </c>
      <c r="D644" s="25" t="str">
        <f t="shared" si="1"/>
        <v>0</v>
      </c>
      <c r="E644" s="25" t="str">
        <f t="shared" si="11"/>
        <v>0</v>
      </c>
      <c r="F644" s="26" t="str">
        <f t="shared" si="12"/>
        <v>0</v>
      </c>
      <c r="G644" s="27" t="str">
        <f t="shared" si="13"/>
        <v>0</v>
      </c>
      <c r="H644" s="28">
        <v>223454.65991150241</v>
      </c>
      <c r="I644" s="18"/>
      <c r="J644" s="18"/>
      <c r="L644" s="16"/>
    </row>
    <row r="645">
      <c r="A645" s="17" t="s">
        <v>37</v>
      </c>
      <c r="B645" s="18" t="s">
        <v>700</v>
      </c>
      <c r="C645" s="19" t="s">
        <v>54</v>
      </c>
      <c r="D645" s="25" t="str">
        <f t="shared" si="1"/>
        <v>0</v>
      </c>
      <c r="E645" s="25" t="str">
        <f t="shared" si="11"/>
        <v>0</v>
      </c>
      <c r="F645" s="26" t="str">
        <f t="shared" si="12"/>
        <v>0</v>
      </c>
      <c r="G645" s="27" t="str">
        <f t="shared" si="13"/>
        <v>0</v>
      </c>
      <c r="H645" s="28">
        <v>223328.255912625</v>
      </c>
      <c r="I645" s="18"/>
      <c r="J645" s="18"/>
      <c r="L645" s="16"/>
    </row>
    <row r="646">
      <c r="A646" s="17" t="s">
        <v>37</v>
      </c>
      <c r="B646" s="18" t="s">
        <v>701</v>
      </c>
      <c r="C646" s="19" t="s">
        <v>54</v>
      </c>
      <c r="D646" s="25" t="str">
        <f t="shared" si="1"/>
        <v>0</v>
      </c>
      <c r="E646" s="25" t="str">
        <f t="shared" si="11"/>
        <v>0</v>
      </c>
      <c r="F646" s="26" t="str">
        <f t="shared" si="12"/>
        <v>0</v>
      </c>
      <c r="G646" s="27" t="str">
        <f t="shared" si="13"/>
        <v>0</v>
      </c>
      <c r="H646" s="28">
        <v>223140.96</v>
      </c>
      <c r="I646" s="18"/>
      <c r="J646" s="18"/>
      <c r="L646" s="16"/>
    </row>
    <row r="647">
      <c r="A647" s="17" t="s">
        <v>37</v>
      </c>
      <c r="B647" s="18" t="s">
        <v>702</v>
      </c>
      <c r="C647" s="19" t="s">
        <v>54</v>
      </c>
      <c r="D647" s="25" t="str">
        <f t="shared" si="1"/>
        <v>0</v>
      </c>
      <c r="E647" s="25" t="str">
        <f t="shared" si="11"/>
        <v>0</v>
      </c>
      <c r="F647" s="26" t="str">
        <f t="shared" si="12"/>
        <v>0</v>
      </c>
      <c r="G647" s="27" t="str">
        <f t="shared" si="13"/>
        <v>0</v>
      </c>
      <c r="H647" s="28">
        <v>222200.2913354</v>
      </c>
      <c r="I647" s="18"/>
      <c r="J647" s="18"/>
      <c r="L647" s="16"/>
    </row>
    <row r="648">
      <c r="A648" s="17" t="s">
        <v>37</v>
      </c>
      <c r="B648" s="18" t="s">
        <v>703</v>
      </c>
      <c r="C648" s="19" t="s">
        <v>54</v>
      </c>
      <c r="D648" s="25" t="str">
        <f t="shared" si="1"/>
        <v>0</v>
      </c>
      <c r="E648" s="25" t="str">
        <f t="shared" si="11"/>
        <v>0</v>
      </c>
      <c r="F648" s="26" t="str">
        <f t="shared" si="12"/>
        <v>0</v>
      </c>
      <c r="G648" s="27" t="str">
        <f t="shared" si="13"/>
        <v>0</v>
      </c>
      <c r="H648" s="28">
        <v>222157.98</v>
      </c>
      <c r="I648" s="18"/>
      <c r="J648" s="18"/>
      <c r="L648" s="16"/>
    </row>
    <row r="649">
      <c r="A649" s="17" t="s">
        <v>37</v>
      </c>
      <c r="B649" s="18" t="s">
        <v>704</v>
      </c>
      <c r="C649" s="19" t="s">
        <v>54</v>
      </c>
      <c r="D649" s="25" t="str">
        <f t="shared" si="1"/>
        <v>0</v>
      </c>
      <c r="E649" s="25" t="str">
        <f t="shared" si="11"/>
        <v>0</v>
      </c>
      <c r="F649" s="26" t="str">
        <f t="shared" si="12"/>
        <v>0</v>
      </c>
      <c r="G649" s="27" t="str">
        <f t="shared" si="13"/>
        <v>0</v>
      </c>
      <c r="H649" s="28">
        <v>221942.14</v>
      </c>
      <c r="I649" s="18"/>
      <c r="J649" s="18"/>
      <c r="L649" s="16"/>
    </row>
    <row r="650">
      <c r="A650" s="17" t="s">
        <v>37</v>
      </c>
      <c r="B650" s="18" t="s">
        <v>705</v>
      </c>
      <c r="C650" s="19" t="s">
        <v>54</v>
      </c>
      <c r="D650" s="25" t="str">
        <f t="shared" si="1"/>
        <v>0</v>
      </c>
      <c r="E650" s="25" t="str">
        <f t="shared" si="11"/>
        <v>0</v>
      </c>
      <c r="F650" s="26" t="str">
        <f t="shared" si="12"/>
        <v>0</v>
      </c>
      <c r="G650" s="27" t="str">
        <f t="shared" si="13"/>
        <v>0</v>
      </c>
      <c r="H650" s="28">
        <v>219601.480259679</v>
      </c>
      <c r="I650" s="18"/>
      <c r="J650" s="18"/>
      <c r="L650" s="16"/>
    </row>
    <row r="651">
      <c r="A651" s="17" t="s">
        <v>37</v>
      </c>
      <c r="B651" s="18" t="s">
        <v>706</v>
      </c>
      <c r="C651" s="19" t="s">
        <v>54</v>
      </c>
      <c r="D651" s="25" t="str">
        <f t="shared" si="1"/>
        <v>0</v>
      </c>
      <c r="E651" s="25" t="str">
        <f t="shared" si="11"/>
        <v>0</v>
      </c>
      <c r="F651" s="26" t="str">
        <f t="shared" si="12"/>
        <v>0</v>
      </c>
      <c r="G651" s="27" t="str">
        <f t="shared" si="13"/>
        <v>0</v>
      </c>
      <c r="H651" s="28">
        <v>219154.355</v>
      </c>
      <c r="I651" s="18"/>
      <c r="J651" s="18"/>
      <c r="L651" s="16"/>
    </row>
    <row r="652">
      <c r="A652" s="17" t="s">
        <v>37</v>
      </c>
      <c r="B652" s="18" t="s">
        <v>707</v>
      </c>
      <c r="C652" s="19" t="s">
        <v>54</v>
      </c>
      <c r="D652" s="25" t="str">
        <f t="shared" si="1"/>
        <v>0</v>
      </c>
      <c r="E652" s="25" t="str">
        <f t="shared" si="11"/>
        <v>0</v>
      </c>
      <c r="F652" s="26" t="str">
        <f t="shared" si="12"/>
        <v>0</v>
      </c>
      <c r="G652" s="27" t="str">
        <f t="shared" si="13"/>
        <v>0</v>
      </c>
      <c r="H652" s="28">
        <v>218868.0</v>
      </c>
      <c r="I652" s="18"/>
      <c r="J652" s="18"/>
      <c r="L652" s="16"/>
    </row>
    <row r="653">
      <c r="A653" s="17" t="s">
        <v>37</v>
      </c>
      <c r="B653" s="18" t="s">
        <v>708</v>
      </c>
      <c r="C653" s="19" t="s">
        <v>54</v>
      </c>
      <c r="D653" s="25" t="str">
        <f t="shared" si="1"/>
        <v>0</v>
      </c>
      <c r="E653" s="25" t="str">
        <f t="shared" si="11"/>
        <v>0</v>
      </c>
      <c r="F653" s="26" t="str">
        <f t="shared" si="12"/>
        <v>0</v>
      </c>
      <c r="G653" s="27" t="str">
        <f t="shared" si="13"/>
        <v>0</v>
      </c>
      <c r="H653" s="28">
        <v>218261.806</v>
      </c>
      <c r="I653" s="18"/>
      <c r="J653" s="18"/>
      <c r="L653" s="16"/>
    </row>
    <row r="654">
      <c r="A654" s="17" t="s">
        <v>37</v>
      </c>
      <c r="B654" s="18" t="s">
        <v>709</v>
      </c>
      <c r="C654" s="19" t="s">
        <v>54</v>
      </c>
      <c r="D654" s="25" t="str">
        <f t="shared" si="1"/>
        <v>0</v>
      </c>
      <c r="E654" s="25" t="str">
        <f t="shared" si="11"/>
        <v>0</v>
      </c>
      <c r="F654" s="26" t="str">
        <f t="shared" si="12"/>
        <v>0</v>
      </c>
      <c r="G654" s="27" t="str">
        <f t="shared" si="13"/>
        <v>0</v>
      </c>
      <c r="H654" s="28">
        <v>216973.75458429</v>
      </c>
      <c r="I654" s="18"/>
      <c r="J654" s="18"/>
      <c r="L654" s="16"/>
    </row>
    <row r="655">
      <c r="A655" s="17" t="s">
        <v>37</v>
      </c>
      <c r="B655" s="18" t="s">
        <v>710</v>
      </c>
      <c r="C655" s="19" t="s">
        <v>54</v>
      </c>
      <c r="D655" s="25" t="str">
        <f t="shared" si="1"/>
        <v>0</v>
      </c>
      <c r="E655" s="25" t="str">
        <f t="shared" si="11"/>
        <v>0</v>
      </c>
      <c r="F655" s="26" t="str">
        <f t="shared" si="12"/>
        <v>0</v>
      </c>
      <c r="G655" s="27" t="str">
        <f t="shared" si="13"/>
        <v>0</v>
      </c>
      <c r="H655" s="28">
        <v>215840.0</v>
      </c>
      <c r="I655" s="18"/>
      <c r="J655" s="18"/>
      <c r="L655" s="16"/>
    </row>
    <row r="656">
      <c r="A656" s="17" t="s">
        <v>37</v>
      </c>
      <c r="B656" s="18" t="s">
        <v>711</v>
      </c>
      <c r="C656" s="19" t="s">
        <v>54</v>
      </c>
      <c r="D656" s="25" t="str">
        <f t="shared" si="1"/>
        <v>0</v>
      </c>
      <c r="E656" s="25" t="str">
        <f t="shared" si="11"/>
        <v>0</v>
      </c>
      <c r="F656" s="26" t="str">
        <f t="shared" si="12"/>
        <v>0</v>
      </c>
      <c r="G656" s="27" t="str">
        <f t="shared" si="13"/>
        <v>0</v>
      </c>
      <c r="H656" s="28">
        <v>214799.37218754</v>
      </c>
      <c r="I656" s="18"/>
      <c r="J656" s="18"/>
      <c r="L656" s="16"/>
    </row>
    <row r="657">
      <c r="A657" s="17" t="s">
        <v>37</v>
      </c>
      <c r="B657" s="18" t="s">
        <v>712</v>
      </c>
      <c r="C657" s="19" t="s">
        <v>54</v>
      </c>
      <c r="D657" s="25" t="str">
        <f t="shared" si="1"/>
        <v>0</v>
      </c>
      <c r="E657" s="25" t="str">
        <f t="shared" si="11"/>
        <v>0</v>
      </c>
      <c r="F657" s="26" t="str">
        <f t="shared" si="12"/>
        <v>0</v>
      </c>
      <c r="G657" s="27" t="str">
        <f t="shared" si="13"/>
        <v>0</v>
      </c>
      <c r="H657" s="28">
        <v>214663.04700148158</v>
      </c>
      <c r="I657" s="18"/>
      <c r="J657" s="18"/>
      <c r="L657" s="16"/>
    </row>
    <row r="658">
      <c r="A658" s="17" t="s">
        <v>37</v>
      </c>
      <c r="B658" s="18" t="s">
        <v>713</v>
      </c>
      <c r="C658" s="19" t="s">
        <v>54</v>
      </c>
      <c r="D658" s="25" t="str">
        <f t="shared" si="1"/>
        <v>0</v>
      </c>
      <c r="E658" s="25" t="str">
        <f t="shared" si="11"/>
        <v>0</v>
      </c>
      <c r="F658" s="26" t="str">
        <f t="shared" si="12"/>
        <v>0</v>
      </c>
      <c r="G658" s="27" t="str">
        <f t="shared" si="13"/>
        <v>0</v>
      </c>
      <c r="H658" s="28">
        <v>214145.876648946</v>
      </c>
      <c r="I658" s="18"/>
      <c r="J658" s="18"/>
      <c r="L658" s="16"/>
    </row>
    <row r="659">
      <c r="A659" s="17" t="s">
        <v>37</v>
      </c>
      <c r="B659" s="18" t="s">
        <v>714</v>
      </c>
      <c r="C659" s="19" t="s">
        <v>54</v>
      </c>
      <c r="D659" s="25" t="str">
        <f t="shared" si="1"/>
        <v>0</v>
      </c>
      <c r="E659" s="25" t="str">
        <f t="shared" si="11"/>
        <v>0</v>
      </c>
      <c r="F659" s="26" t="str">
        <f t="shared" si="12"/>
        <v>0</v>
      </c>
      <c r="G659" s="27" t="str">
        <f t="shared" si="13"/>
        <v>0</v>
      </c>
      <c r="H659" s="28">
        <v>213893.96999999997</v>
      </c>
      <c r="I659" s="18"/>
      <c r="J659" s="18"/>
      <c r="L659" s="16"/>
    </row>
    <row r="660">
      <c r="A660" s="17" t="s">
        <v>37</v>
      </c>
      <c r="B660" s="18" t="s">
        <v>715</v>
      </c>
      <c r="C660" s="19" t="s">
        <v>54</v>
      </c>
      <c r="D660" s="25" t="str">
        <f t="shared" si="1"/>
        <v>0</v>
      </c>
      <c r="E660" s="25" t="str">
        <f t="shared" si="11"/>
        <v>0</v>
      </c>
      <c r="F660" s="26" t="str">
        <f t="shared" si="12"/>
        <v>0</v>
      </c>
      <c r="G660" s="27" t="str">
        <f t="shared" si="13"/>
        <v>0</v>
      </c>
      <c r="H660" s="28">
        <v>213445.506308264</v>
      </c>
      <c r="I660" s="18"/>
      <c r="J660" s="18"/>
      <c r="L660" s="16"/>
    </row>
    <row r="661">
      <c r="A661" s="17" t="s">
        <v>37</v>
      </c>
      <c r="B661" s="18" t="s">
        <v>716</v>
      </c>
      <c r="C661" s="19" t="s">
        <v>54</v>
      </c>
      <c r="D661" s="25" t="str">
        <f t="shared" si="1"/>
        <v>0</v>
      </c>
      <c r="E661" s="25" t="str">
        <f t="shared" si="11"/>
        <v>0</v>
      </c>
      <c r="F661" s="26" t="str">
        <f t="shared" si="12"/>
        <v>0</v>
      </c>
      <c r="G661" s="27" t="str">
        <f t="shared" si="13"/>
        <v>0</v>
      </c>
      <c r="H661" s="28">
        <v>213049.673792112</v>
      </c>
      <c r="I661" s="18"/>
      <c r="J661" s="18"/>
      <c r="L661" s="16"/>
    </row>
    <row r="662">
      <c r="A662" s="17" t="s">
        <v>37</v>
      </c>
      <c r="B662" s="18" t="s">
        <v>717</v>
      </c>
      <c r="C662" s="19" t="s">
        <v>54</v>
      </c>
      <c r="D662" s="25" t="str">
        <f t="shared" si="1"/>
        <v>0</v>
      </c>
      <c r="E662" s="25" t="str">
        <f t="shared" si="11"/>
        <v>0</v>
      </c>
      <c r="F662" s="26" t="str">
        <f t="shared" si="12"/>
        <v>0</v>
      </c>
      <c r="G662" s="27" t="str">
        <f t="shared" si="13"/>
        <v>0</v>
      </c>
      <c r="H662" s="28">
        <v>211272.24635928</v>
      </c>
      <c r="I662" s="18"/>
      <c r="J662" s="18"/>
      <c r="L662" s="16"/>
    </row>
    <row r="663">
      <c r="A663" s="17" t="s">
        <v>37</v>
      </c>
      <c r="B663" s="18" t="s">
        <v>718</v>
      </c>
      <c r="C663" s="19" t="s">
        <v>54</v>
      </c>
      <c r="D663" s="25" t="str">
        <f t="shared" si="1"/>
        <v>0</v>
      </c>
      <c r="E663" s="25" t="str">
        <f t="shared" si="11"/>
        <v>0</v>
      </c>
      <c r="F663" s="26" t="str">
        <f t="shared" si="12"/>
        <v>0</v>
      </c>
      <c r="G663" s="27" t="str">
        <f t="shared" si="13"/>
        <v>0</v>
      </c>
      <c r="H663" s="28">
        <v>209915.76</v>
      </c>
      <c r="I663" s="18"/>
      <c r="J663" s="18"/>
      <c r="L663" s="16"/>
    </row>
    <row r="664">
      <c r="A664" s="17" t="s">
        <v>37</v>
      </c>
      <c r="B664" s="18" t="s">
        <v>719</v>
      </c>
      <c r="C664" s="19" t="s">
        <v>54</v>
      </c>
      <c r="D664" s="25" t="str">
        <f t="shared" si="1"/>
        <v>0</v>
      </c>
      <c r="E664" s="25" t="str">
        <f t="shared" si="11"/>
        <v>0</v>
      </c>
      <c r="F664" s="26" t="str">
        <f t="shared" si="12"/>
        <v>0</v>
      </c>
      <c r="G664" s="27" t="str">
        <f t="shared" si="13"/>
        <v>0</v>
      </c>
      <c r="H664" s="28">
        <v>207305.483424761</v>
      </c>
      <c r="I664" s="18"/>
      <c r="J664" s="18"/>
      <c r="L664" s="16"/>
    </row>
    <row r="665">
      <c r="A665" s="17" t="s">
        <v>37</v>
      </c>
      <c r="B665" s="18" t="s">
        <v>720</v>
      </c>
      <c r="C665" s="19" t="s">
        <v>54</v>
      </c>
      <c r="D665" s="25" t="str">
        <f t="shared" si="1"/>
        <v>0</v>
      </c>
      <c r="E665" s="25" t="str">
        <f t="shared" si="11"/>
        <v>0</v>
      </c>
      <c r="F665" s="26" t="str">
        <f t="shared" si="12"/>
        <v>0</v>
      </c>
      <c r="G665" s="27" t="str">
        <f t="shared" si="13"/>
        <v>0</v>
      </c>
      <c r="H665" s="28">
        <v>205859.789857166</v>
      </c>
      <c r="I665" s="18"/>
      <c r="J665" s="18"/>
      <c r="L665" s="16"/>
    </row>
    <row r="666">
      <c r="A666" s="17" t="s">
        <v>37</v>
      </c>
      <c r="B666" s="18" t="s">
        <v>721</v>
      </c>
      <c r="C666" s="19" t="s">
        <v>54</v>
      </c>
      <c r="D666" s="25" t="str">
        <f t="shared" si="1"/>
        <v>0</v>
      </c>
      <c r="E666" s="25" t="str">
        <f t="shared" si="11"/>
        <v>0</v>
      </c>
      <c r="F666" s="26" t="str">
        <f t="shared" si="12"/>
        <v>0</v>
      </c>
      <c r="G666" s="27" t="str">
        <f t="shared" si="13"/>
        <v>0</v>
      </c>
      <c r="H666" s="28">
        <v>205602.1972838404</v>
      </c>
      <c r="I666" s="18"/>
      <c r="J666" s="18"/>
      <c r="L666" s="16"/>
    </row>
    <row r="667">
      <c r="A667" s="17" t="s">
        <v>37</v>
      </c>
      <c r="B667" s="18" t="s">
        <v>722</v>
      </c>
      <c r="C667" s="19" t="s">
        <v>54</v>
      </c>
      <c r="D667" s="25" t="str">
        <f t="shared" si="1"/>
        <v>0</v>
      </c>
      <c r="E667" s="25" t="str">
        <f t="shared" si="11"/>
        <v>0</v>
      </c>
      <c r="F667" s="26" t="str">
        <f t="shared" si="12"/>
        <v>0</v>
      </c>
      <c r="G667" s="27" t="str">
        <f t="shared" si="13"/>
        <v>0</v>
      </c>
      <c r="H667" s="28">
        <v>201749.28</v>
      </c>
      <c r="I667" s="18"/>
      <c r="J667" s="18"/>
      <c r="L667" s="16"/>
    </row>
    <row r="668">
      <c r="A668" s="17" t="s">
        <v>37</v>
      </c>
      <c r="B668" s="18" t="s">
        <v>723</v>
      </c>
      <c r="C668" s="19" t="s">
        <v>54</v>
      </c>
      <c r="D668" s="25" t="str">
        <f t="shared" si="1"/>
        <v>0</v>
      </c>
      <c r="E668" s="25" t="str">
        <f t="shared" si="11"/>
        <v>0</v>
      </c>
      <c r="F668" s="26" t="str">
        <f t="shared" si="12"/>
        <v>0</v>
      </c>
      <c r="G668" s="27" t="str">
        <f t="shared" si="13"/>
        <v>0</v>
      </c>
      <c r="H668" s="28">
        <v>200829.941669042</v>
      </c>
      <c r="I668" s="18"/>
      <c r="J668" s="18"/>
      <c r="L668" s="16"/>
    </row>
    <row r="669">
      <c r="A669" s="17" t="s">
        <v>37</v>
      </c>
      <c r="B669" s="18" t="s">
        <v>724</v>
      </c>
      <c r="C669" s="19" t="s">
        <v>54</v>
      </c>
      <c r="D669" s="25" t="str">
        <f t="shared" si="1"/>
        <v>0</v>
      </c>
      <c r="E669" s="25" t="str">
        <f t="shared" si="11"/>
        <v>0</v>
      </c>
      <c r="F669" s="26" t="str">
        <f t="shared" si="12"/>
        <v>0</v>
      </c>
      <c r="G669" s="27" t="str">
        <f t="shared" si="13"/>
        <v>0</v>
      </c>
      <c r="H669" s="28">
        <v>199332.57382836</v>
      </c>
      <c r="I669" s="18"/>
      <c r="J669" s="18"/>
      <c r="L669" s="16"/>
    </row>
    <row r="670">
      <c r="A670" s="17" t="s">
        <v>37</v>
      </c>
      <c r="B670" s="18" t="s">
        <v>725</v>
      </c>
      <c r="C670" s="19" t="s">
        <v>54</v>
      </c>
      <c r="D670" s="25" t="str">
        <f t="shared" si="1"/>
        <v>0</v>
      </c>
      <c r="E670" s="25" t="str">
        <f t="shared" si="11"/>
        <v>0</v>
      </c>
      <c r="F670" s="26" t="str">
        <f t="shared" si="12"/>
        <v>0</v>
      </c>
      <c r="G670" s="27" t="str">
        <f t="shared" si="13"/>
        <v>0</v>
      </c>
      <c r="H670" s="28">
        <v>199225.24261218</v>
      </c>
      <c r="I670" s="18"/>
      <c r="J670" s="18"/>
      <c r="L670" s="16"/>
    </row>
    <row r="671">
      <c r="A671" s="17" t="s">
        <v>37</v>
      </c>
      <c r="B671" s="18" t="s">
        <v>726</v>
      </c>
      <c r="C671" s="19" t="s">
        <v>54</v>
      </c>
      <c r="D671" s="25" t="str">
        <f t="shared" si="1"/>
        <v>0</v>
      </c>
      <c r="E671" s="25" t="str">
        <f t="shared" si="11"/>
        <v>0</v>
      </c>
      <c r="F671" s="26" t="str">
        <f t="shared" si="12"/>
        <v>0</v>
      </c>
      <c r="G671" s="27" t="str">
        <f t="shared" si="13"/>
        <v>0</v>
      </c>
      <c r="H671" s="28">
        <v>198962.595</v>
      </c>
      <c r="I671" s="18"/>
      <c r="J671" s="18"/>
      <c r="L671" s="16"/>
    </row>
    <row r="672">
      <c r="A672" s="17" t="s">
        <v>37</v>
      </c>
      <c r="B672" s="18" t="s">
        <v>727</v>
      </c>
      <c r="C672" s="19" t="s">
        <v>54</v>
      </c>
      <c r="D672" s="25" t="str">
        <f t="shared" si="1"/>
        <v>0</v>
      </c>
      <c r="E672" s="25" t="str">
        <f t="shared" si="11"/>
        <v>0</v>
      </c>
      <c r="F672" s="26" t="str">
        <f t="shared" si="12"/>
        <v>0</v>
      </c>
      <c r="G672" s="27" t="str">
        <f t="shared" si="13"/>
        <v>0</v>
      </c>
      <c r="H672" s="28">
        <v>198913.52670234</v>
      </c>
      <c r="I672" s="18"/>
      <c r="J672" s="18"/>
      <c r="L672" s="16"/>
    </row>
    <row r="673">
      <c r="A673" s="17" t="s">
        <v>37</v>
      </c>
      <c r="B673" s="18" t="s">
        <v>728</v>
      </c>
      <c r="C673" s="19" t="s">
        <v>54</v>
      </c>
      <c r="D673" s="25" t="str">
        <f t="shared" si="1"/>
        <v>0</v>
      </c>
      <c r="E673" s="25" t="str">
        <f t="shared" si="11"/>
        <v>0</v>
      </c>
      <c r="F673" s="26" t="str">
        <f t="shared" si="12"/>
        <v>0</v>
      </c>
      <c r="G673" s="27" t="str">
        <f t="shared" si="13"/>
        <v>0</v>
      </c>
      <c r="H673" s="28">
        <v>197679.42636076</v>
      </c>
      <c r="I673" s="18"/>
      <c r="J673" s="18"/>
      <c r="L673" s="16"/>
    </row>
    <row r="674">
      <c r="A674" s="17" t="s">
        <v>37</v>
      </c>
      <c r="B674" s="18" t="s">
        <v>729</v>
      </c>
      <c r="C674" s="19" t="s">
        <v>54</v>
      </c>
      <c r="D674" s="25" t="str">
        <f t="shared" si="1"/>
        <v>0</v>
      </c>
      <c r="E674" s="25" t="str">
        <f t="shared" si="11"/>
        <v>0</v>
      </c>
      <c r="F674" s="26" t="str">
        <f t="shared" si="12"/>
        <v>0</v>
      </c>
      <c r="G674" s="27" t="str">
        <f t="shared" si="13"/>
        <v>0</v>
      </c>
      <c r="H674" s="28">
        <v>197495.914654935</v>
      </c>
      <c r="I674" s="18"/>
      <c r="J674" s="18"/>
      <c r="L674" s="16"/>
    </row>
    <row r="675">
      <c r="A675" s="17" t="s">
        <v>37</v>
      </c>
      <c r="B675" s="18" t="s">
        <v>730</v>
      </c>
      <c r="C675" s="19" t="s">
        <v>54</v>
      </c>
      <c r="D675" s="25" t="str">
        <f t="shared" si="1"/>
        <v>0</v>
      </c>
      <c r="E675" s="25" t="str">
        <f t="shared" si="11"/>
        <v>0</v>
      </c>
      <c r="F675" s="26" t="str">
        <f t="shared" si="12"/>
        <v>0</v>
      </c>
      <c r="G675" s="27" t="str">
        <f t="shared" si="13"/>
        <v>0</v>
      </c>
      <c r="H675" s="28">
        <v>197124.197939415</v>
      </c>
      <c r="I675" s="18"/>
      <c r="J675" s="18"/>
      <c r="L675" s="16"/>
    </row>
    <row r="676">
      <c r="A676" s="17" t="s">
        <v>37</v>
      </c>
      <c r="B676" s="18" t="s">
        <v>731</v>
      </c>
      <c r="C676" s="19" t="s">
        <v>54</v>
      </c>
      <c r="D676" s="25" t="str">
        <f t="shared" si="1"/>
        <v>0</v>
      </c>
      <c r="E676" s="25" t="str">
        <f t="shared" si="11"/>
        <v>0</v>
      </c>
      <c r="F676" s="26" t="str">
        <f t="shared" si="12"/>
        <v>0</v>
      </c>
      <c r="G676" s="27" t="str">
        <f t="shared" si="13"/>
        <v>0</v>
      </c>
      <c r="H676" s="28">
        <v>196668.81</v>
      </c>
      <c r="I676" s="18"/>
      <c r="J676" s="18"/>
      <c r="L676" s="16"/>
    </row>
    <row r="677">
      <c r="A677" s="17" t="s">
        <v>37</v>
      </c>
      <c r="B677" s="18" t="s">
        <v>732</v>
      </c>
      <c r="C677" s="19" t="s">
        <v>54</v>
      </c>
      <c r="D677" s="25" t="str">
        <f t="shared" si="1"/>
        <v>0</v>
      </c>
      <c r="E677" s="25" t="str">
        <f t="shared" si="11"/>
        <v>0</v>
      </c>
      <c r="F677" s="26" t="str">
        <f t="shared" si="12"/>
        <v>0</v>
      </c>
      <c r="G677" s="27" t="str">
        <f t="shared" si="13"/>
        <v>0</v>
      </c>
      <c r="H677" s="28">
        <v>195442.05899999998</v>
      </c>
      <c r="I677" s="18"/>
      <c r="J677" s="18"/>
      <c r="L677" s="16"/>
    </row>
    <row r="678">
      <c r="A678" s="17" t="s">
        <v>37</v>
      </c>
      <c r="B678" s="18" t="s">
        <v>733</v>
      </c>
      <c r="C678" s="19" t="s">
        <v>54</v>
      </c>
      <c r="D678" s="25" t="str">
        <f t="shared" si="1"/>
        <v>0</v>
      </c>
      <c r="E678" s="25" t="str">
        <f t="shared" si="11"/>
        <v>0</v>
      </c>
      <c r="F678" s="26" t="str">
        <f t="shared" si="12"/>
        <v>0</v>
      </c>
      <c r="G678" s="27" t="str">
        <f t="shared" si="13"/>
        <v>0</v>
      </c>
      <c r="H678" s="28">
        <v>195434.0</v>
      </c>
      <c r="I678" s="18"/>
      <c r="J678" s="18"/>
      <c r="L678" s="16"/>
    </row>
    <row r="679">
      <c r="A679" s="17" t="s">
        <v>37</v>
      </c>
      <c r="B679" s="18" t="s">
        <v>734</v>
      </c>
      <c r="C679" s="19" t="s">
        <v>54</v>
      </c>
      <c r="D679" s="25" t="str">
        <f t="shared" si="1"/>
        <v>0</v>
      </c>
      <c r="E679" s="25" t="str">
        <f t="shared" si="11"/>
        <v>0</v>
      </c>
      <c r="F679" s="26" t="str">
        <f t="shared" si="12"/>
        <v>0</v>
      </c>
      <c r="G679" s="27" t="str">
        <f t="shared" si="13"/>
        <v>0</v>
      </c>
      <c r="H679" s="28">
        <v>192871.336</v>
      </c>
      <c r="I679" s="18"/>
      <c r="J679" s="18"/>
      <c r="L679" s="16"/>
    </row>
    <row r="680">
      <c r="A680" s="17" t="s">
        <v>37</v>
      </c>
      <c r="B680" s="18" t="s">
        <v>735</v>
      </c>
      <c r="C680" s="19" t="s">
        <v>54</v>
      </c>
      <c r="D680" s="25" t="str">
        <f t="shared" si="1"/>
        <v>0</v>
      </c>
      <c r="E680" s="25" t="str">
        <f t="shared" si="11"/>
        <v>0</v>
      </c>
      <c r="F680" s="26" t="str">
        <f t="shared" si="12"/>
        <v>0</v>
      </c>
      <c r="G680" s="27" t="str">
        <f t="shared" si="13"/>
        <v>0</v>
      </c>
      <c r="H680" s="28">
        <v>191830.516969044</v>
      </c>
      <c r="I680" s="18"/>
      <c r="J680" s="18"/>
      <c r="L680" s="16"/>
    </row>
    <row r="681">
      <c r="A681" s="17" t="s">
        <v>37</v>
      </c>
      <c r="B681" s="18" t="s">
        <v>736</v>
      </c>
      <c r="C681" s="19" t="s">
        <v>54</v>
      </c>
      <c r="D681" s="25" t="str">
        <f t="shared" si="1"/>
        <v>0</v>
      </c>
      <c r="E681" s="25" t="str">
        <f t="shared" si="11"/>
        <v>0</v>
      </c>
      <c r="F681" s="26" t="str">
        <f t="shared" si="12"/>
        <v>0</v>
      </c>
      <c r="G681" s="27" t="str">
        <f t="shared" si="13"/>
        <v>0</v>
      </c>
      <c r="H681" s="28">
        <v>191667.168</v>
      </c>
      <c r="I681" s="18"/>
      <c r="J681" s="18"/>
      <c r="L681" s="16"/>
    </row>
    <row r="682">
      <c r="A682" s="17" t="s">
        <v>37</v>
      </c>
      <c r="B682" s="18" t="s">
        <v>737</v>
      </c>
      <c r="C682" s="19" t="s">
        <v>54</v>
      </c>
      <c r="D682" s="25" t="str">
        <f t="shared" si="1"/>
        <v>0</v>
      </c>
      <c r="E682" s="25" t="str">
        <f t="shared" si="11"/>
        <v>0</v>
      </c>
      <c r="F682" s="26" t="str">
        <f t="shared" si="12"/>
        <v>0</v>
      </c>
      <c r="G682" s="27" t="str">
        <f t="shared" si="13"/>
        <v>0</v>
      </c>
      <c r="H682" s="28">
        <v>191088.86200000002</v>
      </c>
      <c r="I682" s="18"/>
      <c r="J682" s="18"/>
      <c r="L682" s="16"/>
    </row>
    <row r="683">
      <c r="A683" s="17" t="s">
        <v>37</v>
      </c>
      <c r="B683" s="18" t="s">
        <v>738</v>
      </c>
      <c r="C683" s="19" t="s">
        <v>54</v>
      </c>
      <c r="D683" s="25" t="str">
        <f t="shared" si="1"/>
        <v>0</v>
      </c>
      <c r="E683" s="25" t="str">
        <f t="shared" si="11"/>
        <v>0</v>
      </c>
      <c r="F683" s="26" t="str">
        <f t="shared" si="12"/>
        <v>0</v>
      </c>
      <c r="G683" s="27" t="str">
        <f t="shared" si="13"/>
        <v>0</v>
      </c>
      <c r="H683" s="28">
        <v>191049.5648004</v>
      </c>
      <c r="I683" s="18"/>
      <c r="J683" s="18"/>
      <c r="L683" s="16"/>
    </row>
    <row r="684">
      <c r="A684" s="17" t="s">
        <v>37</v>
      </c>
      <c r="B684" s="18" t="s">
        <v>739</v>
      </c>
      <c r="C684" s="19" t="s">
        <v>54</v>
      </c>
      <c r="D684" s="25" t="str">
        <f t="shared" si="1"/>
        <v>0</v>
      </c>
      <c r="E684" s="25" t="str">
        <f t="shared" si="11"/>
        <v>0</v>
      </c>
      <c r="F684" s="26" t="str">
        <f t="shared" si="12"/>
        <v>0</v>
      </c>
      <c r="G684" s="27" t="str">
        <f t="shared" si="13"/>
        <v>0</v>
      </c>
      <c r="H684" s="28">
        <v>190372.0</v>
      </c>
      <c r="I684" s="18"/>
      <c r="J684" s="18"/>
      <c r="L684" s="16"/>
    </row>
    <row r="685">
      <c r="A685" s="17" t="s">
        <v>37</v>
      </c>
      <c r="B685" s="18" t="s">
        <v>740</v>
      </c>
      <c r="C685" s="19" t="s">
        <v>54</v>
      </c>
      <c r="D685" s="25" t="str">
        <f t="shared" si="1"/>
        <v>0</v>
      </c>
      <c r="E685" s="25" t="str">
        <f t="shared" si="11"/>
        <v>0</v>
      </c>
      <c r="F685" s="26" t="str">
        <f t="shared" si="12"/>
        <v>0</v>
      </c>
      <c r="G685" s="27" t="str">
        <f t="shared" si="13"/>
        <v>0</v>
      </c>
      <c r="H685" s="28">
        <v>190302.0</v>
      </c>
      <c r="I685" s="18"/>
      <c r="J685" s="18"/>
      <c r="L685" s="16"/>
    </row>
    <row r="686">
      <c r="A686" s="17" t="s">
        <v>37</v>
      </c>
      <c r="B686" s="18" t="s">
        <v>741</v>
      </c>
      <c r="C686" s="19" t="s">
        <v>54</v>
      </c>
      <c r="D686" s="25" t="str">
        <f t="shared" si="1"/>
        <v>0</v>
      </c>
      <c r="E686" s="25" t="str">
        <f t="shared" si="11"/>
        <v>0</v>
      </c>
      <c r="F686" s="26" t="str">
        <f t="shared" si="12"/>
        <v>0</v>
      </c>
      <c r="G686" s="27" t="str">
        <f t="shared" si="13"/>
        <v>0</v>
      </c>
      <c r="H686" s="28">
        <v>190006.651656533</v>
      </c>
      <c r="I686" s="18"/>
      <c r="J686" s="18"/>
      <c r="L686" s="16"/>
    </row>
    <row r="687">
      <c r="A687" s="17" t="s">
        <v>37</v>
      </c>
      <c r="B687" s="18" t="s">
        <v>742</v>
      </c>
      <c r="C687" s="19" t="s">
        <v>54</v>
      </c>
      <c r="D687" s="25" t="str">
        <f t="shared" si="1"/>
        <v>0</v>
      </c>
      <c r="E687" s="25" t="str">
        <f t="shared" si="11"/>
        <v>0</v>
      </c>
      <c r="F687" s="26" t="str">
        <f t="shared" si="12"/>
        <v>0</v>
      </c>
      <c r="G687" s="27" t="str">
        <f t="shared" si="13"/>
        <v>0</v>
      </c>
      <c r="H687" s="28">
        <v>187474.32497868</v>
      </c>
      <c r="I687" s="18"/>
      <c r="J687" s="18"/>
      <c r="L687" s="16"/>
    </row>
    <row r="688">
      <c r="A688" s="17" t="s">
        <v>37</v>
      </c>
      <c r="B688" s="18" t="s">
        <v>743</v>
      </c>
      <c r="C688" s="19" t="s">
        <v>54</v>
      </c>
      <c r="D688" s="25" t="str">
        <f t="shared" si="1"/>
        <v>0</v>
      </c>
      <c r="E688" s="25" t="str">
        <f t="shared" si="11"/>
        <v>0</v>
      </c>
      <c r="F688" s="26" t="str">
        <f t="shared" si="12"/>
        <v>0</v>
      </c>
      <c r="G688" s="27" t="str">
        <f t="shared" si="13"/>
        <v>0</v>
      </c>
      <c r="H688" s="28">
        <v>185828.989832412</v>
      </c>
      <c r="I688" s="18"/>
      <c r="J688" s="18"/>
      <c r="L688" s="16"/>
    </row>
    <row r="689">
      <c r="A689" s="17" t="s">
        <v>37</v>
      </c>
      <c r="B689" s="18" t="s">
        <v>744</v>
      </c>
      <c r="C689" s="19" t="s">
        <v>54</v>
      </c>
      <c r="D689" s="25" t="str">
        <f t="shared" si="1"/>
        <v>0</v>
      </c>
      <c r="E689" s="25" t="str">
        <f t="shared" si="11"/>
        <v>0</v>
      </c>
      <c r="F689" s="26" t="str">
        <f t="shared" si="12"/>
        <v>0</v>
      </c>
      <c r="G689" s="27" t="str">
        <f t="shared" si="13"/>
        <v>0</v>
      </c>
      <c r="H689" s="28">
        <v>181102.832407834</v>
      </c>
      <c r="I689" s="18"/>
      <c r="J689" s="18"/>
      <c r="L689" s="16"/>
    </row>
    <row r="690">
      <c r="A690" s="17" t="s">
        <v>37</v>
      </c>
      <c r="B690" s="18" t="s">
        <v>745</v>
      </c>
      <c r="C690" s="19" t="s">
        <v>54</v>
      </c>
      <c r="D690" s="25" t="str">
        <f t="shared" si="1"/>
        <v>0</v>
      </c>
      <c r="E690" s="25" t="str">
        <f t="shared" si="11"/>
        <v>0</v>
      </c>
      <c r="F690" s="26" t="str">
        <f t="shared" si="12"/>
        <v>0</v>
      </c>
      <c r="G690" s="27" t="str">
        <f t="shared" si="13"/>
        <v>0</v>
      </c>
      <c r="H690" s="28">
        <v>181018.32</v>
      </c>
      <c r="I690" s="18"/>
      <c r="J690" s="18"/>
      <c r="L690" s="16"/>
    </row>
    <row r="691">
      <c r="A691" s="17" t="s">
        <v>37</v>
      </c>
      <c r="B691" s="18" t="s">
        <v>746</v>
      </c>
      <c r="C691" s="19" t="s">
        <v>54</v>
      </c>
      <c r="D691" s="25" t="str">
        <f t="shared" si="1"/>
        <v>0</v>
      </c>
      <c r="E691" s="25" t="str">
        <f t="shared" si="11"/>
        <v>0</v>
      </c>
      <c r="F691" s="26" t="str">
        <f t="shared" si="12"/>
        <v>0</v>
      </c>
      <c r="G691" s="27" t="str">
        <f t="shared" si="13"/>
        <v>0</v>
      </c>
      <c r="H691" s="28">
        <v>180120.28613214</v>
      </c>
      <c r="I691" s="18"/>
      <c r="J691" s="18"/>
      <c r="L691" s="16"/>
    </row>
    <row r="692">
      <c r="A692" s="17" t="s">
        <v>37</v>
      </c>
      <c r="B692" s="18" t="s">
        <v>747</v>
      </c>
      <c r="C692" s="19" t="s">
        <v>54</v>
      </c>
      <c r="D692" s="25" t="str">
        <f t="shared" si="1"/>
        <v>0</v>
      </c>
      <c r="E692" s="25" t="str">
        <f t="shared" si="11"/>
        <v>0</v>
      </c>
      <c r="F692" s="26" t="str">
        <f t="shared" si="12"/>
        <v>0</v>
      </c>
      <c r="G692" s="27" t="str">
        <f t="shared" si="13"/>
        <v>0</v>
      </c>
      <c r="H692" s="28">
        <v>178956.8</v>
      </c>
      <c r="I692" s="18"/>
      <c r="J692" s="18"/>
      <c r="L692" s="16"/>
    </row>
    <row r="693">
      <c r="A693" s="17" t="s">
        <v>37</v>
      </c>
      <c r="B693" s="18" t="s">
        <v>748</v>
      </c>
      <c r="C693" s="19" t="s">
        <v>54</v>
      </c>
      <c r="D693" s="25" t="str">
        <f t="shared" si="1"/>
        <v>0</v>
      </c>
      <c r="E693" s="25" t="str">
        <f t="shared" si="11"/>
        <v>0</v>
      </c>
      <c r="F693" s="26" t="str">
        <f t="shared" si="12"/>
        <v>0</v>
      </c>
      <c r="G693" s="27" t="str">
        <f t="shared" si="13"/>
        <v>0</v>
      </c>
      <c r="H693" s="28">
        <v>178596.823211422</v>
      </c>
      <c r="I693" s="18"/>
      <c r="J693" s="18"/>
      <c r="L693" s="16"/>
    </row>
    <row r="694">
      <c r="A694" s="17" t="s">
        <v>37</v>
      </c>
      <c r="B694" s="18" t="s">
        <v>749</v>
      </c>
      <c r="C694" s="19" t="s">
        <v>54</v>
      </c>
      <c r="D694" s="25" t="str">
        <f t="shared" si="1"/>
        <v>0</v>
      </c>
      <c r="E694" s="25" t="str">
        <f t="shared" si="11"/>
        <v>0</v>
      </c>
      <c r="F694" s="26" t="str">
        <f t="shared" si="12"/>
        <v>0</v>
      </c>
      <c r="G694" s="27" t="str">
        <f t="shared" si="13"/>
        <v>0</v>
      </c>
      <c r="H694" s="28">
        <v>178480.73817846028</v>
      </c>
      <c r="I694" s="18"/>
      <c r="J694" s="18"/>
      <c r="L694" s="16"/>
    </row>
    <row r="695">
      <c r="A695" s="17" t="s">
        <v>37</v>
      </c>
      <c r="B695" s="18" t="s">
        <v>750</v>
      </c>
      <c r="C695" s="19" t="s">
        <v>54</v>
      </c>
      <c r="D695" s="25" t="str">
        <f t="shared" si="1"/>
        <v>0</v>
      </c>
      <c r="E695" s="25" t="str">
        <f t="shared" si="11"/>
        <v>0</v>
      </c>
      <c r="F695" s="26" t="str">
        <f t="shared" si="12"/>
        <v>0</v>
      </c>
      <c r="G695" s="27" t="str">
        <f t="shared" si="13"/>
        <v>0</v>
      </c>
      <c r="H695" s="28">
        <v>176573.063458919</v>
      </c>
      <c r="I695" s="18"/>
      <c r="J695" s="18"/>
      <c r="L695" s="16"/>
    </row>
    <row r="696">
      <c r="A696" s="17" t="s">
        <v>37</v>
      </c>
      <c r="B696" s="18" t="s">
        <v>751</v>
      </c>
      <c r="C696" s="19" t="s">
        <v>54</v>
      </c>
      <c r="D696" s="25" t="str">
        <f t="shared" si="1"/>
        <v>0</v>
      </c>
      <c r="E696" s="25" t="str">
        <f t="shared" si="11"/>
        <v>0</v>
      </c>
      <c r="F696" s="26" t="str">
        <f t="shared" si="12"/>
        <v>0</v>
      </c>
      <c r="G696" s="27" t="str">
        <f t="shared" si="13"/>
        <v>0</v>
      </c>
      <c r="H696" s="28">
        <v>176199.746</v>
      </c>
      <c r="I696" s="18"/>
      <c r="J696" s="18"/>
      <c r="L696" s="16"/>
    </row>
    <row r="697">
      <c r="A697" s="17" t="s">
        <v>37</v>
      </c>
      <c r="B697" s="18" t="s">
        <v>752</v>
      </c>
      <c r="C697" s="19" t="s">
        <v>54</v>
      </c>
      <c r="D697" s="25" t="str">
        <f t="shared" si="1"/>
        <v>0</v>
      </c>
      <c r="E697" s="25" t="str">
        <f t="shared" si="11"/>
        <v>0</v>
      </c>
      <c r="F697" s="26" t="str">
        <f t="shared" si="12"/>
        <v>0</v>
      </c>
      <c r="G697" s="27" t="str">
        <f t="shared" si="13"/>
        <v>0</v>
      </c>
      <c r="H697" s="28">
        <v>175747.0</v>
      </c>
      <c r="I697" s="18"/>
      <c r="J697" s="18"/>
      <c r="L697" s="16"/>
    </row>
    <row r="698">
      <c r="A698" s="17" t="s">
        <v>37</v>
      </c>
      <c r="B698" s="18" t="s">
        <v>753</v>
      </c>
      <c r="C698" s="19" t="s">
        <v>54</v>
      </c>
      <c r="D698" s="25" t="str">
        <f t="shared" si="1"/>
        <v>0</v>
      </c>
      <c r="E698" s="25" t="str">
        <f t="shared" si="11"/>
        <v>0</v>
      </c>
      <c r="F698" s="26" t="str">
        <f t="shared" si="12"/>
        <v>0</v>
      </c>
      <c r="G698" s="27" t="str">
        <f t="shared" si="13"/>
        <v>0</v>
      </c>
      <c r="H698" s="28">
        <v>175058.483746999</v>
      </c>
      <c r="I698" s="18"/>
      <c r="J698" s="18"/>
      <c r="L698" s="16"/>
    </row>
    <row r="699">
      <c r="A699" s="17" t="s">
        <v>37</v>
      </c>
      <c r="B699" s="18" t="s">
        <v>754</v>
      </c>
      <c r="C699" s="19" t="s">
        <v>54</v>
      </c>
      <c r="D699" s="25" t="str">
        <f t="shared" si="1"/>
        <v>0</v>
      </c>
      <c r="E699" s="25" t="str">
        <f t="shared" si="11"/>
        <v>0</v>
      </c>
      <c r="F699" s="26" t="str">
        <f t="shared" si="12"/>
        <v>0</v>
      </c>
      <c r="G699" s="27" t="str">
        <f t="shared" si="13"/>
        <v>0</v>
      </c>
      <c r="H699" s="28">
        <v>174483.2</v>
      </c>
      <c r="I699" s="18"/>
      <c r="J699" s="18"/>
      <c r="L699" s="16"/>
    </row>
    <row r="700">
      <c r="A700" s="17" t="s">
        <v>37</v>
      </c>
      <c r="B700" s="18" t="s">
        <v>755</v>
      </c>
      <c r="C700" s="19" t="s">
        <v>54</v>
      </c>
      <c r="D700" s="25" t="str">
        <f t="shared" si="1"/>
        <v>0</v>
      </c>
      <c r="E700" s="25" t="str">
        <f t="shared" si="11"/>
        <v>0</v>
      </c>
      <c r="F700" s="26" t="str">
        <f t="shared" si="12"/>
        <v>0</v>
      </c>
      <c r="G700" s="27" t="str">
        <f t="shared" si="13"/>
        <v>0</v>
      </c>
      <c r="H700" s="28">
        <v>173946.605454177</v>
      </c>
      <c r="I700" s="18"/>
      <c r="J700" s="18"/>
      <c r="L700" s="16"/>
    </row>
    <row r="701">
      <c r="A701" s="17" t="s">
        <v>37</v>
      </c>
      <c r="B701" s="18" t="s">
        <v>756</v>
      </c>
      <c r="C701" s="19" t="s">
        <v>54</v>
      </c>
      <c r="D701" s="25" t="str">
        <f t="shared" si="1"/>
        <v>0</v>
      </c>
      <c r="E701" s="25" t="str">
        <f t="shared" si="11"/>
        <v>0</v>
      </c>
      <c r="F701" s="26" t="str">
        <f t="shared" si="12"/>
        <v>0</v>
      </c>
      <c r="G701" s="27" t="str">
        <f t="shared" si="13"/>
        <v>0</v>
      </c>
      <c r="H701" s="28">
        <v>173668.051566097</v>
      </c>
      <c r="I701" s="18"/>
      <c r="J701" s="18"/>
      <c r="L701" s="16"/>
    </row>
    <row r="702">
      <c r="A702" s="17" t="s">
        <v>37</v>
      </c>
      <c r="B702" s="18" t="s">
        <v>757</v>
      </c>
      <c r="C702" s="19" t="s">
        <v>54</v>
      </c>
      <c r="D702" s="25" t="str">
        <f t="shared" si="1"/>
        <v>0</v>
      </c>
      <c r="E702" s="25" t="str">
        <f t="shared" si="11"/>
        <v>0</v>
      </c>
      <c r="F702" s="26" t="str">
        <f t="shared" si="12"/>
        <v>0</v>
      </c>
      <c r="G702" s="27" t="str">
        <f t="shared" si="13"/>
        <v>0</v>
      </c>
      <c r="H702" s="28">
        <v>173488.283204346</v>
      </c>
      <c r="I702" s="18"/>
      <c r="J702" s="18"/>
      <c r="L702" s="16"/>
    </row>
    <row r="703">
      <c r="A703" s="17" t="s">
        <v>37</v>
      </c>
      <c r="B703" s="18" t="s">
        <v>758</v>
      </c>
      <c r="C703" s="19" t="s">
        <v>54</v>
      </c>
      <c r="D703" s="25" t="str">
        <f t="shared" si="1"/>
        <v>0</v>
      </c>
      <c r="E703" s="25" t="str">
        <f t="shared" si="11"/>
        <v>0</v>
      </c>
      <c r="F703" s="26" t="str">
        <f t="shared" si="12"/>
        <v>0</v>
      </c>
      <c r="G703" s="27" t="str">
        <f t="shared" si="13"/>
        <v>0</v>
      </c>
      <c r="H703" s="28">
        <v>173175.0</v>
      </c>
      <c r="I703" s="18"/>
      <c r="J703" s="18"/>
      <c r="L703" s="16"/>
    </row>
    <row r="704">
      <c r="A704" s="17" t="s">
        <v>37</v>
      </c>
      <c r="B704" s="18" t="s">
        <v>759</v>
      </c>
      <c r="C704" s="19" t="s">
        <v>54</v>
      </c>
      <c r="D704" s="25" t="str">
        <f t="shared" si="1"/>
        <v>0</v>
      </c>
      <c r="E704" s="25" t="str">
        <f t="shared" si="11"/>
        <v>0</v>
      </c>
      <c r="F704" s="26" t="str">
        <f t="shared" si="12"/>
        <v>0</v>
      </c>
      <c r="G704" s="27" t="str">
        <f t="shared" si="13"/>
        <v>0</v>
      </c>
      <c r="H704" s="28">
        <v>173101.19470161</v>
      </c>
      <c r="I704" s="18"/>
      <c r="J704" s="18"/>
      <c r="L704" s="16"/>
    </row>
    <row r="705">
      <c r="A705" s="17" t="s">
        <v>37</v>
      </c>
      <c r="B705" s="18" t="s">
        <v>760</v>
      </c>
      <c r="C705" s="19" t="s">
        <v>54</v>
      </c>
      <c r="D705" s="25" t="str">
        <f t="shared" si="1"/>
        <v>0</v>
      </c>
      <c r="E705" s="25" t="str">
        <f t="shared" si="11"/>
        <v>Marubeni</v>
      </c>
      <c r="F705" s="26" t="str">
        <f t="shared" si="12"/>
        <v>MARUBENI CORP NPV</v>
      </c>
      <c r="G705" s="27">
        <f t="shared" si="13"/>
        <v>173100.4068</v>
      </c>
      <c r="H705" s="28">
        <v>173100.406798728</v>
      </c>
      <c r="I705" s="18"/>
      <c r="J705" s="18"/>
      <c r="L705" s="16"/>
    </row>
    <row r="706">
      <c r="A706" s="17" t="s">
        <v>37</v>
      </c>
      <c r="B706" s="18" t="s">
        <v>761</v>
      </c>
      <c r="C706" s="19" t="s">
        <v>54</v>
      </c>
      <c r="D706" s="25" t="str">
        <f t="shared" si="1"/>
        <v>0</v>
      </c>
      <c r="E706" s="25" t="str">
        <f t="shared" si="11"/>
        <v>0</v>
      </c>
      <c r="F706" s="26" t="str">
        <f t="shared" si="12"/>
        <v>0</v>
      </c>
      <c r="G706" s="27" t="str">
        <f t="shared" si="13"/>
        <v>0</v>
      </c>
      <c r="H706" s="28">
        <v>169001.491071827</v>
      </c>
      <c r="I706" s="18"/>
      <c r="J706" s="18"/>
      <c r="L706" s="16"/>
    </row>
    <row r="707">
      <c r="A707" s="17" t="s">
        <v>37</v>
      </c>
      <c r="B707" s="18" t="s">
        <v>762</v>
      </c>
      <c r="C707" s="19" t="s">
        <v>54</v>
      </c>
      <c r="D707" s="25" t="str">
        <f t="shared" si="1"/>
        <v>0</v>
      </c>
      <c r="E707" s="25" t="str">
        <f t="shared" si="11"/>
        <v>0</v>
      </c>
      <c r="F707" s="26" t="str">
        <f t="shared" si="12"/>
        <v>0</v>
      </c>
      <c r="G707" s="27" t="str">
        <f t="shared" si="13"/>
        <v>0</v>
      </c>
      <c r="H707" s="28">
        <v>168991.1493372</v>
      </c>
      <c r="I707" s="18"/>
      <c r="J707" s="18"/>
      <c r="L707" s="16"/>
    </row>
    <row r="708">
      <c r="A708" s="17" t="s">
        <v>37</v>
      </c>
      <c r="B708" s="18" t="s">
        <v>763</v>
      </c>
      <c r="C708" s="19" t="s">
        <v>54</v>
      </c>
      <c r="D708" s="25" t="str">
        <f t="shared" si="1"/>
        <v>0</v>
      </c>
      <c r="E708" s="25" t="str">
        <f t="shared" si="11"/>
        <v>0</v>
      </c>
      <c r="F708" s="26" t="str">
        <f t="shared" si="12"/>
        <v>0</v>
      </c>
      <c r="G708" s="27" t="str">
        <f t="shared" si="13"/>
        <v>0</v>
      </c>
      <c r="H708" s="28">
        <v>168544.55278252</v>
      </c>
      <c r="I708" s="18"/>
      <c r="J708" s="18"/>
      <c r="L708" s="16"/>
    </row>
    <row r="709">
      <c r="A709" s="17" t="s">
        <v>37</v>
      </c>
      <c r="B709" s="18" t="s">
        <v>764</v>
      </c>
      <c r="C709" s="19" t="s">
        <v>54</v>
      </c>
      <c r="D709" s="25" t="str">
        <f t="shared" si="1"/>
        <v>0</v>
      </c>
      <c r="E709" s="25" t="str">
        <f t="shared" si="11"/>
        <v>0</v>
      </c>
      <c r="F709" s="26" t="str">
        <f t="shared" si="12"/>
        <v>0</v>
      </c>
      <c r="G709" s="27" t="str">
        <f t="shared" si="13"/>
        <v>0</v>
      </c>
      <c r="H709" s="28">
        <v>167469.9</v>
      </c>
      <c r="I709" s="18"/>
      <c r="J709" s="18"/>
      <c r="L709" s="16"/>
    </row>
    <row r="710">
      <c r="A710" s="17" t="s">
        <v>37</v>
      </c>
      <c r="B710" s="18" t="s">
        <v>765</v>
      </c>
      <c r="C710" s="19" t="s">
        <v>54</v>
      </c>
      <c r="D710" s="25" t="str">
        <f t="shared" si="1"/>
        <v>0</v>
      </c>
      <c r="E710" s="25" t="str">
        <f t="shared" si="11"/>
        <v>0</v>
      </c>
      <c r="F710" s="26" t="str">
        <f t="shared" si="12"/>
        <v>0</v>
      </c>
      <c r="G710" s="27" t="str">
        <f t="shared" si="13"/>
        <v>0</v>
      </c>
      <c r="H710" s="28">
        <v>167270.186618338</v>
      </c>
      <c r="I710" s="18"/>
      <c r="J710" s="18"/>
      <c r="L710" s="16"/>
    </row>
    <row r="711">
      <c r="A711" s="17" t="s">
        <v>37</v>
      </c>
      <c r="B711" s="18" t="s">
        <v>766</v>
      </c>
      <c r="C711" s="19" t="s">
        <v>54</v>
      </c>
      <c r="D711" s="25" t="str">
        <f t="shared" si="1"/>
        <v>0</v>
      </c>
      <c r="E711" s="25" t="str">
        <f t="shared" si="11"/>
        <v>0</v>
      </c>
      <c r="F711" s="26" t="str">
        <f t="shared" si="12"/>
        <v>0</v>
      </c>
      <c r="G711" s="27" t="str">
        <f t="shared" si="13"/>
        <v>0</v>
      </c>
      <c r="H711" s="28">
        <v>165306.649871722</v>
      </c>
      <c r="I711" s="18"/>
      <c r="J711" s="18"/>
      <c r="L711" s="16"/>
    </row>
    <row r="712">
      <c r="A712" s="17" t="s">
        <v>37</v>
      </c>
      <c r="B712" s="18" t="s">
        <v>767</v>
      </c>
      <c r="C712" s="19" t="s">
        <v>54</v>
      </c>
      <c r="D712" s="25" t="str">
        <f t="shared" si="1"/>
        <v>0</v>
      </c>
      <c r="E712" s="25" t="str">
        <f t="shared" si="11"/>
        <v>0</v>
      </c>
      <c r="F712" s="26" t="str">
        <f t="shared" si="12"/>
        <v>0</v>
      </c>
      <c r="G712" s="27" t="str">
        <f t="shared" si="13"/>
        <v>0</v>
      </c>
      <c r="H712" s="28">
        <v>165285.167594729</v>
      </c>
      <c r="I712" s="18"/>
      <c r="J712" s="18"/>
      <c r="L712" s="16"/>
    </row>
    <row r="713">
      <c r="A713" s="17" t="s">
        <v>37</v>
      </c>
      <c r="B713" s="18" t="s">
        <v>768</v>
      </c>
      <c r="C713" s="19" t="s">
        <v>54</v>
      </c>
      <c r="D713" s="25" t="str">
        <f t="shared" si="1"/>
        <v>0</v>
      </c>
      <c r="E713" s="25" t="str">
        <f t="shared" si="11"/>
        <v>0</v>
      </c>
      <c r="F713" s="26" t="str">
        <f t="shared" si="12"/>
        <v>0</v>
      </c>
      <c r="G713" s="27" t="str">
        <f t="shared" si="13"/>
        <v>0</v>
      </c>
      <c r="H713" s="28">
        <v>162327.675</v>
      </c>
      <c r="I713" s="18"/>
      <c r="J713" s="18"/>
      <c r="L713" s="16"/>
    </row>
    <row r="714">
      <c r="A714" s="17" t="s">
        <v>37</v>
      </c>
      <c r="B714" s="18" t="s">
        <v>769</v>
      </c>
      <c r="C714" s="19" t="s">
        <v>54</v>
      </c>
      <c r="D714" s="25" t="str">
        <f t="shared" si="1"/>
        <v>0</v>
      </c>
      <c r="E714" s="25" t="str">
        <f t="shared" si="11"/>
        <v>0</v>
      </c>
      <c r="F714" s="26" t="str">
        <f t="shared" si="12"/>
        <v>0</v>
      </c>
      <c r="G714" s="27" t="str">
        <f t="shared" si="13"/>
        <v>0</v>
      </c>
      <c r="H714" s="28">
        <v>161500.69789816</v>
      </c>
      <c r="I714" s="18"/>
      <c r="J714" s="18"/>
      <c r="L714" s="16"/>
    </row>
    <row r="715">
      <c r="A715" s="17" t="s">
        <v>37</v>
      </c>
      <c r="B715" s="18" t="s">
        <v>770</v>
      </c>
      <c r="C715" s="19" t="s">
        <v>54</v>
      </c>
      <c r="D715" s="25" t="str">
        <f t="shared" si="1"/>
        <v>0</v>
      </c>
      <c r="E715" s="25" t="str">
        <f t="shared" si="11"/>
        <v>0</v>
      </c>
      <c r="F715" s="26" t="str">
        <f t="shared" si="12"/>
        <v>0</v>
      </c>
      <c r="G715" s="27" t="str">
        <f t="shared" si="13"/>
        <v>0</v>
      </c>
      <c r="H715" s="28">
        <v>160841.065</v>
      </c>
      <c r="I715" s="18"/>
      <c r="J715" s="18"/>
      <c r="L715" s="16"/>
    </row>
    <row r="716">
      <c r="A716" s="17" t="s">
        <v>37</v>
      </c>
      <c r="B716" s="18" t="s">
        <v>771</v>
      </c>
      <c r="C716" s="19" t="s">
        <v>54</v>
      </c>
      <c r="D716" s="25" t="str">
        <f t="shared" si="1"/>
        <v>0</v>
      </c>
      <c r="E716" s="25" t="str">
        <f t="shared" si="11"/>
        <v>0</v>
      </c>
      <c r="F716" s="26" t="str">
        <f t="shared" si="12"/>
        <v>0</v>
      </c>
      <c r="G716" s="27" t="str">
        <f t="shared" si="13"/>
        <v>0</v>
      </c>
      <c r="H716" s="28">
        <v>157823.78999999998</v>
      </c>
      <c r="I716" s="18"/>
      <c r="J716" s="18"/>
      <c r="L716" s="16"/>
    </row>
    <row r="717">
      <c r="A717" s="17" t="s">
        <v>37</v>
      </c>
      <c r="B717" s="18" t="s">
        <v>772</v>
      </c>
      <c r="C717" s="19" t="s">
        <v>54</v>
      </c>
      <c r="D717" s="25" t="str">
        <f t="shared" si="1"/>
        <v>0</v>
      </c>
      <c r="E717" s="25" t="str">
        <f t="shared" si="11"/>
        <v>0</v>
      </c>
      <c r="F717" s="26" t="str">
        <f t="shared" si="12"/>
        <v>0</v>
      </c>
      <c r="G717" s="27" t="str">
        <f t="shared" si="13"/>
        <v>0</v>
      </c>
      <c r="H717" s="28">
        <v>156740.58638700002</v>
      </c>
      <c r="I717" s="18"/>
      <c r="J717" s="18"/>
      <c r="L717" s="16"/>
    </row>
    <row r="718">
      <c r="A718" s="17" t="s">
        <v>37</v>
      </c>
      <c r="B718" s="18" t="s">
        <v>773</v>
      </c>
      <c r="C718" s="19" t="s">
        <v>54</v>
      </c>
      <c r="D718" s="25" t="str">
        <f t="shared" si="1"/>
        <v>0</v>
      </c>
      <c r="E718" s="25" t="str">
        <f t="shared" si="11"/>
        <v>0</v>
      </c>
      <c r="F718" s="26" t="str">
        <f t="shared" si="12"/>
        <v>0</v>
      </c>
      <c r="G718" s="27" t="str">
        <f t="shared" si="13"/>
        <v>0</v>
      </c>
      <c r="H718" s="28">
        <v>156556.76625814</v>
      </c>
      <c r="I718" s="18"/>
      <c r="J718" s="18"/>
      <c r="L718" s="16"/>
    </row>
    <row r="719">
      <c r="A719" s="17" t="s">
        <v>37</v>
      </c>
      <c r="B719" s="18" t="s">
        <v>774</v>
      </c>
      <c r="C719" s="19" t="s">
        <v>54</v>
      </c>
      <c r="D719" s="25" t="str">
        <f t="shared" si="1"/>
        <v>0</v>
      </c>
      <c r="E719" s="25" t="str">
        <f t="shared" si="11"/>
        <v>0</v>
      </c>
      <c r="F719" s="26" t="str">
        <f t="shared" si="12"/>
        <v>0</v>
      </c>
      <c r="G719" s="27" t="str">
        <f t="shared" si="13"/>
        <v>0</v>
      </c>
      <c r="H719" s="28">
        <v>156147.332146104</v>
      </c>
      <c r="I719" s="18"/>
      <c r="J719" s="18"/>
      <c r="L719" s="16"/>
    </row>
    <row r="720">
      <c r="A720" s="17" t="s">
        <v>37</v>
      </c>
      <c r="B720" s="18" t="s">
        <v>775</v>
      </c>
      <c r="C720" s="19" t="s">
        <v>54</v>
      </c>
      <c r="D720" s="25" t="str">
        <f t="shared" si="1"/>
        <v>0</v>
      </c>
      <c r="E720" s="25" t="str">
        <f t="shared" si="11"/>
        <v>0</v>
      </c>
      <c r="F720" s="26" t="str">
        <f t="shared" si="12"/>
        <v>0</v>
      </c>
      <c r="G720" s="27" t="str">
        <f t="shared" si="13"/>
        <v>0</v>
      </c>
      <c r="H720" s="28">
        <v>154686.03</v>
      </c>
      <c r="I720" s="18"/>
      <c r="J720" s="18"/>
      <c r="L720" s="16"/>
    </row>
    <row r="721">
      <c r="A721" s="17" t="s">
        <v>37</v>
      </c>
      <c r="B721" s="18" t="s">
        <v>776</v>
      </c>
      <c r="C721" s="19" t="s">
        <v>54</v>
      </c>
      <c r="D721" s="25" t="str">
        <f t="shared" si="1"/>
        <v>0</v>
      </c>
      <c r="E721" s="25" t="str">
        <f t="shared" si="11"/>
        <v>0</v>
      </c>
      <c r="F721" s="26" t="str">
        <f t="shared" si="12"/>
        <v>0</v>
      </c>
      <c r="G721" s="27" t="str">
        <f t="shared" si="13"/>
        <v>0</v>
      </c>
      <c r="H721" s="28">
        <v>147731.459690602</v>
      </c>
      <c r="I721" s="18"/>
      <c r="J721" s="18"/>
      <c r="L721" s="16"/>
    </row>
    <row r="722">
      <c r="A722" s="17" t="s">
        <v>37</v>
      </c>
      <c r="B722" s="18" t="s">
        <v>777</v>
      </c>
      <c r="C722" s="19" t="s">
        <v>54</v>
      </c>
      <c r="D722" s="25" t="str">
        <f t="shared" si="1"/>
        <v>0</v>
      </c>
      <c r="E722" s="25" t="str">
        <f t="shared" si="11"/>
        <v>0</v>
      </c>
      <c r="F722" s="26" t="str">
        <f t="shared" si="12"/>
        <v>0</v>
      </c>
      <c r="G722" s="27" t="str">
        <f t="shared" si="13"/>
        <v>0</v>
      </c>
      <c r="H722" s="28">
        <v>145515.0</v>
      </c>
      <c r="I722" s="18"/>
      <c r="J722" s="18"/>
      <c r="L722" s="16"/>
    </row>
    <row r="723">
      <c r="A723" s="17" t="s">
        <v>37</v>
      </c>
      <c r="B723" s="18" t="s">
        <v>778</v>
      </c>
      <c r="C723" s="19" t="s">
        <v>54</v>
      </c>
      <c r="D723" s="25" t="str">
        <f t="shared" si="1"/>
        <v>0</v>
      </c>
      <c r="E723" s="25" t="str">
        <f t="shared" si="11"/>
        <v>0</v>
      </c>
      <c r="F723" s="26" t="str">
        <f t="shared" si="12"/>
        <v>0</v>
      </c>
      <c r="G723" s="27" t="str">
        <f t="shared" si="13"/>
        <v>0</v>
      </c>
      <c r="H723" s="28">
        <v>145188.624</v>
      </c>
      <c r="I723" s="18"/>
      <c r="J723" s="18"/>
      <c r="L723" s="16"/>
    </row>
    <row r="724">
      <c r="A724" s="17" t="s">
        <v>37</v>
      </c>
      <c r="B724" s="18" t="s">
        <v>779</v>
      </c>
      <c r="C724" s="19" t="s">
        <v>54</v>
      </c>
      <c r="D724" s="25" t="str">
        <f t="shared" si="1"/>
        <v>0</v>
      </c>
      <c r="E724" s="25" t="str">
        <f t="shared" si="11"/>
        <v>0</v>
      </c>
      <c r="F724" s="26" t="str">
        <f t="shared" si="12"/>
        <v>0</v>
      </c>
      <c r="G724" s="27" t="str">
        <f t="shared" si="13"/>
        <v>0</v>
      </c>
      <c r="H724" s="28">
        <v>144059.267489198</v>
      </c>
      <c r="I724" s="18"/>
      <c r="J724" s="18"/>
      <c r="L724" s="16"/>
    </row>
    <row r="725">
      <c r="A725" s="17" t="s">
        <v>37</v>
      </c>
      <c r="B725" s="18" t="s">
        <v>780</v>
      </c>
      <c r="C725" s="19" t="s">
        <v>54</v>
      </c>
      <c r="D725" s="25" t="str">
        <f t="shared" si="1"/>
        <v>0</v>
      </c>
      <c r="E725" s="25" t="str">
        <f t="shared" si="11"/>
        <v>0</v>
      </c>
      <c r="F725" s="26" t="str">
        <f t="shared" si="12"/>
        <v>0</v>
      </c>
      <c r="G725" s="27" t="str">
        <f t="shared" si="13"/>
        <v>0</v>
      </c>
      <c r="H725" s="28">
        <v>142942.833</v>
      </c>
      <c r="I725" s="18"/>
      <c r="J725" s="18"/>
      <c r="L725" s="16"/>
    </row>
    <row r="726">
      <c r="A726" s="17" t="s">
        <v>37</v>
      </c>
      <c r="B726" s="18" t="s">
        <v>781</v>
      </c>
      <c r="C726" s="19" t="s">
        <v>54</v>
      </c>
      <c r="D726" s="25" t="str">
        <f t="shared" si="1"/>
        <v>0</v>
      </c>
      <c r="E726" s="25" t="str">
        <f t="shared" si="11"/>
        <v>EVRAZ</v>
      </c>
      <c r="F726" s="26" t="str">
        <f t="shared" si="12"/>
        <v>EVRAZ PLC ORD USD1</v>
      </c>
      <c r="G726" s="27">
        <f t="shared" si="13"/>
        <v>138034</v>
      </c>
      <c r="H726" s="28">
        <v>138034.0</v>
      </c>
      <c r="I726" s="18"/>
      <c r="J726" s="18"/>
      <c r="L726" s="16"/>
    </row>
    <row r="727">
      <c r="A727" s="17" t="s">
        <v>37</v>
      </c>
      <c r="B727" s="18" t="s">
        <v>782</v>
      </c>
      <c r="C727" s="19" t="s">
        <v>54</v>
      </c>
      <c r="D727" s="25" t="str">
        <f t="shared" si="1"/>
        <v>0</v>
      </c>
      <c r="E727" s="25" t="str">
        <f t="shared" si="11"/>
        <v>0</v>
      </c>
      <c r="F727" s="26" t="str">
        <f t="shared" si="12"/>
        <v>0</v>
      </c>
      <c r="G727" s="27" t="str">
        <f t="shared" si="13"/>
        <v>0</v>
      </c>
      <c r="H727" s="28">
        <v>135872.835</v>
      </c>
      <c r="I727" s="18"/>
      <c r="J727" s="18"/>
      <c r="L727" s="16"/>
    </row>
    <row r="728">
      <c r="A728" s="17" t="s">
        <v>37</v>
      </c>
      <c r="B728" s="18" t="s">
        <v>783</v>
      </c>
      <c r="C728" s="19" t="s">
        <v>54</v>
      </c>
      <c r="D728" s="25" t="str">
        <f t="shared" si="1"/>
        <v>0</v>
      </c>
      <c r="E728" s="25" t="str">
        <f t="shared" si="11"/>
        <v>0</v>
      </c>
      <c r="F728" s="26" t="str">
        <f t="shared" si="12"/>
        <v>0</v>
      </c>
      <c r="G728" s="27" t="str">
        <f t="shared" si="13"/>
        <v>0</v>
      </c>
      <c r="H728" s="28">
        <v>134707.393759602</v>
      </c>
      <c r="I728" s="18"/>
      <c r="J728" s="18"/>
      <c r="L728" s="16"/>
    </row>
    <row r="729">
      <c r="A729" s="17" t="s">
        <v>37</v>
      </c>
      <c r="B729" s="18" t="s">
        <v>784</v>
      </c>
      <c r="C729" s="19" t="s">
        <v>54</v>
      </c>
      <c r="D729" s="25" t="str">
        <f t="shared" si="1"/>
        <v>0</v>
      </c>
      <c r="E729" s="25" t="str">
        <f t="shared" si="11"/>
        <v>0</v>
      </c>
      <c r="F729" s="26" t="str">
        <f t="shared" si="12"/>
        <v>0</v>
      </c>
      <c r="G729" s="27" t="str">
        <f t="shared" si="13"/>
        <v>0</v>
      </c>
      <c r="H729" s="28">
        <v>134685.378</v>
      </c>
      <c r="I729" s="18"/>
      <c r="J729" s="18"/>
      <c r="L729" s="16"/>
    </row>
    <row r="730">
      <c r="A730" s="17" t="s">
        <v>37</v>
      </c>
      <c r="B730" s="18" t="s">
        <v>785</v>
      </c>
      <c r="C730" s="19" t="s">
        <v>54</v>
      </c>
      <c r="D730" s="25" t="str">
        <f t="shared" si="1"/>
        <v>0</v>
      </c>
      <c r="E730" s="25" t="str">
        <f t="shared" si="11"/>
        <v>0</v>
      </c>
      <c r="F730" s="26" t="str">
        <f t="shared" si="12"/>
        <v>0</v>
      </c>
      <c r="G730" s="27" t="str">
        <f t="shared" si="13"/>
        <v>0</v>
      </c>
      <c r="H730" s="28">
        <v>130621.116</v>
      </c>
      <c r="I730" s="18"/>
      <c r="J730" s="18"/>
      <c r="L730" s="16"/>
    </row>
    <row r="731">
      <c r="A731" s="17" t="s">
        <v>37</v>
      </c>
      <c r="B731" s="18" t="s">
        <v>786</v>
      </c>
      <c r="C731" s="19" t="s">
        <v>54</v>
      </c>
      <c r="D731" s="25" t="str">
        <f t="shared" si="1"/>
        <v>0</v>
      </c>
      <c r="E731" s="25" t="str">
        <f t="shared" si="11"/>
        <v>0</v>
      </c>
      <c r="F731" s="26" t="str">
        <f t="shared" si="12"/>
        <v>0</v>
      </c>
      <c r="G731" s="27" t="str">
        <f t="shared" si="13"/>
        <v>0</v>
      </c>
      <c r="H731" s="28">
        <v>130100.23831584</v>
      </c>
      <c r="I731" s="18"/>
      <c r="J731" s="18"/>
      <c r="L731" s="16"/>
    </row>
    <row r="732">
      <c r="A732" s="17" t="s">
        <v>37</v>
      </c>
      <c r="B732" s="18" t="s">
        <v>787</v>
      </c>
      <c r="C732" s="19" t="s">
        <v>54</v>
      </c>
      <c r="D732" s="25" t="str">
        <f t="shared" si="1"/>
        <v>0</v>
      </c>
      <c r="E732" s="25" t="str">
        <f t="shared" si="11"/>
        <v>0</v>
      </c>
      <c r="F732" s="26" t="str">
        <f t="shared" si="12"/>
        <v>0</v>
      </c>
      <c r="G732" s="27" t="str">
        <f t="shared" si="13"/>
        <v>0</v>
      </c>
      <c r="H732" s="28">
        <v>128638.257613794</v>
      </c>
      <c r="I732" s="18"/>
      <c r="J732" s="18"/>
      <c r="L732" s="16"/>
    </row>
    <row r="733">
      <c r="A733" s="17" t="s">
        <v>37</v>
      </c>
      <c r="B733" s="18" t="s">
        <v>788</v>
      </c>
      <c r="C733" s="19" t="s">
        <v>54</v>
      </c>
      <c r="D733" s="25" t="str">
        <f t="shared" si="1"/>
        <v>0</v>
      </c>
      <c r="E733" s="25" t="str">
        <f t="shared" si="11"/>
        <v>0</v>
      </c>
      <c r="F733" s="26" t="str">
        <f t="shared" si="12"/>
        <v>0</v>
      </c>
      <c r="G733" s="27" t="str">
        <f t="shared" si="13"/>
        <v>0</v>
      </c>
      <c r="H733" s="28">
        <v>128432.28654256</v>
      </c>
      <c r="I733" s="18"/>
      <c r="J733" s="18"/>
      <c r="L733" s="16"/>
    </row>
    <row r="734">
      <c r="A734" s="17" t="s">
        <v>37</v>
      </c>
      <c r="B734" s="18" t="s">
        <v>789</v>
      </c>
      <c r="C734" s="19" t="s">
        <v>54</v>
      </c>
      <c r="D734" s="25" t="str">
        <f t="shared" si="1"/>
        <v>0</v>
      </c>
      <c r="E734" s="25" t="str">
        <f t="shared" si="11"/>
        <v>0</v>
      </c>
      <c r="F734" s="26" t="str">
        <f t="shared" si="12"/>
        <v>0</v>
      </c>
      <c r="G734" s="27" t="str">
        <f t="shared" si="13"/>
        <v>0</v>
      </c>
      <c r="H734" s="28">
        <v>128402.246138951</v>
      </c>
      <c r="I734" s="18"/>
      <c r="J734" s="18"/>
      <c r="L734" s="16"/>
    </row>
    <row r="735">
      <c r="A735" s="17" t="s">
        <v>37</v>
      </c>
      <c r="B735" s="18" t="s">
        <v>790</v>
      </c>
      <c r="C735" s="19" t="s">
        <v>54</v>
      </c>
      <c r="D735" s="25" t="str">
        <f t="shared" si="1"/>
        <v>0</v>
      </c>
      <c r="E735" s="25" t="str">
        <f t="shared" si="11"/>
        <v>0</v>
      </c>
      <c r="F735" s="26" t="str">
        <f t="shared" si="12"/>
        <v>0</v>
      </c>
      <c r="G735" s="27" t="str">
        <f t="shared" si="13"/>
        <v>0</v>
      </c>
      <c r="H735" s="28">
        <v>126696.062246252</v>
      </c>
      <c r="I735" s="18"/>
      <c r="J735" s="18"/>
      <c r="L735" s="16"/>
    </row>
    <row r="736">
      <c r="A736" s="17" t="s">
        <v>37</v>
      </c>
      <c r="B736" s="18" t="s">
        <v>791</v>
      </c>
      <c r="C736" s="19" t="s">
        <v>54</v>
      </c>
      <c r="D736" s="25" t="str">
        <f t="shared" si="1"/>
        <v>0</v>
      </c>
      <c r="E736" s="25" t="str">
        <f t="shared" si="11"/>
        <v>0</v>
      </c>
      <c r="F736" s="26" t="str">
        <f t="shared" si="12"/>
        <v>0</v>
      </c>
      <c r="G736" s="27" t="str">
        <f t="shared" si="13"/>
        <v>0</v>
      </c>
      <c r="H736" s="28">
        <v>124754.85</v>
      </c>
      <c r="I736" s="18"/>
      <c r="J736" s="18"/>
      <c r="L736" s="16"/>
    </row>
    <row r="737">
      <c r="A737" s="17" t="s">
        <v>37</v>
      </c>
      <c r="B737" s="18" t="s">
        <v>792</v>
      </c>
      <c r="C737" s="19" t="s">
        <v>54</v>
      </c>
      <c r="D737" s="25" t="str">
        <f t="shared" si="1"/>
        <v>0</v>
      </c>
      <c r="E737" s="25" t="str">
        <f t="shared" si="11"/>
        <v>0</v>
      </c>
      <c r="F737" s="26" t="str">
        <f t="shared" si="12"/>
        <v>0</v>
      </c>
      <c r="G737" s="27" t="str">
        <f t="shared" si="13"/>
        <v>0</v>
      </c>
      <c r="H737" s="28">
        <v>123237.595</v>
      </c>
      <c r="I737" s="18"/>
      <c r="J737" s="18"/>
      <c r="L737" s="16"/>
    </row>
    <row r="738">
      <c r="A738" s="17" t="s">
        <v>37</v>
      </c>
      <c r="B738" s="18" t="s">
        <v>793</v>
      </c>
      <c r="C738" s="19" t="s">
        <v>54</v>
      </c>
      <c r="D738" s="25" t="str">
        <f t="shared" si="1"/>
        <v>0</v>
      </c>
      <c r="E738" s="25" t="str">
        <f t="shared" si="11"/>
        <v>0</v>
      </c>
      <c r="F738" s="26" t="str">
        <f t="shared" si="12"/>
        <v>0</v>
      </c>
      <c r="G738" s="27" t="str">
        <f t="shared" si="13"/>
        <v>0</v>
      </c>
      <c r="H738" s="28">
        <v>121363.2</v>
      </c>
      <c r="I738" s="18"/>
      <c r="J738" s="18"/>
      <c r="L738" s="16"/>
    </row>
    <row r="739">
      <c r="A739" s="17" t="s">
        <v>37</v>
      </c>
      <c r="B739" s="18" t="s">
        <v>794</v>
      </c>
      <c r="C739" s="19" t="s">
        <v>54</v>
      </c>
      <c r="D739" s="25" t="str">
        <f t="shared" si="1"/>
        <v>0</v>
      </c>
      <c r="E739" s="25" t="str">
        <f t="shared" si="11"/>
        <v>0</v>
      </c>
      <c r="F739" s="26" t="str">
        <f t="shared" si="12"/>
        <v>0</v>
      </c>
      <c r="G739" s="27" t="str">
        <f t="shared" si="13"/>
        <v>0</v>
      </c>
      <c r="H739" s="28">
        <v>121150.0</v>
      </c>
      <c r="I739" s="18"/>
      <c r="J739" s="18"/>
      <c r="L739" s="16"/>
    </row>
    <row r="740">
      <c r="A740" s="17" t="s">
        <v>37</v>
      </c>
      <c r="B740" s="18" t="s">
        <v>795</v>
      </c>
      <c r="C740" s="19" t="s">
        <v>54</v>
      </c>
      <c r="D740" s="25" t="str">
        <f t="shared" si="1"/>
        <v>0</v>
      </c>
      <c r="E740" s="25" t="str">
        <f t="shared" si="11"/>
        <v>0</v>
      </c>
      <c r="F740" s="26" t="str">
        <f t="shared" si="12"/>
        <v>0</v>
      </c>
      <c r="G740" s="27" t="str">
        <f t="shared" si="13"/>
        <v>0</v>
      </c>
      <c r="H740" s="28">
        <v>117055.77600000001</v>
      </c>
      <c r="I740" s="18"/>
      <c r="J740" s="18"/>
      <c r="L740" s="16"/>
    </row>
    <row r="741">
      <c r="A741" s="17" t="s">
        <v>37</v>
      </c>
      <c r="B741" s="18" t="s">
        <v>796</v>
      </c>
      <c r="C741" s="19" t="s">
        <v>54</v>
      </c>
      <c r="D741" s="25" t="str">
        <f t="shared" si="1"/>
        <v>0</v>
      </c>
      <c r="E741" s="25" t="str">
        <f t="shared" si="11"/>
        <v>0</v>
      </c>
      <c r="F741" s="26" t="str">
        <f t="shared" si="12"/>
        <v>0</v>
      </c>
      <c r="G741" s="27" t="str">
        <f t="shared" si="13"/>
        <v>0</v>
      </c>
      <c r="H741" s="28">
        <v>112860.0</v>
      </c>
      <c r="I741" s="18"/>
      <c r="J741" s="18"/>
      <c r="L741" s="16"/>
    </row>
    <row r="742">
      <c r="A742" s="17" t="s">
        <v>37</v>
      </c>
      <c r="B742" s="18" t="s">
        <v>797</v>
      </c>
      <c r="C742" s="19" t="s">
        <v>54</v>
      </c>
      <c r="D742" s="25" t="str">
        <f t="shared" si="1"/>
        <v>0</v>
      </c>
      <c r="E742" s="25" t="str">
        <f t="shared" si="11"/>
        <v>0</v>
      </c>
      <c r="F742" s="26" t="str">
        <f t="shared" si="12"/>
        <v>0</v>
      </c>
      <c r="G742" s="27" t="str">
        <f t="shared" si="13"/>
        <v>0</v>
      </c>
      <c r="H742" s="28">
        <v>112652.72</v>
      </c>
      <c r="I742" s="18"/>
      <c r="J742" s="18"/>
      <c r="L742" s="16"/>
    </row>
    <row r="743">
      <c r="A743" s="17" t="s">
        <v>37</v>
      </c>
      <c r="B743" s="18" t="s">
        <v>798</v>
      </c>
      <c r="C743" s="19" t="s">
        <v>54</v>
      </c>
      <c r="D743" s="25" t="str">
        <f t="shared" si="1"/>
        <v>0</v>
      </c>
      <c r="E743" s="25" t="str">
        <f t="shared" si="11"/>
        <v>0</v>
      </c>
      <c r="F743" s="26" t="str">
        <f t="shared" si="12"/>
        <v>0</v>
      </c>
      <c r="G743" s="27" t="str">
        <f t="shared" si="13"/>
        <v>0</v>
      </c>
      <c r="H743" s="28">
        <v>112136.648</v>
      </c>
      <c r="I743" s="18"/>
      <c r="J743" s="18"/>
      <c r="L743" s="16"/>
    </row>
    <row r="744">
      <c r="A744" s="17" t="s">
        <v>37</v>
      </c>
      <c r="B744" s="18" t="s">
        <v>799</v>
      </c>
      <c r="C744" s="19" t="s">
        <v>54</v>
      </c>
      <c r="D744" s="25" t="str">
        <f t="shared" si="1"/>
        <v>0</v>
      </c>
      <c r="E744" s="25" t="str">
        <f t="shared" si="11"/>
        <v>0</v>
      </c>
      <c r="F744" s="26" t="str">
        <f t="shared" si="12"/>
        <v>0</v>
      </c>
      <c r="G744" s="27" t="str">
        <f t="shared" si="13"/>
        <v>0</v>
      </c>
      <c r="H744" s="28">
        <v>109790.470428797</v>
      </c>
      <c r="I744" s="18"/>
      <c r="J744" s="18"/>
      <c r="L744" s="16"/>
    </row>
    <row r="745">
      <c r="A745" s="17" t="s">
        <v>37</v>
      </c>
      <c r="B745" s="18" t="s">
        <v>800</v>
      </c>
      <c r="C745" s="19" t="s">
        <v>54</v>
      </c>
      <c r="D745" s="25" t="str">
        <f t="shared" si="1"/>
        <v>0</v>
      </c>
      <c r="E745" s="25" t="str">
        <f t="shared" si="11"/>
        <v>0</v>
      </c>
      <c r="F745" s="26" t="str">
        <f t="shared" si="12"/>
        <v>0</v>
      </c>
      <c r="G745" s="27" t="str">
        <f t="shared" si="13"/>
        <v>0</v>
      </c>
      <c r="H745" s="28">
        <v>105733.2</v>
      </c>
      <c r="I745" s="18"/>
      <c r="J745" s="18"/>
      <c r="L745" s="16"/>
    </row>
    <row r="746">
      <c r="A746" s="17" t="s">
        <v>37</v>
      </c>
      <c r="B746" s="18" t="s">
        <v>801</v>
      </c>
      <c r="C746" s="19" t="s">
        <v>54</v>
      </c>
      <c r="D746" s="25" t="str">
        <f t="shared" si="1"/>
        <v>0</v>
      </c>
      <c r="E746" s="25" t="str">
        <f t="shared" si="11"/>
        <v>0</v>
      </c>
      <c r="F746" s="26" t="str">
        <f t="shared" si="12"/>
        <v>0</v>
      </c>
      <c r="G746" s="27" t="str">
        <f t="shared" si="13"/>
        <v>0</v>
      </c>
      <c r="H746" s="28">
        <v>105356.174</v>
      </c>
      <c r="I746" s="18"/>
      <c r="J746" s="18"/>
      <c r="L746" s="16"/>
    </row>
    <row r="747">
      <c r="A747" s="17" t="s">
        <v>37</v>
      </c>
      <c r="B747" s="18" t="s">
        <v>802</v>
      </c>
      <c r="C747" s="19" t="s">
        <v>54</v>
      </c>
      <c r="D747" s="25" t="str">
        <f t="shared" si="1"/>
        <v>0</v>
      </c>
      <c r="E747" s="25" t="str">
        <f t="shared" si="11"/>
        <v>0</v>
      </c>
      <c r="F747" s="26" t="str">
        <f t="shared" si="12"/>
        <v>0</v>
      </c>
      <c r="G747" s="27" t="str">
        <f t="shared" si="13"/>
        <v>0</v>
      </c>
      <c r="H747" s="28">
        <v>104792.610852758</v>
      </c>
      <c r="I747" s="18"/>
      <c r="J747" s="18"/>
      <c r="L747" s="16"/>
    </row>
    <row r="748">
      <c r="A748" s="17" t="s">
        <v>37</v>
      </c>
      <c r="B748" s="18" t="s">
        <v>803</v>
      </c>
      <c r="C748" s="19" t="s">
        <v>54</v>
      </c>
      <c r="D748" s="25" t="str">
        <f t="shared" si="1"/>
        <v>0</v>
      </c>
      <c r="E748" s="25" t="str">
        <f t="shared" si="11"/>
        <v>0</v>
      </c>
      <c r="F748" s="26" t="str">
        <f t="shared" si="12"/>
        <v>0</v>
      </c>
      <c r="G748" s="27" t="str">
        <f t="shared" si="13"/>
        <v>0</v>
      </c>
      <c r="H748" s="28">
        <v>101247.386760804</v>
      </c>
      <c r="I748" s="18"/>
      <c r="J748" s="18"/>
      <c r="L748" s="16"/>
    </row>
    <row r="749">
      <c r="A749" s="17" t="s">
        <v>37</v>
      </c>
      <c r="B749" s="18" t="s">
        <v>804</v>
      </c>
      <c r="C749" s="19" t="s">
        <v>54</v>
      </c>
      <c r="D749" s="25" t="str">
        <f t="shared" si="1"/>
        <v>0</v>
      </c>
      <c r="E749" s="25" t="str">
        <f t="shared" si="11"/>
        <v>0</v>
      </c>
      <c r="F749" s="26" t="str">
        <f t="shared" si="12"/>
        <v>0</v>
      </c>
      <c r="G749" s="27" t="str">
        <f t="shared" si="13"/>
        <v>0</v>
      </c>
      <c r="H749" s="28">
        <v>98671.622626305</v>
      </c>
      <c r="I749" s="18"/>
      <c r="J749" s="18"/>
      <c r="L749" s="16"/>
    </row>
    <row r="750">
      <c r="A750" s="17" t="s">
        <v>37</v>
      </c>
      <c r="B750" s="18" t="s">
        <v>805</v>
      </c>
      <c r="C750" s="19" t="s">
        <v>54</v>
      </c>
      <c r="D750" s="25" t="str">
        <f t="shared" si="1"/>
        <v>0</v>
      </c>
      <c r="E750" s="25" t="str">
        <f t="shared" si="11"/>
        <v>AGL</v>
      </c>
      <c r="F750" s="26" t="str">
        <f t="shared" si="12"/>
        <v>AGL RESOURCES USD5</v>
      </c>
      <c r="G750" s="27">
        <f t="shared" si="13"/>
        <v>97951.83728</v>
      </c>
      <c r="H750" s="28">
        <v>97951.8372841434</v>
      </c>
      <c r="I750" s="18"/>
      <c r="J750" s="18"/>
      <c r="L750" s="16"/>
    </row>
    <row r="751">
      <c r="A751" s="17" t="s">
        <v>37</v>
      </c>
      <c r="B751" s="18" t="s">
        <v>806</v>
      </c>
      <c r="C751" s="19" t="s">
        <v>54</v>
      </c>
      <c r="D751" s="25" t="str">
        <f t="shared" si="1"/>
        <v>0</v>
      </c>
      <c r="E751" s="25" t="str">
        <f t="shared" si="11"/>
        <v>0</v>
      </c>
      <c r="F751" s="26" t="str">
        <f t="shared" si="12"/>
        <v>0</v>
      </c>
      <c r="G751" s="27" t="str">
        <f t="shared" si="13"/>
        <v>0</v>
      </c>
      <c r="H751" s="28">
        <v>97728.858</v>
      </c>
      <c r="I751" s="18"/>
      <c r="J751" s="18"/>
      <c r="L751" s="16"/>
    </row>
    <row r="752">
      <c r="A752" s="17" t="s">
        <v>37</v>
      </c>
      <c r="B752" s="18" t="s">
        <v>807</v>
      </c>
      <c r="C752" s="19" t="s">
        <v>54</v>
      </c>
      <c r="D752" s="25" t="str">
        <f t="shared" si="1"/>
        <v>0</v>
      </c>
      <c r="E752" s="25" t="str">
        <f t="shared" si="11"/>
        <v>0</v>
      </c>
      <c r="F752" s="26" t="str">
        <f t="shared" si="12"/>
        <v>0</v>
      </c>
      <c r="G752" s="27" t="str">
        <f t="shared" si="13"/>
        <v>0</v>
      </c>
      <c r="H752" s="28">
        <v>97632.36</v>
      </c>
      <c r="I752" s="18"/>
      <c r="J752" s="18"/>
      <c r="L752" s="16"/>
    </row>
    <row r="753">
      <c r="A753" s="17" t="s">
        <v>37</v>
      </c>
      <c r="B753" s="18" t="s">
        <v>808</v>
      </c>
      <c r="C753" s="19" t="s">
        <v>54</v>
      </c>
      <c r="D753" s="25" t="str">
        <f t="shared" si="1"/>
        <v>0</v>
      </c>
      <c r="E753" s="25" t="str">
        <f t="shared" si="11"/>
        <v>0</v>
      </c>
      <c r="F753" s="26" t="str">
        <f t="shared" si="12"/>
        <v>0</v>
      </c>
      <c r="G753" s="27" t="str">
        <f t="shared" si="13"/>
        <v>0</v>
      </c>
      <c r="H753" s="28">
        <v>96743.92</v>
      </c>
      <c r="I753" s="18"/>
      <c r="J753" s="18"/>
      <c r="L753" s="16"/>
    </row>
    <row r="754">
      <c r="A754" s="17" t="s">
        <v>37</v>
      </c>
      <c r="B754" s="18" t="s">
        <v>809</v>
      </c>
      <c r="C754" s="19" t="s">
        <v>54</v>
      </c>
      <c r="D754" s="25" t="str">
        <f t="shared" si="1"/>
        <v>0</v>
      </c>
      <c r="E754" s="25" t="str">
        <f t="shared" si="11"/>
        <v>0</v>
      </c>
      <c r="F754" s="26" t="str">
        <f t="shared" si="12"/>
        <v>0</v>
      </c>
      <c r="G754" s="27" t="str">
        <f t="shared" si="13"/>
        <v>0</v>
      </c>
      <c r="H754" s="28">
        <v>94832.3</v>
      </c>
      <c r="I754" s="18"/>
      <c r="J754" s="18"/>
      <c r="L754" s="16"/>
    </row>
    <row r="755">
      <c r="A755" s="17" t="s">
        <v>37</v>
      </c>
      <c r="B755" s="18" t="s">
        <v>810</v>
      </c>
      <c r="C755" s="19" t="s">
        <v>54</v>
      </c>
      <c r="D755" s="25" t="str">
        <f t="shared" si="1"/>
        <v>0</v>
      </c>
      <c r="E755" s="25" t="str">
        <f t="shared" si="11"/>
        <v>0</v>
      </c>
      <c r="F755" s="26" t="str">
        <f t="shared" si="12"/>
        <v>0</v>
      </c>
      <c r="G755" s="27" t="str">
        <f t="shared" si="13"/>
        <v>0</v>
      </c>
      <c r="H755" s="28">
        <v>88071.1969348834</v>
      </c>
      <c r="I755" s="18"/>
      <c r="J755" s="18"/>
      <c r="L755" s="16"/>
    </row>
    <row r="756">
      <c r="A756" s="17" t="s">
        <v>37</v>
      </c>
      <c r="B756" s="18" t="s">
        <v>811</v>
      </c>
      <c r="C756" s="19" t="s">
        <v>54</v>
      </c>
      <c r="D756" s="25" t="str">
        <f t="shared" si="1"/>
        <v>0</v>
      </c>
      <c r="E756" s="25" t="str">
        <f t="shared" si="11"/>
        <v>0</v>
      </c>
      <c r="F756" s="26" t="str">
        <f t="shared" si="12"/>
        <v>0</v>
      </c>
      <c r="G756" s="27" t="str">
        <f t="shared" si="13"/>
        <v>0</v>
      </c>
      <c r="H756" s="28">
        <v>87715.0</v>
      </c>
      <c r="I756" s="18"/>
      <c r="J756" s="18"/>
      <c r="L756" s="16"/>
    </row>
    <row r="757">
      <c r="A757" s="17" t="s">
        <v>37</v>
      </c>
      <c r="B757" s="18" t="s">
        <v>812</v>
      </c>
      <c r="C757" s="19" t="s">
        <v>54</v>
      </c>
      <c r="D757" s="25" t="str">
        <f t="shared" si="1"/>
        <v>0</v>
      </c>
      <c r="E757" s="25" t="str">
        <f t="shared" si="11"/>
        <v>0</v>
      </c>
      <c r="F757" s="26" t="str">
        <f t="shared" si="12"/>
        <v>0</v>
      </c>
      <c r="G757" s="27" t="str">
        <f t="shared" si="13"/>
        <v>0</v>
      </c>
      <c r="H757" s="28">
        <v>86623.325</v>
      </c>
      <c r="I757" s="18"/>
      <c r="J757" s="18"/>
      <c r="L757" s="16"/>
    </row>
    <row r="758">
      <c r="A758" s="17" t="s">
        <v>37</v>
      </c>
      <c r="B758" s="18" t="s">
        <v>813</v>
      </c>
      <c r="C758" s="19" t="s">
        <v>54</v>
      </c>
      <c r="D758" s="25" t="str">
        <f t="shared" si="1"/>
        <v>0</v>
      </c>
      <c r="E758" s="25" t="str">
        <f t="shared" si="11"/>
        <v>0</v>
      </c>
      <c r="F758" s="26" t="str">
        <f t="shared" si="12"/>
        <v>0</v>
      </c>
      <c r="G758" s="27" t="str">
        <f t="shared" si="13"/>
        <v>0</v>
      </c>
      <c r="H758" s="28">
        <v>81547.5</v>
      </c>
      <c r="I758" s="18"/>
      <c r="J758" s="18"/>
      <c r="L758" s="16"/>
    </row>
    <row r="759">
      <c r="A759" s="17" t="s">
        <v>37</v>
      </c>
      <c r="B759" s="18" t="s">
        <v>814</v>
      </c>
      <c r="C759" s="19" t="s">
        <v>54</v>
      </c>
      <c r="D759" s="25" t="str">
        <f t="shared" si="1"/>
        <v>0</v>
      </c>
      <c r="E759" s="25" t="str">
        <f t="shared" si="11"/>
        <v>0</v>
      </c>
      <c r="F759" s="26" t="str">
        <f t="shared" si="12"/>
        <v>0</v>
      </c>
      <c r="G759" s="27" t="str">
        <f t="shared" si="13"/>
        <v>0</v>
      </c>
      <c r="H759" s="28">
        <v>80433.92</v>
      </c>
      <c r="I759" s="18"/>
      <c r="J759" s="18"/>
      <c r="L759" s="16"/>
    </row>
    <row r="760">
      <c r="A760" s="17" t="s">
        <v>37</v>
      </c>
      <c r="B760" s="18" t="s">
        <v>815</v>
      </c>
      <c r="C760" s="19" t="s">
        <v>54</v>
      </c>
      <c r="D760" s="25" t="str">
        <f t="shared" si="1"/>
        <v>0</v>
      </c>
      <c r="E760" s="25" t="str">
        <f t="shared" si="11"/>
        <v>0</v>
      </c>
      <c r="F760" s="26" t="str">
        <f t="shared" si="12"/>
        <v>0</v>
      </c>
      <c r="G760" s="27" t="str">
        <f t="shared" si="13"/>
        <v>0</v>
      </c>
      <c r="H760" s="28">
        <v>80268.055</v>
      </c>
      <c r="I760" s="18"/>
      <c r="J760" s="18"/>
      <c r="L760" s="16"/>
    </row>
    <row r="761">
      <c r="A761" s="17" t="s">
        <v>37</v>
      </c>
      <c r="B761" s="18" t="s">
        <v>816</v>
      </c>
      <c r="C761" s="19" t="s">
        <v>54</v>
      </c>
      <c r="D761" s="25" t="str">
        <f t="shared" si="1"/>
        <v>0</v>
      </c>
      <c r="E761" s="25" t="str">
        <f t="shared" si="11"/>
        <v>0</v>
      </c>
      <c r="F761" s="26" t="str">
        <f t="shared" si="12"/>
        <v>0</v>
      </c>
      <c r="G761" s="27" t="str">
        <f t="shared" si="13"/>
        <v>0</v>
      </c>
      <c r="H761" s="28">
        <v>78691.5096159918</v>
      </c>
      <c r="I761" s="18"/>
      <c r="J761" s="18"/>
      <c r="L761" s="16"/>
    </row>
    <row r="762">
      <c r="A762" s="17" t="s">
        <v>37</v>
      </c>
      <c r="B762" s="18" t="s">
        <v>817</v>
      </c>
      <c r="C762" s="19" t="s">
        <v>54</v>
      </c>
      <c r="D762" s="25" t="str">
        <f t="shared" si="1"/>
        <v>0</v>
      </c>
      <c r="E762" s="25" t="str">
        <f t="shared" si="11"/>
        <v>0</v>
      </c>
      <c r="F762" s="26" t="str">
        <f t="shared" si="12"/>
        <v>0</v>
      </c>
      <c r="G762" s="27" t="str">
        <f t="shared" si="13"/>
        <v>0</v>
      </c>
      <c r="H762" s="28">
        <v>75135.375</v>
      </c>
      <c r="I762" s="18"/>
      <c r="J762" s="18"/>
      <c r="L762" s="16"/>
    </row>
    <row r="763">
      <c r="A763" s="17" t="s">
        <v>37</v>
      </c>
      <c r="B763" s="18" t="s">
        <v>818</v>
      </c>
      <c r="C763" s="19" t="s">
        <v>54</v>
      </c>
      <c r="D763" s="25" t="str">
        <f t="shared" si="1"/>
        <v>0</v>
      </c>
      <c r="E763" s="25" t="str">
        <f t="shared" si="11"/>
        <v>0</v>
      </c>
      <c r="F763" s="26" t="str">
        <f t="shared" si="12"/>
        <v>0</v>
      </c>
      <c r="G763" s="27" t="str">
        <f t="shared" si="13"/>
        <v>0</v>
      </c>
      <c r="H763" s="28">
        <v>74377.6</v>
      </c>
      <c r="I763" s="18"/>
      <c r="J763" s="18"/>
      <c r="L763" s="16"/>
    </row>
    <row r="764">
      <c r="A764" s="17" t="s">
        <v>37</v>
      </c>
      <c r="B764" s="18" t="s">
        <v>819</v>
      </c>
      <c r="C764" s="19" t="s">
        <v>54</v>
      </c>
      <c r="D764" s="25" t="str">
        <f t="shared" si="1"/>
        <v>0</v>
      </c>
      <c r="E764" s="25" t="str">
        <f t="shared" si="11"/>
        <v>0</v>
      </c>
      <c r="F764" s="26" t="str">
        <f t="shared" si="12"/>
        <v>0</v>
      </c>
      <c r="G764" s="27" t="str">
        <f t="shared" si="13"/>
        <v>0</v>
      </c>
      <c r="H764" s="28">
        <v>68071.677947208</v>
      </c>
      <c r="I764" s="18"/>
      <c r="J764" s="18"/>
      <c r="L764" s="16"/>
    </row>
    <row r="765">
      <c r="A765" s="17" t="s">
        <v>37</v>
      </c>
      <c r="B765" s="18" t="s">
        <v>820</v>
      </c>
      <c r="C765" s="19" t="s">
        <v>54</v>
      </c>
      <c r="D765" s="25" t="str">
        <f t="shared" si="1"/>
        <v>0</v>
      </c>
      <c r="E765" s="25" t="str">
        <f t="shared" si="11"/>
        <v>0</v>
      </c>
      <c r="F765" s="26" t="str">
        <f t="shared" si="12"/>
        <v>0</v>
      </c>
      <c r="G765" s="27" t="str">
        <f t="shared" si="13"/>
        <v>0</v>
      </c>
      <c r="H765" s="28">
        <v>67864.9056</v>
      </c>
      <c r="I765" s="18"/>
      <c r="J765" s="18"/>
      <c r="L765" s="16"/>
    </row>
    <row r="766">
      <c r="A766" s="17" t="s">
        <v>37</v>
      </c>
      <c r="B766" s="18" t="s">
        <v>821</v>
      </c>
      <c r="C766" s="19" t="s">
        <v>54</v>
      </c>
      <c r="D766" s="25" t="str">
        <f t="shared" si="1"/>
        <v>0</v>
      </c>
      <c r="E766" s="25" t="str">
        <f t="shared" si="11"/>
        <v>0</v>
      </c>
      <c r="F766" s="26" t="str">
        <f t="shared" si="12"/>
        <v>0</v>
      </c>
      <c r="G766" s="27" t="str">
        <f t="shared" si="13"/>
        <v>0</v>
      </c>
      <c r="H766" s="28">
        <v>66937.5</v>
      </c>
      <c r="I766" s="18"/>
      <c r="J766" s="18"/>
      <c r="L766" s="16"/>
    </row>
    <row r="767">
      <c r="A767" s="17" t="s">
        <v>37</v>
      </c>
      <c r="B767" s="18" t="s">
        <v>822</v>
      </c>
      <c r="C767" s="19" t="s">
        <v>54</v>
      </c>
      <c r="D767" s="25" t="str">
        <f t="shared" si="1"/>
        <v>0</v>
      </c>
      <c r="E767" s="25" t="str">
        <f t="shared" si="11"/>
        <v>0</v>
      </c>
      <c r="F767" s="26" t="str">
        <f t="shared" si="12"/>
        <v>0</v>
      </c>
      <c r="G767" s="27" t="str">
        <f t="shared" si="13"/>
        <v>0</v>
      </c>
      <c r="H767" s="28">
        <v>53961.59</v>
      </c>
      <c r="I767" s="18"/>
      <c r="J767" s="18"/>
      <c r="L767" s="16"/>
    </row>
    <row r="768">
      <c r="A768" s="17" t="s">
        <v>37</v>
      </c>
      <c r="B768" s="18" t="s">
        <v>823</v>
      </c>
      <c r="C768" s="19" t="s">
        <v>54</v>
      </c>
      <c r="D768" s="25" t="str">
        <f t="shared" si="1"/>
        <v>0</v>
      </c>
      <c r="E768" s="25" t="str">
        <f t="shared" si="11"/>
        <v>China Resources</v>
      </c>
      <c r="F768" s="26" t="str">
        <f t="shared" si="12"/>
        <v>CHINA RESOURCES ENTERPRISE LTD COMMON STOCK HKD 0</v>
      </c>
      <c r="G768" s="27">
        <f t="shared" si="13"/>
        <v>48433.58677</v>
      </c>
      <c r="H768" s="28">
        <v>48433.5867733868</v>
      </c>
      <c r="I768" s="18"/>
      <c r="J768" s="18"/>
      <c r="L768" s="16"/>
    </row>
    <row r="769">
      <c r="A769" s="17" t="s">
        <v>37</v>
      </c>
      <c r="B769" s="18" t="s">
        <v>824</v>
      </c>
      <c r="C769" s="19" t="s">
        <v>54</v>
      </c>
      <c r="D769" s="25" t="str">
        <f t="shared" si="1"/>
        <v>0</v>
      </c>
      <c r="E769" s="25" t="str">
        <f t="shared" si="11"/>
        <v>0</v>
      </c>
      <c r="F769" s="26" t="str">
        <f t="shared" si="12"/>
        <v>0</v>
      </c>
      <c r="G769" s="27" t="str">
        <f t="shared" si="13"/>
        <v>0</v>
      </c>
      <c r="H769" s="28">
        <v>47802.6404061675</v>
      </c>
      <c r="I769" s="18"/>
      <c r="J769" s="18"/>
      <c r="L769" s="16"/>
    </row>
    <row r="770">
      <c r="A770" s="17" t="s">
        <v>37</v>
      </c>
      <c r="B770" s="18" t="s">
        <v>825</v>
      </c>
      <c r="C770" s="19" t="s">
        <v>54</v>
      </c>
      <c r="D770" s="25" t="str">
        <f t="shared" si="1"/>
        <v>0</v>
      </c>
      <c r="E770" s="25" t="str">
        <f t="shared" si="11"/>
        <v>0</v>
      </c>
      <c r="F770" s="26" t="str">
        <f t="shared" si="12"/>
        <v>0</v>
      </c>
      <c r="G770" s="27" t="str">
        <f t="shared" si="13"/>
        <v>0</v>
      </c>
      <c r="H770" s="28">
        <v>44452.8</v>
      </c>
      <c r="I770" s="18"/>
      <c r="J770" s="18"/>
      <c r="L770" s="16"/>
    </row>
    <row r="771">
      <c r="A771" s="17" t="s">
        <v>37</v>
      </c>
      <c r="B771" s="18" t="s">
        <v>826</v>
      </c>
      <c r="C771" s="19" t="s">
        <v>54</v>
      </c>
      <c r="D771" s="25" t="str">
        <f t="shared" si="1"/>
        <v>0</v>
      </c>
      <c r="E771" s="25" t="str">
        <f t="shared" si="11"/>
        <v>0</v>
      </c>
      <c r="F771" s="26" t="str">
        <f t="shared" si="12"/>
        <v>0</v>
      </c>
      <c r="G771" s="27" t="str">
        <f t="shared" si="13"/>
        <v>0</v>
      </c>
      <c r="H771" s="28">
        <v>43368.0</v>
      </c>
      <c r="I771" s="18"/>
      <c r="J771" s="18"/>
      <c r="L771" s="16"/>
    </row>
    <row r="772">
      <c r="A772" s="17" t="s">
        <v>37</v>
      </c>
      <c r="B772" s="18" t="s">
        <v>827</v>
      </c>
      <c r="C772" s="19" t="s">
        <v>54</v>
      </c>
      <c r="D772" s="25" t="str">
        <f t="shared" si="1"/>
        <v>0</v>
      </c>
      <c r="E772" s="25" t="str">
        <f t="shared" si="11"/>
        <v>0</v>
      </c>
      <c r="F772" s="26" t="str">
        <f t="shared" si="12"/>
        <v>0</v>
      </c>
      <c r="G772" s="27" t="str">
        <f t="shared" si="13"/>
        <v>0</v>
      </c>
      <c r="H772" s="28">
        <v>40538.886</v>
      </c>
      <c r="I772" s="18"/>
      <c r="J772" s="18"/>
      <c r="L772" s="16"/>
    </row>
    <row r="773">
      <c r="A773" s="17" t="s">
        <v>37</v>
      </c>
      <c r="B773" s="18" t="s">
        <v>828</v>
      </c>
      <c r="C773" s="19" t="s">
        <v>54</v>
      </c>
      <c r="D773" s="25" t="str">
        <f t="shared" si="1"/>
        <v>0</v>
      </c>
      <c r="E773" s="25" t="str">
        <f t="shared" si="11"/>
        <v>0</v>
      </c>
      <c r="F773" s="26" t="str">
        <f t="shared" si="12"/>
        <v>0</v>
      </c>
      <c r="G773" s="27" t="str">
        <f t="shared" si="13"/>
        <v>0</v>
      </c>
      <c r="H773" s="28">
        <v>27800.0</v>
      </c>
      <c r="I773" s="18"/>
      <c r="J773" s="18"/>
      <c r="L773" s="16"/>
    </row>
    <row r="774">
      <c r="A774" s="17" t="s">
        <v>37</v>
      </c>
      <c r="B774" s="18" t="s">
        <v>829</v>
      </c>
      <c r="C774" s="19" t="s">
        <v>54</v>
      </c>
      <c r="D774" s="25" t="str">
        <f t="shared" si="1"/>
        <v>0</v>
      </c>
      <c r="E774" s="25" t="str">
        <f t="shared" si="11"/>
        <v>0</v>
      </c>
      <c r="F774" s="26" t="str">
        <f t="shared" si="12"/>
        <v>0</v>
      </c>
      <c r="G774" s="27" t="str">
        <f t="shared" si="13"/>
        <v>0</v>
      </c>
      <c r="H774" s="28">
        <v>12345.691</v>
      </c>
      <c r="I774" s="18"/>
      <c r="J774" s="18"/>
      <c r="L774" s="16"/>
    </row>
    <row r="775">
      <c r="A775" s="17" t="s">
        <v>37</v>
      </c>
      <c r="B775" s="18" t="s">
        <v>830</v>
      </c>
      <c r="C775" s="19" t="s">
        <v>54</v>
      </c>
      <c r="D775" s="25" t="str">
        <f t="shared" si="1"/>
        <v>0</v>
      </c>
      <c r="E775" s="25" t="str">
        <f t="shared" si="11"/>
        <v>0</v>
      </c>
      <c r="F775" s="26" t="str">
        <f t="shared" si="12"/>
        <v>0</v>
      </c>
      <c r="G775" s="27" t="str">
        <f t="shared" si="13"/>
        <v>0</v>
      </c>
      <c r="H775" s="28">
        <v>12121.12</v>
      </c>
      <c r="I775" s="18"/>
      <c r="J775" s="18"/>
      <c r="L775" s="16"/>
    </row>
    <row r="776">
      <c r="A776" s="17" t="s">
        <v>37</v>
      </c>
      <c r="B776" s="18" t="s">
        <v>831</v>
      </c>
      <c r="C776" s="19" t="s">
        <v>54</v>
      </c>
      <c r="D776" s="25" t="str">
        <f t="shared" si="1"/>
        <v>0</v>
      </c>
      <c r="E776" s="25" t="str">
        <f t="shared" si="11"/>
        <v>Nacco</v>
      </c>
      <c r="F776" s="26" t="str">
        <f t="shared" si="12"/>
        <v>CANACCORD GENUITY GROUP INC COMMON STOCK CAD 0</v>
      </c>
      <c r="G776" s="27">
        <f t="shared" si="13"/>
        <v>11506.65</v>
      </c>
      <c r="H776" s="28">
        <v>11506.65</v>
      </c>
      <c r="I776" s="18"/>
      <c r="J776" s="18"/>
      <c r="L776" s="16"/>
    </row>
    <row r="777">
      <c r="A777" s="17" t="s">
        <v>37</v>
      </c>
      <c r="B777" s="18" t="s">
        <v>832</v>
      </c>
      <c r="C777" s="19" t="s">
        <v>54</v>
      </c>
      <c r="D777" s="25" t="str">
        <f t="shared" si="1"/>
        <v>0</v>
      </c>
      <c r="E777" s="25" t="str">
        <f t="shared" si="11"/>
        <v>0</v>
      </c>
      <c r="F777" s="26" t="str">
        <f t="shared" si="12"/>
        <v>0</v>
      </c>
      <c r="G777" s="27" t="str">
        <f t="shared" si="13"/>
        <v>0</v>
      </c>
      <c r="H777" s="28">
        <v>9072.6244</v>
      </c>
      <c r="I777" s="18"/>
      <c r="J777" s="18"/>
      <c r="L777" s="16"/>
    </row>
    <row r="778">
      <c r="A778" s="17" t="s">
        <v>37</v>
      </c>
      <c r="B778" s="18" t="s">
        <v>833</v>
      </c>
      <c r="C778" s="19" t="s">
        <v>54</v>
      </c>
      <c r="D778" s="25" t="str">
        <f t="shared" si="1"/>
        <v>0</v>
      </c>
      <c r="E778" s="25" t="str">
        <f t="shared" si="11"/>
        <v>0</v>
      </c>
      <c r="F778" s="26" t="str">
        <f t="shared" si="12"/>
        <v>0</v>
      </c>
      <c r="G778" s="27" t="str">
        <f t="shared" si="13"/>
        <v>0</v>
      </c>
      <c r="H778" s="28">
        <v>8738.1</v>
      </c>
      <c r="I778" s="18"/>
      <c r="J778" s="18"/>
      <c r="L778" s="16"/>
    </row>
    <row r="779">
      <c r="A779" s="17" t="s">
        <v>37</v>
      </c>
      <c r="B779" s="18" t="s">
        <v>834</v>
      </c>
      <c r="C779" s="19" t="s">
        <v>54</v>
      </c>
      <c r="D779" s="25" t="str">
        <f t="shared" si="1"/>
        <v>0</v>
      </c>
      <c r="E779" s="25" t="str">
        <f t="shared" si="11"/>
        <v>0</v>
      </c>
      <c r="F779" s="26" t="str">
        <f t="shared" si="12"/>
        <v>0</v>
      </c>
      <c r="G779" s="27" t="str">
        <f t="shared" si="13"/>
        <v>0</v>
      </c>
      <c r="H779" s="28">
        <v>3942.2745</v>
      </c>
      <c r="I779" s="18"/>
      <c r="J779" s="18"/>
      <c r="L779" s="16"/>
    </row>
    <row r="780">
      <c r="A780" s="17" t="s">
        <v>37</v>
      </c>
      <c r="B780" s="18" t="s">
        <v>835</v>
      </c>
      <c r="C780" s="19" t="s">
        <v>54</v>
      </c>
      <c r="D780" s="25" t="str">
        <f t="shared" si="1"/>
        <v>0</v>
      </c>
      <c r="E780" s="25" t="str">
        <f t="shared" si="11"/>
        <v>0</v>
      </c>
      <c r="F780" s="26" t="str">
        <f t="shared" si="12"/>
        <v>0</v>
      </c>
      <c r="G780" s="27" t="str">
        <f t="shared" si="13"/>
        <v>0</v>
      </c>
      <c r="H780" s="28">
        <v>52.9393002775</v>
      </c>
      <c r="I780" s="18"/>
      <c r="J780" s="18"/>
      <c r="L780" s="16"/>
    </row>
    <row r="781">
      <c r="A781" s="17" t="s">
        <v>37</v>
      </c>
      <c r="B781" s="18" t="s">
        <v>836</v>
      </c>
      <c r="C781" s="19" t="s">
        <v>54</v>
      </c>
      <c r="D781" s="25" t="str">
        <f t="shared" si="1"/>
        <v>0</v>
      </c>
      <c r="E781" s="25" t="str">
        <f t="shared" si="11"/>
        <v>0</v>
      </c>
      <c r="F781" s="26" t="str">
        <f t="shared" si="12"/>
        <v>0</v>
      </c>
      <c r="G781" s="27" t="str">
        <f t="shared" si="13"/>
        <v>0</v>
      </c>
      <c r="H781" s="28">
        <v>0.0</v>
      </c>
      <c r="I781" s="18"/>
      <c r="J781" s="18"/>
      <c r="L781" s="16"/>
    </row>
    <row r="782">
      <c r="A782" s="33"/>
      <c r="B782" s="18"/>
      <c r="C782" s="16"/>
      <c r="D782" s="25"/>
      <c r="E782" s="25"/>
      <c r="F782" s="26"/>
      <c r="G782" s="27"/>
      <c r="H782" s="34"/>
      <c r="I782" s="35"/>
      <c r="J782" s="18"/>
      <c r="L782" s="16"/>
    </row>
    <row r="783">
      <c r="A783" s="33"/>
      <c r="B783" s="18"/>
      <c r="C783" s="16"/>
      <c r="D783" s="25"/>
      <c r="E783" s="25"/>
      <c r="F783" s="26"/>
      <c r="G783" s="27"/>
      <c r="H783" s="28"/>
      <c r="I783" s="35"/>
      <c r="J783" s="18"/>
      <c r="L783" s="16"/>
    </row>
    <row r="784">
      <c r="A784" s="33"/>
      <c r="B784" s="18"/>
      <c r="C784" s="16"/>
      <c r="D784" s="25"/>
      <c r="E784" s="25"/>
      <c r="F784" s="26"/>
      <c r="G784" s="27"/>
      <c r="H784" s="28"/>
      <c r="I784" s="35"/>
      <c r="J784" s="18"/>
      <c r="L784" s="16"/>
    </row>
    <row r="785">
      <c r="A785" s="33"/>
      <c r="B785" s="18"/>
      <c r="C785" s="16"/>
      <c r="D785" s="25"/>
      <c r="E785" s="25"/>
      <c r="F785" s="26"/>
      <c r="G785" s="27"/>
      <c r="H785" s="28"/>
      <c r="I785" s="35"/>
      <c r="J785" s="18"/>
      <c r="L785" s="16"/>
    </row>
    <row r="786">
      <c r="A786" s="33"/>
      <c r="B786" s="18"/>
      <c r="C786" s="16"/>
      <c r="D786" s="25"/>
      <c r="E786" s="25"/>
      <c r="F786" s="26"/>
      <c r="G786" s="27"/>
      <c r="H786" s="28"/>
      <c r="I786" s="35"/>
      <c r="J786" s="18"/>
      <c r="L786" s="16"/>
    </row>
    <row r="787">
      <c r="A787" s="33"/>
      <c r="B787" s="18"/>
      <c r="C787" s="16"/>
      <c r="D787" s="25"/>
      <c r="E787" s="25"/>
      <c r="F787" s="26"/>
      <c r="G787" s="27"/>
      <c r="H787" s="28"/>
      <c r="I787" s="35"/>
      <c r="J787" s="18"/>
      <c r="L787" s="16"/>
    </row>
    <row r="788">
      <c r="A788" s="33"/>
      <c r="B788" s="18"/>
      <c r="C788" s="16"/>
      <c r="D788" s="25"/>
      <c r="E788" s="25"/>
      <c r="F788" s="26"/>
      <c r="G788" s="27"/>
      <c r="H788" s="28"/>
      <c r="I788" s="35"/>
      <c r="J788" s="18"/>
      <c r="L788" s="16"/>
    </row>
    <row r="789">
      <c r="A789" s="33"/>
      <c r="B789" s="18"/>
      <c r="C789" s="16"/>
      <c r="D789" s="25"/>
      <c r="E789" s="25"/>
      <c r="F789" s="26"/>
      <c r="G789" s="27"/>
      <c r="H789" s="28"/>
      <c r="I789" s="35"/>
      <c r="J789" s="18"/>
      <c r="L789" s="16"/>
    </row>
    <row r="790">
      <c r="A790" s="33"/>
      <c r="B790" s="18"/>
      <c r="C790" s="16"/>
      <c r="D790" s="25"/>
      <c r="E790" s="25"/>
      <c r="F790" s="26"/>
      <c r="G790" s="27"/>
      <c r="H790" s="28"/>
      <c r="I790" s="35"/>
      <c r="J790" s="18"/>
      <c r="L790" s="16"/>
    </row>
    <row r="791">
      <c r="A791" s="33"/>
      <c r="B791" s="18"/>
      <c r="C791" s="16"/>
      <c r="D791" s="25"/>
      <c r="E791" s="25"/>
      <c r="F791" s="26"/>
      <c r="G791" s="27"/>
      <c r="H791" s="28"/>
      <c r="I791" s="35"/>
      <c r="J791" s="18"/>
      <c r="L791" s="16"/>
    </row>
    <row r="792">
      <c r="A792" s="33"/>
      <c r="B792" s="18"/>
      <c r="C792" s="16"/>
      <c r="D792" s="25"/>
      <c r="E792" s="25"/>
      <c r="F792" s="26"/>
      <c r="G792" s="27"/>
      <c r="H792" s="28"/>
      <c r="I792" s="35"/>
      <c r="J792" s="18"/>
      <c r="L792" s="16"/>
    </row>
    <row r="793">
      <c r="A793" s="33"/>
      <c r="B793" s="18"/>
      <c r="C793" s="16"/>
      <c r="D793" s="25"/>
      <c r="E793" s="25"/>
      <c r="F793" s="26"/>
      <c r="G793" s="27"/>
      <c r="H793" s="28"/>
      <c r="I793" s="35"/>
      <c r="J793" s="18"/>
      <c r="L793" s="16"/>
    </row>
    <row r="794">
      <c r="A794" s="33"/>
      <c r="B794" s="18"/>
      <c r="C794" s="16"/>
      <c r="D794" s="25"/>
      <c r="E794" s="25"/>
      <c r="F794" s="26"/>
      <c r="G794" s="27"/>
      <c r="H794" s="28"/>
      <c r="I794" s="35"/>
      <c r="J794" s="18"/>
      <c r="L794" s="16"/>
    </row>
    <row r="795">
      <c r="A795" s="33"/>
      <c r="B795" s="18"/>
      <c r="C795" s="16"/>
      <c r="D795" s="25"/>
      <c r="E795" s="25"/>
      <c r="F795" s="26"/>
      <c r="G795" s="27"/>
      <c r="H795" s="28"/>
      <c r="I795" s="35"/>
      <c r="J795" s="18"/>
      <c r="L795" s="16"/>
    </row>
    <row r="796">
      <c r="A796" s="33"/>
      <c r="B796" s="18"/>
      <c r="C796" s="16"/>
      <c r="D796" s="25"/>
      <c r="E796" s="25"/>
      <c r="F796" s="26"/>
      <c r="G796" s="27"/>
      <c r="H796" s="28"/>
      <c r="I796" s="35"/>
      <c r="J796" s="18"/>
      <c r="L796" s="16"/>
    </row>
    <row r="797">
      <c r="A797" s="33"/>
      <c r="B797" s="18"/>
      <c r="C797" s="16"/>
      <c r="D797" s="25"/>
      <c r="E797" s="25"/>
      <c r="F797" s="26"/>
      <c r="G797" s="27"/>
      <c r="H797" s="28"/>
      <c r="I797" s="35"/>
      <c r="J797" s="18"/>
      <c r="L797" s="16"/>
    </row>
    <row r="798">
      <c r="A798" s="33"/>
      <c r="B798" s="18"/>
      <c r="C798" s="16"/>
      <c r="D798" s="25"/>
      <c r="E798" s="25"/>
      <c r="F798" s="26"/>
      <c r="G798" s="27"/>
      <c r="H798" s="28"/>
      <c r="I798" s="35"/>
      <c r="J798" s="18"/>
      <c r="L798" s="16"/>
    </row>
    <row r="799">
      <c r="A799" s="33"/>
      <c r="B799" s="18"/>
      <c r="C799" s="16"/>
      <c r="D799" s="25"/>
      <c r="E799" s="25"/>
      <c r="F799" s="26"/>
      <c r="G799" s="27"/>
      <c r="H799" s="28"/>
      <c r="I799" s="35"/>
      <c r="J799" s="18"/>
      <c r="L799" s="16"/>
    </row>
    <row r="800">
      <c r="A800" s="33"/>
      <c r="B800" s="18"/>
      <c r="C800" s="16"/>
      <c r="D800" s="25"/>
      <c r="E800" s="25"/>
      <c r="F800" s="26"/>
      <c r="G800" s="27"/>
      <c r="H800" s="28"/>
      <c r="I800" s="35"/>
      <c r="J800" s="18"/>
      <c r="L800" s="16"/>
    </row>
    <row r="801">
      <c r="A801" s="33"/>
      <c r="B801" s="18"/>
      <c r="C801" s="16"/>
      <c r="D801" s="25"/>
      <c r="E801" s="25"/>
      <c r="F801" s="26"/>
      <c r="G801" s="27"/>
      <c r="H801" s="28"/>
      <c r="I801" s="35"/>
      <c r="J801" s="18"/>
      <c r="L801" s="16"/>
    </row>
    <row r="802">
      <c r="A802" s="33"/>
      <c r="B802" s="18"/>
      <c r="C802" s="16"/>
      <c r="D802" s="25"/>
      <c r="E802" s="25"/>
      <c r="F802" s="26"/>
      <c r="G802" s="27"/>
      <c r="H802" s="28"/>
      <c r="I802" s="35"/>
      <c r="J802" s="18"/>
      <c r="L802" s="16"/>
    </row>
    <row r="803">
      <c r="A803" s="33"/>
      <c r="B803" s="18"/>
      <c r="C803" s="16"/>
      <c r="D803" s="25"/>
      <c r="E803" s="25"/>
      <c r="F803" s="26"/>
      <c r="G803" s="27"/>
      <c r="H803" s="28"/>
      <c r="I803" s="35"/>
      <c r="J803" s="18"/>
      <c r="L803" s="16"/>
    </row>
    <row r="804">
      <c r="A804" s="33"/>
      <c r="B804" s="18"/>
      <c r="C804" s="16"/>
      <c r="D804" s="25"/>
      <c r="E804" s="25"/>
      <c r="F804" s="26"/>
      <c r="G804" s="27"/>
      <c r="H804" s="28"/>
      <c r="I804" s="35"/>
      <c r="J804" s="18"/>
      <c r="L804" s="16"/>
    </row>
    <row r="805">
      <c r="A805" s="33"/>
      <c r="B805" s="18"/>
      <c r="C805" s="16"/>
      <c r="D805" s="25"/>
      <c r="E805" s="25"/>
      <c r="F805" s="26"/>
      <c r="G805" s="27"/>
      <c r="H805" s="28"/>
      <c r="I805" s="35"/>
      <c r="J805" s="18"/>
      <c r="L805" s="16"/>
    </row>
    <row r="806">
      <c r="A806" s="33"/>
      <c r="B806" s="18"/>
      <c r="C806" s="16"/>
      <c r="D806" s="25"/>
      <c r="E806" s="25"/>
      <c r="F806" s="26"/>
      <c r="G806" s="27"/>
      <c r="H806" s="28"/>
      <c r="I806" s="35"/>
      <c r="J806" s="18"/>
      <c r="L806" s="16"/>
    </row>
    <row r="807">
      <c r="A807" s="33"/>
      <c r="B807" s="18"/>
      <c r="C807" s="16"/>
      <c r="D807" s="25"/>
      <c r="E807" s="25"/>
      <c r="F807" s="26"/>
      <c r="G807" s="27"/>
      <c r="H807" s="28"/>
      <c r="I807" s="35"/>
      <c r="J807" s="18"/>
      <c r="L807" s="16"/>
    </row>
    <row r="808">
      <c r="A808" s="33"/>
      <c r="B808" s="18"/>
      <c r="C808" s="16"/>
      <c r="D808" s="25"/>
      <c r="E808" s="25"/>
      <c r="F808" s="26"/>
      <c r="G808" s="27"/>
      <c r="H808" s="28"/>
      <c r="I808" s="35"/>
      <c r="J808" s="18"/>
      <c r="L808" s="16"/>
    </row>
    <row r="809">
      <c r="A809" s="33"/>
      <c r="B809" s="18"/>
      <c r="C809" s="16"/>
      <c r="D809" s="25"/>
      <c r="E809" s="25"/>
      <c r="F809" s="26"/>
      <c r="G809" s="27"/>
      <c r="H809" s="28"/>
      <c r="I809" s="35"/>
      <c r="J809" s="18"/>
      <c r="L809" s="16"/>
    </row>
    <row r="810">
      <c r="A810" s="33"/>
      <c r="B810" s="18"/>
      <c r="C810" s="16"/>
      <c r="D810" s="25"/>
      <c r="E810" s="25"/>
      <c r="F810" s="26"/>
      <c r="G810" s="27"/>
      <c r="H810" s="28"/>
      <c r="I810" s="35"/>
      <c r="J810" s="18"/>
      <c r="L810" s="16"/>
    </row>
    <row r="811">
      <c r="A811" s="33"/>
      <c r="B811" s="18"/>
      <c r="C811" s="16"/>
      <c r="D811" s="25"/>
      <c r="E811" s="25"/>
      <c r="F811" s="26"/>
      <c r="G811" s="27"/>
      <c r="H811" s="28"/>
      <c r="I811" s="35"/>
      <c r="J811" s="18"/>
      <c r="L811" s="16"/>
    </row>
    <row r="812">
      <c r="A812" s="33"/>
      <c r="B812" s="18"/>
      <c r="C812" s="16"/>
      <c r="D812" s="25"/>
      <c r="E812" s="25"/>
      <c r="F812" s="26"/>
      <c r="G812" s="27"/>
      <c r="H812" s="28"/>
      <c r="I812" s="35"/>
      <c r="J812" s="18"/>
      <c r="L812" s="16"/>
    </row>
    <row r="813">
      <c r="A813" s="33"/>
      <c r="B813" s="18"/>
      <c r="C813" s="16"/>
      <c r="D813" s="25"/>
      <c r="E813" s="25"/>
      <c r="F813" s="26"/>
      <c r="G813" s="27"/>
      <c r="H813" s="28"/>
      <c r="I813" s="35"/>
      <c r="J813" s="18"/>
      <c r="L813" s="16"/>
    </row>
    <row r="814">
      <c r="A814" s="33"/>
      <c r="B814" s="18"/>
      <c r="C814" s="16"/>
      <c r="D814" s="25"/>
      <c r="E814" s="25"/>
      <c r="F814" s="26"/>
      <c r="G814" s="27"/>
      <c r="H814" s="28"/>
      <c r="I814" s="35"/>
      <c r="J814" s="18"/>
      <c r="L814" s="16"/>
    </row>
    <row r="815">
      <c r="A815" s="33"/>
      <c r="B815" s="18"/>
      <c r="C815" s="16"/>
      <c r="D815" s="25"/>
      <c r="E815" s="25"/>
      <c r="F815" s="26"/>
      <c r="G815" s="27"/>
      <c r="H815" s="28"/>
      <c r="I815" s="35"/>
      <c r="J815" s="18"/>
      <c r="L815" s="16"/>
    </row>
    <row r="816">
      <c r="A816" s="33"/>
      <c r="B816" s="18"/>
      <c r="C816" s="16"/>
      <c r="D816" s="25"/>
      <c r="E816" s="25"/>
      <c r="F816" s="26"/>
      <c r="G816" s="27"/>
      <c r="H816" s="28"/>
      <c r="I816" s="35"/>
      <c r="J816" s="18"/>
      <c r="L816" s="16"/>
    </row>
    <row r="817">
      <c r="A817" s="33"/>
      <c r="B817" s="18"/>
      <c r="C817" s="16"/>
      <c r="D817" s="25"/>
      <c r="E817" s="25"/>
      <c r="F817" s="26"/>
      <c r="G817" s="27"/>
      <c r="H817" s="28"/>
      <c r="I817" s="35"/>
      <c r="J817" s="18"/>
      <c r="L817" s="16"/>
    </row>
    <row r="818">
      <c r="A818" s="33"/>
      <c r="B818" s="18"/>
      <c r="C818" s="16"/>
      <c r="D818" s="25"/>
      <c r="E818" s="25"/>
      <c r="F818" s="26"/>
      <c r="G818" s="27"/>
      <c r="H818" s="28"/>
      <c r="I818" s="35"/>
      <c r="J818" s="18"/>
      <c r="L818" s="16"/>
    </row>
    <row r="819">
      <c r="A819" s="33"/>
      <c r="B819" s="18"/>
      <c r="C819" s="16"/>
      <c r="D819" s="25"/>
      <c r="E819" s="25"/>
      <c r="F819" s="26"/>
      <c r="G819" s="27"/>
      <c r="H819" s="28"/>
      <c r="I819" s="35"/>
      <c r="J819" s="18"/>
      <c r="L819" s="16"/>
    </row>
    <row r="820">
      <c r="A820" s="33"/>
      <c r="B820" s="18"/>
      <c r="C820" s="16"/>
      <c r="D820" s="25"/>
      <c r="E820" s="25"/>
      <c r="F820" s="26"/>
      <c r="G820" s="27"/>
      <c r="H820" s="28"/>
      <c r="I820" s="35"/>
      <c r="J820" s="18"/>
      <c r="L820" s="16"/>
    </row>
    <row r="821">
      <c r="A821" s="33"/>
      <c r="B821" s="18"/>
      <c r="C821" s="16"/>
      <c r="D821" s="25"/>
      <c r="E821" s="25"/>
      <c r="F821" s="26"/>
      <c r="G821" s="27"/>
      <c r="H821" s="28"/>
      <c r="I821" s="35"/>
      <c r="J821" s="18"/>
      <c r="L821" s="16"/>
    </row>
    <row r="822">
      <c r="A822" s="33"/>
      <c r="B822" s="18"/>
      <c r="C822" s="16"/>
      <c r="D822" s="16"/>
      <c r="E822" s="16"/>
      <c r="F822" s="16"/>
      <c r="G822" s="18"/>
      <c r="H822" s="28"/>
      <c r="I822" s="35"/>
      <c r="J822" s="18"/>
      <c r="L822" s="16"/>
    </row>
    <row r="823">
      <c r="A823" s="33"/>
      <c r="B823" s="18"/>
      <c r="C823" s="16"/>
      <c r="D823" s="16"/>
      <c r="E823" s="16"/>
      <c r="F823" s="16"/>
      <c r="G823" s="18"/>
      <c r="H823" s="28"/>
      <c r="I823" s="35"/>
      <c r="J823" s="18"/>
      <c r="L823" s="16"/>
    </row>
    <row r="824">
      <c r="A824" s="33"/>
      <c r="B824" s="18"/>
      <c r="C824" s="16"/>
      <c r="D824" s="16"/>
      <c r="E824" s="16"/>
      <c r="F824" s="16"/>
      <c r="G824" s="18"/>
      <c r="H824" s="28"/>
      <c r="I824" s="35"/>
      <c r="J824" s="18"/>
      <c r="L824" s="16"/>
    </row>
    <row r="825">
      <c r="A825" s="33"/>
      <c r="B825" s="18"/>
      <c r="C825" s="16"/>
      <c r="D825" s="16"/>
      <c r="E825" s="16"/>
      <c r="F825" s="16"/>
      <c r="G825" s="18"/>
      <c r="H825" s="28"/>
      <c r="I825" s="35"/>
      <c r="J825" s="18"/>
      <c r="L825" s="16"/>
    </row>
    <row r="826">
      <c r="A826" s="33"/>
      <c r="B826" s="18"/>
      <c r="C826" s="16"/>
      <c r="D826" s="16"/>
      <c r="E826" s="16"/>
      <c r="F826" s="16"/>
      <c r="G826" s="18"/>
      <c r="H826" s="28"/>
      <c r="I826" s="35"/>
      <c r="J826" s="18"/>
      <c r="L826" s="16"/>
    </row>
    <row r="827">
      <c r="A827" s="33"/>
      <c r="B827" s="18"/>
      <c r="C827" s="16"/>
      <c r="D827" s="16"/>
      <c r="E827" s="16"/>
      <c r="F827" s="16"/>
      <c r="G827" s="18"/>
      <c r="H827" s="28"/>
      <c r="I827" s="35"/>
      <c r="J827" s="18"/>
      <c r="L827" s="16"/>
    </row>
    <row r="828">
      <c r="A828" s="33"/>
      <c r="B828" s="18"/>
      <c r="C828" s="16"/>
      <c r="D828" s="16"/>
      <c r="E828" s="16"/>
      <c r="F828" s="16"/>
      <c r="G828" s="18"/>
      <c r="H828" s="28"/>
      <c r="I828" s="35"/>
      <c r="J828" s="18"/>
      <c r="L828" s="16"/>
    </row>
    <row r="829">
      <c r="A829" s="33"/>
      <c r="B829" s="18"/>
      <c r="C829" s="16"/>
      <c r="D829" s="16"/>
      <c r="E829" s="16"/>
      <c r="F829" s="16"/>
      <c r="G829" s="18"/>
      <c r="H829" s="28"/>
      <c r="I829" s="35"/>
      <c r="J829" s="18"/>
      <c r="L829" s="16"/>
    </row>
    <row r="830">
      <c r="A830" s="33"/>
      <c r="B830" s="18"/>
      <c r="C830" s="16"/>
      <c r="D830" s="16"/>
      <c r="E830" s="16"/>
      <c r="F830" s="16"/>
      <c r="G830" s="18"/>
      <c r="H830" s="28"/>
      <c r="I830" s="35"/>
      <c r="J830" s="18"/>
      <c r="L830" s="16"/>
    </row>
    <row r="831">
      <c r="A831" s="33"/>
      <c r="B831" s="18"/>
      <c r="C831" s="16"/>
      <c r="D831" s="16"/>
      <c r="E831" s="16"/>
      <c r="F831" s="16"/>
      <c r="G831" s="18"/>
      <c r="H831" s="28"/>
      <c r="I831" s="35"/>
      <c r="J831" s="18"/>
      <c r="L831" s="16"/>
    </row>
    <row r="832">
      <c r="A832" s="33"/>
      <c r="B832" s="18"/>
      <c r="C832" s="16"/>
      <c r="D832" s="16"/>
      <c r="E832" s="16"/>
      <c r="F832" s="16"/>
      <c r="G832" s="18"/>
      <c r="H832" s="28"/>
      <c r="I832" s="35"/>
      <c r="J832" s="18"/>
      <c r="L832" s="16"/>
    </row>
    <row r="833">
      <c r="A833" s="33"/>
      <c r="B833" s="18"/>
      <c r="C833" s="16"/>
      <c r="D833" s="16"/>
      <c r="E833" s="16"/>
      <c r="F833" s="16"/>
      <c r="G833" s="18"/>
      <c r="H833" s="28"/>
      <c r="I833" s="35"/>
      <c r="J833" s="18"/>
      <c r="L833" s="16"/>
    </row>
    <row r="834">
      <c r="A834" s="33"/>
      <c r="B834" s="18"/>
      <c r="C834" s="16"/>
      <c r="D834" s="16"/>
      <c r="E834" s="16"/>
      <c r="F834" s="16"/>
      <c r="G834" s="18"/>
      <c r="H834" s="28"/>
      <c r="I834" s="35"/>
      <c r="J834" s="18"/>
      <c r="L834" s="16"/>
    </row>
    <row r="835">
      <c r="A835" s="33"/>
      <c r="B835" s="18"/>
      <c r="C835" s="16"/>
      <c r="D835" s="16"/>
      <c r="E835" s="16"/>
      <c r="F835" s="16"/>
      <c r="G835" s="18"/>
      <c r="H835" s="28"/>
      <c r="I835" s="35"/>
      <c r="J835" s="18"/>
      <c r="L835" s="16"/>
    </row>
    <row r="836">
      <c r="A836" s="33"/>
      <c r="B836" s="18"/>
      <c r="C836" s="16"/>
      <c r="D836" s="16"/>
      <c r="E836" s="16"/>
      <c r="F836" s="16"/>
      <c r="G836" s="18"/>
      <c r="H836" s="28"/>
      <c r="I836" s="35"/>
      <c r="J836" s="18"/>
      <c r="L836" s="16"/>
    </row>
    <row r="837">
      <c r="A837" s="33"/>
      <c r="B837" s="18"/>
      <c r="C837" s="16"/>
      <c r="D837" s="16"/>
      <c r="E837" s="16"/>
      <c r="F837" s="16"/>
      <c r="G837" s="18"/>
      <c r="H837" s="28"/>
      <c r="I837" s="35"/>
      <c r="J837" s="18"/>
      <c r="L837" s="16"/>
    </row>
    <row r="838">
      <c r="A838" s="33"/>
      <c r="B838" s="18"/>
      <c r="C838" s="16"/>
      <c r="D838" s="16"/>
      <c r="E838" s="16"/>
      <c r="F838" s="16"/>
      <c r="G838" s="18"/>
      <c r="H838" s="28"/>
      <c r="I838" s="35"/>
      <c r="J838" s="18"/>
      <c r="L838" s="16"/>
    </row>
    <row r="839">
      <c r="A839" s="33"/>
      <c r="B839" s="18"/>
      <c r="C839" s="16"/>
      <c r="D839" s="16"/>
      <c r="E839" s="16"/>
      <c r="F839" s="16"/>
      <c r="G839" s="18"/>
      <c r="H839" s="28"/>
      <c r="I839" s="35"/>
      <c r="J839" s="18"/>
      <c r="L839" s="16"/>
    </row>
    <row r="840">
      <c r="A840" s="33"/>
      <c r="B840" s="18"/>
      <c r="C840" s="16"/>
      <c r="D840" s="16"/>
      <c r="E840" s="16"/>
      <c r="F840" s="16"/>
      <c r="G840" s="18"/>
      <c r="H840" s="28"/>
      <c r="I840" s="35"/>
      <c r="J840" s="18"/>
      <c r="L840" s="16"/>
    </row>
    <row r="841">
      <c r="A841" s="33"/>
      <c r="B841" s="18"/>
      <c r="C841" s="16"/>
      <c r="D841" s="16"/>
      <c r="E841" s="16"/>
      <c r="F841" s="16"/>
      <c r="G841" s="18"/>
      <c r="H841" s="28"/>
      <c r="I841" s="35"/>
      <c r="J841" s="18"/>
      <c r="L841" s="16"/>
    </row>
    <row r="842">
      <c r="A842" s="33"/>
      <c r="B842" s="18"/>
      <c r="C842" s="16"/>
      <c r="D842" s="16"/>
      <c r="E842" s="16"/>
      <c r="F842" s="16"/>
      <c r="G842" s="18"/>
      <c r="H842" s="28"/>
      <c r="I842" s="35"/>
      <c r="J842" s="18"/>
      <c r="L842" s="16"/>
    </row>
    <row r="843">
      <c r="A843" s="33"/>
      <c r="B843" s="18"/>
      <c r="C843" s="16"/>
      <c r="D843" s="16"/>
      <c r="E843" s="16"/>
      <c r="F843" s="16"/>
      <c r="G843" s="18"/>
      <c r="H843" s="28"/>
      <c r="I843" s="35"/>
      <c r="J843" s="18"/>
      <c r="L843" s="16"/>
    </row>
    <row r="844">
      <c r="A844" s="33"/>
      <c r="B844" s="18"/>
      <c r="C844" s="16"/>
      <c r="D844" s="16"/>
      <c r="E844" s="16"/>
      <c r="F844" s="16"/>
      <c r="G844" s="18"/>
      <c r="H844" s="28"/>
      <c r="I844" s="35"/>
      <c r="J844" s="18"/>
      <c r="L844" s="16"/>
    </row>
    <row r="845">
      <c r="A845" s="33"/>
      <c r="B845" s="18"/>
      <c r="C845" s="16"/>
      <c r="D845" s="16"/>
      <c r="E845" s="16"/>
      <c r="F845" s="16"/>
      <c r="G845" s="18"/>
      <c r="H845" s="28"/>
      <c r="I845" s="35"/>
      <c r="J845" s="18"/>
      <c r="L845" s="16"/>
    </row>
    <row r="846">
      <c r="A846" s="33"/>
      <c r="B846" s="18"/>
      <c r="C846" s="16"/>
      <c r="D846" s="16"/>
      <c r="E846" s="16"/>
      <c r="F846" s="16"/>
      <c r="G846" s="18"/>
      <c r="H846" s="28"/>
      <c r="I846" s="35"/>
      <c r="J846" s="18"/>
      <c r="L846" s="16"/>
    </row>
    <row r="847">
      <c r="A847" s="19"/>
      <c r="B847" s="18"/>
      <c r="C847" s="18"/>
      <c r="D847" s="18"/>
      <c r="E847" s="18"/>
      <c r="F847" s="18"/>
      <c r="G847" s="18"/>
      <c r="H847" s="36"/>
      <c r="I847" s="15"/>
      <c r="J847" s="16"/>
      <c r="L847" s="16"/>
    </row>
    <row r="848">
      <c r="A848" s="19"/>
      <c r="B848" s="18"/>
      <c r="C848" s="18"/>
      <c r="D848" s="18"/>
      <c r="E848" s="18"/>
      <c r="F848" s="18"/>
      <c r="G848" s="18"/>
      <c r="H848" s="37"/>
      <c r="I848" s="15"/>
      <c r="J848" s="16"/>
      <c r="L848" s="16"/>
    </row>
    <row r="849">
      <c r="A849" s="19"/>
      <c r="B849" s="18"/>
      <c r="C849" s="18"/>
      <c r="D849" s="18"/>
      <c r="E849" s="18"/>
      <c r="F849" s="18"/>
      <c r="G849" s="18"/>
      <c r="H849" s="37"/>
      <c r="I849" s="15"/>
      <c r="J849" s="16"/>
      <c r="L849" s="16"/>
    </row>
    <row r="850">
      <c r="A850" s="19"/>
      <c r="B850" s="18"/>
      <c r="C850" s="18"/>
      <c r="D850" s="18"/>
      <c r="E850" s="18"/>
      <c r="F850" s="18"/>
      <c r="G850" s="18"/>
      <c r="H850" s="37"/>
      <c r="I850" s="15"/>
      <c r="J850" s="16"/>
      <c r="L850" s="16"/>
    </row>
    <row r="851">
      <c r="A851" s="19"/>
      <c r="B851" s="18"/>
      <c r="C851" s="18"/>
      <c r="D851" s="18"/>
      <c r="E851" s="18"/>
      <c r="F851" s="18"/>
      <c r="G851" s="18"/>
      <c r="H851" s="37"/>
      <c r="I851" s="15"/>
      <c r="J851" s="16"/>
      <c r="L851" s="16"/>
    </row>
    <row r="852">
      <c r="A852" s="19"/>
      <c r="B852" s="18"/>
      <c r="C852" s="18"/>
      <c r="D852" s="18"/>
      <c r="E852" s="18"/>
      <c r="F852" s="18"/>
      <c r="G852" s="18"/>
      <c r="H852" s="37"/>
      <c r="I852" s="15"/>
      <c r="J852" s="16"/>
      <c r="L852" s="16"/>
    </row>
    <row r="853">
      <c r="A853" s="19"/>
      <c r="B853" s="18"/>
      <c r="C853" s="18"/>
      <c r="D853" s="18"/>
      <c r="E853" s="18"/>
      <c r="F853" s="18"/>
      <c r="G853" s="18"/>
      <c r="H853" s="37"/>
      <c r="I853" s="15"/>
      <c r="J853" s="16"/>
      <c r="L853" s="16"/>
    </row>
    <row r="854">
      <c r="A854" s="19"/>
      <c r="B854" s="18"/>
      <c r="C854" s="18"/>
      <c r="D854" s="18"/>
      <c r="E854" s="18"/>
      <c r="F854" s="18"/>
      <c r="G854" s="18"/>
      <c r="H854" s="37"/>
      <c r="I854" s="15"/>
      <c r="J854" s="16"/>
      <c r="L854" s="16"/>
    </row>
    <row r="855">
      <c r="A855" s="19"/>
      <c r="B855" s="18"/>
      <c r="C855" s="18"/>
      <c r="D855" s="18"/>
      <c r="E855" s="18"/>
      <c r="F855" s="18"/>
      <c r="G855" s="18"/>
      <c r="H855" s="37"/>
      <c r="I855" s="15"/>
      <c r="J855" s="16"/>
      <c r="L855" s="16"/>
    </row>
    <row r="856">
      <c r="A856" s="19"/>
      <c r="B856" s="18"/>
      <c r="C856" s="18"/>
      <c r="D856" s="18"/>
      <c r="E856" s="18"/>
      <c r="F856" s="18"/>
      <c r="G856" s="18"/>
      <c r="H856" s="37"/>
      <c r="I856" s="15"/>
      <c r="J856" s="16"/>
      <c r="L856" s="16"/>
    </row>
    <row r="857">
      <c r="A857" s="19"/>
      <c r="B857" s="18"/>
      <c r="C857" s="18"/>
      <c r="D857" s="18"/>
      <c r="E857" s="18"/>
      <c r="F857" s="18"/>
      <c r="G857" s="18"/>
      <c r="H857" s="37"/>
      <c r="I857" s="15"/>
      <c r="J857" s="16"/>
      <c r="L857" s="16"/>
    </row>
    <row r="858">
      <c r="A858" s="19"/>
      <c r="B858" s="18"/>
      <c r="C858" s="18"/>
      <c r="D858" s="18"/>
      <c r="E858" s="18"/>
      <c r="F858" s="18"/>
      <c r="G858" s="18"/>
      <c r="H858" s="37"/>
      <c r="I858" s="15"/>
      <c r="J858" s="16"/>
      <c r="L858" s="16"/>
    </row>
    <row r="859">
      <c r="A859" s="19"/>
      <c r="B859" s="18"/>
      <c r="C859" s="18"/>
      <c r="D859" s="18"/>
      <c r="E859" s="18"/>
      <c r="F859" s="18"/>
      <c r="G859" s="18"/>
      <c r="H859" s="37"/>
      <c r="I859" s="15"/>
      <c r="J859" s="16"/>
      <c r="L859" s="16"/>
    </row>
    <row r="860">
      <c r="A860" s="19"/>
      <c r="B860" s="18"/>
      <c r="C860" s="18"/>
      <c r="D860" s="18"/>
      <c r="E860" s="18"/>
      <c r="F860" s="18"/>
      <c r="G860" s="18"/>
      <c r="H860" s="37"/>
      <c r="I860" s="15"/>
      <c r="J860" s="16"/>
      <c r="L860" s="16"/>
    </row>
    <row r="861">
      <c r="A861" s="19"/>
      <c r="B861" s="18"/>
      <c r="C861" s="18"/>
      <c r="D861" s="18"/>
      <c r="E861" s="18"/>
      <c r="F861" s="18"/>
      <c r="G861" s="18"/>
      <c r="H861" s="37"/>
      <c r="I861" s="15"/>
      <c r="J861" s="16"/>
      <c r="L861" s="16"/>
    </row>
    <row r="862">
      <c r="A862" s="19"/>
      <c r="B862" s="18"/>
      <c r="C862" s="18"/>
      <c r="D862" s="18"/>
      <c r="E862" s="18"/>
      <c r="F862" s="18"/>
      <c r="G862" s="18"/>
      <c r="H862" s="37"/>
      <c r="I862" s="15"/>
      <c r="J862" s="16"/>
      <c r="L862" s="16"/>
    </row>
    <row r="863">
      <c r="A863" s="19"/>
      <c r="B863" s="18"/>
      <c r="C863" s="18"/>
      <c r="D863" s="18"/>
      <c r="E863" s="18"/>
      <c r="F863" s="18"/>
      <c r="G863" s="18"/>
      <c r="H863" s="37"/>
      <c r="I863" s="15"/>
      <c r="J863" s="16"/>
      <c r="L863" s="16"/>
    </row>
    <row r="864">
      <c r="A864" s="19"/>
      <c r="B864" s="18"/>
      <c r="C864" s="18"/>
      <c r="D864" s="18"/>
      <c r="E864" s="18"/>
      <c r="F864" s="18"/>
      <c r="G864" s="18"/>
      <c r="H864" s="37"/>
      <c r="I864" s="15"/>
      <c r="J864" s="16"/>
      <c r="L864" s="16"/>
    </row>
    <row r="865">
      <c r="A865" s="19"/>
      <c r="B865" s="18"/>
      <c r="C865" s="18"/>
      <c r="D865" s="18"/>
      <c r="E865" s="18"/>
      <c r="F865" s="18"/>
      <c r="G865" s="18"/>
      <c r="H865" s="37"/>
      <c r="I865" s="15"/>
      <c r="J865" s="16"/>
      <c r="L865" s="16"/>
    </row>
    <row r="866">
      <c r="A866" s="19"/>
      <c r="B866" s="18"/>
      <c r="C866" s="18"/>
      <c r="D866" s="18"/>
      <c r="E866" s="18"/>
      <c r="F866" s="18"/>
      <c r="G866" s="18"/>
      <c r="H866" s="37"/>
      <c r="I866" s="15"/>
      <c r="J866" s="16"/>
      <c r="L866" s="16"/>
    </row>
    <row r="867">
      <c r="A867" s="19"/>
      <c r="B867" s="18"/>
      <c r="C867" s="18"/>
      <c r="D867" s="18"/>
      <c r="E867" s="18"/>
      <c r="F867" s="18"/>
      <c r="G867" s="18"/>
      <c r="H867" s="37"/>
      <c r="I867" s="15"/>
      <c r="J867" s="16"/>
      <c r="L867" s="16"/>
    </row>
    <row r="868">
      <c r="A868" s="19"/>
      <c r="B868" s="18"/>
      <c r="C868" s="18"/>
      <c r="D868" s="18"/>
      <c r="E868" s="18"/>
      <c r="F868" s="18"/>
      <c r="G868" s="18"/>
      <c r="H868" s="37"/>
      <c r="I868" s="15"/>
      <c r="J868" s="16"/>
      <c r="L868" s="16"/>
    </row>
    <row r="869">
      <c r="A869" s="19"/>
      <c r="B869" s="18"/>
      <c r="C869" s="18"/>
      <c r="D869" s="18"/>
      <c r="E869" s="18"/>
      <c r="F869" s="18"/>
      <c r="G869" s="18"/>
      <c r="H869" s="37"/>
      <c r="I869" s="15"/>
      <c r="J869" s="16"/>
      <c r="L869" s="16"/>
    </row>
    <row r="870">
      <c r="A870" s="19"/>
      <c r="B870" s="18"/>
      <c r="C870" s="18"/>
      <c r="D870" s="18"/>
      <c r="E870" s="18"/>
      <c r="F870" s="18"/>
      <c r="G870" s="18"/>
      <c r="H870" s="37"/>
      <c r="I870" s="15"/>
      <c r="J870" s="16"/>
      <c r="L870" s="16"/>
    </row>
    <row r="871">
      <c r="A871" s="19"/>
      <c r="B871" s="18"/>
      <c r="C871" s="18"/>
      <c r="D871" s="18"/>
      <c r="E871" s="18"/>
      <c r="F871" s="18"/>
      <c r="G871" s="18"/>
      <c r="H871" s="37"/>
      <c r="I871" s="15"/>
      <c r="J871" s="16"/>
      <c r="L871" s="16"/>
    </row>
    <row r="872">
      <c r="A872" s="19"/>
      <c r="B872" s="18"/>
      <c r="C872" s="18"/>
      <c r="D872" s="18"/>
      <c r="E872" s="18"/>
      <c r="F872" s="18"/>
      <c r="G872" s="18"/>
      <c r="H872" s="37"/>
      <c r="I872" s="15"/>
      <c r="J872" s="16"/>
      <c r="L872" s="16"/>
    </row>
    <row r="873">
      <c r="A873" s="19"/>
      <c r="B873" s="18"/>
      <c r="C873" s="18"/>
      <c r="D873" s="18"/>
      <c r="E873" s="18"/>
      <c r="F873" s="18"/>
      <c r="G873" s="18"/>
      <c r="H873" s="37"/>
      <c r="I873" s="15"/>
      <c r="J873" s="16"/>
      <c r="L873" s="16"/>
    </row>
    <row r="874">
      <c r="A874" s="19"/>
      <c r="B874" s="18"/>
      <c r="C874" s="18"/>
      <c r="D874" s="18"/>
      <c r="E874" s="18"/>
      <c r="F874" s="18"/>
      <c r="G874" s="18"/>
      <c r="H874" s="37"/>
      <c r="I874" s="15"/>
      <c r="J874" s="16"/>
      <c r="L874" s="16"/>
    </row>
    <row r="875">
      <c r="A875" s="19"/>
      <c r="B875" s="18"/>
      <c r="C875" s="18"/>
      <c r="D875" s="18"/>
      <c r="E875" s="18"/>
      <c r="F875" s="18"/>
      <c r="G875" s="18"/>
      <c r="H875" s="37"/>
      <c r="I875" s="15"/>
      <c r="J875" s="16"/>
      <c r="L875" s="16"/>
    </row>
    <row r="876">
      <c r="A876" s="19"/>
      <c r="B876" s="18"/>
      <c r="C876" s="18"/>
      <c r="D876" s="18"/>
      <c r="E876" s="18"/>
      <c r="F876" s="18"/>
      <c r="G876" s="18"/>
      <c r="H876" s="37"/>
      <c r="I876" s="15"/>
      <c r="J876" s="16"/>
      <c r="L876" s="16"/>
    </row>
    <row r="877">
      <c r="A877" s="19"/>
      <c r="B877" s="18"/>
      <c r="C877" s="18"/>
      <c r="D877" s="18"/>
      <c r="E877" s="18"/>
      <c r="F877" s="18"/>
      <c r="G877" s="18"/>
      <c r="H877" s="37"/>
      <c r="I877" s="15"/>
      <c r="J877" s="16"/>
      <c r="L877" s="16"/>
    </row>
    <row r="878">
      <c r="A878" s="19"/>
      <c r="B878" s="18"/>
      <c r="C878" s="18"/>
      <c r="D878" s="18"/>
      <c r="E878" s="18"/>
      <c r="F878" s="18"/>
      <c r="G878" s="18"/>
      <c r="H878" s="37"/>
      <c r="I878" s="15"/>
      <c r="J878" s="16"/>
      <c r="L878" s="16"/>
    </row>
    <row r="879">
      <c r="A879" s="19"/>
      <c r="B879" s="18"/>
      <c r="C879" s="18"/>
      <c r="D879" s="18"/>
      <c r="E879" s="18"/>
      <c r="F879" s="18"/>
      <c r="G879" s="18"/>
      <c r="H879" s="37"/>
      <c r="I879" s="15"/>
      <c r="J879" s="16"/>
      <c r="L879" s="16"/>
    </row>
    <row r="880">
      <c r="A880" s="19"/>
      <c r="B880" s="18"/>
      <c r="C880" s="18"/>
      <c r="D880" s="18"/>
      <c r="E880" s="18"/>
      <c r="F880" s="18"/>
      <c r="G880" s="18"/>
      <c r="H880" s="37"/>
      <c r="I880" s="15"/>
      <c r="J880" s="16"/>
      <c r="L880" s="16"/>
    </row>
    <row r="881">
      <c r="A881" s="19"/>
      <c r="B881" s="18"/>
      <c r="C881" s="18"/>
      <c r="D881" s="18"/>
      <c r="E881" s="18"/>
      <c r="F881" s="18"/>
      <c r="G881" s="18"/>
      <c r="H881" s="37"/>
      <c r="I881" s="15"/>
      <c r="J881" s="16"/>
      <c r="L881" s="16"/>
    </row>
    <row r="882">
      <c r="A882" s="19"/>
      <c r="B882" s="18"/>
      <c r="C882" s="18"/>
      <c r="D882" s="18"/>
      <c r="E882" s="18"/>
      <c r="F882" s="18"/>
      <c r="G882" s="18"/>
      <c r="H882" s="37"/>
      <c r="I882" s="15"/>
      <c r="J882" s="16"/>
      <c r="L882" s="16"/>
    </row>
    <row r="883">
      <c r="A883" s="19"/>
      <c r="B883" s="18"/>
      <c r="C883" s="18"/>
      <c r="D883" s="18"/>
      <c r="E883" s="18"/>
      <c r="F883" s="18"/>
      <c r="G883" s="18"/>
      <c r="H883" s="37"/>
      <c r="I883" s="15"/>
      <c r="J883" s="16"/>
      <c r="L883" s="16"/>
    </row>
    <row r="884">
      <c r="A884" s="19"/>
      <c r="B884" s="18"/>
      <c r="C884" s="18"/>
      <c r="D884" s="18"/>
      <c r="E884" s="18"/>
      <c r="F884" s="18"/>
      <c r="G884" s="18"/>
      <c r="H884" s="37"/>
      <c r="I884" s="15"/>
      <c r="J884" s="16"/>
      <c r="L884" s="16"/>
    </row>
    <row r="885">
      <c r="A885" s="19"/>
      <c r="B885" s="18"/>
      <c r="C885" s="18"/>
      <c r="D885" s="18"/>
      <c r="E885" s="18"/>
      <c r="F885" s="18"/>
      <c r="G885" s="18"/>
      <c r="H885" s="37"/>
      <c r="I885" s="15"/>
      <c r="J885" s="16"/>
      <c r="L885" s="16"/>
    </row>
    <row r="886">
      <c r="A886" s="19"/>
      <c r="B886" s="18"/>
      <c r="C886" s="18"/>
      <c r="D886" s="18"/>
      <c r="E886" s="18"/>
      <c r="F886" s="18"/>
      <c r="G886" s="18"/>
      <c r="H886" s="37"/>
      <c r="I886" s="15"/>
      <c r="J886" s="16"/>
      <c r="L886" s="16"/>
    </row>
    <row r="887">
      <c r="A887" s="19"/>
      <c r="B887" s="18"/>
      <c r="C887" s="18"/>
      <c r="D887" s="18"/>
      <c r="E887" s="18"/>
      <c r="F887" s="18"/>
      <c r="G887" s="18"/>
      <c r="H887" s="37"/>
      <c r="I887" s="15"/>
      <c r="J887" s="16"/>
      <c r="L887" s="16"/>
    </row>
    <row r="888">
      <c r="A888" s="19"/>
      <c r="B888" s="18"/>
      <c r="C888" s="18"/>
      <c r="D888" s="18"/>
      <c r="E888" s="18"/>
      <c r="F888" s="18"/>
      <c r="G888" s="18"/>
      <c r="H888" s="37"/>
      <c r="I888" s="15"/>
      <c r="J888" s="16"/>
      <c r="L888" s="16"/>
    </row>
    <row r="889">
      <c r="A889" s="19"/>
      <c r="B889" s="18"/>
      <c r="C889" s="18"/>
      <c r="D889" s="18"/>
      <c r="E889" s="18"/>
      <c r="F889" s="18"/>
      <c r="G889" s="18"/>
      <c r="H889" s="37"/>
      <c r="I889" s="15"/>
      <c r="J889" s="16"/>
      <c r="L889" s="16"/>
    </row>
    <row r="890">
      <c r="A890" s="19"/>
      <c r="B890" s="18"/>
      <c r="C890" s="18"/>
      <c r="D890" s="18"/>
      <c r="E890" s="18"/>
      <c r="F890" s="18"/>
      <c r="G890" s="18"/>
      <c r="H890" s="37"/>
      <c r="I890" s="15"/>
      <c r="J890" s="16"/>
      <c r="L890" s="16"/>
    </row>
    <row r="891">
      <c r="A891" s="19"/>
      <c r="B891" s="18"/>
      <c r="C891" s="18"/>
      <c r="D891" s="18"/>
      <c r="E891" s="18"/>
      <c r="F891" s="18"/>
      <c r="G891" s="18"/>
      <c r="H891" s="37"/>
      <c r="I891" s="15"/>
      <c r="J891" s="16"/>
      <c r="L891" s="16"/>
    </row>
    <row r="892">
      <c r="A892" s="19"/>
      <c r="B892" s="18"/>
      <c r="C892" s="18"/>
      <c r="D892" s="18"/>
      <c r="E892" s="18"/>
      <c r="F892" s="18"/>
      <c r="G892" s="18"/>
      <c r="H892" s="37"/>
      <c r="I892" s="15"/>
      <c r="J892" s="16"/>
      <c r="L892" s="16"/>
    </row>
    <row r="893">
      <c r="A893" s="19"/>
      <c r="B893" s="18"/>
      <c r="C893" s="18"/>
      <c r="D893" s="18"/>
      <c r="E893" s="18"/>
      <c r="F893" s="18"/>
      <c r="G893" s="18"/>
      <c r="H893" s="37"/>
      <c r="I893" s="15"/>
      <c r="J893" s="16"/>
      <c r="L893" s="16"/>
    </row>
    <row r="894">
      <c r="A894" s="19"/>
      <c r="B894" s="18"/>
      <c r="C894" s="18"/>
      <c r="D894" s="18"/>
      <c r="E894" s="18"/>
      <c r="F894" s="18"/>
      <c r="G894" s="18"/>
      <c r="H894" s="37"/>
      <c r="I894" s="15"/>
      <c r="J894" s="16"/>
      <c r="L894" s="16"/>
    </row>
    <row r="895">
      <c r="A895" s="19"/>
      <c r="B895" s="18"/>
      <c r="C895" s="18"/>
      <c r="D895" s="18"/>
      <c r="E895" s="18"/>
      <c r="F895" s="18"/>
      <c r="G895" s="18"/>
      <c r="H895" s="37"/>
      <c r="I895" s="15"/>
      <c r="J895" s="16"/>
      <c r="L895" s="16"/>
    </row>
    <row r="896">
      <c r="A896" s="19"/>
      <c r="B896" s="18"/>
      <c r="C896" s="18"/>
      <c r="D896" s="18"/>
      <c r="E896" s="18"/>
      <c r="F896" s="18"/>
      <c r="G896" s="18"/>
      <c r="H896" s="37"/>
      <c r="I896" s="15"/>
      <c r="J896" s="16"/>
      <c r="L896" s="16"/>
    </row>
    <row r="897">
      <c r="A897" s="19"/>
      <c r="B897" s="18"/>
      <c r="C897" s="18"/>
      <c r="D897" s="18"/>
      <c r="E897" s="18"/>
      <c r="F897" s="18"/>
      <c r="G897" s="18"/>
      <c r="H897" s="37"/>
      <c r="I897" s="15"/>
      <c r="J897" s="16"/>
      <c r="L897" s="16"/>
    </row>
    <row r="898">
      <c r="A898" s="19"/>
      <c r="B898" s="18"/>
      <c r="C898" s="18"/>
      <c r="D898" s="18"/>
      <c r="E898" s="18"/>
      <c r="F898" s="18"/>
      <c r="G898" s="18"/>
      <c r="H898" s="37"/>
      <c r="I898" s="15"/>
      <c r="J898" s="16"/>
      <c r="L898" s="16"/>
    </row>
    <row r="899">
      <c r="A899" s="19"/>
      <c r="B899" s="18"/>
      <c r="C899" s="18"/>
      <c r="D899" s="18"/>
      <c r="E899" s="18"/>
      <c r="F899" s="18"/>
      <c r="G899" s="18"/>
      <c r="H899" s="37"/>
      <c r="I899" s="15"/>
      <c r="J899" s="16"/>
      <c r="L899" s="16"/>
    </row>
    <row r="900">
      <c r="A900" s="19"/>
      <c r="B900" s="18"/>
      <c r="C900" s="18"/>
      <c r="D900" s="18"/>
      <c r="E900" s="18"/>
      <c r="F900" s="18"/>
      <c r="G900" s="18"/>
      <c r="H900" s="37"/>
      <c r="I900" s="15"/>
      <c r="J900" s="16"/>
      <c r="L900" s="16"/>
    </row>
    <row r="901">
      <c r="A901" s="19"/>
      <c r="B901" s="18"/>
      <c r="C901" s="18"/>
      <c r="D901" s="18"/>
      <c r="E901" s="18"/>
      <c r="F901" s="18"/>
      <c r="G901" s="18"/>
      <c r="H901" s="37"/>
      <c r="I901" s="15"/>
      <c r="J901" s="16"/>
      <c r="L901" s="16"/>
    </row>
    <row r="902">
      <c r="A902" s="19"/>
      <c r="B902" s="18"/>
      <c r="C902" s="18"/>
      <c r="D902" s="18"/>
      <c r="E902" s="18"/>
      <c r="F902" s="18"/>
      <c r="G902" s="18"/>
      <c r="H902" s="37"/>
      <c r="I902" s="15"/>
      <c r="J902" s="16"/>
      <c r="L902" s="16"/>
    </row>
    <row r="903">
      <c r="A903" s="19"/>
      <c r="B903" s="18"/>
      <c r="C903" s="18"/>
      <c r="D903" s="18"/>
      <c r="E903" s="18"/>
      <c r="F903" s="18"/>
      <c r="G903" s="18"/>
      <c r="H903" s="37"/>
      <c r="I903" s="15"/>
      <c r="J903" s="16"/>
      <c r="L903" s="16"/>
    </row>
    <row r="904">
      <c r="A904" s="19"/>
      <c r="B904" s="18"/>
      <c r="C904" s="18"/>
      <c r="D904" s="18"/>
      <c r="E904" s="18"/>
      <c r="F904" s="18"/>
      <c r="G904" s="18"/>
      <c r="H904" s="37"/>
      <c r="I904" s="15"/>
      <c r="J904" s="16"/>
      <c r="L904" s="16"/>
    </row>
    <row r="905">
      <c r="A905" s="19"/>
      <c r="B905" s="18"/>
      <c r="C905" s="18"/>
      <c r="D905" s="18"/>
      <c r="E905" s="18"/>
      <c r="F905" s="18"/>
      <c r="G905" s="18"/>
      <c r="H905" s="37"/>
      <c r="I905" s="15"/>
      <c r="J905" s="16"/>
      <c r="L905" s="16"/>
    </row>
    <row r="906">
      <c r="A906" s="19"/>
      <c r="B906" s="18"/>
      <c r="C906" s="18"/>
      <c r="D906" s="18"/>
      <c r="E906" s="18"/>
      <c r="F906" s="18"/>
      <c r="G906" s="18"/>
      <c r="H906" s="37"/>
      <c r="I906" s="15"/>
      <c r="J906" s="16"/>
      <c r="L906" s="16"/>
    </row>
    <row r="907">
      <c r="A907" s="19"/>
      <c r="B907" s="18"/>
      <c r="C907" s="18"/>
      <c r="D907" s="18"/>
      <c r="E907" s="18"/>
      <c r="F907" s="18"/>
      <c r="G907" s="18"/>
      <c r="H907" s="37"/>
      <c r="I907" s="15"/>
      <c r="J907" s="16"/>
      <c r="L907" s="16"/>
    </row>
    <row r="908">
      <c r="A908" s="19"/>
      <c r="B908" s="18"/>
      <c r="C908" s="18"/>
      <c r="D908" s="18"/>
      <c r="E908" s="18"/>
      <c r="F908" s="18"/>
      <c r="G908" s="18"/>
      <c r="H908" s="37"/>
      <c r="I908" s="15"/>
      <c r="J908" s="16"/>
      <c r="L908" s="16"/>
    </row>
    <row r="909">
      <c r="A909" s="19"/>
      <c r="B909" s="18"/>
      <c r="C909" s="18"/>
      <c r="D909" s="18"/>
      <c r="E909" s="18"/>
      <c r="F909" s="18"/>
      <c r="G909" s="18"/>
      <c r="H909" s="37"/>
      <c r="I909" s="15"/>
      <c r="J909" s="16"/>
      <c r="L909" s="16"/>
    </row>
    <row r="910">
      <c r="A910" s="19"/>
      <c r="B910" s="18"/>
      <c r="C910" s="18"/>
      <c r="D910" s="18"/>
      <c r="E910" s="18"/>
      <c r="F910" s="18"/>
      <c r="G910" s="18"/>
      <c r="H910" s="37"/>
      <c r="I910" s="15"/>
      <c r="J910" s="16"/>
      <c r="L910" s="16"/>
    </row>
    <row r="911">
      <c r="A911" s="19"/>
      <c r="B911" s="18"/>
      <c r="C911" s="18"/>
      <c r="D911" s="18"/>
      <c r="E911" s="18"/>
      <c r="F911" s="18"/>
      <c r="G911" s="18"/>
      <c r="H911" s="37"/>
      <c r="I911" s="15"/>
      <c r="J911" s="16"/>
      <c r="L911" s="16"/>
    </row>
    <row r="912">
      <c r="A912" s="19"/>
      <c r="B912" s="18"/>
      <c r="C912" s="18"/>
      <c r="D912" s="18"/>
      <c r="E912" s="18"/>
      <c r="F912" s="18"/>
      <c r="G912" s="18"/>
      <c r="H912" s="37"/>
      <c r="I912" s="15"/>
      <c r="J912" s="16"/>
      <c r="L912" s="16"/>
    </row>
    <row r="913">
      <c r="A913" s="19"/>
      <c r="B913" s="18"/>
      <c r="C913" s="18"/>
      <c r="D913" s="18"/>
      <c r="E913" s="18"/>
      <c r="F913" s="18"/>
      <c r="G913" s="18"/>
      <c r="H913" s="37"/>
      <c r="I913" s="15"/>
      <c r="J913" s="16"/>
      <c r="L913" s="16"/>
    </row>
    <row r="914">
      <c r="A914" s="19"/>
      <c r="B914" s="18"/>
      <c r="C914" s="18"/>
      <c r="D914" s="18"/>
      <c r="E914" s="18"/>
      <c r="F914" s="18"/>
      <c r="G914" s="18"/>
      <c r="H914" s="37"/>
      <c r="I914" s="15"/>
      <c r="J914" s="16"/>
      <c r="L914" s="16"/>
    </row>
    <row r="915">
      <c r="A915" s="19"/>
      <c r="B915" s="18"/>
      <c r="C915" s="18"/>
      <c r="D915" s="18"/>
      <c r="E915" s="18"/>
      <c r="F915" s="18"/>
      <c r="G915" s="18"/>
      <c r="H915" s="37"/>
      <c r="I915" s="15"/>
      <c r="J915" s="16"/>
      <c r="L915" s="16"/>
    </row>
    <row r="916">
      <c r="A916" s="19"/>
      <c r="B916" s="18"/>
      <c r="C916" s="18"/>
      <c r="D916" s="18"/>
      <c r="E916" s="18"/>
      <c r="F916" s="18"/>
      <c r="G916" s="18"/>
      <c r="H916" s="37"/>
      <c r="I916" s="15"/>
      <c r="J916" s="16"/>
      <c r="L916" s="16"/>
    </row>
    <row r="917">
      <c r="A917" s="19"/>
      <c r="B917" s="18"/>
      <c r="C917" s="18"/>
      <c r="D917" s="18"/>
      <c r="E917" s="18"/>
      <c r="F917" s="18"/>
      <c r="G917" s="18"/>
      <c r="H917" s="37"/>
      <c r="I917" s="15"/>
      <c r="J917" s="16"/>
      <c r="L917" s="16"/>
    </row>
    <row r="918">
      <c r="A918" s="19"/>
      <c r="B918" s="18"/>
      <c r="C918" s="18"/>
      <c r="D918" s="18"/>
      <c r="E918" s="18"/>
      <c r="F918" s="18"/>
      <c r="G918" s="18"/>
      <c r="H918" s="37"/>
      <c r="I918" s="15"/>
      <c r="J918" s="16"/>
      <c r="L918" s="16"/>
    </row>
    <row r="919">
      <c r="A919" s="19"/>
      <c r="B919" s="18"/>
      <c r="C919" s="18"/>
      <c r="D919" s="18"/>
      <c r="E919" s="18"/>
      <c r="F919" s="18"/>
      <c r="G919" s="18"/>
      <c r="H919" s="37"/>
      <c r="I919" s="15"/>
      <c r="J919" s="16"/>
      <c r="L919" s="16"/>
    </row>
    <row r="920">
      <c r="A920" s="19"/>
      <c r="B920" s="18"/>
      <c r="C920" s="18"/>
      <c r="D920" s="18"/>
      <c r="E920" s="18"/>
      <c r="F920" s="18"/>
      <c r="G920" s="18"/>
      <c r="H920" s="37"/>
      <c r="I920" s="15"/>
      <c r="J920" s="16"/>
      <c r="L920" s="16"/>
    </row>
    <row r="921">
      <c r="A921" s="19"/>
      <c r="B921" s="18"/>
      <c r="C921" s="18"/>
      <c r="D921" s="18"/>
      <c r="E921" s="18"/>
      <c r="F921" s="18"/>
      <c r="G921" s="18"/>
      <c r="H921" s="37"/>
      <c r="I921" s="15"/>
      <c r="J921" s="16"/>
      <c r="L921" s="16"/>
    </row>
    <row r="922">
      <c r="A922" s="19"/>
      <c r="B922" s="18"/>
      <c r="C922" s="18"/>
      <c r="D922" s="18"/>
      <c r="E922" s="18"/>
      <c r="F922" s="18"/>
      <c r="G922" s="18"/>
      <c r="H922" s="37"/>
      <c r="I922" s="15"/>
      <c r="J922" s="16"/>
      <c r="L922" s="16"/>
    </row>
    <row r="923">
      <c r="A923" s="19"/>
      <c r="B923" s="18"/>
      <c r="C923" s="18"/>
      <c r="D923" s="18"/>
      <c r="E923" s="18"/>
      <c r="F923" s="18"/>
      <c r="G923" s="18"/>
      <c r="H923" s="37"/>
      <c r="I923" s="15"/>
      <c r="J923" s="16"/>
      <c r="L923" s="16"/>
    </row>
    <row r="924">
      <c r="A924" s="19"/>
      <c r="B924" s="18"/>
      <c r="C924" s="18"/>
      <c r="D924" s="18"/>
      <c r="E924" s="18"/>
      <c r="F924" s="18"/>
      <c r="G924" s="18"/>
      <c r="H924" s="37"/>
      <c r="I924" s="15"/>
      <c r="J924" s="16"/>
      <c r="L924" s="16"/>
    </row>
    <row r="925">
      <c r="A925" s="19"/>
      <c r="B925" s="18"/>
      <c r="C925" s="18"/>
      <c r="D925" s="18"/>
      <c r="E925" s="18"/>
      <c r="F925" s="18"/>
      <c r="G925" s="18"/>
      <c r="H925" s="37"/>
      <c r="I925" s="15"/>
      <c r="J925" s="16"/>
      <c r="L925" s="16"/>
    </row>
    <row r="926">
      <c r="A926" s="19"/>
      <c r="B926" s="18"/>
      <c r="C926" s="18"/>
      <c r="D926" s="18"/>
      <c r="E926" s="18"/>
      <c r="F926" s="18"/>
      <c r="G926" s="18"/>
      <c r="H926" s="37"/>
      <c r="I926" s="15"/>
      <c r="J926" s="16"/>
      <c r="L926" s="16"/>
    </row>
    <row r="927">
      <c r="A927" s="19"/>
      <c r="B927" s="18"/>
      <c r="C927" s="18"/>
      <c r="D927" s="18"/>
      <c r="E927" s="18"/>
      <c r="F927" s="18"/>
      <c r="G927" s="18"/>
      <c r="H927" s="37"/>
      <c r="I927" s="15"/>
      <c r="J927" s="16"/>
      <c r="L927" s="16"/>
    </row>
    <row r="928">
      <c r="A928" s="19"/>
      <c r="B928" s="18"/>
      <c r="C928" s="18"/>
      <c r="D928" s="18"/>
      <c r="E928" s="18"/>
      <c r="F928" s="18"/>
      <c r="G928" s="18"/>
      <c r="H928" s="37"/>
      <c r="I928" s="15"/>
      <c r="J928" s="16"/>
      <c r="L928" s="16"/>
    </row>
    <row r="929">
      <c r="A929" s="19"/>
      <c r="B929" s="18"/>
      <c r="C929" s="18"/>
      <c r="D929" s="18"/>
      <c r="E929" s="18"/>
      <c r="F929" s="18"/>
      <c r="G929" s="18"/>
      <c r="H929" s="37"/>
      <c r="I929" s="15"/>
      <c r="J929" s="16"/>
      <c r="L929" s="16"/>
    </row>
    <row r="930">
      <c r="A930" s="19"/>
      <c r="B930" s="18"/>
      <c r="C930" s="18"/>
      <c r="D930" s="18"/>
      <c r="E930" s="18"/>
      <c r="F930" s="18"/>
      <c r="G930" s="18"/>
      <c r="H930" s="37"/>
      <c r="I930" s="15"/>
      <c r="J930" s="16"/>
      <c r="L930" s="16"/>
    </row>
    <row r="931">
      <c r="A931" s="19"/>
      <c r="B931" s="18"/>
      <c r="C931" s="18"/>
      <c r="D931" s="18"/>
      <c r="E931" s="18"/>
      <c r="F931" s="18"/>
      <c r="G931" s="18"/>
      <c r="H931" s="37"/>
      <c r="I931" s="15"/>
      <c r="J931" s="16"/>
      <c r="L931" s="16"/>
    </row>
    <row r="932">
      <c r="A932" s="19"/>
      <c r="B932" s="18"/>
      <c r="C932" s="18"/>
      <c r="D932" s="18"/>
      <c r="E932" s="18"/>
      <c r="F932" s="18"/>
      <c r="G932" s="18"/>
      <c r="H932" s="37"/>
      <c r="I932" s="15"/>
      <c r="J932" s="16"/>
      <c r="L932" s="16"/>
    </row>
    <row r="933">
      <c r="A933" s="19"/>
      <c r="B933" s="18"/>
      <c r="C933" s="18"/>
      <c r="D933" s="18"/>
      <c r="E933" s="18"/>
      <c r="F933" s="18"/>
      <c r="G933" s="18"/>
      <c r="H933" s="37"/>
      <c r="I933" s="15"/>
      <c r="J933" s="16"/>
      <c r="L933" s="16"/>
    </row>
    <row r="934">
      <c r="A934" s="19"/>
      <c r="B934" s="18"/>
      <c r="C934" s="18"/>
      <c r="D934" s="18"/>
      <c r="E934" s="18"/>
      <c r="F934" s="18"/>
      <c r="G934" s="18"/>
      <c r="H934" s="37"/>
      <c r="I934" s="15"/>
      <c r="J934" s="16"/>
      <c r="L934" s="16"/>
    </row>
    <row r="935">
      <c r="A935" s="19"/>
      <c r="B935" s="18"/>
      <c r="C935" s="18"/>
      <c r="D935" s="18"/>
      <c r="E935" s="18"/>
      <c r="F935" s="18"/>
      <c r="G935" s="18"/>
      <c r="H935" s="37"/>
      <c r="I935" s="15"/>
      <c r="J935" s="16"/>
      <c r="L935" s="16"/>
    </row>
    <row r="936">
      <c r="A936" s="19"/>
      <c r="B936" s="18"/>
      <c r="C936" s="18"/>
      <c r="D936" s="18"/>
      <c r="E936" s="18"/>
      <c r="F936" s="18"/>
      <c r="G936" s="18"/>
      <c r="H936" s="37"/>
      <c r="I936" s="15"/>
      <c r="J936" s="16"/>
      <c r="L936" s="16"/>
    </row>
    <row r="937">
      <c r="A937" s="19"/>
      <c r="B937" s="18"/>
      <c r="C937" s="18"/>
      <c r="D937" s="18"/>
      <c r="E937" s="18"/>
      <c r="F937" s="18"/>
      <c r="G937" s="18"/>
      <c r="H937" s="37"/>
      <c r="I937" s="15"/>
      <c r="J937" s="16"/>
      <c r="L937" s="16"/>
    </row>
    <row r="938">
      <c r="A938" s="19"/>
      <c r="B938" s="18"/>
      <c r="C938" s="18"/>
      <c r="D938" s="18"/>
      <c r="E938" s="18"/>
      <c r="F938" s="18"/>
      <c r="G938" s="18"/>
      <c r="H938" s="37"/>
      <c r="I938" s="15"/>
      <c r="J938" s="16"/>
      <c r="L938" s="16"/>
    </row>
    <row r="939">
      <c r="A939" s="19"/>
      <c r="B939" s="18"/>
      <c r="C939" s="18"/>
      <c r="D939" s="18"/>
      <c r="E939" s="18"/>
      <c r="F939" s="18"/>
      <c r="G939" s="18"/>
      <c r="H939" s="37"/>
      <c r="I939" s="15"/>
      <c r="J939" s="16"/>
      <c r="L939" s="16"/>
    </row>
    <row r="940">
      <c r="A940" s="19"/>
      <c r="B940" s="18"/>
      <c r="C940" s="18"/>
      <c r="D940" s="18"/>
      <c r="E940" s="18"/>
      <c r="F940" s="18"/>
      <c r="G940" s="18"/>
      <c r="H940" s="37"/>
      <c r="I940" s="15"/>
      <c r="J940" s="16"/>
      <c r="L940" s="16"/>
    </row>
    <row r="941">
      <c r="A941" s="19"/>
      <c r="B941" s="18"/>
      <c r="C941" s="18"/>
      <c r="D941" s="18"/>
      <c r="E941" s="18"/>
      <c r="F941" s="18"/>
      <c r="G941" s="18"/>
      <c r="H941" s="37"/>
      <c r="I941" s="15"/>
      <c r="J941" s="16"/>
      <c r="L941" s="16"/>
    </row>
    <row r="942">
      <c r="A942" s="19"/>
      <c r="B942" s="18"/>
      <c r="C942" s="18"/>
      <c r="D942" s="18"/>
      <c r="E942" s="18"/>
      <c r="F942" s="18"/>
      <c r="G942" s="18"/>
      <c r="H942" s="37"/>
      <c r="I942" s="15"/>
      <c r="J942" s="16"/>
      <c r="L942" s="16"/>
    </row>
    <row r="943">
      <c r="A943" s="19"/>
      <c r="B943" s="18"/>
      <c r="C943" s="18"/>
      <c r="D943" s="18"/>
      <c r="E943" s="18"/>
      <c r="F943" s="18"/>
      <c r="G943" s="18"/>
      <c r="H943" s="37"/>
      <c r="I943" s="15"/>
      <c r="J943" s="16"/>
      <c r="L943" s="16"/>
    </row>
    <row r="944">
      <c r="A944" s="19"/>
      <c r="B944" s="18"/>
      <c r="C944" s="18"/>
      <c r="D944" s="18"/>
      <c r="E944" s="18"/>
      <c r="F944" s="18"/>
      <c r="G944" s="18"/>
      <c r="H944" s="37"/>
      <c r="I944" s="15"/>
      <c r="J944" s="16"/>
      <c r="L944" s="16"/>
    </row>
    <row r="945">
      <c r="A945" s="19"/>
      <c r="B945" s="18"/>
      <c r="C945" s="18"/>
      <c r="D945" s="18"/>
      <c r="E945" s="18"/>
      <c r="F945" s="18"/>
      <c r="G945" s="18"/>
      <c r="H945" s="37"/>
      <c r="I945" s="15"/>
      <c r="J945" s="16"/>
      <c r="L945" s="16"/>
    </row>
    <row r="946">
      <c r="A946" s="19"/>
      <c r="B946" s="18"/>
      <c r="C946" s="18"/>
      <c r="D946" s="18"/>
      <c r="E946" s="18"/>
      <c r="F946" s="18"/>
      <c r="G946" s="18"/>
      <c r="H946" s="37"/>
      <c r="I946" s="15"/>
      <c r="J946" s="16"/>
      <c r="L946" s="16"/>
    </row>
    <row r="947">
      <c r="A947" s="19"/>
      <c r="B947" s="18"/>
      <c r="C947" s="18"/>
      <c r="D947" s="18"/>
      <c r="E947" s="18"/>
      <c r="F947" s="18"/>
      <c r="G947" s="18"/>
      <c r="H947" s="37"/>
      <c r="I947" s="15"/>
      <c r="J947" s="16"/>
      <c r="L947" s="16"/>
    </row>
    <row r="948">
      <c r="A948" s="19"/>
      <c r="B948" s="18"/>
      <c r="C948" s="18"/>
      <c r="D948" s="18"/>
      <c r="E948" s="18"/>
      <c r="F948" s="18"/>
      <c r="G948" s="18"/>
      <c r="H948" s="37"/>
      <c r="I948" s="15"/>
      <c r="J948" s="16"/>
      <c r="L948" s="16"/>
    </row>
    <row r="949">
      <c r="A949" s="19"/>
      <c r="B949" s="18"/>
      <c r="C949" s="18"/>
      <c r="D949" s="18"/>
      <c r="E949" s="18"/>
      <c r="F949" s="18"/>
      <c r="G949" s="18"/>
      <c r="H949" s="37"/>
      <c r="I949" s="15"/>
      <c r="J949" s="16"/>
      <c r="L949" s="16"/>
    </row>
    <row r="950">
      <c r="A950" s="19"/>
      <c r="B950" s="18"/>
      <c r="C950" s="18"/>
      <c r="D950" s="18"/>
      <c r="E950" s="18"/>
      <c r="F950" s="18"/>
      <c r="G950" s="18"/>
      <c r="H950" s="37"/>
      <c r="I950" s="15"/>
      <c r="J950" s="16"/>
      <c r="L950" s="16"/>
    </row>
    <row r="951">
      <c r="A951" s="19"/>
      <c r="B951" s="18"/>
      <c r="C951" s="18"/>
      <c r="D951" s="18"/>
      <c r="E951" s="18"/>
      <c r="F951" s="18"/>
      <c r="G951" s="18"/>
      <c r="H951" s="37"/>
      <c r="I951" s="15"/>
      <c r="J951" s="16"/>
      <c r="L951" s="16"/>
    </row>
    <row r="952">
      <c r="A952" s="19"/>
      <c r="B952" s="18"/>
      <c r="C952" s="18"/>
      <c r="D952" s="18"/>
      <c r="E952" s="18"/>
      <c r="F952" s="18"/>
      <c r="G952" s="18"/>
      <c r="H952" s="37"/>
      <c r="I952" s="15"/>
      <c r="J952" s="16"/>
      <c r="L952" s="16"/>
    </row>
    <row r="953">
      <c r="A953" s="19"/>
      <c r="B953" s="18"/>
      <c r="C953" s="18"/>
      <c r="D953" s="18"/>
      <c r="E953" s="18"/>
      <c r="F953" s="18"/>
      <c r="G953" s="18"/>
      <c r="H953" s="37"/>
      <c r="I953" s="15"/>
      <c r="J953" s="16"/>
      <c r="L953" s="16"/>
    </row>
    <row r="954">
      <c r="A954" s="19"/>
      <c r="B954" s="18"/>
      <c r="C954" s="18"/>
      <c r="D954" s="18"/>
      <c r="E954" s="18"/>
      <c r="F954" s="18"/>
      <c r="G954" s="18"/>
      <c r="H954" s="37"/>
      <c r="I954" s="15"/>
      <c r="J954" s="16"/>
      <c r="L954" s="16"/>
    </row>
    <row r="955">
      <c r="A955" s="19"/>
      <c r="B955" s="18"/>
      <c r="C955" s="18"/>
      <c r="D955" s="18"/>
      <c r="E955" s="18"/>
      <c r="F955" s="18"/>
      <c r="G955" s="18"/>
      <c r="H955" s="37"/>
      <c r="I955" s="15"/>
      <c r="J955" s="16"/>
      <c r="L955" s="16"/>
    </row>
    <row r="956">
      <c r="A956" s="19"/>
      <c r="B956" s="18"/>
      <c r="C956" s="18"/>
      <c r="D956" s="18"/>
      <c r="E956" s="18"/>
      <c r="F956" s="18"/>
      <c r="G956" s="18"/>
      <c r="H956" s="37"/>
      <c r="I956" s="15"/>
      <c r="J956" s="16"/>
      <c r="L956" s="16"/>
    </row>
    <row r="957">
      <c r="A957" s="19"/>
      <c r="B957" s="18"/>
      <c r="C957" s="18"/>
      <c r="D957" s="18"/>
      <c r="E957" s="18"/>
      <c r="F957" s="18"/>
      <c r="G957" s="18"/>
      <c r="H957" s="37"/>
      <c r="I957" s="15"/>
      <c r="J957" s="16"/>
      <c r="L957" s="16"/>
    </row>
    <row r="958">
      <c r="A958" s="19"/>
      <c r="B958" s="18"/>
      <c r="C958" s="18"/>
      <c r="D958" s="18"/>
      <c r="E958" s="18"/>
      <c r="F958" s="18"/>
      <c r="G958" s="18"/>
      <c r="H958" s="37"/>
      <c r="I958" s="15"/>
      <c r="J958" s="16"/>
      <c r="L958" s="16"/>
    </row>
    <row r="959">
      <c r="A959" s="19"/>
      <c r="B959" s="18"/>
      <c r="C959" s="18"/>
      <c r="D959" s="18"/>
      <c r="E959" s="18"/>
      <c r="F959" s="18"/>
      <c r="G959" s="18"/>
      <c r="H959" s="37"/>
      <c r="I959" s="15"/>
      <c r="J959" s="16"/>
      <c r="L959" s="16"/>
    </row>
    <row r="960">
      <c r="A960" s="19"/>
      <c r="B960" s="18"/>
      <c r="C960" s="18"/>
      <c r="D960" s="18"/>
      <c r="E960" s="18"/>
      <c r="F960" s="18"/>
      <c r="G960" s="18"/>
      <c r="H960" s="37"/>
      <c r="I960" s="15"/>
      <c r="J960" s="16"/>
      <c r="L960" s="16"/>
    </row>
    <row r="961">
      <c r="A961" s="19"/>
      <c r="B961" s="18"/>
      <c r="C961" s="18"/>
      <c r="D961" s="18"/>
      <c r="E961" s="18"/>
      <c r="F961" s="18"/>
      <c r="G961" s="18"/>
      <c r="H961" s="37"/>
      <c r="I961" s="15"/>
      <c r="J961" s="16"/>
      <c r="L961" s="16"/>
    </row>
    <row r="962">
      <c r="A962" s="19"/>
      <c r="B962" s="18"/>
      <c r="C962" s="18"/>
      <c r="D962" s="18"/>
      <c r="E962" s="18"/>
      <c r="F962" s="18"/>
      <c r="G962" s="18"/>
      <c r="H962" s="37"/>
      <c r="I962" s="15"/>
      <c r="J962" s="16"/>
      <c r="L962" s="16"/>
    </row>
    <row r="963">
      <c r="A963" s="19"/>
      <c r="B963" s="18"/>
      <c r="C963" s="18"/>
      <c r="D963" s="18"/>
      <c r="E963" s="18"/>
      <c r="F963" s="18"/>
      <c r="G963" s="18"/>
      <c r="H963" s="37"/>
      <c r="I963" s="15"/>
      <c r="J963" s="16"/>
      <c r="L963" s="16"/>
    </row>
    <row r="964">
      <c r="A964" s="19"/>
      <c r="B964" s="18"/>
      <c r="C964" s="18"/>
      <c r="D964" s="18"/>
      <c r="E964" s="18"/>
      <c r="F964" s="18"/>
      <c r="G964" s="18"/>
      <c r="H964" s="37"/>
      <c r="I964" s="15"/>
      <c r="J964" s="16"/>
      <c r="L964" s="16"/>
    </row>
    <row r="965">
      <c r="A965" s="19"/>
      <c r="B965" s="18"/>
      <c r="C965" s="18"/>
      <c r="D965" s="18"/>
      <c r="E965" s="18"/>
      <c r="F965" s="18"/>
      <c r="G965" s="18"/>
      <c r="H965" s="37"/>
      <c r="I965" s="15"/>
      <c r="J965" s="16"/>
      <c r="L965" s="16"/>
    </row>
    <row r="966">
      <c r="A966" s="19"/>
      <c r="B966" s="18"/>
      <c r="C966" s="18"/>
      <c r="D966" s="18"/>
      <c r="E966" s="18"/>
      <c r="F966" s="18"/>
      <c r="G966" s="18"/>
      <c r="H966" s="37"/>
      <c r="I966" s="15"/>
      <c r="J966" s="16"/>
      <c r="L966" s="16"/>
    </row>
    <row r="967">
      <c r="A967" s="19"/>
      <c r="B967" s="18"/>
      <c r="C967" s="18"/>
      <c r="D967" s="18"/>
      <c r="E967" s="18"/>
      <c r="F967" s="18"/>
      <c r="G967" s="18"/>
      <c r="H967" s="37"/>
      <c r="I967" s="15"/>
      <c r="J967" s="16"/>
      <c r="L967" s="16"/>
    </row>
    <row r="968">
      <c r="A968" s="19"/>
      <c r="B968" s="18"/>
      <c r="C968" s="18"/>
      <c r="D968" s="18"/>
      <c r="E968" s="18"/>
      <c r="F968" s="18"/>
      <c r="G968" s="18"/>
      <c r="H968" s="37"/>
      <c r="I968" s="15"/>
      <c r="J968" s="16"/>
      <c r="L968" s="16"/>
    </row>
    <row r="969">
      <c r="A969" s="19"/>
      <c r="B969" s="18"/>
      <c r="C969" s="18"/>
      <c r="D969" s="18"/>
      <c r="E969" s="18"/>
      <c r="F969" s="18"/>
      <c r="G969" s="18"/>
      <c r="H969" s="37"/>
      <c r="I969" s="15"/>
      <c r="J969" s="16"/>
      <c r="L969" s="16"/>
    </row>
    <row r="970">
      <c r="A970" s="19"/>
      <c r="B970" s="18"/>
      <c r="C970" s="18"/>
      <c r="D970" s="18"/>
      <c r="E970" s="18"/>
      <c r="F970" s="18"/>
      <c r="G970" s="18"/>
      <c r="H970" s="37"/>
      <c r="I970" s="15"/>
      <c r="J970" s="16"/>
      <c r="L970" s="16"/>
    </row>
    <row r="971">
      <c r="A971" s="19"/>
      <c r="B971" s="18"/>
      <c r="C971" s="18"/>
      <c r="D971" s="18"/>
      <c r="E971" s="18"/>
      <c r="F971" s="18"/>
      <c r="G971" s="18"/>
      <c r="H971" s="37"/>
      <c r="I971" s="15"/>
      <c r="J971" s="16"/>
      <c r="L971" s="16"/>
    </row>
    <row r="972">
      <c r="A972" s="19"/>
      <c r="B972" s="18"/>
      <c r="C972" s="18"/>
      <c r="D972" s="18"/>
      <c r="E972" s="18"/>
      <c r="F972" s="18"/>
      <c r="G972" s="18"/>
      <c r="H972" s="37"/>
      <c r="I972" s="15"/>
      <c r="J972" s="16"/>
      <c r="L972" s="16"/>
    </row>
    <row r="973">
      <c r="A973" s="19"/>
      <c r="B973" s="18"/>
      <c r="C973" s="18"/>
      <c r="D973" s="18"/>
      <c r="E973" s="18"/>
      <c r="F973" s="18"/>
      <c r="G973" s="18"/>
      <c r="H973" s="37"/>
      <c r="I973" s="15"/>
      <c r="J973" s="16"/>
      <c r="L973" s="16"/>
    </row>
    <row r="974">
      <c r="A974" s="19"/>
      <c r="B974" s="18"/>
      <c r="C974" s="18"/>
      <c r="D974" s="18"/>
      <c r="E974" s="18"/>
      <c r="F974" s="18"/>
      <c r="G974" s="18"/>
      <c r="H974" s="37"/>
      <c r="I974" s="15"/>
      <c r="J974" s="16"/>
      <c r="L974" s="16"/>
    </row>
    <row r="975">
      <c r="A975" s="19"/>
      <c r="B975" s="18"/>
      <c r="C975" s="18"/>
      <c r="D975" s="18"/>
      <c r="E975" s="18"/>
      <c r="F975" s="18"/>
      <c r="G975" s="18"/>
      <c r="H975" s="37"/>
      <c r="I975" s="15"/>
      <c r="J975" s="16"/>
      <c r="L975" s="16"/>
    </row>
    <row r="976">
      <c r="A976" s="19"/>
      <c r="B976" s="18"/>
      <c r="C976" s="18"/>
      <c r="D976" s="18"/>
      <c r="E976" s="18"/>
      <c r="F976" s="18"/>
      <c r="G976" s="18"/>
      <c r="H976" s="37"/>
      <c r="I976" s="15"/>
      <c r="J976" s="16"/>
      <c r="L976" s="16"/>
    </row>
    <row r="977">
      <c r="A977" s="19"/>
      <c r="B977" s="18"/>
      <c r="C977" s="18"/>
      <c r="D977" s="18"/>
      <c r="E977" s="18"/>
      <c r="F977" s="18"/>
      <c r="G977" s="18"/>
      <c r="H977" s="37"/>
      <c r="I977" s="15"/>
      <c r="J977" s="16"/>
      <c r="L977" s="16"/>
    </row>
    <row r="978">
      <c r="A978" s="19"/>
      <c r="B978" s="18"/>
      <c r="C978" s="18"/>
      <c r="D978" s="18"/>
      <c r="E978" s="18"/>
      <c r="F978" s="18"/>
      <c r="G978" s="18"/>
      <c r="H978" s="37"/>
      <c r="I978" s="15"/>
      <c r="J978" s="16"/>
      <c r="L978" s="16"/>
    </row>
    <row r="979">
      <c r="A979" s="19"/>
      <c r="B979" s="18"/>
      <c r="C979" s="18"/>
      <c r="D979" s="18"/>
      <c r="E979" s="18"/>
      <c r="F979" s="18"/>
      <c r="G979" s="18"/>
      <c r="H979" s="37"/>
      <c r="I979" s="15"/>
      <c r="J979" s="16"/>
      <c r="L979" s="16"/>
    </row>
    <row r="980">
      <c r="A980" s="19"/>
      <c r="B980" s="18"/>
      <c r="C980" s="18"/>
      <c r="D980" s="18"/>
      <c r="E980" s="18"/>
      <c r="F980" s="18"/>
      <c r="G980" s="18"/>
      <c r="H980" s="37"/>
      <c r="I980" s="15"/>
      <c r="J980" s="16"/>
      <c r="L980" s="16"/>
    </row>
    <row r="981">
      <c r="A981" s="19"/>
      <c r="B981" s="18"/>
      <c r="C981" s="18"/>
      <c r="D981" s="18"/>
      <c r="E981" s="18"/>
      <c r="F981" s="18"/>
      <c r="G981" s="18"/>
      <c r="H981" s="37"/>
      <c r="I981" s="15"/>
      <c r="J981" s="16"/>
      <c r="L981" s="16"/>
    </row>
    <row r="982">
      <c r="A982" s="19"/>
      <c r="B982" s="18"/>
      <c r="C982" s="18"/>
      <c r="D982" s="18"/>
      <c r="E982" s="18"/>
      <c r="F982" s="18"/>
      <c r="G982" s="18"/>
      <c r="H982" s="37"/>
      <c r="I982" s="15"/>
      <c r="J982" s="16"/>
      <c r="L982" s="16"/>
    </row>
    <row r="983">
      <c r="A983" s="19"/>
      <c r="B983" s="18"/>
      <c r="C983" s="18"/>
      <c r="D983" s="18"/>
      <c r="E983" s="18"/>
      <c r="F983" s="18"/>
      <c r="G983" s="18"/>
      <c r="H983" s="37"/>
      <c r="I983" s="15"/>
      <c r="J983" s="16"/>
      <c r="L983" s="16"/>
    </row>
    <row r="984">
      <c r="A984" s="19"/>
      <c r="B984" s="18"/>
      <c r="C984" s="18"/>
      <c r="D984" s="18"/>
      <c r="E984" s="18"/>
      <c r="F984" s="18"/>
      <c r="G984" s="18"/>
      <c r="H984" s="37"/>
      <c r="I984" s="15"/>
      <c r="J984" s="16"/>
      <c r="L984" s="16"/>
    </row>
    <row r="985">
      <c r="A985" s="19"/>
      <c r="B985" s="18"/>
      <c r="C985" s="18"/>
      <c r="D985" s="18"/>
      <c r="E985" s="18"/>
      <c r="F985" s="18"/>
      <c r="G985" s="18"/>
      <c r="H985" s="37"/>
      <c r="I985" s="15"/>
      <c r="J985" s="16"/>
      <c r="L985" s="16"/>
    </row>
    <row r="986">
      <c r="A986" s="19"/>
      <c r="B986" s="18"/>
      <c r="C986" s="18"/>
      <c r="D986" s="18"/>
      <c r="E986" s="18"/>
      <c r="F986" s="18"/>
      <c r="G986" s="18"/>
      <c r="H986" s="37"/>
      <c r="I986" s="15"/>
      <c r="J986" s="16"/>
      <c r="L986" s="16"/>
    </row>
    <row r="987">
      <c r="A987" s="19"/>
      <c r="B987" s="18"/>
      <c r="C987" s="18"/>
      <c r="D987" s="18"/>
      <c r="E987" s="18"/>
      <c r="F987" s="18"/>
      <c r="G987" s="18"/>
      <c r="H987" s="37"/>
      <c r="I987" s="15"/>
      <c r="J987" s="16"/>
      <c r="L987" s="16"/>
    </row>
    <row r="988">
      <c r="A988" s="19"/>
      <c r="B988" s="18"/>
      <c r="C988" s="18"/>
      <c r="D988" s="18"/>
      <c r="E988" s="18"/>
      <c r="F988" s="18"/>
      <c r="G988" s="18"/>
      <c r="H988" s="37"/>
      <c r="I988" s="15"/>
      <c r="J988" s="16"/>
      <c r="L988" s="16"/>
    </row>
    <row r="989">
      <c r="A989" s="19"/>
      <c r="B989" s="18"/>
      <c r="C989" s="18"/>
      <c r="D989" s="18"/>
      <c r="E989" s="18"/>
      <c r="F989" s="18"/>
      <c r="G989" s="18"/>
      <c r="H989" s="37"/>
      <c r="I989" s="15"/>
      <c r="J989" s="16"/>
      <c r="L989" s="16"/>
    </row>
    <row r="990">
      <c r="A990" s="19"/>
      <c r="B990" s="18"/>
      <c r="C990" s="18"/>
      <c r="D990" s="18"/>
      <c r="E990" s="18"/>
      <c r="F990" s="18"/>
      <c r="G990" s="18"/>
      <c r="H990" s="37"/>
      <c r="I990" s="15"/>
      <c r="J990" s="16"/>
      <c r="L990" s="16"/>
    </row>
    <row r="991">
      <c r="A991" s="19"/>
      <c r="B991" s="18"/>
      <c r="C991" s="18"/>
      <c r="D991" s="18"/>
      <c r="E991" s="18"/>
      <c r="F991" s="18"/>
      <c r="G991" s="18"/>
      <c r="H991" s="37"/>
      <c r="I991" s="15"/>
      <c r="J991" s="16"/>
      <c r="L991" s="16"/>
    </row>
    <row r="992">
      <c r="A992" s="19"/>
      <c r="B992" s="18"/>
      <c r="C992" s="18"/>
      <c r="D992" s="18"/>
      <c r="E992" s="18"/>
      <c r="F992" s="18"/>
      <c r="G992" s="18"/>
      <c r="H992" s="37"/>
      <c r="I992" s="15"/>
      <c r="J992" s="16"/>
      <c r="L992" s="16"/>
    </row>
    <row r="993">
      <c r="A993" s="19"/>
      <c r="B993" s="18"/>
      <c r="C993" s="18"/>
      <c r="D993" s="18"/>
      <c r="E993" s="18"/>
      <c r="F993" s="18"/>
      <c r="G993" s="18"/>
      <c r="H993" s="37"/>
      <c r="I993" s="15"/>
      <c r="J993" s="16"/>
      <c r="L993" s="16"/>
    </row>
    <row r="994">
      <c r="A994" s="19"/>
      <c r="B994" s="18"/>
      <c r="C994" s="18"/>
      <c r="D994" s="18"/>
      <c r="E994" s="18"/>
      <c r="F994" s="18"/>
      <c r="G994" s="18"/>
      <c r="H994" s="37"/>
      <c r="I994" s="15"/>
      <c r="J994" s="16"/>
      <c r="L994" s="16"/>
    </row>
    <row r="995">
      <c r="A995" s="19"/>
      <c r="B995" s="18"/>
      <c r="C995" s="18"/>
      <c r="D995" s="18"/>
      <c r="E995" s="18"/>
      <c r="F995" s="18"/>
      <c r="G995" s="18"/>
      <c r="H995" s="37"/>
      <c r="I995" s="15"/>
      <c r="J995" s="16"/>
      <c r="L995" s="16"/>
    </row>
    <row r="996">
      <c r="A996" s="19"/>
      <c r="B996" s="18"/>
      <c r="C996" s="18"/>
      <c r="D996" s="18"/>
      <c r="E996" s="18"/>
      <c r="F996" s="18"/>
      <c r="G996" s="18"/>
      <c r="H996" s="37"/>
      <c r="I996" s="15"/>
      <c r="J996" s="16"/>
      <c r="L996" s="16"/>
    </row>
    <row r="997">
      <c r="A997" s="19"/>
      <c r="B997" s="18"/>
      <c r="C997" s="18"/>
      <c r="D997" s="18"/>
      <c r="E997" s="18"/>
      <c r="F997" s="18"/>
      <c r="G997" s="18"/>
      <c r="H997" s="37"/>
      <c r="I997" s="15"/>
      <c r="J997" s="16"/>
      <c r="L997" s="16"/>
    </row>
    <row r="998">
      <c r="A998" s="19"/>
      <c r="B998" s="18"/>
      <c r="C998" s="18"/>
      <c r="D998" s="18"/>
      <c r="E998" s="18"/>
      <c r="F998" s="18"/>
      <c r="G998" s="18"/>
      <c r="H998" s="37"/>
      <c r="I998" s="15"/>
      <c r="J998" s="16"/>
      <c r="L998" s="16"/>
    </row>
    <row r="999">
      <c r="A999" s="19"/>
      <c r="B999" s="18"/>
      <c r="C999" s="18"/>
      <c r="D999" s="18"/>
      <c r="E999" s="18"/>
      <c r="F999" s="18"/>
      <c r="G999" s="18"/>
      <c r="H999" s="37"/>
      <c r="I999" s="15"/>
      <c r="J999" s="16"/>
      <c r="L999" s="16"/>
    </row>
    <row r="1000">
      <c r="A1000" s="19"/>
      <c r="B1000" s="18"/>
      <c r="C1000" s="18"/>
      <c r="D1000" s="18"/>
      <c r="E1000" s="18"/>
      <c r="F1000" s="18"/>
      <c r="G1000" s="18"/>
      <c r="H1000" s="37"/>
      <c r="I1000" s="15"/>
      <c r="J1000" s="16"/>
      <c r="L1000" s="16"/>
    </row>
    <row r="1001">
      <c r="A1001" s="19"/>
      <c r="B1001" s="18"/>
      <c r="C1001" s="18"/>
      <c r="D1001" s="18"/>
      <c r="E1001" s="18"/>
      <c r="F1001" s="18"/>
      <c r="G1001" s="18"/>
      <c r="H1001" s="37"/>
      <c r="I1001" s="15"/>
      <c r="J1001" s="16"/>
      <c r="L1001" s="16"/>
    </row>
    <row r="1002">
      <c r="A1002" s="19"/>
      <c r="B1002" s="18"/>
      <c r="C1002" s="18"/>
      <c r="D1002" s="18"/>
      <c r="E1002" s="18"/>
      <c r="F1002" s="18"/>
      <c r="G1002" s="18"/>
      <c r="H1002" s="37"/>
      <c r="I1002" s="15"/>
      <c r="J1002" s="16"/>
      <c r="L1002" s="16"/>
    </row>
    <row r="1003">
      <c r="A1003" s="19"/>
      <c r="B1003" s="18"/>
      <c r="C1003" s="18"/>
      <c r="D1003" s="18"/>
      <c r="E1003" s="18"/>
      <c r="F1003" s="18"/>
      <c r="G1003" s="18"/>
      <c r="H1003" s="37"/>
      <c r="I1003" s="15"/>
      <c r="J1003" s="16"/>
      <c r="L1003" s="16"/>
    </row>
    <row r="1004">
      <c r="A1004" s="19"/>
      <c r="B1004" s="18"/>
      <c r="C1004" s="18"/>
      <c r="D1004" s="18"/>
      <c r="E1004" s="18"/>
      <c r="F1004" s="18"/>
      <c r="G1004" s="18"/>
      <c r="H1004" s="37"/>
      <c r="I1004" s="15"/>
      <c r="J1004" s="16"/>
      <c r="L1004" s="16"/>
    </row>
    <row r="1005">
      <c r="A1005" s="19"/>
      <c r="B1005" s="18"/>
      <c r="C1005" s="18"/>
      <c r="D1005" s="18"/>
      <c r="E1005" s="18"/>
      <c r="F1005" s="18"/>
      <c r="G1005" s="18"/>
      <c r="H1005" s="37"/>
      <c r="I1005" s="15"/>
      <c r="J1005" s="16"/>
      <c r="L1005" s="16"/>
    </row>
    <row r="1006">
      <c r="A1006" s="19"/>
      <c r="B1006" s="18"/>
      <c r="C1006" s="18"/>
      <c r="D1006" s="18"/>
      <c r="E1006" s="18"/>
      <c r="F1006" s="18"/>
      <c r="G1006" s="18"/>
      <c r="H1006" s="37"/>
      <c r="I1006" s="15"/>
      <c r="J1006" s="16"/>
      <c r="L1006" s="16"/>
    </row>
    <row r="1007">
      <c r="A1007" s="19"/>
      <c r="B1007" s="18"/>
      <c r="C1007" s="18"/>
      <c r="D1007" s="18"/>
      <c r="E1007" s="18"/>
      <c r="F1007" s="18"/>
      <c r="G1007" s="18"/>
      <c r="H1007" s="37"/>
      <c r="I1007" s="15"/>
      <c r="J1007" s="16"/>
      <c r="L1007" s="16"/>
    </row>
    <row r="1008">
      <c r="A1008" s="19"/>
      <c r="B1008" s="18"/>
      <c r="C1008" s="18"/>
      <c r="D1008" s="18"/>
      <c r="E1008" s="18"/>
      <c r="F1008" s="18"/>
      <c r="G1008" s="18"/>
      <c r="H1008" s="37"/>
      <c r="I1008" s="15"/>
      <c r="J1008" s="16"/>
      <c r="L1008" s="16"/>
    </row>
    <row r="1009">
      <c r="A1009" s="19"/>
      <c r="B1009" s="18"/>
      <c r="C1009" s="18"/>
      <c r="D1009" s="18"/>
      <c r="E1009" s="18"/>
      <c r="F1009" s="18"/>
      <c r="G1009" s="18"/>
      <c r="H1009" s="37"/>
      <c r="I1009" s="15"/>
      <c r="J1009" s="16"/>
      <c r="L1009" s="16"/>
    </row>
    <row r="1010">
      <c r="A1010" s="19"/>
      <c r="B1010" s="18"/>
      <c r="C1010" s="18"/>
      <c r="D1010" s="18"/>
      <c r="E1010" s="18"/>
      <c r="F1010" s="18"/>
      <c r="G1010" s="18"/>
      <c r="H1010" s="37"/>
      <c r="I1010" s="15"/>
      <c r="J1010" s="16"/>
      <c r="L1010" s="16"/>
    </row>
    <row r="1011">
      <c r="A1011" s="19"/>
      <c r="B1011" s="18"/>
      <c r="C1011" s="18"/>
      <c r="D1011" s="18"/>
      <c r="E1011" s="18"/>
      <c r="F1011" s="18"/>
      <c r="G1011" s="18"/>
      <c r="H1011" s="37"/>
      <c r="I1011" s="15"/>
      <c r="J1011" s="16"/>
      <c r="L1011" s="16"/>
    </row>
    <row r="1012">
      <c r="A1012" s="19"/>
      <c r="B1012" s="18"/>
      <c r="C1012" s="18"/>
      <c r="D1012" s="18"/>
      <c r="E1012" s="18"/>
      <c r="F1012" s="18"/>
      <c r="G1012" s="18"/>
      <c r="H1012" s="37"/>
      <c r="I1012" s="15"/>
      <c r="J1012" s="16"/>
      <c r="L1012" s="16"/>
    </row>
    <row r="1013">
      <c r="A1013" s="19"/>
      <c r="B1013" s="18"/>
      <c r="C1013" s="18"/>
      <c r="D1013" s="18"/>
      <c r="E1013" s="18"/>
      <c r="F1013" s="18"/>
      <c r="G1013" s="18"/>
      <c r="H1013" s="37"/>
      <c r="I1013" s="15"/>
      <c r="J1013" s="16"/>
      <c r="L1013" s="16"/>
    </row>
    <row r="1014">
      <c r="A1014" s="19"/>
      <c r="B1014" s="18"/>
      <c r="C1014" s="18"/>
      <c r="D1014" s="18"/>
      <c r="E1014" s="18"/>
      <c r="F1014" s="18"/>
      <c r="G1014" s="18"/>
      <c r="H1014" s="37"/>
      <c r="I1014" s="15"/>
      <c r="J1014" s="16"/>
      <c r="L1014" s="16"/>
    </row>
    <row r="1015">
      <c r="A1015" s="19"/>
      <c r="B1015" s="18"/>
      <c r="C1015" s="18"/>
      <c r="D1015" s="18"/>
      <c r="E1015" s="18"/>
      <c r="F1015" s="18"/>
      <c r="G1015" s="18"/>
      <c r="H1015" s="37"/>
      <c r="I1015" s="15"/>
      <c r="J1015" s="16"/>
      <c r="L1015" s="16"/>
    </row>
    <row r="1016">
      <c r="A1016" s="19"/>
      <c r="B1016" s="18"/>
      <c r="C1016" s="18"/>
      <c r="D1016" s="18"/>
      <c r="E1016" s="18"/>
      <c r="F1016" s="18"/>
      <c r="G1016" s="18"/>
      <c r="H1016" s="37"/>
      <c r="I1016" s="15"/>
      <c r="J1016" s="16"/>
      <c r="L1016" s="16"/>
    </row>
    <row r="1017">
      <c r="A1017" s="19"/>
      <c r="B1017" s="18"/>
      <c r="C1017" s="18"/>
      <c r="D1017" s="18"/>
      <c r="E1017" s="18"/>
      <c r="F1017" s="18"/>
      <c r="G1017" s="18"/>
      <c r="H1017" s="37"/>
      <c r="I1017" s="15"/>
      <c r="J1017" s="16"/>
      <c r="L1017" s="16"/>
    </row>
    <row r="1018">
      <c r="A1018" s="19"/>
      <c r="B1018" s="18"/>
      <c r="C1018" s="18"/>
      <c r="D1018" s="18"/>
      <c r="E1018" s="18"/>
      <c r="F1018" s="18"/>
      <c r="G1018" s="18"/>
      <c r="H1018" s="37"/>
      <c r="I1018" s="15"/>
      <c r="J1018" s="16"/>
      <c r="L1018" s="16"/>
    </row>
    <row r="1019">
      <c r="A1019" s="19"/>
      <c r="B1019" s="18"/>
      <c r="C1019" s="18"/>
      <c r="D1019" s="18"/>
      <c r="E1019" s="18"/>
      <c r="F1019" s="18"/>
      <c r="G1019" s="18"/>
      <c r="H1019" s="37"/>
      <c r="I1019" s="15"/>
      <c r="J1019" s="16"/>
      <c r="L1019" s="16"/>
    </row>
    <row r="1020">
      <c r="A1020" s="19"/>
      <c r="B1020" s="18"/>
      <c r="C1020" s="18"/>
      <c r="D1020" s="18"/>
      <c r="E1020" s="18"/>
      <c r="F1020" s="18"/>
      <c r="G1020" s="18"/>
      <c r="H1020" s="37"/>
      <c r="I1020" s="15"/>
      <c r="J1020" s="16"/>
      <c r="L1020" s="16"/>
    </row>
    <row r="1021">
      <c r="A1021" s="19"/>
      <c r="B1021" s="18"/>
      <c r="C1021" s="18"/>
      <c r="D1021" s="18"/>
      <c r="E1021" s="18"/>
      <c r="F1021" s="18"/>
      <c r="G1021" s="18"/>
      <c r="H1021" s="37"/>
      <c r="I1021" s="15"/>
      <c r="J1021" s="16"/>
      <c r="L1021" s="16"/>
    </row>
    <row r="1022">
      <c r="A1022" s="19"/>
      <c r="B1022" s="18"/>
      <c r="C1022" s="18"/>
      <c r="D1022" s="18"/>
      <c r="E1022" s="18"/>
      <c r="F1022" s="18"/>
      <c r="G1022" s="18"/>
      <c r="H1022" s="37"/>
      <c r="I1022" s="15"/>
      <c r="J1022" s="16"/>
      <c r="L1022" s="16"/>
    </row>
    <row r="1023">
      <c r="A1023" s="19"/>
      <c r="B1023" s="18"/>
      <c r="C1023" s="18"/>
      <c r="D1023" s="18"/>
      <c r="E1023" s="18"/>
      <c r="F1023" s="18"/>
      <c r="G1023" s="18"/>
      <c r="H1023" s="37"/>
      <c r="I1023" s="15"/>
      <c r="J1023" s="16"/>
      <c r="L1023" s="16"/>
    </row>
    <row r="1024">
      <c r="A1024" s="19"/>
      <c r="B1024" s="18"/>
      <c r="C1024" s="18"/>
      <c r="D1024" s="18"/>
      <c r="E1024" s="18"/>
      <c r="F1024" s="18"/>
      <c r="G1024" s="18"/>
      <c r="H1024" s="37"/>
      <c r="I1024" s="15"/>
      <c r="J1024" s="16"/>
      <c r="L1024" s="16"/>
    </row>
    <row r="1025">
      <c r="A1025" s="19"/>
      <c r="B1025" s="18"/>
      <c r="C1025" s="18"/>
      <c r="D1025" s="18"/>
      <c r="E1025" s="18"/>
      <c r="F1025" s="18"/>
      <c r="G1025" s="18"/>
      <c r="H1025" s="37"/>
      <c r="I1025" s="15"/>
      <c r="J1025" s="16"/>
      <c r="L1025" s="16"/>
    </row>
    <row r="1026">
      <c r="A1026" s="19"/>
      <c r="B1026" s="18"/>
      <c r="C1026" s="18"/>
      <c r="D1026" s="18"/>
      <c r="E1026" s="18"/>
      <c r="F1026" s="18"/>
      <c r="G1026" s="18"/>
      <c r="H1026" s="37"/>
      <c r="I1026" s="15"/>
      <c r="J1026" s="16"/>
      <c r="L1026" s="16"/>
    </row>
    <row r="1027">
      <c r="A1027" s="19"/>
      <c r="B1027" s="18"/>
      <c r="C1027" s="18"/>
      <c r="D1027" s="18"/>
      <c r="E1027" s="18"/>
      <c r="F1027" s="18"/>
      <c r="G1027" s="18"/>
      <c r="H1027" s="37"/>
      <c r="I1027" s="15"/>
      <c r="J1027" s="16"/>
      <c r="L1027" s="16"/>
    </row>
    <row r="1028">
      <c r="A1028" s="19"/>
      <c r="B1028" s="18"/>
      <c r="C1028" s="18"/>
      <c r="D1028" s="18"/>
      <c r="E1028" s="18"/>
      <c r="F1028" s="18"/>
      <c r="G1028" s="18"/>
      <c r="H1028" s="37"/>
      <c r="I1028" s="15"/>
      <c r="J1028" s="16"/>
      <c r="L1028" s="16"/>
    </row>
    <row r="1029">
      <c r="A1029" s="19"/>
      <c r="B1029" s="18"/>
      <c r="C1029" s="18"/>
      <c r="D1029" s="18"/>
      <c r="E1029" s="18"/>
      <c r="F1029" s="18"/>
      <c r="G1029" s="18"/>
      <c r="H1029" s="37"/>
      <c r="I1029" s="15"/>
      <c r="J1029" s="16"/>
      <c r="L1029" s="16"/>
    </row>
    <row r="1030">
      <c r="A1030" s="19"/>
      <c r="B1030" s="18"/>
      <c r="C1030" s="18"/>
      <c r="D1030" s="18"/>
      <c r="E1030" s="18"/>
      <c r="F1030" s="18"/>
      <c r="G1030" s="18"/>
      <c r="H1030" s="37"/>
      <c r="I1030" s="15"/>
      <c r="J1030" s="16"/>
      <c r="L1030" s="16"/>
    </row>
    <row r="1031">
      <c r="A1031" s="19"/>
      <c r="B1031" s="18"/>
      <c r="C1031" s="18"/>
      <c r="D1031" s="18"/>
      <c r="E1031" s="18"/>
      <c r="F1031" s="18"/>
      <c r="G1031" s="18"/>
      <c r="H1031" s="37"/>
      <c r="I1031" s="15"/>
      <c r="J1031" s="16"/>
      <c r="L1031" s="16"/>
    </row>
    <row r="1032">
      <c r="A1032" s="19"/>
      <c r="B1032" s="18"/>
      <c r="C1032" s="18"/>
      <c r="D1032" s="18"/>
      <c r="E1032" s="18"/>
      <c r="F1032" s="18"/>
      <c r="G1032" s="18"/>
      <c r="H1032" s="37"/>
      <c r="I1032" s="15"/>
      <c r="J1032" s="16"/>
      <c r="L1032" s="16"/>
    </row>
    <row r="1033">
      <c r="A1033" s="19"/>
      <c r="B1033" s="18"/>
      <c r="C1033" s="18"/>
      <c r="D1033" s="18"/>
      <c r="E1033" s="18"/>
      <c r="F1033" s="18"/>
      <c r="G1033" s="18"/>
      <c r="H1033" s="37"/>
      <c r="I1033" s="15"/>
      <c r="J1033" s="16"/>
      <c r="L1033" s="16"/>
    </row>
    <row r="1034">
      <c r="A1034" s="19"/>
      <c r="B1034" s="18"/>
      <c r="C1034" s="18"/>
      <c r="D1034" s="18"/>
      <c r="E1034" s="18"/>
      <c r="F1034" s="18"/>
      <c r="G1034" s="18"/>
      <c r="H1034" s="37"/>
      <c r="I1034" s="15"/>
      <c r="J1034" s="16"/>
      <c r="L1034" s="16"/>
    </row>
    <row r="1035">
      <c r="A1035" s="19"/>
      <c r="B1035" s="18"/>
      <c r="C1035" s="18"/>
      <c r="D1035" s="18"/>
      <c r="E1035" s="18"/>
      <c r="F1035" s="18"/>
      <c r="G1035" s="18"/>
      <c r="H1035" s="37"/>
      <c r="I1035" s="15"/>
      <c r="J1035" s="16"/>
      <c r="L1035" s="16"/>
    </row>
    <row r="1036">
      <c r="A1036" s="19"/>
      <c r="B1036" s="18"/>
      <c r="C1036" s="18"/>
      <c r="D1036" s="18"/>
      <c r="E1036" s="18"/>
      <c r="F1036" s="18"/>
      <c r="G1036" s="18"/>
      <c r="H1036" s="37"/>
      <c r="I1036" s="15"/>
      <c r="J1036" s="16"/>
      <c r="L1036" s="16"/>
    </row>
    <row r="1037">
      <c r="A1037" s="19"/>
      <c r="B1037" s="18"/>
      <c r="C1037" s="18"/>
      <c r="D1037" s="18"/>
      <c r="E1037" s="18"/>
      <c r="F1037" s="18"/>
      <c r="G1037" s="18"/>
      <c r="H1037" s="37"/>
      <c r="I1037" s="15"/>
      <c r="J1037" s="16"/>
      <c r="L1037" s="16"/>
    </row>
    <row r="1038">
      <c r="A1038" s="19"/>
      <c r="B1038" s="18"/>
      <c r="C1038" s="18"/>
      <c r="D1038" s="18"/>
      <c r="E1038" s="18"/>
      <c r="F1038" s="18"/>
      <c r="G1038" s="18"/>
      <c r="H1038" s="37"/>
      <c r="I1038" s="15"/>
      <c r="J1038" s="16"/>
      <c r="L1038" s="16"/>
    </row>
    <row r="1039">
      <c r="A1039" s="19"/>
      <c r="B1039" s="18"/>
      <c r="C1039" s="18"/>
      <c r="D1039" s="18"/>
      <c r="E1039" s="18"/>
      <c r="F1039" s="18"/>
      <c r="G1039" s="18"/>
      <c r="H1039" s="37"/>
      <c r="I1039" s="15"/>
      <c r="J1039" s="16"/>
      <c r="L1039" s="16"/>
    </row>
    <row r="1040">
      <c r="A1040" s="19"/>
      <c r="B1040" s="18"/>
      <c r="C1040" s="18"/>
      <c r="D1040" s="18"/>
      <c r="E1040" s="18"/>
      <c r="F1040" s="18"/>
      <c r="G1040" s="18"/>
      <c r="H1040" s="37"/>
      <c r="I1040" s="15"/>
      <c r="J1040" s="16"/>
      <c r="L1040" s="16"/>
    </row>
    <row r="1041">
      <c r="A1041" s="19"/>
      <c r="B1041" s="18"/>
      <c r="C1041" s="18"/>
      <c r="D1041" s="18"/>
      <c r="E1041" s="18"/>
      <c r="F1041" s="18"/>
      <c r="G1041" s="18"/>
      <c r="H1041" s="37"/>
      <c r="I1041" s="15"/>
      <c r="J1041" s="16"/>
      <c r="L1041" s="16"/>
    </row>
    <row r="1042">
      <c r="A1042" s="19"/>
      <c r="B1042" s="18"/>
      <c r="C1042" s="18"/>
      <c r="D1042" s="18"/>
      <c r="E1042" s="18"/>
      <c r="F1042" s="18"/>
      <c r="G1042" s="18"/>
      <c r="H1042" s="37"/>
      <c r="I1042" s="15"/>
      <c r="J1042" s="16"/>
      <c r="L1042" s="16"/>
    </row>
    <row r="1043">
      <c r="A1043" s="19"/>
      <c r="B1043" s="18"/>
      <c r="C1043" s="18"/>
      <c r="D1043" s="18"/>
      <c r="E1043" s="18"/>
      <c r="F1043" s="18"/>
      <c r="G1043" s="18"/>
      <c r="H1043" s="37"/>
      <c r="I1043" s="15"/>
      <c r="J1043" s="16"/>
      <c r="L1043" s="16"/>
    </row>
    <row r="1044">
      <c r="A1044" s="19"/>
      <c r="B1044" s="18"/>
      <c r="C1044" s="18"/>
      <c r="D1044" s="18"/>
      <c r="E1044" s="18"/>
      <c r="F1044" s="18"/>
      <c r="G1044" s="18"/>
      <c r="H1044" s="37"/>
      <c r="I1044" s="35"/>
      <c r="J1044" s="16"/>
      <c r="L1044" s="16"/>
    </row>
    <row r="1045">
      <c r="A1045" s="19"/>
      <c r="B1045" s="18"/>
      <c r="C1045" s="18"/>
      <c r="D1045" s="18"/>
      <c r="E1045" s="18"/>
      <c r="F1045" s="18"/>
      <c r="G1045" s="18"/>
      <c r="H1045" s="37"/>
      <c r="I1045" s="35"/>
      <c r="J1045" s="16"/>
      <c r="L1045" s="16"/>
    </row>
    <row r="1046">
      <c r="A1046" s="19"/>
      <c r="B1046" s="18"/>
      <c r="C1046" s="18"/>
      <c r="D1046" s="18"/>
      <c r="E1046" s="18"/>
      <c r="F1046" s="18"/>
      <c r="G1046" s="18"/>
      <c r="H1046" s="37"/>
      <c r="I1046" s="35"/>
      <c r="J1046" s="16"/>
      <c r="L1046" s="16"/>
    </row>
    <row r="1047">
      <c r="A1047" s="19"/>
      <c r="B1047" s="18"/>
      <c r="C1047" s="18"/>
      <c r="D1047" s="18"/>
      <c r="E1047" s="18"/>
      <c r="F1047" s="18"/>
      <c r="G1047" s="18"/>
      <c r="H1047" s="37"/>
      <c r="I1047" s="35"/>
      <c r="J1047" s="16"/>
      <c r="L1047" s="16"/>
    </row>
    <row r="1048">
      <c r="A1048" s="19"/>
      <c r="B1048" s="18"/>
      <c r="C1048" s="18"/>
      <c r="D1048" s="18"/>
      <c r="E1048" s="18"/>
      <c r="F1048" s="18"/>
      <c r="G1048" s="18"/>
      <c r="H1048" s="37"/>
      <c r="I1048" s="35"/>
      <c r="J1048" s="16"/>
      <c r="L1048" s="16"/>
    </row>
    <row r="1049">
      <c r="A1049" s="19"/>
      <c r="B1049" s="18"/>
      <c r="C1049" s="18"/>
      <c r="D1049" s="18"/>
      <c r="E1049" s="18"/>
      <c r="F1049" s="18"/>
      <c r="G1049" s="18"/>
      <c r="H1049" s="37"/>
      <c r="I1049" s="35"/>
      <c r="J1049" s="16"/>
      <c r="L1049" s="16"/>
    </row>
    <row r="1050">
      <c r="A1050" s="19"/>
      <c r="B1050" s="18"/>
      <c r="C1050" s="18"/>
      <c r="D1050" s="18"/>
      <c r="E1050" s="18"/>
      <c r="F1050" s="18"/>
      <c r="G1050" s="18"/>
      <c r="H1050" s="37"/>
      <c r="I1050" s="35"/>
      <c r="J1050" s="16"/>
      <c r="L1050" s="16"/>
    </row>
    <row r="1051">
      <c r="A1051" s="19"/>
      <c r="B1051" s="18"/>
      <c r="C1051" s="18"/>
      <c r="D1051" s="18"/>
      <c r="E1051" s="18"/>
      <c r="F1051" s="18"/>
      <c r="G1051" s="18"/>
      <c r="H1051" s="37"/>
      <c r="I1051" s="35"/>
      <c r="J1051" s="16"/>
      <c r="L1051" s="16"/>
    </row>
    <row r="1052">
      <c r="A1052" s="19"/>
      <c r="B1052" s="18"/>
      <c r="C1052" s="18"/>
      <c r="D1052" s="18"/>
      <c r="E1052" s="18"/>
      <c r="F1052" s="18"/>
      <c r="G1052" s="18"/>
      <c r="H1052" s="37"/>
      <c r="I1052" s="35"/>
      <c r="J1052" s="16"/>
      <c r="L1052" s="16"/>
    </row>
    <row r="1053">
      <c r="A1053" s="19"/>
      <c r="B1053" s="18"/>
      <c r="C1053" s="18"/>
      <c r="D1053" s="18"/>
      <c r="E1053" s="18"/>
      <c r="F1053" s="18"/>
      <c r="G1053" s="18"/>
      <c r="H1053" s="37"/>
      <c r="I1053" s="35"/>
      <c r="J1053" s="16"/>
      <c r="L1053" s="16"/>
    </row>
    <row r="1054">
      <c r="A1054" s="19"/>
      <c r="B1054" s="18"/>
      <c r="C1054" s="18"/>
      <c r="D1054" s="18"/>
      <c r="E1054" s="18"/>
      <c r="F1054" s="18"/>
      <c r="G1054" s="18"/>
      <c r="H1054" s="37"/>
      <c r="I1054" s="35"/>
      <c r="J1054" s="16"/>
      <c r="L1054" s="16"/>
    </row>
    <row r="1055">
      <c r="A1055" s="19"/>
      <c r="B1055" s="18"/>
      <c r="C1055" s="18"/>
      <c r="D1055" s="18"/>
      <c r="E1055" s="18"/>
      <c r="F1055" s="18"/>
      <c r="G1055" s="18"/>
      <c r="H1055" s="37"/>
      <c r="I1055" s="35"/>
      <c r="J1055" s="16"/>
      <c r="L1055" s="16"/>
    </row>
    <row r="1056">
      <c r="A1056" s="19"/>
      <c r="B1056" s="18"/>
      <c r="C1056" s="18"/>
      <c r="D1056" s="18"/>
      <c r="E1056" s="18"/>
      <c r="F1056" s="18"/>
      <c r="G1056" s="18"/>
      <c r="H1056" s="37"/>
      <c r="I1056" s="35"/>
      <c r="J1056" s="16"/>
      <c r="L1056" s="16"/>
    </row>
    <row r="1057">
      <c r="A1057" s="19"/>
      <c r="B1057" s="18"/>
      <c r="C1057" s="18"/>
      <c r="D1057" s="18"/>
      <c r="E1057" s="18"/>
      <c r="F1057" s="18"/>
      <c r="G1057" s="18"/>
      <c r="H1057" s="37"/>
      <c r="I1057" s="35"/>
      <c r="J1057" s="16"/>
      <c r="L1057" s="16"/>
    </row>
    <row r="1058">
      <c r="A1058" s="19"/>
      <c r="B1058" s="18"/>
      <c r="C1058" s="18"/>
      <c r="D1058" s="18"/>
      <c r="E1058" s="18"/>
      <c r="F1058" s="18"/>
      <c r="G1058" s="18"/>
      <c r="H1058" s="37"/>
      <c r="I1058" s="35"/>
      <c r="J1058" s="16"/>
      <c r="L1058" s="16"/>
    </row>
    <row r="1059">
      <c r="A1059" s="19"/>
      <c r="B1059" s="18"/>
      <c r="C1059" s="18"/>
      <c r="D1059" s="18"/>
      <c r="E1059" s="18"/>
      <c r="F1059" s="18"/>
      <c r="G1059" s="18"/>
      <c r="H1059" s="37"/>
      <c r="I1059" s="35"/>
      <c r="J1059" s="16"/>
      <c r="L1059" s="16"/>
    </row>
    <row r="1060">
      <c r="A1060" s="19"/>
      <c r="B1060" s="18"/>
      <c r="C1060" s="18"/>
      <c r="D1060" s="18"/>
      <c r="E1060" s="18"/>
      <c r="F1060" s="18"/>
      <c r="G1060" s="18"/>
      <c r="H1060" s="37"/>
      <c r="I1060" s="35"/>
      <c r="J1060" s="16"/>
      <c r="L1060" s="16"/>
    </row>
    <row r="1061">
      <c r="A1061" s="19"/>
      <c r="B1061" s="18"/>
      <c r="C1061" s="18"/>
      <c r="D1061" s="18"/>
      <c r="E1061" s="18"/>
      <c r="F1061" s="18"/>
      <c r="G1061" s="18"/>
      <c r="H1061" s="37"/>
      <c r="I1061" s="35"/>
      <c r="J1061" s="16"/>
      <c r="L1061" s="16"/>
    </row>
    <row r="1062">
      <c r="A1062" s="19"/>
      <c r="B1062" s="18"/>
      <c r="C1062" s="18"/>
      <c r="D1062" s="18"/>
      <c r="E1062" s="18"/>
      <c r="F1062" s="18"/>
      <c r="G1062" s="18"/>
      <c r="H1062" s="37"/>
      <c r="I1062" s="35"/>
      <c r="J1062" s="16"/>
      <c r="L1062" s="16"/>
    </row>
    <row r="1063">
      <c r="A1063" s="19"/>
      <c r="B1063" s="18"/>
      <c r="C1063" s="18"/>
      <c r="D1063" s="18"/>
      <c r="E1063" s="18"/>
      <c r="F1063" s="18"/>
      <c r="G1063" s="18"/>
      <c r="H1063" s="37"/>
      <c r="I1063" s="35"/>
      <c r="J1063" s="16"/>
      <c r="L1063" s="16"/>
    </row>
    <row r="1064">
      <c r="A1064" s="19"/>
      <c r="B1064" s="18"/>
      <c r="C1064" s="18"/>
      <c r="D1064" s="18"/>
      <c r="E1064" s="18"/>
      <c r="F1064" s="18"/>
      <c r="G1064" s="18"/>
      <c r="H1064" s="37"/>
      <c r="I1064" s="35"/>
      <c r="J1064" s="16"/>
      <c r="L1064" s="16"/>
    </row>
    <row r="1065">
      <c r="A1065" s="19"/>
      <c r="B1065" s="18"/>
      <c r="C1065" s="18"/>
      <c r="D1065" s="18"/>
      <c r="E1065" s="18"/>
      <c r="F1065" s="18"/>
      <c r="G1065" s="18"/>
      <c r="H1065" s="37"/>
      <c r="I1065" s="35"/>
      <c r="J1065" s="16"/>
      <c r="L1065" s="16"/>
    </row>
    <row r="1066">
      <c r="A1066" s="19"/>
      <c r="B1066" s="18"/>
      <c r="C1066" s="18"/>
      <c r="D1066" s="18"/>
      <c r="E1066" s="18"/>
      <c r="F1066" s="18"/>
      <c r="G1066" s="18"/>
      <c r="H1066" s="37"/>
      <c r="I1066" s="35"/>
      <c r="J1066" s="16"/>
      <c r="L1066" s="16"/>
    </row>
    <row r="1067">
      <c r="A1067" s="19"/>
      <c r="B1067" s="18"/>
      <c r="C1067" s="18"/>
      <c r="D1067" s="18"/>
      <c r="E1067" s="18"/>
      <c r="F1067" s="18"/>
      <c r="G1067" s="18"/>
      <c r="H1067" s="37"/>
      <c r="I1067" s="35"/>
      <c r="J1067" s="16"/>
      <c r="L1067" s="16"/>
    </row>
    <row r="1068">
      <c r="A1068" s="19"/>
      <c r="B1068" s="18"/>
      <c r="C1068" s="18"/>
      <c r="D1068" s="18"/>
      <c r="E1068" s="18"/>
      <c r="F1068" s="18"/>
      <c r="G1068" s="18"/>
      <c r="H1068" s="37"/>
      <c r="I1068" s="35"/>
      <c r="J1068" s="16"/>
      <c r="L1068" s="16"/>
    </row>
    <row r="1069">
      <c r="A1069" s="19"/>
      <c r="B1069" s="18"/>
      <c r="C1069" s="18"/>
      <c r="D1069" s="18"/>
      <c r="E1069" s="18"/>
      <c r="F1069" s="18"/>
      <c r="G1069" s="18"/>
      <c r="H1069" s="37"/>
      <c r="I1069" s="35"/>
      <c r="J1069" s="16"/>
      <c r="L1069" s="16"/>
    </row>
    <row r="1070">
      <c r="A1070" s="19"/>
      <c r="B1070" s="18"/>
      <c r="C1070" s="18"/>
      <c r="D1070" s="18"/>
      <c r="E1070" s="18"/>
      <c r="F1070" s="18"/>
      <c r="G1070" s="18"/>
      <c r="H1070" s="37"/>
      <c r="I1070" s="35"/>
      <c r="J1070" s="16"/>
      <c r="L1070" s="16"/>
    </row>
    <row r="1071">
      <c r="A1071" s="19"/>
      <c r="B1071" s="18"/>
      <c r="C1071" s="18"/>
      <c r="D1071" s="18"/>
      <c r="E1071" s="18"/>
      <c r="F1071" s="18"/>
      <c r="G1071" s="18"/>
      <c r="H1071" s="37"/>
      <c r="I1071" s="35"/>
      <c r="J1071" s="16"/>
      <c r="L1071" s="16"/>
    </row>
    <row r="1072">
      <c r="A1072" s="19"/>
      <c r="B1072" s="18"/>
      <c r="C1072" s="18"/>
      <c r="D1072" s="18"/>
      <c r="E1072" s="18"/>
      <c r="F1072" s="18"/>
      <c r="G1072" s="18"/>
      <c r="H1072" s="37"/>
      <c r="I1072" s="35"/>
      <c r="J1072" s="16"/>
      <c r="L1072" s="16"/>
    </row>
    <row r="1073">
      <c r="A1073" s="19"/>
      <c r="B1073" s="18"/>
      <c r="C1073" s="18"/>
      <c r="D1073" s="18"/>
      <c r="E1073" s="18"/>
      <c r="F1073" s="18"/>
      <c r="G1073" s="18"/>
      <c r="H1073" s="37"/>
      <c r="I1073" s="35"/>
      <c r="J1073" s="16"/>
      <c r="L1073" s="16"/>
    </row>
    <row r="1074">
      <c r="A1074" s="19"/>
      <c r="B1074" s="18"/>
      <c r="C1074" s="18"/>
      <c r="D1074" s="18"/>
      <c r="E1074" s="18"/>
      <c r="F1074" s="18"/>
      <c r="G1074" s="18"/>
      <c r="H1074" s="37"/>
      <c r="I1074" s="35"/>
      <c r="J1074" s="16"/>
      <c r="L1074" s="16"/>
    </row>
    <row r="1075">
      <c r="A1075" s="19"/>
      <c r="B1075" s="18"/>
      <c r="C1075" s="18"/>
      <c r="D1075" s="18"/>
      <c r="E1075" s="18"/>
      <c r="F1075" s="18"/>
      <c r="G1075" s="18"/>
      <c r="H1075" s="37"/>
      <c r="I1075" s="35"/>
      <c r="J1075" s="16"/>
      <c r="L1075" s="16"/>
    </row>
    <row r="1076">
      <c r="A1076" s="19"/>
      <c r="B1076" s="18"/>
      <c r="C1076" s="18"/>
      <c r="D1076" s="18"/>
      <c r="E1076" s="18"/>
      <c r="F1076" s="18"/>
      <c r="G1076" s="18"/>
      <c r="H1076" s="37"/>
      <c r="I1076" s="35"/>
      <c r="J1076" s="16"/>
      <c r="L1076" s="16"/>
    </row>
    <row r="1077">
      <c r="A1077" s="19"/>
      <c r="B1077" s="18"/>
      <c r="C1077" s="18"/>
      <c r="D1077" s="18"/>
      <c r="E1077" s="18"/>
      <c r="F1077" s="18"/>
      <c r="G1077" s="18"/>
      <c r="H1077" s="37"/>
      <c r="I1077" s="35"/>
      <c r="J1077" s="16"/>
      <c r="L1077" s="16"/>
    </row>
    <row r="1078">
      <c r="A1078" s="19"/>
      <c r="B1078" s="18"/>
      <c r="C1078" s="18"/>
      <c r="D1078" s="18"/>
      <c r="E1078" s="18"/>
      <c r="F1078" s="18"/>
      <c r="G1078" s="18"/>
      <c r="H1078" s="37"/>
      <c r="I1078" s="35"/>
      <c r="J1078" s="16"/>
      <c r="L1078" s="16"/>
    </row>
    <row r="1079">
      <c r="A1079" s="19"/>
      <c r="B1079" s="18"/>
      <c r="C1079" s="18"/>
      <c r="D1079" s="18"/>
      <c r="E1079" s="18"/>
      <c r="F1079" s="18"/>
      <c r="G1079" s="18"/>
      <c r="H1079" s="37"/>
      <c r="I1079" s="35"/>
      <c r="J1079" s="16"/>
      <c r="L1079" s="16"/>
    </row>
    <row r="1080">
      <c r="A1080" s="19"/>
      <c r="B1080" s="18"/>
      <c r="C1080" s="18"/>
      <c r="D1080" s="18"/>
      <c r="E1080" s="18"/>
      <c r="F1080" s="18"/>
      <c r="G1080" s="18"/>
      <c r="H1080" s="37"/>
      <c r="I1080" s="35"/>
      <c r="J1080" s="16"/>
      <c r="L1080" s="16"/>
    </row>
    <row r="1081">
      <c r="A1081" s="19"/>
      <c r="B1081" s="18"/>
      <c r="C1081" s="18"/>
      <c r="D1081" s="18"/>
      <c r="E1081" s="18"/>
      <c r="F1081" s="18"/>
      <c r="G1081" s="18"/>
      <c r="H1081" s="37"/>
      <c r="I1081" s="35"/>
      <c r="J1081" s="16"/>
      <c r="L1081" s="16"/>
    </row>
    <row r="1082">
      <c r="A1082" s="19"/>
      <c r="B1082" s="18"/>
      <c r="C1082" s="18"/>
      <c r="D1082" s="18"/>
      <c r="E1082" s="18"/>
      <c r="F1082" s="18"/>
      <c r="G1082" s="18"/>
      <c r="H1082" s="37"/>
      <c r="I1082" s="35"/>
      <c r="J1082" s="16"/>
      <c r="L1082" s="16"/>
    </row>
    <row r="1083">
      <c r="A1083" s="19"/>
      <c r="B1083" s="18"/>
      <c r="C1083" s="18"/>
      <c r="D1083" s="18"/>
      <c r="E1083" s="18"/>
      <c r="F1083" s="18"/>
      <c r="G1083" s="18"/>
      <c r="H1083" s="37"/>
      <c r="I1083" s="35"/>
      <c r="J1083" s="16"/>
      <c r="L1083" s="16"/>
    </row>
    <row r="1084">
      <c r="A1084" s="19"/>
      <c r="B1084" s="18"/>
      <c r="C1084" s="18"/>
      <c r="D1084" s="18"/>
      <c r="E1084" s="18"/>
      <c r="F1084" s="18"/>
      <c r="G1084" s="18"/>
      <c r="H1084" s="37"/>
      <c r="I1084" s="35"/>
      <c r="J1084" s="16"/>
      <c r="L1084" s="16"/>
    </row>
    <row r="1085">
      <c r="A1085" s="19"/>
      <c r="B1085" s="18"/>
      <c r="C1085" s="18"/>
      <c r="D1085" s="18"/>
      <c r="E1085" s="18"/>
      <c r="F1085" s="18"/>
      <c r="G1085" s="18"/>
      <c r="H1085" s="37"/>
      <c r="I1085" s="35"/>
      <c r="J1085" s="16"/>
      <c r="L1085" s="16"/>
    </row>
    <row r="1086">
      <c r="A1086" s="19"/>
      <c r="B1086" s="18"/>
      <c r="C1086" s="18"/>
      <c r="D1086" s="18"/>
      <c r="E1086" s="18"/>
      <c r="F1086" s="18"/>
      <c r="G1086" s="18"/>
      <c r="H1086" s="37"/>
      <c r="I1086" s="35"/>
      <c r="J1086" s="16"/>
      <c r="L1086" s="16"/>
    </row>
    <row r="1087">
      <c r="A1087" s="19"/>
      <c r="B1087" s="18"/>
      <c r="C1087" s="18"/>
      <c r="D1087" s="18"/>
      <c r="E1087" s="18"/>
      <c r="F1087" s="18"/>
      <c r="G1087" s="18"/>
      <c r="H1087" s="37"/>
      <c r="I1087" s="35"/>
      <c r="J1087" s="16"/>
      <c r="L1087" s="16"/>
    </row>
    <row r="1088">
      <c r="A1088" s="19"/>
      <c r="B1088" s="18"/>
      <c r="C1088" s="18"/>
      <c r="D1088" s="18"/>
      <c r="E1088" s="18"/>
      <c r="F1088" s="18"/>
      <c r="G1088" s="18"/>
      <c r="H1088" s="37"/>
      <c r="I1088" s="35"/>
      <c r="J1088" s="16"/>
      <c r="L1088" s="16"/>
    </row>
    <row r="1089">
      <c r="A1089" s="19"/>
      <c r="B1089" s="18"/>
      <c r="C1089" s="18"/>
      <c r="D1089" s="18"/>
      <c r="E1089" s="18"/>
      <c r="F1089" s="18"/>
      <c r="G1089" s="18"/>
      <c r="H1089" s="37"/>
      <c r="I1089" s="35"/>
      <c r="J1089" s="16"/>
      <c r="L1089" s="16"/>
    </row>
    <row r="1090">
      <c r="A1090" s="19"/>
      <c r="B1090" s="18"/>
      <c r="C1090" s="18"/>
      <c r="D1090" s="18"/>
      <c r="E1090" s="18"/>
      <c r="F1090" s="18"/>
      <c r="G1090" s="18"/>
      <c r="H1090" s="37"/>
      <c r="I1090" s="35"/>
      <c r="J1090" s="16"/>
      <c r="L1090" s="16"/>
    </row>
    <row r="1091">
      <c r="A1091" s="19"/>
      <c r="B1091" s="18"/>
      <c r="C1091" s="18"/>
      <c r="D1091" s="18"/>
      <c r="E1091" s="18"/>
      <c r="F1091" s="18"/>
      <c r="G1091" s="18"/>
      <c r="H1091" s="37"/>
      <c r="I1091" s="35"/>
      <c r="J1091" s="16"/>
      <c r="L1091" s="16"/>
    </row>
    <row r="1092">
      <c r="A1092" s="19"/>
      <c r="B1092" s="18"/>
      <c r="C1092" s="18"/>
      <c r="D1092" s="18"/>
      <c r="E1092" s="18"/>
      <c r="F1092" s="18"/>
      <c r="G1092" s="18"/>
      <c r="H1092" s="37"/>
      <c r="I1092" s="35"/>
      <c r="J1092" s="16"/>
      <c r="L1092" s="16"/>
    </row>
    <row r="1093">
      <c r="A1093" s="19"/>
      <c r="B1093" s="18"/>
      <c r="C1093" s="18"/>
      <c r="D1093" s="18"/>
      <c r="E1093" s="18"/>
      <c r="F1093" s="18"/>
      <c r="G1093" s="18"/>
      <c r="H1093" s="37"/>
      <c r="I1093" s="35"/>
      <c r="J1093" s="16"/>
      <c r="L1093" s="16"/>
    </row>
    <row r="1094">
      <c r="A1094" s="19"/>
      <c r="B1094" s="18"/>
      <c r="C1094" s="18"/>
      <c r="D1094" s="18"/>
      <c r="E1094" s="18"/>
      <c r="F1094" s="18"/>
      <c r="G1094" s="18"/>
      <c r="H1094" s="37"/>
      <c r="I1094" s="35"/>
      <c r="J1094" s="16"/>
      <c r="L1094" s="16"/>
    </row>
    <row r="1095">
      <c r="A1095" s="19"/>
      <c r="B1095" s="18"/>
      <c r="C1095" s="18"/>
      <c r="D1095" s="18"/>
      <c r="E1095" s="18"/>
      <c r="F1095" s="18"/>
      <c r="G1095" s="18"/>
      <c r="H1095" s="37"/>
      <c r="I1095" s="35"/>
      <c r="J1095" s="16"/>
      <c r="L1095" s="16"/>
    </row>
    <row r="1096">
      <c r="A1096" s="19"/>
      <c r="B1096" s="18"/>
      <c r="C1096" s="18"/>
      <c r="D1096" s="18"/>
      <c r="E1096" s="18"/>
      <c r="F1096" s="18"/>
      <c r="G1096" s="18"/>
      <c r="H1096" s="37"/>
      <c r="I1096" s="35"/>
      <c r="J1096" s="16"/>
      <c r="L1096" s="16"/>
    </row>
    <row r="1097">
      <c r="A1097" s="19"/>
      <c r="B1097" s="18"/>
      <c r="C1097" s="18"/>
      <c r="D1097" s="18"/>
      <c r="E1097" s="18"/>
      <c r="F1097" s="18"/>
      <c r="G1097" s="18"/>
      <c r="H1097" s="37"/>
      <c r="I1097" s="35"/>
      <c r="J1097" s="16"/>
      <c r="L1097" s="16"/>
    </row>
    <row r="1098">
      <c r="A1098" s="19"/>
      <c r="B1098" s="18"/>
      <c r="C1098" s="18"/>
      <c r="D1098" s="18"/>
      <c r="E1098" s="18"/>
      <c r="F1098" s="18"/>
      <c r="G1098" s="18"/>
      <c r="H1098" s="37"/>
      <c r="I1098" s="35"/>
      <c r="J1098" s="16"/>
      <c r="L1098" s="16"/>
    </row>
    <row r="1099">
      <c r="A1099" s="19"/>
      <c r="B1099" s="18"/>
      <c r="C1099" s="18"/>
      <c r="D1099" s="18"/>
      <c r="E1099" s="18"/>
      <c r="F1099" s="18"/>
      <c r="G1099" s="18"/>
      <c r="H1099" s="37"/>
      <c r="I1099" s="35"/>
      <c r="J1099" s="16"/>
      <c r="L1099" s="16"/>
    </row>
    <row r="1100">
      <c r="A1100" s="19"/>
      <c r="B1100" s="18"/>
      <c r="C1100" s="18"/>
      <c r="D1100" s="18"/>
      <c r="E1100" s="18"/>
      <c r="F1100" s="18"/>
      <c r="G1100" s="18"/>
      <c r="H1100" s="37"/>
      <c r="I1100" s="35"/>
      <c r="J1100" s="16"/>
      <c r="L1100" s="16"/>
    </row>
    <row r="1101">
      <c r="A1101" s="19"/>
      <c r="B1101" s="18"/>
      <c r="C1101" s="18"/>
      <c r="D1101" s="18"/>
      <c r="E1101" s="18"/>
      <c r="F1101" s="18"/>
      <c r="G1101" s="18"/>
      <c r="H1101" s="37"/>
      <c r="I1101" s="35"/>
      <c r="J1101" s="16"/>
      <c r="L1101" s="16"/>
    </row>
    <row r="1102">
      <c r="A1102" s="19"/>
      <c r="B1102" s="18"/>
      <c r="C1102" s="18"/>
      <c r="D1102" s="18"/>
      <c r="E1102" s="18"/>
      <c r="F1102" s="18"/>
      <c r="G1102" s="18"/>
      <c r="H1102" s="37"/>
      <c r="I1102" s="35"/>
      <c r="J1102" s="16"/>
      <c r="L1102" s="16"/>
    </row>
    <row r="1103">
      <c r="A1103" s="19"/>
      <c r="B1103" s="18"/>
      <c r="C1103" s="18"/>
      <c r="D1103" s="18"/>
      <c r="E1103" s="18"/>
      <c r="F1103" s="18"/>
      <c r="G1103" s="18"/>
      <c r="H1103" s="37"/>
      <c r="I1103" s="35"/>
      <c r="J1103" s="16"/>
      <c r="L1103" s="16"/>
    </row>
    <row r="1104">
      <c r="A1104" s="19"/>
      <c r="B1104" s="18"/>
      <c r="C1104" s="18"/>
      <c r="D1104" s="18"/>
      <c r="E1104" s="18"/>
      <c r="F1104" s="18"/>
      <c r="G1104" s="18"/>
      <c r="H1104" s="37"/>
      <c r="I1104" s="35"/>
      <c r="J1104" s="16"/>
      <c r="L1104" s="16"/>
    </row>
    <row r="1105">
      <c r="A1105" s="19"/>
      <c r="B1105" s="18"/>
      <c r="C1105" s="18"/>
      <c r="D1105" s="18"/>
      <c r="E1105" s="18"/>
      <c r="F1105" s="18"/>
      <c r="G1105" s="18"/>
      <c r="H1105" s="37"/>
      <c r="I1105" s="35"/>
      <c r="J1105" s="16"/>
      <c r="L1105" s="16"/>
    </row>
    <row r="1106">
      <c r="A1106" s="19"/>
      <c r="B1106" s="18"/>
      <c r="C1106" s="18"/>
      <c r="D1106" s="18"/>
      <c r="E1106" s="18"/>
      <c r="F1106" s="18"/>
      <c r="G1106" s="18"/>
      <c r="H1106" s="37"/>
      <c r="I1106" s="35"/>
      <c r="J1106" s="16"/>
      <c r="L1106" s="16"/>
    </row>
    <row r="1107">
      <c r="A1107" s="19"/>
      <c r="B1107" s="18"/>
      <c r="C1107" s="18"/>
      <c r="D1107" s="18"/>
      <c r="E1107" s="18"/>
      <c r="F1107" s="18"/>
      <c r="G1107" s="18"/>
      <c r="H1107" s="37"/>
      <c r="I1107" s="35"/>
      <c r="J1107" s="16"/>
      <c r="L1107" s="16"/>
    </row>
    <row r="1108">
      <c r="A1108" s="19"/>
      <c r="B1108" s="18"/>
      <c r="C1108" s="18"/>
      <c r="D1108" s="18"/>
      <c r="E1108" s="18"/>
      <c r="F1108" s="18"/>
      <c r="G1108" s="18"/>
      <c r="H1108" s="37"/>
      <c r="I1108" s="35"/>
      <c r="J1108" s="16"/>
      <c r="L1108" s="16"/>
    </row>
    <row r="1109">
      <c r="A1109" s="19"/>
      <c r="B1109" s="18"/>
      <c r="C1109" s="18"/>
      <c r="D1109" s="18"/>
      <c r="E1109" s="18"/>
      <c r="F1109" s="18"/>
      <c r="G1109" s="18"/>
      <c r="H1109" s="37"/>
      <c r="I1109" s="35"/>
      <c r="J1109" s="16"/>
      <c r="L1109" s="16"/>
    </row>
    <row r="1110">
      <c r="A1110" s="19"/>
      <c r="B1110" s="18"/>
      <c r="C1110" s="18"/>
      <c r="D1110" s="18"/>
      <c r="E1110" s="18"/>
      <c r="F1110" s="18"/>
      <c r="G1110" s="18"/>
      <c r="H1110" s="37"/>
      <c r="I1110" s="35"/>
      <c r="J1110" s="16"/>
      <c r="L1110" s="16"/>
    </row>
    <row r="1111">
      <c r="A1111" s="19"/>
      <c r="B1111" s="18"/>
      <c r="C1111" s="18"/>
      <c r="D1111" s="18"/>
      <c r="E1111" s="18"/>
      <c r="F1111" s="18"/>
      <c r="G1111" s="18"/>
      <c r="H1111" s="37"/>
      <c r="I1111" s="35"/>
      <c r="J1111" s="16"/>
      <c r="L1111" s="16"/>
    </row>
    <row r="1112">
      <c r="A1112" s="19"/>
      <c r="B1112" s="18"/>
      <c r="C1112" s="18"/>
      <c r="D1112" s="18"/>
      <c r="E1112" s="18"/>
      <c r="F1112" s="18"/>
      <c r="G1112" s="18"/>
      <c r="H1112" s="37"/>
      <c r="I1112" s="35"/>
      <c r="J1112" s="16"/>
      <c r="L1112" s="16"/>
    </row>
    <row r="1113">
      <c r="A1113" s="19"/>
      <c r="B1113" s="18"/>
      <c r="C1113" s="18"/>
      <c r="D1113" s="18"/>
      <c r="E1113" s="18"/>
      <c r="F1113" s="18"/>
      <c r="G1113" s="18"/>
      <c r="H1113" s="37"/>
      <c r="I1113" s="35"/>
      <c r="J1113" s="16"/>
      <c r="L1113" s="16"/>
    </row>
    <row r="1114">
      <c r="A1114" s="19"/>
      <c r="B1114" s="18"/>
      <c r="C1114" s="18"/>
      <c r="D1114" s="18"/>
      <c r="E1114" s="18"/>
      <c r="F1114" s="18"/>
      <c r="G1114" s="18"/>
      <c r="H1114" s="37"/>
      <c r="I1114" s="35"/>
      <c r="J1114" s="16"/>
      <c r="L1114" s="16"/>
    </row>
    <row r="1115">
      <c r="A1115" s="19"/>
      <c r="B1115" s="18"/>
      <c r="C1115" s="18"/>
      <c r="D1115" s="18"/>
      <c r="E1115" s="18"/>
      <c r="F1115" s="18"/>
      <c r="G1115" s="18"/>
      <c r="H1115" s="37"/>
      <c r="I1115" s="35"/>
      <c r="J1115" s="16"/>
      <c r="L1115" s="16"/>
    </row>
    <row r="1116">
      <c r="A1116" s="19"/>
      <c r="B1116" s="18"/>
      <c r="C1116" s="18"/>
      <c r="D1116" s="18"/>
      <c r="E1116" s="18"/>
      <c r="F1116" s="18"/>
      <c r="G1116" s="18"/>
      <c r="H1116" s="37"/>
      <c r="I1116" s="35"/>
      <c r="J1116" s="16"/>
      <c r="L1116" s="16"/>
    </row>
    <row r="1117">
      <c r="A1117" s="19"/>
      <c r="B1117" s="18"/>
      <c r="C1117" s="18"/>
      <c r="D1117" s="18"/>
      <c r="E1117" s="18"/>
      <c r="F1117" s="18"/>
      <c r="G1117" s="18"/>
      <c r="H1117" s="37"/>
      <c r="I1117" s="35"/>
      <c r="J1117" s="16"/>
      <c r="L1117" s="16"/>
    </row>
    <row r="1118">
      <c r="A1118" s="19"/>
      <c r="B1118" s="18"/>
      <c r="C1118" s="18"/>
      <c r="D1118" s="18"/>
      <c r="E1118" s="18"/>
      <c r="F1118" s="18"/>
      <c r="G1118" s="18"/>
      <c r="H1118" s="37"/>
      <c r="I1118" s="35"/>
      <c r="J1118" s="16"/>
      <c r="L1118" s="16"/>
    </row>
    <row r="1119">
      <c r="A1119" s="19"/>
      <c r="B1119" s="18"/>
      <c r="C1119" s="18"/>
      <c r="D1119" s="18"/>
      <c r="E1119" s="18"/>
      <c r="F1119" s="18"/>
      <c r="G1119" s="18"/>
      <c r="H1119" s="37"/>
      <c r="I1119" s="35"/>
      <c r="J1119" s="16"/>
      <c r="L1119" s="16"/>
    </row>
    <row r="1120">
      <c r="A1120" s="19"/>
      <c r="B1120" s="18"/>
      <c r="C1120" s="18"/>
      <c r="D1120" s="18"/>
      <c r="E1120" s="18"/>
      <c r="F1120" s="18"/>
      <c r="G1120" s="18"/>
      <c r="H1120" s="37"/>
      <c r="I1120" s="35"/>
      <c r="J1120" s="16"/>
      <c r="L1120" s="16"/>
    </row>
    <row r="1121">
      <c r="A1121" s="19"/>
      <c r="B1121" s="18"/>
      <c r="C1121" s="18"/>
      <c r="D1121" s="18"/>
      <c r="E1121" s="18"/>
      <c r="F1121" s="18"/>
      <c r="G1121" s="18"/>
      <c r="H1121" s="37"/>
      <c r="I1121" s="35"/>
      <c r="J1121" s="16"/>
      <c r="L1121" s="16"/>
    </row>
    <row r="1122">
      <c r="A1122" s="19"/>
      <c r="B1122" s="18"/>
      <c r="C1122" s="18"/>
      <c r="D1122" s="18"/>
      <c r="E1122" s="18"/>
      <c r="F1122" s="18"/>
      <c r="G1122" s="18"/>
      <c r="H1122" s="37"/>
      <c r="I1122" s="35"/>
      <c r="J1122" s="16"/>
      <c r="L1122" s="16"/>
    </row>
    <row r="1123">
      <c r="A1123" s="19"/>
      <c r="B1123" s="18"/>
      <c r="C1123" s="18"/>
      <c r="D1123" s="18"/>
      <c r="E1123" s="18"/>
      <c r="F1123" s="18"/>
      <c r="G1123" s="18"/>
      <c r="H1123" s="37"/>
      <c r="I1123" s="35"/>
      <c r="J1123" s="16"/>
      <c r="L1123" s="16"/>
    </row>
    <row r="1124">
      <c r="A1124" s="19"/>
      <c r="B1124" s="18"/>
      <c r="C1124" s="18"/>
      <c r="D1124" s="18"/>
      <c r="E1124" s="18"/>
      <c r="F1124" s="18"/>
      <c r="G1124" s="18"/>
      <c r="H1124" s="37"/>
      <c r="I1124" s="35"/>
      <c r="J1124" s="16"/>
      <c r="L1124" s="16"/>
    </row>
    <row r="1125">
      <c r="A1125" s="19"/>
      <c r="B1125" s="18"/>
      <c r="C1125" s="18"/>
      <c r="D1125" s="18"/>
      <c r="E1125" s="18"/>
      <c r="F1125" s="18"/>
      <c r="G1125" s="18"/>
      <c r="H1125" s="37"/>
      <c r="I1125" s="35"/>
      <c r="J1125" s="16"/>
      <c r="L1125" s="16"/>
    </row>
    <row r="1126">
      <c r="A1126" s="19"/>
      <c r="B1126" s="18"/>
      <c r="C1126" s="18"/>
      <c r="D1126" s="18"/>
      <c r="E1126" s="18"/>
      <c r="F1126" s="18"/>
      <c r="G1126" s="18"/>
      <c r="H1126" s="37"/>
      <c r="I1126" s="35"/>
      <c r="J1126" s="16"/>
      <c r="L1126" s="16"/>
    </row>
    <row r="1127">
      <c r="A1127" s="19"/>
      <c r="B1127" s="18"/>
      <c r="C1127" s="18"/>
      <c r="D1127" s="18"/>
      <c r="E1127" s="18"/>
      <c r="F1127" s="18"/>
      <c r="G1127" s="18"/>
      <c r="H1127" s="37"/>
      <c r="I1127" s="35"/>
      <c r="J1127" s="16"/>
      <c r="L1127" s="16"/>
    </row>
    <row r="1128">
      <c r="A1128" s="19"/>
      <c r="B1128" s="18"/>
      <c r="C1128" s="18"/>
      <c r="D1128" s="18"/>
      <c r="E1128" s="18"/>
      <c r="F1128" s="18"/>
      <c r="G1128" s="18"/>
      <c r="H1128" s="37"/>
      <c r="I1128" s="35"/>
      <c r="J1128" s="16"/>
      <c r="L1128" s="16"/>
    </row>
    <row r="1129">
      <c r="A1129" s="19"/>
      <c r="B1129" s="18"/>
      <c r="C1129" s="18"/>
      <c r="D1129" s="18"/>
      <c r="E1129" s="18"/>
      <c r="F1129" s="18"/>
      <c r="G1129" s="18"/>
      <c r="H1129" s="37"/>
      <c r="I1129" s="35"/>
      <c r="J1129" s="16"/>
      <c r="L1129" s="16"/>
    </row>
    <row r="1130">
      <c r="A1130" s="19"/>
      <c r="B1130" s="18"/>
      <c r="C1130" s="18"/>
      <c r="D1130" s="18"/>
      <c r="E1130" s="18"/>
      <c r="F1130" s="18"/>
      <c r="G1130" s="18"/>
      <c r="H1130" s="37"/>
      <c r="I1130" s="35"/>
      <c r="J1130" s="16"/>
      <c r="L1130" s="16"/>
    </row>
    <row r="1131">
      <c r="A1131" s="19"/>
      <c r="B1131" s="18"/>
      <c r="C1131" s="18"/>
      <c r="D1131" s="18"/>
      <c r="E1131" s="18"/>
      <c r="F1131" s="18"/>
      <c r="G1131" s="18"/>
      <c r="H1131" s="37"/>
      <c r="I1131" s="35"/>
      <c r="J1131" s="16"/>
      <c r="L1131" s="16"/>
    </row>
    <row r="1132">
      <c r="A1132" s="19"/>
      <c r="B1132" s="18"/>
      <c r="C1132" s="18"/>
      <c r="D1132" s="18"/>
      <c r="E1132" s="18"/>
      <c r="F1132" s="18"/>
      <c r="G1132" s="18"/>
      <c r="H1132" s="37"/>
      <c r="I1132" s="35"/>
      <c r="J1132" s="16"/>
      <c r="L1132" s="16"/>
    </row>
    <row r="1133">
      <c r="A1133" s="19"/>
      <c r="B1133" s="18"/>
      <c r="C1133" s="18"/>
      <c r="D1133" s="18"/>
      <c r="E1133" s="18"/>
      <c r="F1133" s="18"/>
      <c r="G1133" s="18"/>
      <c r="H1133" s="37"/>
      <c r="I1133" s="35"/>
      <c r="J1133" s="16"/>
      <c r="L1133" s="16"/>
    </row>
    <row r="1134">
      <c r="A1134" s="19"/>
      <c r="B1134" s="18"/>
      <c r="C1134" s="18"/>
      <c r="D1134" s="18"/>
      <c r="E1134" s="18"/>
      <c r="F1134" s="18"/>
      <c r="G1134" s="18"/>
      <c r="H1134" s="37"/>
      <c r="I1134" s="35"/>
      <c r="J1134" s="16"/>
      <c r="L1134" s="16"/>
    </row>
    <row r="1135">
      <c r="A1135" s="19"/>
      <c r="B1135" s="18"/>
      <c r="C1135" s="18"/>
      <c r="D1135" s="18"/>
      <c r="E1135" s="18"/>
      <c r="F1135" s="18"/>
      <c r="G1135" s="18"/>
      <c r="H1135" s="37"/>
      <c r="I1135" s="35"/>
      <c r="J1135" s="16"/>
      <c r="L1135" s="16"/>
    </row>
    <row r="1136">
      <c r="A1136" s="19"/>
      <c r="B1136" s="18"/>
      <c r="C1136" s="18"/>
      <c r="D1136" s="18"/>
      <c r="E1136" s="18"/>
      <c r="F1136" s="18"/>
      <c r="G1136" s="18"/>
      <c r="H1136" s="37"/>
      <c r="I1136" s="35"/>
      <c r="J1136" s="16"/>
      <c r="L1136" s="16"/>
    </row>
    <row r="1137">
      <c r="A1137" s="19"/>
      <c r="B1137" s="18"/>
      <c r="C1137" s="18"/>
      <c r="D1137" s="18"/>
      <c r="E1137" s="18"/>
      <c r="F1137" s="18"/>
      <c r="G1137" s="18"/>
      <c r="H1137" s="37"/>
      <c r="I1137" s="35"/>
      <c r="J1137" s="16"/>
      <c r="L1137" s="16"/>
    </row>
    <row r="1138">
      <c r="A1138" s="19"/>
      <c r="B1138" s="18"/>
      <c r="C1138" s="18"/>
      <c r="D1138" s="18"/>
      <c r="E1138" s="18"/>
      <c r="F1138" s="18"/>
      <c r="G1138" s="18"/>
      <c r="H1138" s="37"/>
      <c r="I1138" s="35"/>
      <c r="J1138" s="16"/>
      <c r="L1138" s="16"/>
    </row>
    <row r="1139">
      <c r="A1139" s="19"/>
      <c r="B1139" s="18"/>
      <c r="C1139" s="18"/>
      <c r="D1139" s="18"/>
      <c r="E1139" s="18"/>
      <c r="F1139" s="18"/>
      <c r="G1139" s="18"/>
      <c r="H1139" s="37"/>
      <c r="I1139" s="35"/>
      <c r="J1139" s="16"/>
      <c r="L1139" s="16"/>
    </row>
    <row r="1140">
      <c r="A1140" s="19"/>
      <c r="B1140" s="18"/>
      <c r="C1140" s="18"/>
      <c r="D1140" s="18"/>
      <c r="E1140" s="18"/>
      <c r="F1140" s="18"/>
      <c r="G1140" s="18"/>
      <c r="H1140" s="37"/>
      <c r="I1140" s="35"/>
      <c r="J1140" s="16"/>
      <c r="L1140" s="16"/>
    </row>
    <row r="1141">
      <c r="A1141" s="19"/>
      <c r="B1141" s="18"/>
      <c r="C1141" s="18"/>
      <c r="D1141" s="18"/>
      <c r="E1141" s="18"/>
      <c r="F1141" s="18"/>
      <c r="G1141" s="18"/>
      <c r="H1141" s="37"/>
      <c r="I1141" s="35"/>
      <c r="J1141" s="16"/>
      <c r="L1141" s="16"/>
    </row>
    <row r="1142">
      <c r="A1142" s="19"/>
      <c r="B1142" s="18"/>
      <c r="C1142" s="18"/>
      <c r="D1142" s="18"/>
      <c r="E1142" s="18"/>
      <c r="F1142" s="18"/>
      <c r="G1142" s="18"/>
      <c r="H1142" s="37"/>
      <c r="I1142" s="35"/>
      <c r="J1142" s="16"/>
      <c r="L1142" s="16"/>
    </row>
    <row r="1143">
      <c r="A1143" s="19"/>
      <c r="B1143" s="18"/>
      <c r="C1143" s="18"/>
      <c r="D1143" s="18"/>
      <c r="E1143" s="18"/>
      <c r="F1143" s="18"/>
      <c r="G1143" s="18"/>
      <c r="H1143" s="37"/>
      <c r="I1143" s="35"/>
      <c r="J1143" s="16"/>
      <c r="L1143" s="16"/>
    </row>
    <row r="1144">
      <c r="A1144" s="19"/>
      <c r="B1144" s="18"/>
      <c r="C1144" s="18"/>
      <c r="D1144" s="18"/>
      <c r="E1144" s="18"/>
      <c r="F1144" s="18"/>
      <c r="G1144" s="18"/>
      <c r="H1144" s="37"/>
      <c r="I1144" s="35"/>
      <c r="J1144" s="16"/>
      <c r="L1144" s="16"/>
    </row>
    <row r="1145">
      <c r="A1145" s="19"/>
      <c r="B1145" s="18"/>
      <c r="C1145" s="18"/>
      <c r="D1145" s="18"/>
      <c r="E1145" s="18"/>
      <c r="F1145" s="18"/>
      <c r="G1145" s="18"/>
      <c r="H1145" s="37"/>
      <c r="I1145" s="35"/>
      <c r="J1145" s="16"/>
      <c r="L1145" s="16"/>
    </row>
    <row r="1146">
      <c r="A1146" s="19"/>
      <c r="B1146" s="18"/>
      <c r="C1146" s="18"/>
      <c r="D1146" s="18"/>
      <c r="E1146" s="18"/>
      <c r="F1146" s="18"/>
      <c r="G1146" s="18"/>
      <c r="H1146" s="37"/>
      <c r="I1146" s="35"/>
      <c r="J1146" s="16"/>
      <c r="L1146" s="16"/>
    </row>
    <row r="1147">
      <c r="A1147" s="19"/>
      <c r="B1147" s="18"/>
      <c r="C1147" s="18"/>
      <c r="D1147" s="18"/>
      <c r="E1147" s="18"/>
      <c r="F1147" s="18"/>
      <c r="G1147" s="18"/>
      <c r="H1147" s="37"/>
      <c r="I1147" s="35"/>
      <c r="J1147" s="16"/>
      <c r="L1147" s="16"/>
    </row>
    <row r="1148">
      <c r="A1148" s="19"/>
      <c r="B1148" s="18"/>
      <c r="C1148" s="18"/>
      <c r="D1148" s="18"/>
      <c r="E1148" s="18"/>
      <c r="F1148" s="18"/>
      <c r="G1148" s="18"/>
      <c r="H1148" s="37"/>
      <c r="I1148" s="35"/>
      <c r="J1148" s="16"/>
      <c r="L1148" s="16"/>
    </row>
    <row r="1149">
      <c r="A1149" s="19"/>
      <c r="B1149" s="18"/>
      <c r="C1149" s="18"/>
      <c r="D1149" s="18"/>
      <c r="E1149" s="18"/>
      <c r="F1149" s="18"/>
      <c r="G1149" s="18"/>
      <c r="H1149" s="37"/>
      <c r="I1149" s="35"/>
      <c r="J1149" s="16"/>
      <c r="L1149" s="16"/>
    </row>
    <row r="1150">
      <c r="A1150" s="19"/>
      <c r="B1150" s="18"/>
      <c r="C1150" s="18"/>
      <c r="D1150" s="18"/>
      <c r="E1150" s="18"/>
      <c r="F1150" s="18"/>
      <c r="G1150" s="18"/>
      <c r="H1150" s="37"/>
      <c r="I1150" s="35"/>
      <c r="J1150" s="16"/>
      <c r="L1150" s="16"/>
    </row>
    <row r="1151">
      <c r="A1151" s="19"/>
      <c r="B1151" s="18"/>
      <c r="C1151" s="18"/>
      <c r="D1151" s="18"/>
      <c r="E1151" s="18"/>
      <c r="F1151" s="18"/>
      <c r="G1151" s="18"/>
      <c r="H1151" s="37"/>
      <c r="I1151" s="35"/>
      <c r="J1151" s="16"/>
      <c r="L1151" s="16"/>
    </row>
    <row r="1152">
      <c r="A1152" s="19"/>
      <c r="B1152" s="18"/>
      <c r="C1152" s="18"/>
      <c r="D1152" s="18"/>
      <c r="E1152" s="18"/>
      <c r="F1152" s="18"/>
      <c r="G1152" s="18"/>
      <c r="H1152" s="37"/>
      <c r="I1152" s="35"/>
      <c r="J1152" s="16"/>
      <c r="L1152" s="16"/>
    </row>
    <row r="1153">
      <c r="A1153" s="19"/>
      <c r="B1153" s="18"/>
      <c r="C1153" s="18"/>
      <c r="D1153" s="18"/>
      <c r="E1153" s="18"/>
      <c r="F1153" s="18"/>
      <c r="G1153" s="18"/>
      <c r="H1153" s="37"/>
      <c r="I1153" s="35"/>
      <c r="J1153" s="16"/>
      <c r="L1153" s="16"/>
    </row>
    <row r="1154">
      <c r="A1154" s="19"/>
      <c r="B1154" s="18"/>
      <c r="C1154" s="18"/>
      <c r="D1154" s="18"/>
      <c r="E1154" s="18"/>
      <c r="F1154" s="18"/>
      <c r="G1154" s="18"/>
      <c r="H1154" s="37"/>
      <c r="I1154" s="35"/>
      <c r="J1154" s="16"/>
      <c r="L1154" s="16"/>
    </row>
    <row r="1155">
      <c r="A1155" s="19"/>
      <c r="B1155" s="18"/>
      <c r="C1155" s="18"/>
      <c r="D1155" s="18"/>
      <c r="E1155" s="18"/>
      <c r="F1155" s="18"/>
      <c r="G1155" s="18"/>
      <c r="H1155" s="37"/>
      <c r="I1155" s="35"/>
      <c r="J1155" s="16"/>
      <c r="L1155" s="16"/>
    </row>
    <row r="1156">
      <c r="A1156" s="19"/>
      <c r="B1156" s="18"/>
      <c r="C1156" s="18"/>
      <c r="D1156" s="18"/>
      <c r="E1156" s="18"/>
      <c r="F1156" s="18"/>
      <c r="G1156" s="18"/>
      <c r="H1156" s="37"/>
      <c r="I1156" s="35"/>
      <c r="J1156" s="16"/>
      <c r="L1156" s="16"/>
    </row>
    <row r="1157">
      <c r="A1157" s="19"/>
      <c r="B1157" s="18"/>
      <c r="C1157" s="18"/>
      <c r="D1157" s="18"/>
      <c r="E1157" s="18"/>
      <c r="F1157" s="18"/>
      <c r="G1157" s="18"/>
      <c r="H1157" s="37"/>
      <c r="I1157" s="35"/>
      <c r="J1157" s="16"/>
      <c r="L1157" s="16"/>
    </row>
    <row r="1158">
      <c r="A1158" s="19"/>
      <c r="B1158" s="18"/>
      <c r="C1158" s="18"/>
      <c r="D1158" s="18"/>
      <c r="E1158" s="18"/>
      <c r="F1158" s="18"/>
      <c r="G1158" s="18"/>
      <c r="H1158" s="37"/>
      <c r="I1158" s="35"/>
      <c r="J1158" s="16"/>
      <c r="L1158" s="16"/>
    </row>
    <row r="1159">
      <c r="A1159" s="19"/>
      <c r="B1159" s="18"/>
      <c r="C1159" s="18"/>
      <c r="D1159" s="18"/>
      <c r="E1159" s="18"/>
      <c r="F1159" s="18"/>
      <c r="G1159" s="18"/>
      <c r="H1159" s="37"/>
      <c r="I1159" s="35"/>
      <c r="J1159" s="16"/>
      <c r="L1159" s="16"/>
    </row>
    <row r="1160">
      <c r="A1160" s="19"/>
      <c r="B1160" s="18"/>
      <c r="C1160" s="18"/>
      <c r="D1160" s="18"/>
      <c r="E1160" s="18"/>
      <c r="F1160" s="18"/>
      <c r="G1160" s="18"/>
      <c r="H1160" s="37"/>
      <c r="I1160" s="35"/>
      <c r="J1160" s="16"/>
      <c r="L1160" s="16"/>
    </row>
    <row r="1161">
      <c r="A1161" s="19"/>
      <c r="B1161" s="18"/>
      <c r="C1161" s="18"/>
      <c r="D1161" s="18"/>
      <c r="E1161" s="18"/>
      <c r="F1161" s="18"/>
      <c r="G1161" s="18"/>
      <c r="H1161" s="37"/>
      <c r="I1161" s="35"/>
      <c r="J1161" s="16"/>
      <c r="L1161" s="16"/>
    </row>
    <row r="1162">
      <c r="A1162" s="19"/>
      <c r="B1162" s="18"/>
      <c r="C1162" s="18"/>
      <c r="D1162" s="18"/>
      <c r="E1162" s="18"/>
      <c r="F1162" s="18"/>
      <c r="G1162" s="18"/>
      <c r="H1162" s="37"/>
      <c r="I1162" s="35"/>
      <c r="J1162" s="16"/>
      <c r="L1162" s="16"/>
    </row>
    <row r="1163">
      <c r="A1163" s="19"/>
      <c r="B1163" s="18"/>
      <c r="C1163" s="18"/>
      <c r="D1163" s="18"/>
      <c r="E1163" s="18"/>
      <c r="F1163" s="18"/>
      <c r="G1163" s="18"/>
      <c r="H1163" s="37"/>
      <c r="I1163" s="35"/>
      <c r="J1163" s="16"/>
      <c r="L1163" s="16"/>
    </row>
    <row r="1164">
      <c r="A1164" s="19"/>
      <c r="B1164" s="18"/>
      <c r="C1164" s="18"/>
      <c r="D1164" s="18"/>
      <c r="E1164" s="18"/>
      <c r="F1164" s="18"/>
      <c r="G1164" s="18"/>
      <c r="H1164" s="37"/>
      <c r="I1164" s="35"/>
      <c r="J1164" s="16"/>
      <c r="L1164" s="16"/>
    </row>
    <row r="1165">
      <c r="A1165" s="19"/>
      <c r="B1165" s="18"/>
      <c r="C1165" s="18"/>
      <c r="D1165" s="18"/>
      <c r="E1165" s="18"/>
      <c r="F1165" s="18"/>
      <c r="G1165" s="18"/>
      <c r="H1165" s="37"/>
      <c r="I1165" s="35"/>
      <c r="J1165" s="16"/>
      <c r="L1165" s="16"/>
    </row>
    <row r="1166">
      <c r="A1166" s="19"/>
      <c r="B1166" s="18"/>
      <c r="C1166" s="18"/>
      <c r="D1166" s="18"/>
      <c r="E1166" s="18"/>
      <c r="F1166" s="18"/>
      <c r="G1166" s="18"/>
      <c r="H1166" s="37"/>
      <c r="I1166" s="35"/>
      <c r="J1166" s="16"/>
      <c r="L1166" s="16"/>
    </row>
    <row r="1167">
      <c r="A1167" s="19"/>
      <c r="B1167" s="18"/>
      <c r="C1167" s="18"/>
      <c r="D1167" s="18"/>
      <c r="E1167" s="18"/>
      <c r="F1167" s="18"/>
      <c r="G1167" s="18"/>
      <c r="H1167" s="37"/>
      <c r="I1167" s="35"/>
      <c r="J1167" s="16"/>
      <c r="L1167" s="16"/>
    </row>
    <row r="1168">
      <c r="A1168" s="19"/>
      <c r="B1168" s="18"/>
      <c r="C1168" s="18"/>
      <c r="D1168" s="18"/>
      <c r="E1168" s="18"/>
      <c r="F1168" s="18"/>
      <c r="G1168" s="18"/>
      <c r="H1168" s="37"/>
      <c r="I1168" s="35"/>
      <c r="J1168" s="16"/>
      <c r="L1168" s="16"/>
    </row>
    <row r="1169">
      <c r="A1169" s="19"/>
      <c r="B1169" s="18"/>
      <c r="C1169" s="18"/>
      <c r="D1169" s="18"/>
      <c r="E1169" s="18"/>
      <c r="F1169" s="18"/>
      <c r="G1169" s="18"/>
      <c r="H1169" s="37"/>
      <c r="I1169" s="35"/>
      <c r="J1169" s="16"/>
      <c r="L1169" s="16"/>
    </row>
    <row r="1170">
      <c r="A1170" s="19"/>
      <c r="B1170" s="18"/>
      <c r="C1170" s="18"/>
      <c r="D1170" s="18"/>
      <c r="E1170" s="18"/>
      <c r="F1170" s="18"/>
      <c r="G1170" s="18"/>
      <c r="H1170" s="37"/>
      <c r="I1170" s="35"/>
      <c r="J1170" s="16"/>
      <c r="L1170" s="16"/>
    </row>
    <row r="1171">
      <c r="A1171" s="19"/>
      <c r="B1171" s="18"/>
      <c r="C1171" s="18"/>
      <c r="D1171" s="18"/>
      <c r="E1171" s="18"/>
      <c r="F1171" s="18"/>
      <c r="G1171" s="18"/>
      <c r="H1171" s="37"/>
      <c r="I1171" s="35"/>
      <c r="J1171" s="16"/>
      <c r="L1171" s="16"/>
    </row>
    <row r="1172">
      <c r="A1172" s="19"/>
      <c r="B1172" s="18"/>
      <c r="C1172" s="18"/>
      <c r="D1172" s="18"/>
      <c r="E1172" s="18"/>
      <c r="F1172" s="18"/>
      <c r="G1172" s="18"/>
      <c r="H1172" s="37"/>
      <c r="I1172" s="35"/>
      <c r="J1172" s="16"/>
      <c r="L1172" s="16"/>
    </row>
    <row r="1173">
      <c r="A1173" s="19"/>
      <c r="B1173" s="18"/>
      <c r="C1173" s="18"/>
      <c r="D1173" s="18"/>
      <c r="E1173" s="18"/>
      <c r="F1173" s="18"/>
      <c r="G1173" s="18"/>
      <c r="H1173" s="37"/>
      <c r="I1173" s="35"/>
      <c r="J1173" s="16"/>
      <c r="L1173" s="16"/>
    </row>
    <row r="1174">
      <c r="A1174" s="19"/>
      <c r="B1174" s="18"/>
      <c r="C1174" s="18"/>
      <c r="D1174" s="18"/>
      <c r="E1174" s="18"/>
      <c r="F1174" s="18"/>
      <c r="G1174" s="18"/>
      <c r="H1174" s="37"/>
      <c r="I1174" s="35"/>
      <c r="J1174" s="16"/>
      <c r="L1174" s="16"/>
    </row>
    <row r="1175">
      <c r="A1175" s="19"/>
      <c r="B1175" s="18"/>
      <c r="C1175" s="18"/>
      <c r="D1175" s="18"/>
      <c r="E1175" s="18"/>
      <c r="F1175" s="18"/>
      <c r="G1175" s="18"/>
      <c r="H1175" s="37"/>
      <c r="I1175" s="35"/>
      <c r="J1175" s="16"/>
      <c r="L1175" s="16"/>
    </row>
    <row r="1176">
      <c r="A1176" s="19"/>
      <c r="B1176" s="18"/>
      <c r="C1176" s="18"/>
      <c r="D1176" s="18"/>
      <c r="E1176" s="18"/>
      <c r="F1176" s="18"/>
      <c r="G1176" s="18"/>
      <c r="H1176" s="37"/>
      <c r="I1176" s="35"/>
      <c r="J1176" s="16"/>
      <c r="L1176" s="16"/>
    </row>
    <row r="1177">
      <c r="A1177" s="19"/>
      <c r="B1177" s="18"/>
      <c r="C1177" s="18"/>
      <c r="D1177" s="18"/>
      <c r="E1177" s="18"/>
      <c r="F1177" s="18"/>
      <c r="G1177" s="18"/>
      <c r="H1177" s="37"/>
      <c r="I1177" s="35"/>
      <c r="J1177" s="16"/>
      <c r="L1177" s="16"/>
    </row>
    <row r="1178">
      <c r="A1178" s="19"/>
      <c r="B1178" s="18"/>
      <c r="C1178" s="18"/>
      <c r="D1178" s="18"/>
      <c r="E1178" s="18"/>
      <c r="F1178" s="18"/>
      <c r="G1178" s="18"/>
      <c r="H1178" s="37"/>
      <c r="I1178" s="35"/>
      <c r="J1178" s="16"/>
      <c r="L1178" s="16"/>
    </row>
    <row r="1179">
      <c r="A1179" s="19"/>
      <c r="B1179" s="18"/>
      <c r="C1179" s="18"/>
      <c r="D1179" s="18"/>
      <c r="E1179" s="18"/>
      <c r="F1179" s="18"/>
      <c r="G1179" s="18"/>
      <c r="H1179" s="37"/>
      <c r="I1179" s="35"/>
      <c r="J1179" s="16"/>
      <c r="L1179" s="16"/>
    </row>
    <row r="1180">
      <c r="A1180" s="19"/>
      <c r="B1180" s="18"/>
      <c r="C1180" s="18"/>
      <c r="D1180" s="18"/>
      <c r="E1180" s="18"/>
      <c r="F1180" s="18"/>
      <c r="G1180" s="18"/>
      <c r="H1180" s="37"/>
      <c r="I1180" s="35"/>
      <c r="J1180" s="16"/>
      <c r="L1180" s="16"/>
    </row>
    <row r="1181">
      <c r="A1181" s="19"/>
      <c r="B1181" s="18"/>
      <c r="C1181" s="18"/>
      <c r="D1181" s="18"/>
      <c r="E1181" s="18"/>
      <c r="F1181" s="18"/>
      <c r="G1181" s="18"/>
      <c r="H1181" s="37"/>
      <c r="I1181" s="35"/>
      <c r="J1181" s="16"/>
      <c r="L1181" s="16"/>
    </row>
    <row r="1182">
      <c r="A1182" s="19"/>
      <c r="B1182" s="18"/>
      <c r="C1182" s="18"/>
      <c r="D1182" s="18"/>
      <c r="E1182" s="18"/>
      <c r="F1182" s="18"/>
      <c r="G1182" s="18"/>
      <c r="H1182" s="37"/>
      <c r="I1182" s="35"/>
      <c r="J1182" s="16"/>
      <c r="L1182" s="16"/>
    </row>
    <row r="1183">
      <c r="A1183" s="19"/>
      <c r="B1183" s="18"/>
      <c r="C1183" s="18"/>
      <c r="D1183" s="18"/>
      <c r="E1183" s="18"/>
      <c r="F1183" s="18"/>
      <c r="G1183" s="18"/>
      <c r="H1183" s="37"/>
      <c r="I1183" s="35"/>
      <c r="J1183" s="16"/>
      <c r="L1183" s="16"/>
    </row>
    <row r="1184">
      <c r="A1184" s="19"/>
      <c r="B1184" s="18"/>
      <c r="C1184" s="18"/>
      <c r="D1184" s="18"/>
      <c r="E1184" s="18"/>
      <c r="F1184" s="18"/>
      <c r="G1184" s="18"/>
      <c r="H1184" s="37"/>
      <c r="I1184" s="35"/>
      <c r="J1184" s="16"/>
      <c r="L1184" s="16"/>
    </row>
    <row r="1185">
      <c r="A1185" s="19"/>
      <c r="B1185" s="18"/>
      <c r="C1185" s="18"/>
      <c r="D1185" s="18"/>
      <c r="E1185" s="18"/>
      <c r="F1185" s="18"/>
      <c r="G1185" s="18"/>
      <c r="H1185" s="37"/>
      <c r="I1185" s="35"/>
      <c r="J1185" s="16"/>
      <c r="L1185" s="16"/>
    </row>
    <row r="1186">
      <c r="A1186" s="19"/>
      <c r="B1186" s="18"/>
      <c r="C1186" s="18"/>
      <c r="D1186" s="18"/>
      <c r="E1186" s="18"/>
      <c r="F1186" s="18"/>
      <c r="G1186" s="18"/>
      <c r="H1186" s="37"/>
      <c r="I1186" s="35"/>
      <c r="J1186" s="16"/>
      <c r="L1186" s="16"/>
    </row>
    <row r="1187">
      <c r="A1187" s="19"/>
      <c r="B1187" s="18"/>
      <c r="C1187" s="18"/>
      <c r="D1187" s="18"/>
      <c r="E1187" s="18"/>
      <c r="F1187" s="18"/>
      <c r="G1187" s="18"/>
      <c r="H1187" s="37"/>
      <c r="I1187" s="35"/>
      <c r="J1187" s="16"/>
      <c r="L1187" s="16"/>
    </row>
    <row r="1188">
      <c r="A1188" s="19"/>
      <c r="B1188" s="18"/>
      <c r="C1188" s="18"/>
      <c r="D1188" s="18"/>
      <c r="E1188" s="18"/>
      <c r="F1188" s="18"/>
      <c r="G1188" s="18"/>
      <c r="H1188" s="37"/>
      <c r="I1188" s="35"/>
      <c r="J1188" s="16"/>
      <c r="L1188" s="16"/>
    </row>
    <row r="1189">
      <c r="A1189" s="19"/>
      <c r="B1189" s="18"/>
      <c r="C1189" s="18"/>
      <c r="D1189" s="18"/>
      <c r="E1189" s="18"/>
      <c r="F1189" s="18"/>
      <c r="G1189" s="18"/>
      <c r="H1189" s="37"/>
      <c r="I1189" s="35"/>
      <c r="J1189" s="16"/>
      <c r="L1189" s="16"/>
    </row>
    <row r="1190">
      <c r="A1190" s="19"/>
      <c r="B1190" s="18"/>
      <c r="C1190" s="18"/>
      <c r="D1190" s="18"/>
      <c r="E1190" s="18"/>
      <c r="F1190" s="18"/>
      <c r="G1190" s="18"/>
      <c r="H1190" s="37"/>
      <c r="I1190" s="35"/>
      <c r="J1190" s="16"/>
      <c r="L1190" s="16"/>
    </row>
    <row r="1191">
      <c r="A1191" s="19"/>
      <c r="B1191" s="18"/>
      <c r="C1191" s="18"/>
      <c r="D1191" s="18"/>
      <c r="E1191" s="18"/>
      <c r="F1191" s="18"/>
      <c r="G1191" s="18"/>
      <c r="H1191" s="37"/>
      <c r="I1191" s="35"/>
      <c r="J1191" s="16"/>
      <c r="L1191" s="16"/>
    </row>
    <row r="1192">
      <c r="A1192" s="19"/>
      <c r="B1192" s="18"/>
      <c r="C1192" s="18"/>
      <c r="D1192" s="18"/>
      <c r="E1192" s="18"/>
      <c r="F1192" s="18"/>
      <c r="G1192" s="18"/>
      <c r="H1192" s="37"/>
      <c r="I1192" s="35"/>
      <c r="J1192" s="16"/>
      <c r="L1192" s="16"/>
    </row>
    <row r="1193">
      <c r="A1193" s="19"/>
      <c r="B1193" s="18"/>
      <c r="C1193" s="18"/>
      <c r="D1193" s="18"/>
      <c r="E1193" s="18"/>
      <c r="F1193" s="18"/>
      <c r="G1193" s="18"/>
      <c r="H1193" s="37"/>
      <c r="I1193" s="35"/>
      <c r="J1193" s="16"/>
      <c r="L1193" s="16"/>
    </row>
    <row r="1194">
      <c r="A1194" s="19"/>
      <c r="B1194" s="18"/>
      <c r="C1194" s="18"/>
      <c r="D1194" s="18"/>
      <c r="E1194" s="18"/>
      <c r="F1194" s="18"/>
      <c r="G1194" s="18"/>
      <c r="H1194" s="37"/>
      <c r="I1194" s="35"/>
      <c r="J1194" s="16"/>
      <c r="L1194" s="16"/>
    </row>
    <row r="1195">
      <c r="A1195" s="19"/>
      <c r="B1195" s="18"/>
      <c r="C1195" s="18"/>
      <c r="D1195" s="18"/>
      <c r="E1195" s="18"/>
      <c r="F1195" s="18"/>
      <c r="G1195" s="18"/>
      <c r="H1195" s="37"/>
      <c r="I1195" s="35"/>
      <c r="J1195" s="16"/>
      <c r="L1195" s="16"/>
    </row>
    <row r="1196">
      <c r="A1196" s="19"/>
      <c r="B1196" s="18"/>
      <c r="C1196" s="18"/>
      <c r="D1196" s="18"/>
      <c r="E1196" s="18"/>
      <c r="F1196" s="18"/>
      <c r="G1196" s="18"/>
      <c r="H1196" s="37"/>
      <c r="I1196" s="35"/>
      <c r="J1196" s="16"/>
      <c r="L1196" s="16"/>
    </row>
    <row r="1197">
      <c r="A1197" s="19"/>
      <c r="B1197" s="18"/>
      <c r="C1197" s="18"/>
      <c r="D1197" s="18"/>
      <c r="E1197" s="18"/>
      <c r="F1197" s="18"/>
      <c r="G1197" s="18"/>
      <c r="H1197" s="37"/>
      <c r="I1197" s="35"/>
      <c r="J1197" s="16"/>
      <c r="L1197" s="16"/>
    </row>
    <row r="1198">
      <c r="A1198" s="19"/>
      <c r="B1198" s="18"/>
      <c r="C1198" s="18"/>
      <c r="D1198" s="18"/>
      <c r="E1198" s="18"/>
      <c r="F1198" s="18"/>
      <c r="G1198" s="18"/>
      <c r="H1198" s="37"/>
      <c r="I1198" s="35"/>
      <c r="J1198" s="16"/>
      <c r="L1198" s="16"/>
    </row>
    <row r="1199">
      <c r="A1199" s="19"/>
      <c r="B1199" s="18"/>
      <c r="C1199" s="18"/>
      <c r="D1199" s="18"/>
      <c r="E1199" s="18"/>
      <c r="F1199" s="18"/>
      <c r="G1199" s="18"/>
      <c r="H1199" s="37"/>
      <c r="I1199" s="35"/>
      <c r="J1199" s="16"/>
      <c r="L1199" s="16"/>
    </row>
    <row r="1200">
      <c r="A1200" s="19"/>
      <c r="B1200" s="18"/>
      <c r="C1200" s="18"/>
      <c r="D1200" s="18"/>
      <c r="E1200" s="18"/>
      <c r="F1200" s="18"/>
      <c r="G1200" s="18"/>
      <c r="H1200" s="37"/>
      <c r="I1200" s="35"/>
      <c r="J1200" s="16"/>
      <c r="L1200" s="16"/>
    </row>
    <row r="1201">
      <c r="A1201" s="19"/>
      <c r="B1201" s="18"/>
      <c r="C1201" s="18"/>
      <c r="D1201" s="18"/>
      <c r="E1201" s="18"/>
      <c r="F1201" s="18"/>
      <c r="G1201" s="18"/>
      <c r="H1201" s="37"/>
      <c r="I1201" s="35"/>
      <c r="J1201" s="16"/>
      <c r="L1201" s="16"/>
    </row>
    <row r="1202">
      <c r="A1202" s="19"/>
      <c r="B1202" s="18"/>
      <c r="C1202" s="18"/>
      <c r="D1202" s="18"/>
      <c r="E1202" s="18"/>
      <c r="F1202" s="18"/>
      <c r="G1202" s="18"/>
      <c r="H1202" s="37"/>
      <c r="I1202" s="35"/>
      <c r="J1202" s="16"/>
      <c r="L1202" s="16"/>
    </row>
    <row r="1203">
      <c r="A1203" s="19"/>
      <c r="B1203" s="18"/>
      <c r="C1203" s="18"/>
      <c r="D1203" s="18"/>
      <c r="E1203" s="18"/>
      <c r="F1203" s="18"/>
      <c r="G1203" s="18"/>
      <c r="H1203" s="37"/>
      <c r="I1203" s="35"/>
      <c r="J1203" s="16"/>
      <c r="L1203" s="16"/>
    </row>
    <row r="1204">
      <c r="A1204" s="19"/>
      <c r="B1204" s="18"/>
      <c r="C1204" s="18"/>
      <c r="D1204" s="18"/>
      <c r="E1204" s="18"/>
      <c r="F1204" s="18"/>
      <c r="G1204" s="18"/>
      <c r="H1204" s="37"/>
      <c r="I1204" s="35"/>
      <c r="J1204" s="16"/>
      <c r="L1204" s="16"/>
    </row>
    <row r="1205">
      <c r="A1205" s="19"/>
      <c r="B1205" s="18"/>
      <c r="C1205" s="18"/>
      <c r="D1205" s="18"/>
      <c r="E1205" s="18"/>
      <c r="F1205" s="18"/>
      <c r="G1205" s="18"/>
      <c r="H1205" s="37"/>
      <c r="I1205" s="35"/>
      <c r="J1205" s="16"/>
      <c r="L1205" s="16"/>
    </row>
    <row r="1206">
      <c r="A1206" s="19"/>
      <c r="B1206" s="18"/>
      <c r="C1206" s="18"/>
      <c r="D1206" s="18"/>
      <c r="E1206" s="18"/>
      <c r="F1206" s="18"/>
      <c r="G1206" s="18"/>
      <c r="H1206" s="37"/>
      <c r="I1206" s="35"/>
      <c r="J1206" s="16"/>
      <c r="L1206" s="16"/>
    </row>
    <row r="1207">
      <c r="A1207" s="19"/>
      <c r="B1207" s="18"/>
      <c r="C1207" s="18"/>
      <c r="D1207" s="18"/>
      <c r="E1207" s="18"/>
      <c r="F1207" s="18"/>
      <c r="G1207" s="18"/>
      <c r="H1207" s="37"/>
      <c r="I1207" s="35"/>
      <c r="J1207" s="16"/>
      <c r="L1207" s="16"/>
    </row>
    <row r="1208">
      <c r="A1208" s="19"/>
      <c r="B1208" s="18"/>
      <c r="C1208" s="18"/>
      <c r="D1208" s="18"/>
      <c r="E1208" s="18"/>
      <c r="F1208" s="18"/>
      <c r="G1208" s="18"/>
      <c r="H1208" s="37"/>
      <c r="I1208" s="35"/>
      <c r="J1208" s="16"/>
      <c r="L1208" s="16"/>
    </row>
    <row r="1209">
      <c r="A1209" s="19"/>
      <c r="B1209" s="18"/>
      <c r="C1209" s="18"/>
      <c r="D1209" s="18"/>
      <c r="E1209" s="18"/>
      <c r="F1209" s="18"/>
      <c r="G1209" s="18"/>
      <c r="H1209" s="37"/>
      <c r="I1209" s="35"/>
      <c r="J1209" s="16"/>
      <c r="L1209" s="16"/>
    </row>
    <row r="1210">
      <c r="A1210" s="19"/>
      <c r="B1210" s="18"/>
      <c r="C1210" s="18"/>
      <c r="D1210" s="18"/>
      <c r="E1210" s="18"/>
      <c r="F1210" s="18"/>
      <c r="G1210" s="18"/>
      <c r="H1210" s="37"/>
      <c r="I1210" s="35"/>
      <c r="J1210" s="16"/>
      <c r="L1210" s="16"/>
    </row>
    <row r="1211">
      <c r="A1211" s="19"/>
      <c r="B1211" s="18"/>
      <c r="C1211" s="18"/>
      <c r="D1211" s="18"/>
      <c r="E1211" s="18"/>
      <c r="F1211" s="18"/>
      <c r="G1211" s="18"/>
      <c r="H1211" s="37"/>
      <c r="I1211" s="35"/>
      <c r="J1211" s="16"/>
      <c r="L1211" s="16"/>
    </row>
    <row r="1212">
      <c r="A1212" s="19"/>
      <c r="B1212" s="18"/>
      <c r="C1212" s="18"/>
      <c r="D1212" s="18"/>
      <c r="E1212" s="18"/>
      <c r="F1212" s="18"/>
      <c r="G1212" s="18"/>
      <c r="H1212" s="37"/>
      <c r="I1212" s="35"/>
      <c r="J1212" s="16"/>
      <c r="L1212" s="16"/>
    </row>
    <row r="1213">
      <c r="A1213" s="19"/>
      <c r="B1213" s="18"/>
      <c r="C1213" s="18"/>
      <c r="D1213" s="18"/>
      <c r="E1213" s="18"/>
      <c r="F1213" s="18"/>
      <c r="G1213" s="18"/>
      <c r="H1213" s="37"/>
      <c r="I1213" s="35"/>
      <c r="J1213" s="16"/>
      <c r="L1213" s="16"/>
    </row>
    <row r="1214">
      <c r="A1214" s="19"/>
      <c r="B1214" s="18"/>
      <c r="C1214" s="18"/>
      <c r="D1214" s="18"/>
      <c r="E1214" s="18"/>
      <c r="F1214" s="18"/>
      <c r="G1214" s="18"/>
      <c r="H1214" s="37"/>
      <c r="I1214" s="35"/>
      <c r="J1214" s="16"/>
      <c r="L1214" s="16"/>
    </row>
    <row r="1215">
      <c r="A1215" s="19"/>
      <c r="B1215" s="18"/>
      <c r="C1215" s="18"/>
      <c r="D1215" s="18"/>
      <c r="E1215" s="18"/>
      <c r="F1215" s="18"/>
      <c r="G1215" s="18"/>
      <c r="H1215" s="37"/>
      <c r="I1215" s="35"/>
      <c r="J1215" s="16"/>
      <c r="L1215" s="16"/>
    </row>
    <row r="1216">
      <c r="A1216" s="19"/>
      <c r="B1216" s="38"/>
      <c r="C1216" s="38"/>
      <c r="D1216" s="38"/>
      <c r="E1216" s="38"/>
      <c r="F1216" s="38"/>
      <c r="G1216" s="19"/>
      <c r="H1216" s="39"/>
      <c r="I1216" s="15"/>
      <c r="J1216" s="16"/>
      <c r="L1216" s="16"/>
    </row>
    <row r="1217">
      <c r="A1217" s="19"/>
      <c r="B1217" s="38"/>
      <c r="C1217" s="38"/>
      <c r="D1217" s="38"/>
      <c r="E1217" s="38"/>
      <c r="F1217" s="38"/>
      <c r="G1217" s="19"/>
      <c r="H1217" s="40"/>
      <c r="I1217" s="15"/>
      <c r="J1217" s="16"/>
      <c r="L1217" s="16"/>
    </row>
    <row r="1218">
      <c r="A1218" s="19"/>
      <c r="B1218" s="38"/>
      <c r="C1218" s="38"/>
      <c r="D1218" s="38"/>
      <c r="E1218" s="38"/>
      <c r="F1218" s="38"/>
      <c r="G1218" s="19"/>
      <c r="H1218" s="40"/>
      <c r="I1218" s="15"/>
      <c r="J1218" s="16"/>
      <c r="L1218" s="16"/>
    </row>
    <row r="1219">
      <c r="A1219" s="19"/>
      <c r="B1219" s="38"/>
      <c r="C1219" s="38"/>
      <c r="D1219" s="38"/>
      <c r="E1219" s="38"/>
      <c r="F1219" s="38"/>
      <c r="G1219" s="19"/>
      <c r="H1219" s="40"/>
      <c r="I1219" s="15"/>
      <c r="J1219" s="16"/>
      <c r="L1219" s="16"/>
    </row>
    <row r="1220">
      <c r="A1220" s="19"/>
      <c r="B1220" s="38"/>
      <c r="C1220" s="38"/>
      <c r="D1220" s="38"/>
      <c r="E1220" s="38"/>
      <c r="F1220" s="38"/>
      <c r="G1220" s="19"/>
      <c r="H1220" s="40"/>
      <c r="I1220" s="15"/>
      <c r="J1220" s="16"/>
      <c r="L1220" s="16"/>
    </row>
    <row r="1221">
      <c r="A1221" s="19"/>
      <c r="B1221" s="38"/>
      <c r="C1221" s="38"/>
      <c r="D1221" s="38"/>
      <c r="E1221" s="38"/>
      <c r="F1221" s="38"/>
      <c r="G1221" s="19"/>
      <c r="H1221" s="40"/>
      <c r="I1221" s="15"/>
      <c r="J1221" s="16"/>
      <c r="L1221" s="16"/>
    </row>
    <row r="1222">
      <c r="A1222" s="19"/>
      <c r="B1222" s="38"/>
      <c r="C1222" s="38"/>
      <c r="D1222" s="38"/>
      <c r="E1222" s="38"/>
      <c r="F1222" s="38"/>
      <c r="G1222" s="19"/>
      <c r="H1222" s="40"/>
      <c r="I1222" s="15"/>
      <c r="J1222" s="16"/>
      <c r="L1222" s="16"/>
    </row>
    <row r="1223">
      <c r="A1223" s="19"/>
      <c r="B1223" s="38"/>
      <c r="C1223" s="38"/>
      <c r="D1223" s="38"/>
      <c r="E1223" s="38"/>
      <c r="F1223" s="38"/>
      <c r="G1223" s="19"/>
      <c r="H1223" s="40"/>
      <c r="I1223" s="15"/>
      <c r="J1223" s="16"/>
      <c r="L1223" s="16"/>
    </row>
    <row r="1224">
      <c r="A1224" s="19"/>
      <c r="B1224" s="38"/>
      <c r="C1224" s="38"/>
      <c r="D1224" s="38"/>
      <c r="E1224" s="38"/>
      <c r="F1224" s="38"/>
      <c r="G1224" s="19"/>
      <c r="H1224" s="40"/>
      <c r="I1224" s="15"/>
      <c r="J1224" s="16"/>
      <c r="L1224" s="16"/>
    </row>
    <row r="1225">
      <c r="A1225" s="19"/>
      <c r="B1225" s="38"/>
      <c r="C1225" s="38"/>
      <c r="D1225" s="38"/>
      <c r="E1225" s="38"/>
      <c r="F1225" s="38"/>
      <c r="G1225" s="19"/>
      <c r="H1225" s="40"/>
      <c r="I1225" s="15"/>
      <c r="J1225" s="16"/>
      <c r="L1225" s="16"/>
    </row>
    <row r="1226">
      <c r="A1226" s="19"/>
      <c r="B1226" s="38"/>
      <c r="C1226" s="38"/>
      <c r="D1226" s="38"/>
      <c r="E1226" s="38"/>
      <c r="F1226" s="38"/>
      <c r="G1226" s="19"/>
      <c r="H1226" s="40"/>
      <c r="I1226" s="15"/>
      <c r="J1226" s="16"/>
      <c r="L1226" s="16"/>
    </row>
    <row r="1227">
      <c r="A1227" s="19"/>
      <c r="B1227" s="38"/>
      <c r="C1227" s="38"/>
      <c r="D1227" s="38"/>
      <c r="E1227" s="38"/>
      <c r="F1227" s="38"/>
      <c r="G1227" s="19"/>
      <c r="H1227" s="40"/>
      <c r="I1227" s="15"/>
      <c r="J1227" s="16"/>
      <c r="L1227" s="16"/>
    </row>
    <row r="1228">
      <c r="A1228" s="19"/>
      <c r="B1228" s="38"/>
      <c r="C1228" s="38"/>
      <c r="D1228" s="38"/>
      <c r="E1228" s="38"/>
      <c r="F1228" s="38"/>
      <c r="G1228" s="19"/>
      <c r="H1228" s="40"/>
      <c r="I1228" s="15"/>
      <c r="J1228" s="16"/>
      <c r="L1228" s="16"/>
    </row>
    <row r="1229">
      <c r="A1229" s="19"/>
      <c r="B1229" s="38"/>
      <c r="C1229" s="38"/>
      <c r="D1229" s="38"/>
      <c r="E1229" s="38"/>
      <c r="F1229" s="38"/>
      <c r="G1229" s="19"/>
      <c r="H1229" s="40"/>
      <c r="I1229" s="15"/>
      <c r="J1229" s="16"/>
      <c r="L1229" s="16"/>
    </row>
    <row r="1230">
      <c r="A1230" s="19"/>
      <c r="B1230" s="38"/>
      <c r="C1230" s="38"/>
      <c r="D1230" s="38"/>
      <c r="E1230" s="38"/>
      <c r="F1230" s="38"/>
      <c r="G1230" s="19"/>
      <c r="H1230" s="40"/>
      <c r="I1230" s="15"/>
      <c r="J1230" s="16"/>
      <c r="L1230" s="16"/>
    </row>
    <row r="1231">
      <c r="A1231" s="19"/>
      <c r="B1231" s="38"/>
      <c r="C1231" s="38"/>
      <c r="D1231" s="38"/>
      <c r="E1231" s="38"/>
      <c r="F1231" s="38"/>
      <c r="G1231" s="19"/>
      <c r="H1231" s="40"/>
      <c r="I1231" s="15"/>
      <c r="J1231" s="16"/>
      <c r="L1231" s="16"/>
    </row>
    <row r="1232">
      <c r="A1232" s="19"/>
      <c r="B1232" s="38"/>
      <c r="C1232" s="38"/>
      <c r="D1232" s="38"/>
      <c r="E1232" s="38"/>
      <c r="F1232" s="38"/>
      <c r="G1232" s="19"/>
      <c r="H1232" s="40"/>
      <c r="I1232" s="15"/>
      <c r="J1232" s="16"/>
      <c r="L1232" s="16"/>
    </row>
    <row r="1233">
      <c r="A1233" s="19"/>
      <c r="B1233" s="38"/>
      <c r="C1233" s="38"/>
      <c r="D1233" s="38"/>
      <c r="E1233" s="38"/>
      <c r="F1233" s="38"/>
      <c r="G1233" s="19"/>
      <c r="H1233" s="40"/>
      <c r="I1233" s="15"/>
      <c r="J1233" s="16"/>
      <c r="L1233" s="16"/>
    </row>
    <row r="1234">
      <c r="A1234" s="19"/>
      <c r="B1234" s="38"/>
      <c r="C1234" s="38"/>
      <c r="D1234" s="38"/>
      <c r="E1234" s="38"/>
      <c r="F1234" s="38"/>
      <c r="G1234" s="19"/>
      <c r="H1234" s="40"/>
      <c r="I1234" s="15"/>
      <c r="J1234" s="16"/>
      <c r="L1234" s="16"/>
    </row>
    <row r="1235">
      <c r="A1235" s="19"/>
      <c r="B1235" s="38"/>
      <c r="C1235" s="38"/>
      <c r="D1235" s="38"/>
      <c r="E1235" s="38"/>
      <c r="F1235" s="38"/>
      <c r="G1235" s="19"/>
      <c r="H1235" s="40"/>
      <c r="I1235" s="15"/>
      <c r="J1235" s="16"/>
      <c r="L1235" s="16"/>
    </row>
    <row r="1236">
      <c r="A1236" s="19"/>
      <c r="B1236" s="38"/>
      <c r="C1236" s="38"/>
      <c r="D1236" s="38"/>
      <c r="E1236" s="38"/>
      <c r="F1236" s="38"/>
      <c r="G1236" s="19"/>
      <c r="H1236" s="40"/>
      <c r="I1236" s="15"/>
      <c r="J1236" s="16"/>
      <c r="L1236" s="16"/>
    </row>
    <row r="1237">
      <c r="A1237" s="19"/>
      <c r="B1237" s="38"/>
      <c r="C1237" s="38"/>
      <c r="D1237" s="38"/>
      <c r="E1237" s="38"/>
      <c r="F1237" s="38"/>
      <c r="G1237" s="19"/>
      <c r="H1237" s="40"/>
      <c r="I1237" s="15"/>
      <c r="J1237" s="16"/>
      <c r="L1237" s="16"/>
    </row>
    <row r="1238">
      <c r="A1238" s="19"/>
      <c r="B1238" s="38"/>
      <c r="C1238" s="38"/>
      <c r="D1238" s="38"/>
      <c r="E1238" s="38"/>
      <c r="F1238" s="38"/>
      <c r="G1238" s="19"/>
      <c r="H1238" s="40"/>
      <c r="I1238" s="15"/>
      <c r="J1238" s="16"/>
      <c r="L1238" s="16"/>
    </row>
    <row r="1239">
      <c r="A1239" s="19"/>
      <c r="B1239" s="38"/>
      <c r="C1239" s="38"/>
      <c r="D1239" s="38"/>
      <c r="E1239" s="38"/>
      <c r="F1239" s="38"/>
      <c r="G1239" s="19"/>
      <c r="H1239" s="40"/>
      <c r="I1239" s="15"/>
      <c r="J1239" s="16"/>
      <c r="L1239" s="16"/>
    </row>
    <row r="1240">
      <c r="A1240" s="19"/>
      <c r="B1240" s="38"/>
      <c r="C1240" s="38"/>
      <c r="D1240" s="38"/>
      <c r="E1240" s="38"/>
      <c r="F1240" s="38"/>
      <c r="G1240" s="19"/>
      <c r="H1240" s="40"/>
      <c r="I1240" s="15"/>
      <c r="J1240" s="16"/>
      <c r="L1240" s="16"/>
    </row>
    <row r="1241">
      <c r="A1241" s="19"/>
      <c r="B1241" s="38"/>
      <c r="C1241" s="38"/>
      <c r="D1241" s="38"/>
      <c r="E1241" s="38"/>
      <c r="F1241" s="38"/>
      <c r="G1241" s="19"/>
      <c r="H1241" s="40"/>
      <c r="I1241" s="15"/>
      <c r="J1241" s="16"/>
      <c r="L1241" s="16"/>
    </row>
    <row r="1242">
      <c r="A1242" s="19"/>
      <c r="B1242" s="38"/>
      <c r="C1242" s="38"/>
      <c r="D1242" s="38"/>
      <c r="E1242" s="38"/>
      <c r="F1242" s="38"/>
      <c r="G1242" s="19"/>
      <c r="H1242" s="40"/>
      <c r="I1242" s="15"/>
      <c r="J1242" s="16"/>
      <c r="L1242" s="16"/>
    </row>
    <row r="1243">
      <c r="A1243" s="19"/>
      <c r="B1243" s="38"/>
      <c r="C1243" s="38"/>
      <c r="D1243" s="38"/>
      <c r="E1243" s="38"/>
      <c r="F1243" s="38"/>
      <c r="G1243" s="19"/>
      <c r="H1243" s="40"/>
      <c r="I1243" s="15"/>
      <c r="J1243" s="16"/>
      <c r="L1243" s="16"/>
    </row>
    <row r="1244">
      <c r="A1244" s="19"/>
      <c r="B1244" s="38"/>
      <c r="C1244" s="38"/>
      <c r="D1244" s="38"/>
      <c r="E1244" s="38"/>
      <c r="F1244" s="38"/>
      <c r="G1244" s="19"/>
      <c r="H1244" s="40"/>
      <c r="I1244" s="15"/>
      <c r="J1244" s="16"/>
      <c r="L1244" s="16"/>
    </row>
    <row r="1245">
      <c r="A1245" s="19"/>
      <c r="B1245" s="38"/>
      <c r="C1245" s="38"/>
      <c r="D1245" s="38"/>
      <c r="E1245" s="38"/>
      <c r="F1245" s="38"/>
      <c r="G1245" s="19"/>
      <c r="H1245" s="40"/>
      <c r="I1245" s="15"/>
      <c r="J1245" s="16"/>
      <c r="L1245" s="16"/>
    </row>
    <row r="1246">
      <c r="A1246" s="19"/>
      <c r="B1246" s="38"/>
      <c r="C1246" s="38"/>
      <c r="D1246" s="38"/>
      <c r="E1246" s="38"/>
      <c r="F1246" s="38"/>
      <c r="G1246" s="19"/>
      <c r="H1246" s="40"/>
      <c r="I1246" s="15"/>
      <c r="J1246" s="16"/>
      <c r="L1246" s="16"/>
    </row>
    <row r="1247">
      <c r="A1247" s="19"/>
      <c r="B1247" s="38"/>
      <c r="C1247" s="38"/>
      <c r="D1247" s="38"/>
      <c r="E1247" s="38"/>
      <c r="F1247" s="38"/>
      <c r="G1247" s="19"/>
      <c r="H1247" s="40"/>
      <c r="I1247" s="15"/>
      <c r="J1247" s="16"/>
      <c r="L1247" s="16"/>
    </row>
    <row r="1248">
      <c r="A1248" s="19"/>
      <c r="B1248" s="38"/>
      <c r="C1248" s="38"/>
      <c r="D1248" s="38"/>
      <c r="E1248" s="38"/>
      <c r="F1248" s="38"/>
      <c r="G1248" s="19"/>
      <c r="H1248" s="40"/>
      <c r="I1248" s="15"/>
      <c r="J1248" s="16"/>
      <c r="L1248" s="16"/>
    </row>
    <row r="1249">
      <c r="A1249" s="19"/>
      <c r="B1249" s="38"/>
      <c r="C1249" s="38"/>
      <c r="D1249" s="38"/>
      <c r="E1249" s="38"/>
      <c r="F1249" s="38"/>
      <c r="G1249" s="19"/>
      <c r="H1249" s="40"/>
      <c r="I1249" s="15"/>
      <c r="J1249" s="16"/>
      <c r="L1249" s="16"/>
    </row>
    <row r="1250">
      <c r="A1250" s="19"/>
      <c r="B1250" s="38"/>
      <c r="C1250" s="38"/>
      <c r="D1250" s="38"/>
      <c r="E1250" s="38"/>
      <c r="F1250" s="38"/>
      <c r="G1250" s="19"/>
      <c r="H1250" s="40"/>
      <c r="I1250" s="15"/>
      <c r="J1250" s="16"/>
      <c r="L1250" s="16"/>
    </row>
    <row r="1251">
      <c r="A1251" s="19"/>
      <c r="B1251" s="38"/>
      <c r="C1251" s="38"/>
      <c r="D1251" s="38"/>
      <c r="E1251" s="38"/>
      <c r="F1251" s="38"/>
      <c r="G1251" s="19"/>
      <c r="H1251" s="40"/>
      <c r="I1251" s="15"/>
      <c r="J1251" s="16"/>
      <c r="L1251" s="16"/>
    </row>
    <row r="1252">
      <c r="A1252" s="19"/>
      <c r="B1252" s="38"/>
      <c r="C1252" s="38"/>
      <c r="D1252" s="38"/>
      <c r="E1252" s="38"/>
      <c r="F1252" s="38"/>
      <c r="G1252" s="19"/>
      <c r="H1252" s="40"/>
      <c r="I1252" s="15"/>
      <c r="J1252" s="16"/>
      <c r="L1252" s="16"/>
    </row>
    <row r="1253">
      <c r="A1253" s="19"/>
      <c r="B1253" s="38"/>
      <c r="C1253" s="38"/>
      <c r="D1253" s="38"/>
      <c r="E1253" s="38"/>
      <c r="F1253" s="38"/>
      <c r="G1253" s="19"/>
      <c r="H1253" s="40"/>
      <c r="I1253" s="15"/>
      <c r="J1253" s="16"/>
      <c r="L1253" s="16"/>
    </row>
    <row r="1254">
      <c r="A1254" s="19"/>
      <c r="B1254" s="38"/>
      <c r="C1254" s="38"/>
      <c r="D1254" s="38"/>
      <c r="E1254" s="38"/>
      <c r="F1254" s="38"/>
      <c r="G1254" s="19"/>
      <c r="H1254" s="40"/>
      <c r="I1254" s="15"/>
      <c r="J1254" s="16"/>
      <c r="L1254" s="16"/>
    </row>
    <row r="1255">
      <c r="A1255" s="19"/>
      <c r="B1255" s="38"/>
      <c r="C1255" s="38"/>
      <c r="D1255" s="38"/>
      <c r="E1255" s="38"/>
      <c r="F1255" s="38"/>
      <c r="G1255" s="19"/>
      <c r="H1255" s="40"/>
      <c r="I1255" s="15"/>
      <c r="J1255" s="16"/>
      <c r="L1255" s="16"/>
    </row>
    <row r="1256">
      <c r="A1256" s="19"/>
      <c r="B1256" s="38"/>
      <c r="C1256" s="38"/>
      <c r="D1256" s="38"/>
      <c r="E1256" s="38"/>
      <c r="F1256" s="38"/>
      <c r="G1256" s="19"/>
      <c r="H1256" s="40"/>
      <c r="I1256" s="15"/>
      <c r="J1256" s="16"/>
      <c r="L1256" s="16"/>
    </row>
    <row r="1257">
      <c r="A1257" s="19"/>
      <c r="B1257" s="38"/>
      <c r="C1257" s="38"/>
      <c r="D1257" s="38"/>
      <c r="E1257" s="38"/>
      <c r="F1257" s="38"/>
      <c r="G1257" s="19"/>
      <c r="H1257" s="40"/>
      <c r="I1257" s="15"/>
      <c r="J1257" s="16"/>
      <c r="L1257" s="16"/>
    </row>
    <row r="1258">
      <c r="A1258" s="19"/>
      <c r="B1258" s="38"/>
      <c r="C1258" s="38"/>
      <c r="D1258" s="38"/>
      <c r="E1258" s="38"/>
      <c r="F1258" s="38"/>
      <c r="G1258" s="19"/>
      <c r="H1258" s="40"/>
      <c r="I1258" s="15"/>
      <c r="J1258" s="16"/>
      <c r="L1258" s="16"/>
    </row>
    <row r="1259">
      <c r="A1259" s="19"/>
      <c r="B1259" s="38"/>
      <c r="C1259" s="38"/>
      <c r="D1259" s="38"/>
      <c r="E1259" s="38"/>
      <c r="F1259" s="38"/>
      <c r="G1259" s="19"/>
      <c r="H1259" s="40"/>
      <c r="I1259" s="15"/>
      <c r="J1259" s="16"/>
      <c r="L1259" s="16"/>
    </row>
    <row r="1260">
      <c r="A1260" s="19"/>
      <c r="B1260" s="38"/>
      <c r="C1260" s="38"/>
      <c r="D1260" s="38"/>
      <c r="E1260" s="38"/>
      <c r="F1260" s="38"/>
      <c r="G1260" s="19"/>
      <c r="H1260" s="40"/>
      <c r="I1260" s="15"/>
      <c r="J1260" s="16"/>
      <c r="L1260" s="16"/>
    </row>
    <row r="1261">
      <c r="A1261" s="19"/>
      <c r="B1261" s="38"/>
      <c r="C1261" s="38"/>
      <c r="D1261" s="38"/>
      <c r="E1261" s="38"/>
      <c r="F1261" s="38"/>
      <c r="G1261" s="19"/>
      <c r="H1261" s="40"/>
      <c r="I1261" s="15"/>
      <c r="J1261" s="16"/>
      <c r="L1261" s="16"/>
    </row>
    <row r="1262">
      <c r="A1262" s="19"/>
      <c r="B1262" s="38"/>
      <c r="C1262" s="38"/>
      <c r="D1262" s="38"/>
      <c r="E1262" s="38"/>
      <c r="F1262" s="38"/>
      <c r="G1262" s="19"/>
      <c r="H1262" s="40"/>
      <c r="I1262" s="15"/>
      <c r="J1262" s="16"/>
      <c r="L1262" s="16"/>
    </row>
    <row r="1263">
      <c r="A1263" s="19"/>
      <c r="B1263" s="38"/>
      <c r="C1263" s="38"/>
      <c r="D1263" s="38"/>
      <c r="E1263" s="38"/>
      <c r="F1263" s="38"/>
      <c r="G1263" s="19"/>
      <c r="H1263" s="40"/>
      <c r="I1263" s="15"/>
      <c r="J1263" s="16"/>
      <c r="L1263" s="16"/>
    </row>
    <row r="1264">
      <c r="A1264" s="19"/>
      <c r="B1264" s="38"/>
      <c r="C1264" s="38"/>
      <c r="D1264" s="38"/>
      <c r="E1264" s="38"/>
      <c r="F1264" s="38"/>
      <c r="G1264" s="19"/>
      <c r="H1264" s="40"/>
      <c r="I1264" s="15"/>
      <c r="J1264" s="16"/>
      <c r="L1264" s="16"/>
    </row>
    <row r="1265">
      <c r="A1265" s="19"/>
      <c r="B1265" s="38"/>
      <c r="C1265" s="38"/>
      <c r="D1265" s="38"/>
      <c r="E1265" s="38"/>
      <c r="F1265" s="38"/>
      <c r="G1265" s="19"/>
      <c r="H1265" s="40"/>
      <c r="I1265" s="15"/>
      <c r="J1265" s="16"/>
      <c r="L1265" s="16"/>
    </row>
    <row r="1266">
      <c r="A1266" s="19"/>
      <c r="B1266" s="38"/>
      <c r="C1266" s="38"/>
      <c r="D1266" s="38"/>
      <c r="E1266" s="38"/>
      <c r="F1266" s="38"/>
      <c r="G1266" s="19"/>
      <c r="H1266" s="40"/>
      <c r="I1266" s="15"/>
      <c r="J1266" s="16"/>
      <c r="L1266" s="16"/>
    </row>
    <row r="1267">
      <c r="A1267" s="19"/>
      <c r="B1267" s="38"/>
      <c r="C1267" s="38"/>
      <c r="D1267" s="38"/>
      <c r="E1267" s="38"/>
      <c r="F1267" s="38"/>
      <c r="G1267" s="19"/>
      <c r="H1267" s="40"/>
      <c r="I1267" s="15"/>
      <c r="J1267" s="16"/>
      <c r="L1267" s="16"/>
    </row>
    <row r="1268">
      <c r="A1268" s="19"/>
      <c r="B1268" s="38"/>
      <c r="C1268" s="38"/>
      <c r="D1268" s="38"/>
      <c r="E1268" s="38"/>
      <c r="F1268" s="38"/>
      <c r="G1268" s="19"/>
      <c r="H1268" s="40"/>
      <c r="I1268" s="15"/>
      <c r="J1268" s="16"/>
      <c r="L1268" s="16"/>
    </row>
    <row r="1269">
      <c r="A1269" s="19"/>
      <c r="B1269" s="38"/>
      <c r="C1269" s="38"/>
      <c r="D1269" s="38"/>
      <c r="E1269" s="38"/>
      <c r="F1269" s="38"/>
      <c r="G1269" s="19"/>
      <c r="H1269" s="40"/>
      <c r="I1269" s="15"/>
      <c r="J1269" s="16"/>
      <c r="L1269" s="16"/>
    </row>
    <row r="1270">
      <c r="A1270" s="19"/>
      <c r="B1270" s="38"/>
      <c r="C1270" s="38"/>
      <c r="D1270" s="38"/>
      <c r="E1270" s="38"/>
      <c r="F1270" s="38"/>
      <c r="G1270" s="19"/>
      <c r="H1270" s="40"/>
      <c r="I1270" s="15"/>
      <c r="J1270" s="16"/>
      <c r="L1270" s="16"/>
    </row>
    <row r="1271">
      <c r="A1271" s="19"/>
      <c r="B1271" s="38"/>
      <c r="C1271" s="38"/>
      <c r="D1271" s="38"/>
      <c r="E1271" s="38"/>
      <c r="F1271" s="38"/>
      <c r="G1271" s="19"/>
      <c r="H1271" s="40"/>
      <c r="I1271" s="15"/>
      <c r="J1271" s="16"/>
      <c r="L1271" s="16"/>
    </row>
    <row r="1272">
      <c r="A1272" s="19"/>
      <c r="B1272" s="38"/>
      <c r="C1272" s="38"/>
      <c r="D1272" s="38"/>
      <c r="E1272" s="38"/>
      <c r="F1272" s="38"/>
      <c r="G1272" s="19"/>
      <c r="H1272" s="40"/>
      <c r="I1272" s="15"/>
      <c r="J1272" s="16"/>
      <c r="L1272" s="16"/>
    </row>
    <row r="1273">
      <c r="A1273" s="19"/>
      <c r="B1273" s="38"/>
      <c r="C1273" s="38"/>
      <c r="D1273" s="38"/>
      <c r="E1273" s="38"/>
      <c r="F1273" s="38"/>
      <c r="G1273" s="19"/>
      <c r="H1273" s="40"/>
      <c r="I1273" s="15"/>
      <c r="J1273" s="16"/>
      <c r="L1273" s="16"/>
    </row>
    <row r="1274">
      <c r="A1274" s="19"/>
      <c r="B1274" s="38"/>
      <c r="C1274" s="38"/>
      <c r="D1274" s="38"/>
      <c r="E1274" s="38"/>
      <c r="F1274" s="38"/>
      <c r="G1274" s="19"/>
      <c r="H1274" s="40"/>
      <c r="I1274" s="15"/>
      <c r="J1274" s="16"/>
      <c r="L1274" s="16"/>
    </row>
    <row r="1275">
      <c r="A1275" s="19"/>
      <c r="B1275" s="38"/>
      <c r="C1275" s="38"/>
      <c r="D1275" s="38"/>
      <c r="E1275" s="38"/>
      <c r="F1275" s="38"/>
      <c r="G1275" s="19"/>
      <c r="H1275" s="40"/>
      <c r="I1275" s="15"/>
      <c r="J1275" s="16"/>
      <c r="L1275" s="16"/>
    </row>
    <row r="1276">
      <c r="A1276" s="19"/>
      <c r="B1276" s="38"/>
      <c r="C1276" s="38"/>
      <c r="D1276" s="38"/>
      <c r="E1276" s="38"/>
      <c r="F1276" s="38"/>
      <c r="G1276" s="19"/>
      <c r="H1276" s="40"/>
      <c r="I1276" s="15"/>
      <c r="J1276" s="16"/>
      <c r="L1276" s="16"/>
    </row>
    <row r="1277">
      <c r="A1277" s="19"/>
      <c r="B1277" s="38"/>
      <c r="C1277" s="38"/>
      <c r="D1277" s="38"/>
      <c r="E1277" s="38"/>
      <c r="F1277" s="38"/>
      <c r="G1277" s="19"/>
      <c r="H1277" s="40"/>
      <c r="I1277" s="15"/>
      <c r="J1277" s="16"/>
      <c r="L1277" s="16"/>
    </row>
    <row r="1278">
      <c r="A1278" s="19"/>
      <c r="B1278" s="38"/>
      <c r="C1278" s="38"/>
      <c r="D1278" s="38"/>
      <c r="E1278" s="38"/>
      <c r="F1278" s="38"/>
      <c r="G1278" s="19"/>
      <c r="H1278" s="40"/>
      <c r="I1278" s="15"/>
      <c r="J1278" s="16"/>
      <c r="L1278" s="16"/>
    </row>
    <row r="1279">
      <c r="A1279" s="19"/>
      <c r="B1279" s="38"/>
      <c r="C1279" s="38"/>
      <c r="D1279" s="38"/>
      <c r="E1279" s="38"/>
      <c r="F1279" s="38"/>
      <c r="G1279" s="19"/>
      <c r="H1279" s="40"/>
      <c r="I1279" s="15"/>
      <c r="J1279" s="16"/>
      <c r="L1279" s="16"/>
    </row>
    <row r="1280">
      <c r="A1280" s="19"/>
      <c r="B1280" s="38"/>
      <c r="C1280" s="38"/>
      <c r="D1280" s="38"/>
      <c r="E1280" s="38"/>
      <c r="F1280" s="38"/>
      <c r="G1280" s="19"/>
      <c r="H1280" s="40"/>
      <c r="I1280" s="15"/>
      <c r="J1280" s="16"/>
      <c r="L1280" s="16"/>
    </row>
    <row r="1281">
      <c r="A1281" s="19"/>
      <c r="B1281" s="38"/>
      <c r="C1281" s="38"/>
      <c r="D1281" s="38"/>
      <c r="E1281" s="38"/>
      <c r="F1281" s="38"/>
      <c r="G1281" s="19"/>
      <c r="H1281" s="40"/>
      <c r="I1281" s="15"/>
      <c r="J1281" s="16"/>
      <c r="L1281" s="16"/>
    </row>
    <row r="1282">
      <c r="A1282" s="19"/>
      <c r="B1282" s="38"/>
      <c r="C1282" s="38"/>
      <c r="D1282" s="38"/>
      <c r="E1282" s="38"/>
      <c r="F1282" s="38"/>
      <c r="G1282" s="19"/>
      <c r="H1282" s="40"/>
      <c r="I1282" s="15"/>
      <c r="J1282" s="16"/>
      <c r="L1282" s="16"/>
    </row>
    <row r="1283">
      <c r="A1283" s="19"/>
      <c r="B1283" s="38"/>
      <c r="C1283" s="38"/>
      <c r="D1283" s="38"/>
      <c r="E1283" s="38"/>
      <c r="F1283" s="38"/>
      <c r="G1283" s="19"/>
      <c r="H1283" s="40"/>
      <c r="I1283" s="15"/>
      <c r="J1283" s="16"/>
      <c r="L1283" s="16"/>
    </row>
    <row r="1284">
      <c r="A1284" s="19"/>
      <c r="B1284" s="38"/>
      <c r="C1284" s="38"/>
      <c r="D1284" s="38"/>
      <c r="E1284" s="38"/>
      <c r="F1284" s="38"/>
      <c r="G1284" s="19"/>
      <c r="H1284" s="40"/>
      <c r="I1284" s="15"/>
      <c r="J1284" s="16"/>
      <c r="L1284" s="16"/>
    </row>
    <row r="1285">
      <c r="A1285" s="19"/>
      <c r="B1285" s="38"/>
      <c r="C1285" s="38"/>
      <c r="D1285" s="38"/>
      <c r="E1285" s="38"/>
      <c r="F1285" s="38"/>
      <c r="G1285" s="19"/>
      <c r="H1285" s="40"/>
      <c r="I1285" s="15"/>
      <c r="J1285" s="16"/>
      <c r="L1285" s="16"/>
    </row>
    <row r="1286">
      <c r="A1286" s="19"/>
      <c r="B1286" s="38"/>
      <c r="C1286" s="38"/>
      <c r="D1286" s="38"/>
      <c r="E1286" s="38"/>
      <c r="F1286" s="38"/>
      <c r="G1286" s="19"/>
      <c r="H1286" s="40"/>
      <c r="I1286" s="15"/>
      <c r="J1286" s="16"/>
      <c r="L1286" s="16"/>
    </row>
    <row r="1287">
      <c r="A1287" s="19"/>
      <c r="B1287" s="38"/>
      <c r="C1287" s="38"/>
      <c r="D1287" s="38"/>
      <c r="E1287" s="38"/>
      <c r="F1287" s="38"/>
      <c r="G1287" s="19"/>
      <c r="H1287" s="40"/>
      <c r="I1287" s="15"/>
      <c r="J1287" s="16"/>
      <c r="L1287" s="16"/>
    </row>
    <row r="1288">
      <c r="A1288" s="19"/>
      <c r="B1288" s="38"/>
      <c r="C1288" s="38"/>
      <c r="D1288" s="38"/>
      <c r="E1288" s="38"/>
      <c r="F1288" s="38"/>
      <c r="G1288" s="19"/>
      <c r="H1288" s="40"/>
      <c r="I1288" s="15"/>
      <c r="J1288" s="16"/>
      <c r="L1288" s="16"/>
    </row>
    <row r="1289">
      <c r="A1289" s="19"/>
      <c r="B1289" s="38"/>
      <c r="C1289" s="38"/>
      <c r="D1289" s="38"/>
      <c r="E1289" s="38"/>
      <c r="F1289" s="38"/>
      <c r="G1289" s="19"/>
      <c r="H1289" s="40"/>
      <c r="I1289" s="15"/>
      <c r="J1289" s="16"/>
      <c r="L1289" s="16"/>
    </row>
    <row r="1290">
      <c r="A1290" s="19"/>
      <c r="B1290" s="38"/>
      <c r="C1290" s="38"/>
      <c r="D1290" s="38"/>
      <c r="E1290" s="38"/>
      <c r="F1290" s="38"/>
      <c r="G1290" s="19"/>
      <c r="H1290" s="40"/>
      <c r="I1290" s="15"/>
      <c r="J1290" s="16"/>
      <c r="L1290" s="16"/>
    </row>
    <row r="1291">
      <c r="A1291" s="19"/>
      <c r="B1291" s="38"/>
      <c r="C1291" s="38"/>
      <c r="D1291" s="38"/>
      <c r="E1291" s="38"/>
      <c r="F1291" s="38"/>
      <c r="G1291" s="19"/>
      <c r="H1291" s="40"/>
      <c r="I1291" s="15"/>
      <c r="J1291" s="16"/>
      <c r="L1291" s="16"/>
    </row>
    <row r="1292">
      <c r="A1292" s="19"/>
      <c r="B1292" s="38"/>
      <c r="C1292" s="38"/>
      <c r="D1292" s="38"/>
      <c r="E1292" s="38"/>
      <c r="F1292" s="38"/>
      <c r="G1292" s="19"/>
      <c r="H1292" s="40"/>
      <c r="I1292" s="15"/>
      <c r="J1292" s="16"/>
      <c r="L1292" s="16"/>
    </row>
    <row r="1293">
      <c r="A1293" s="19"/>
      <c r="B1293" s="38"/>
      <c r="C1293" s="38"/>
      <c r="D1293" s="38"/>
      <c r="E1293" s="38"/>
      <c r="F1293" s="38"/>
      <c r="G1293" s="19"/>
      <c r="H1293" s="40"/>
      <c r="I1293" s="15"/>
      <c r="J1293" s="16"/>
      <c r="L1293" s="16"/>
    </row>
    <row r="1294">
      <c r="A1294" s="19"/>
      <c r="B1294" s="38"/>
      <c r="C1294" s="38"/>
      <c r="D1294" s="38"/>
      <c r="E1294" s="38"/>
      <c r="F1294" s="38"/>
      <c r="G1294" s="19"/>
      <c r="H1294" s="40"/>
      <c r="I1294" s="15"/>
      <c r="J1294" s="16"/>
      <c r="L1294" s="16"/>
    </row>
    <row r="1295">
      <c r="A1295" s="19"/>
      <c r="B1295" s="38"/>
      <c r="C1295" s="38"/>
      <c r="D1295" s="38"/>
      <c r="E1295" s="38"/>
      <c r="F1295" s="38"/>
      <c r="G1295" s="19"/>
      <c r="H1295" s="40"/>
      <c r="I1295" s="15"/>
      <c r="J1295" s="16"/>
      <c r="L1295" s="16"/>
    </row>
    <row r="1296">
      <c r="A1296" s="19"/>
      <c r="B1296" s="38"/>
      <c r="C1296" s="38"/>
      <c r="D1296" s="38"/>
      <c r="E1296" s="38"/>
      <c r="F1296" s="38"/>
      <c r="G1296" s="19"/>
      <c r="H1296" s="40"/>
      <c r="I1296" s="15"/>
      <c r="J1296" s="16"/>
      <c r="L1296" s="16"/>
    </row>
    <row r="1297">
      <c r="A1297" s="19"/>
      <c r="B1297" s="38"/>
      <c r="C1297" s="38"/>
      <c r="D1297" s="38"/>
      <c r="E1297" s="38"/>
      <c r="F1297" s="38"/>
      <c r="G1297" s="19"/>
      <c r="H1297" s="40"/>
      <c r="I1297" s="15"/>
      <c r="J1297" s="16"/>
      <c r="L1297" s="16"/>
    </row>
    <row r="1298">
      <c r="A1298" s="19"/>
      <c r="B1298" s="38"/>
      <c r="C1298" s="38"/>
      <c r="D1298" s="38"/>
      <c r="E1298" s="38"/>
      <c r="F1298" s="38"/>
      <c r="G1298" s="19"/>
      <c r="H1298" s="40"/>
      <c r="I1298" s="15"/>
      <c r="J1298" s="16"/>
      <c r="L1298" s="16"/>
    </row>
    <row r="1299">
      <c r="A1299" s="19"/>
      <c r="B1299" s="38"/>
      <c r="C1299" s="38"/>
      <c r="D1299" s="38"/>
      <c r="E1299" s="38"/>
      <c r="F1299" s="38"/>
      <c r="G1299" s="19"/>
      <c r="H1299" s="40"/>
      <c r="I1299" s="15"/>
      <c r="J1299" s="16"/>
      <c r="L1299" s="16"/>
    </row>
    <row r="1300">
      <c r="A1300" s="19"/>
      <c r="B1300" s="38"/>
      <c r="C1300" s="38"/>
      <c r="D1300" s="38"/>
      <c r="E1300" s="38"/>
      <c r="F1300" s="38"/>
      <c r="G1300" s="19"/>
      <c r="H1300" s="40"/>
      <c r="I1300" s="15"/>
      <c r="J1300" s="16"/>
      <c r="L1300" s="16"/>
    </row>
    <row r="1301">
      <c r="A1301" s="19"/>
      <c r="B1301" s="38"/>
      <c r="C1301" s="38"/>
      <c r="D1301" s="38"/>
      <c r="E1301" s="38"/>
      <c r="F1301" s="38"/>
      <c r="G1301" s="19"/>
      <c r="H1301" s="40"/>
      <c r="I1301" s="15"/>
      <c r="J1301" s="16"/>
      <c r="L1301" s="16"/>
    </row>
    <row r="1302">
      <c r="A1302" s="19"/>
      <c r="B1302" s="38"/>
      <c r="C1302" s="38"/>
      <c r="D1302" s="38"/>
      <c r="E1302" s="38"/>
      <c r="F1302" s="38"/>
      <c r="G1302" s="19"/>
      <c r="H1302" s="40"/>
      <c r="I1302" s="15"/>
      <c r="J1302" s="16"/>
      <c r="L1302" s="16"/>
    </row>
    <row r="1303">
      <c r="A1303" s="19"/>
      <c r="B1303" s="38"/>
      <c r="C1303" s="38"/>
      <c r="D1303" s="38"/>
      <c r="E1303" s="38"/>
      <c r="F1303" s="38"/>
      <c r="G1303" s="19"/>
      <c r="H1303" s="40"/>
      <c r="I1303" s="15"/>
      <c r="J1303" s="16"/>
      <c r="L1303" s="16"/>
    </row>
    <row r="1304">
      <c r="A1304" s="19"/>
      <c r="B1304" s="38"/>
      <c r="C1304" s="38"/>
      <c r="D1304" s="38"/>
      <c r="E1304" s="38"/>
      <c r="F1304" s="38"/>
      <c r="G1304" s="19"/>
      <c r="H1304" s="40"/>
      <c r="I1304" s="15"/>
      <c r="J1304" s="16"/>
      <c r="L1304" s="16"/>
    </row>
    <row r="1305">
      <c r="A1305" s="19"/>
      <c r="B1305" s="38"/>
      <c r="C1305" s="38"/>
      <c r="D1305" s="38"/>
      <c r="E1305" s="38"/>
      <c r="F1305" s="38"/>
      <c r="G1305" s="19"/>
      <c r="H1305" s="40"/>
      <c r="I1305" s="15"/>
      <c r="J1305" s="16"/>
      <c r="L1305" s="16"/>
    </row>
    <row r="1306">
      <c r="A1306" s="19"/>
      <c r="B1306" s="38"/>
      <c r="C1306" s="38"/>
      <c r="D1306" s="38"/>
      <c r="E1306" s="38"/>
      <c r="F1306" s="38"/>
      <c r="G1306" s="19"/>
      <c r="H1306" s="40"/>
      <c r="I1306" s="15"/>
      <c r="J1306" s="16"/>
      <c r="L1306" s="16"/>
    </row>
    <row r="1307">
      <c r="A1307" s="19"/>
      <c r="B1307" s="38"/>
      <c r="C1307" s="38"/>
      <c r="D1307" s="38"/>
      <c r="E1307" s="38"/>
      <c r="F1307" s="38"/>
      <c r="G1307" s="19"/>
      <c r="H1307" s="40"/>
      <c r="I1307" s="15"/>
      <c r="J1307" s="16"/>
      <c r="L1307" s="16"/>
    </row>
    <row r="1308">
      <c r="A1308" s="19"/>
      <c r="B1308" s="38"/>
      <c r="C1308" s="38"/>
      <c r="D1308" s="38"/>
      <c r="E1308" s="38"/>
      <c r="F1308" s="38"/>
      <c r="G1308" s="19"/>
      <c r="H1308" s="40"/>
      <c r="I1308" s="15"/>
      <c r="J1308" s="16"/>
      <c r="L1308" s="16"/>
    </row>
    <row r="1309">
      <c r="A1309" s="19"/>
      <c r="B1309" s="38"/>
      <c r="C1309" s="38"/>
      <c r="D1309" s="38"/>
      <c r="E1309" s="38"/>
      <c r="F1309" s="38"/>
      <c r="G1309" s="19"/>
      <c r="H1309" s="40"/>
      <c r="I1309" s="15"/>
      <c r="J1309" s="16"/>
      <c r="L1309" s="16"/>
    </row>
    <row r="1310">
      <c r="A1310" s="19"/>
      <c r="B1310" s="38"/>
      <c r="C1310" s="38"/>
      <c r="D1310" s="38"/>
      <c r="E1310" s="38"/>
      <c r="F1310" s="38"/>
      <c r="G1310" s="19"/>
      <c r="H1310" s="40"/>
      <c r="I1310" s="15"/>
      <c r="J1310" s="16"/>
      <c r="L1310" s="16"/>
    </row>
    <row r="1311">
      <c r="A1311" s="19"/>
      <c r="B1311" s="38"/>
      <c r="C1311" s="38"/>
      <c r="D1311" s="38"/>
      <c r="E1311" s="38"/>
      <c r="F1311" s="38"/>
      <c r="G1311" s="19"/>
      <c r="H1311" s="40"/>
      <c r="I1311" s="15"/>
      <c r="J1311" s="16"/>
      <c r="L1311" s="16"/>
    </row>
    <row r="1312">
      <c r="A1312" s="19"/>
      <c r="B1312" s="38"/>
      <c r="C1312" s="38"/>
      <c r="D1312" s="38"/>
      <c r="E1312" s="38"/>
      <c r="F1312" s="38"/>
      <c r="G1312" s="19"/>
      <c r="H1312" s="40"/>
      <c r="I1312" s="15"/>
      <c r="J1312" s="16"/>
      <c r="L1312" s="16"/>
    </row>
    <row r="1313">
      <c r="A1313" s="19"/>
      <c r="B1313" s="38"/>
      <c r="C1313" s="38"/>
      <c r="D1313" s="38"/>
      <c r="E1313" s="38"/>
      <c r="F1313" s="38"/>
      <c r="G1313" s="19"/>
      <c r="H1313" s="40"/>
      <c r="I1313" s="15"/>
      <c r="J1313" s="16"/>
      <c r="L1313" s="16"/>
    </row>
    <row r="1314">
      <c r="A1314" s="19"/>
      <c r="B1314" s="38"/>
      <c r="C1314" s="38"/>
      <c r="D1314" s="38"/>
      <c r="E1314" s="38"/>
      <c r="F1314" s="38"/>
      <c r="G1314" s="19"/>
      <c r="H1314" s="40"/>
      <c r="I1314" s="15"/>
      <c r="J1314" s="16"/>
      <c r="L1314" s="16"/>
    </row>
    <row r="1315">
      <c r="A1315" s="19"/>
      <c r="B1315" s="38"/>
      <c r="C1315" s="38"/>
      <c r="D1315" s="38"/>
      <c r="E1315" s="38"/>
      <c r="F1315" s="38"/>
      <c r="G1315" s="19"/>
      <c r="H1315" s="40"/>
      <c r="I1315" s="15"/>
      <c r="J1315" s="16"/>
      <c r="L1315" s="16"/>
    </row>
    <row r="1316">
      <c r="A1316" s="19"/>
      <c r="B1316" s="38"/>
      <c r="C1316" s="38"/>
      <c r="D1316" s="38"/>
      <c r="E1316" s="38"/>
      <c r="F1316" s="38"/>
      <c r="G1316" s="19"/>
      <c r="H1316" s="40"/>
      <c r="I1316" s="15"/>
      <c r="J1316" s="16"/>
      <c r="L1316" s="16"/>
    </row>
    <row r="1317">
      <c r="A1317" s="19"/>
      <c r="B1317" s="38"/>
      <c r="C1317" s="38"/>
      <c r="D1317" s="38"/>
      <c r="E1317" s="38"/>
      <c r="F1317" s="38"/>
      <c r="G1317" s="19"/>
      <c r="H1317" s="40"/>
      <c r="I1317" s="15"/>
      <c r="J1317" s="16"/>
      <c r="L1317" s="16"/>
    </row>
    <row r="1318">
      <c r="A1318" s="19"/>
      <c r="B1318" s="38"/>
      <c r="C1318" s="38"/>
      <c r="D1318" s="38"/>
      <c r="E1318" s="38"/>
      <c r="F1318" s="38"/>
      <c r="G1318" s="19"/>
      <c r="H1318" s="40"/>
      <c r="I1318" s="15"/>
      <c r="J1318" s="16"/>
      <c r="L1318" s="16"/>
    </row>
    <row r="1319">
      <c r="A1319" s="19"/>
      <c r="B1319" s="38"/>
      <c r="C1319" s="38"/>
      <c r="D1319" s="38"/>
      <c r="E1319" s="38"/>
      <c r="F1319" s="38"/>
      <c r="G1319" s="19"/>
      <c r="H1319" s="40"/>
      <c r="I1319" s="15"/>
      <c r="J1319" s="16"/>
      <c r="L1319" s="16"/>
    </row>
    <row r="1320">
      <c r="A1320" s="19"/>
      <c r="B1320" s="38"/>
      <c r="C1320" s="38"/>
      <c r="D1320" s="38"/>
      <c r="E1320" s="38"/>
      <c r="F1320" s="38"/>
      <c r="G1320" s="19"/>
      <c r="H1320" s="40"/>
      <c r="I1320" s="15"/>
      <c r="J1320" s="16"/>
      <c r="L1320" s="16"/>
    </row>
    <row r="1321">
      <c r="A1321" s="19"/>
      <c r="B1321" s="38"/>
      <c r="C1321" s="38"/>
      <c r="D1321" s="38"/>
      <c r="E1321" s="38"/>
      <c r="F1321" s="38"/>
      <c r="G1321" s="19"/>
      <c r="H1321" s="40"/>
      <c r="I1321" s="15"/>
      <c r="J1321" s="16"/>
      <c r="L1321" s="16"/>
    </row>
    <row r="1322">
      <c r="A1322" s="19"/>
      <c r="B1322" s="38"/>
      <c r="C1322" s="38"/>
      <c r="D1322" s="38"/>
      <c r="E1322" s="38"/>
      <c r="F1322" s="38"/>
      <c r="G1322" s="19"/>
      <c r="H1322" s="40"/>
      <c r="I1322" s="15"/>
      <c r="J1322" s="16"/>
      <c r="L1322" s="16"/>
    </row>
    <row r="1323">
      <c r="A1323" s="19"/>
      <c r="B1323" s="38"/>
      <c r="C1323" s="38"/>
      <c r="D1323" s="38"/>
      <c r="E1323" s="38"/>
      <c r="F1323" s="38"/>
      <c r="G1323" s="19"/>
      <c r="H1323" s="40"/>
      <c r="I1323" s="15"/>
      <c r="J1323" s="16"/>
      <c r="L1323" s="16"/>
    </row>
    <row r="1324">
      <c r="A1324" s="19"/>
      <c r="B1324" s="38"/>
      <c r="C1324" s="38"/>
      <c r="D1324" s="38"/>
      <c r="E1324" s="38"/>
      <c r="F1324" s="38"/>
      <c r="G1324" s="19"/>
      <c r="H1324" s="40"/>
      <c r="I1324" s="15"/>
      <c r="J1324" s="16"/>
      <c r="L1324" s="16"/>
    </row>
    <row r="1325">
      <c r="A1325" s="19"/>
      <c r="B1325" s="38"/>
      <c r="C1325" s="38"/>
      <c r="D1325" s="38"/>
      <c r="E1325" s="38"/>
      <c r="F1325" s="38"/>
      <c r="G1325" s="19"/>
      <c r="H1325" s="40"/>
      <c r="I1325" s="15"/>
      <c r="J1325" s="16"/>
      <c r="L1325" s="16"/>
    </row>
    <row r="1326">
      <c r="A1326" s="19"/>
      <c r="B1326" s="38"/>
      <c r="C1326" s="38"/>
      <c r="D1326" s="38"/>
      <c r="E1326" s="38"/>
      <c r="F1326" s="38"/>
      <c r="G1326" s="19"/>
      <c r="H1326" s="40"/>
      <c r="I1326" s="15"/>
      <c r="J1326" s="16"/>
      <c r="L1326" s="16"/>
    </row>
    <row r="1327">
      <c r="A1327" s="19"/>
      <c r="B1327" s="38"/>
      <c r="C1327" s="38"/>
      <c r="D1327" s="38"/>
      <c r="E1327" s="38"/>
      <c r="F1327" s="38"/>
      <c r="G1327" s="19"/>
      <c r="H1327" s="40"/>
      <c r="I1327" s="15"/>
      <c r="J1327" s="16"/>
      <c r="L1327" s="16"/>
    </row>
    <row r="1328">
      <c r="A1328" s="19"/>
      <c r="B1328" s="38"/>
      <c r="C1328" s="38"/>
      <c r="D1328" s="38"/>
      <c r="E1328" s="38"/>
      <c r="F1328" s="38"/>
      <c r="G1328" s="19"/>
      <c r="H1328" s="40"/>
      <c r="I1328" s="15"/>
      <c r="J1328" s="16"/>
      <c r="L1328" s="16"/>
    </row>
    <row r="1329">
      <c r="A1329" s="19"/>
      <c r="B1329" s="38"/>
      <c r="C1329" s="38"/>
      <c r="D1329" s="38"/>
      <c r="E1329" s="38"/>
      <c r="F1329" s="38"/>
      <c r="G1329" s="19"/>
      <c r="H1329" s="40"/>
      <c r="I1329" s="15"/>
      <c r="J1329" s="16"/>
      <c r="L1329" s="16"/>
    </row>
    <row r="1330">
      <c r="A1330" s="19"/>
      <c r="B1330" s="38"/>
      <c r="C1330" s="38"/>
      <c r="D1330" s="38"/>
      <c r="E1330" s="38"/>
      <c r="F1330" s="38"/>
      <c r="G1330" s="19"/>
      <c r="H1330" s="40"/>
      <c r="I1330" s="15"/>
      <c r="J1330" s="16"/>
      <c r="L1330" s="16"/>
    </row>
    <row r="1331">
      <c r="A1331" s="19"/>
      <c r="B1331" s="38"/>
      <c r="C1331" s="38"/>
      <c r="D1331" s="38"/>
      <c r="E1331" s="38"/>
      <c r="F1331" s="38"/>
      <c r="G1331" s="19"/>
      <c r="H1331" s="40"/>
      <c r="I1331" s="15"/>
      <c r="J1331" s="16"/>
      <c r="L1331" s="16"/>
    </row>
    <row r="1332">
      <c r="A1332" s="19"/>
      <c r="B1332" s="38"/>
      <c r="C1332" s="38"/>
      <c r="D1332" s="38"/>
      <c r="E1332" s="38"/>
      <c r="F1332" s="38"/>
      <c r="G1332" s="19"/>
      <c r="H1332" s="40"/>
      <c r="I1332" s="15"/>
      <c r="J1332" s="16"/>
      <c r="L1332" s="16"/>
    </row>
    <row r="1333">
      <c r="A1333" s="19"/>
      <c r="B1333" s="38"/>
      <c r="C1333" s="38"/>
      <c r="D1333" s="38"/>
      <c r="E1333" s="38"/>
      <c r="F1333" s="38"/>
      <c r="G1333" s="19"/>
      <c r="H1333" s="40"/>
      <c r="I1333" s="15"/>
      <c r="J1333" s="16"/>
      <c r="L1333" s="16"/>
    </row>
    <row r="1334">
      <c r="A1334" s="19"/>
      <c r="B1334" s="38"/>
      <c r="C1334" s="38"/>
      <c r="D1334" s="38"/>
      <c r="E1334" s="38"/>
      <c r="F1334" s="38"/>
      <c r="G1334" s="19"/>
      <c r="H1334" s="40"/>
      <c r="I1334" s="15"/>
      <c r="J1334" s="16"/>
      <c r="L1334" s="16"/>
    </row>
    <row r="1335">
      <c r="A1335" s="19"/>
      <c r="B1335" s="38"/>
      <c r="C1335" s="38"/>
      <c r="D1335" s="38"/>
      <c r="E1335" s="38"/>
      <c r="F1335" s="38"/>
      <c r="G1335" s="19"/>
      <c r="H1335" s="40"/>
      <c r="I1335" s="15"/>
      <c r="J1335" s="16"/>
      <c r="L1335" s="16"/>
    </row>
    <row r="1336">
      <c r="A1336" s="19"/>
      <c r="B1336" s="38"/>
      <c r="C1336" s="38"/>
      <c r="D1336" s="38"/>
      <c r="E1336" s="38"/>
      <c r="F1336" s="38"/>
      <c r="G1336" s="19"/>
      <c r="H1336" s="40"/>
      <c r="I1336" s="15"/>
      <c r="J1336" s="16"/>
      <c r="L1336" s="16"/>
    </row>
    <row r="1337">
      <c r="A1337" s="19"/>
      <c r="B1337" s="38"/>
      <c r="C1337" s="38"/>
      <c r="D1337" s="38"/>
      <c r="E1337" s="38"/>
      <c r="F1337" s="38"/>
      <c r="G1337" s="19"/>
      <c r="H1337" s="40"/>
      <c r="I1337" s="15"/>
      <c r="J1337" s="16"/>
      <c r="L1337" s="16"/>
    </row>
    <row r="1338">
      <c r="A1338" s="19"/>
      <c r="B1338" s="38"/>
      <c r="C1338" s="38"/>
      <c r="D1338" s="38"/>
      <c r="E1338" s="38"/>
      <c r="F1338" s="38"/>
      <c r="G1338" s="19"/>
      <c r="H1338" s="40"/>
      <c r="I1338" s="15"/>
      <c r="J1338" s="16"/>
      <c r="L1338" s="16"/>
    </row>
    <row r="1339">
      <c r="A1339" s="19"/>
      <c r="B1339" s="38"/>
      <c r="C1339" s="38"/>
      <c r="D1339" s="38"/>
      <c r="E1339" s="38"/>
      <c r="F1339" s="38"/>
      <c r="G1339" s="19"/>
      <c r="H1339" s="40"/>
      <c r="I1339" s="15"/>
      <c r="J1339" s="16"/>
      <c r="L1339" s="16"/>
    </row>
    <row r="1340">
      <c r="A1340" s="19"/>
      <c r="B1340" s="38"/>
      <c r="C1340" s="38"/>
      <c r="D1340" s="38"/>
      <c r="E1340" s="38"/>
      <c r="F1340" s="38"/>
      <c r="G1340" s="19"/>
      <c r="H1340" s="40"/>
      <c r="I1340" s="15"/>
      <c r="J1340" s="16"/>
      <c r="L1340" s="16"/>
    </row>
    <row r="1341">
      <c r="A1341" s="19"/>
      <c r="B1341" s="38"/>
      <c r="C1341" s="38"/>
      <c r="D1341" s="38"/>
      <c r="E1341" s="38"/>
      <c r="F1341" s="38"/>
      <c r="G1341" s="19"/>
      <c r="H1341" s="40"/>
      <c r="I1341" s="15"/>
      <c r="J1341" s="16"/>
      <c r="L1341" s="16"/>
    </row>
    <row r="1342">
      <c r="A1342" s="19"/>
      <c r="B1342" s="38"/>
      <c r="C1342" s="38"/>
      <c r="D1342" s="38"/>
      <c r="E1342" s="38"/>
      <c r="F1342" s="38"/>
      <c r="G1342" s="19"/>
      <c r="H1342" s="40"/>
      <c r="I1342" s="15"/>
      <c r="J1342" s="16"/>
      <c r="L1342" s="16"/>
    </row>
    <row r="1343">
      <c r="A1343" s="19"/>
      <c r="B1343" s="38"/>
      <c r="C1343" s="38"/>
      <c r="D1343" s="38"/>
      <c r="E1343" s="38"/>
      <c r="F1343" s="38"/>
      <c r="G1343" s="19"/>
      <c r="H1343" s="40"/>
      <c r="I1343" s="15"/>
      <c r="J1343" s="16"/>
      <c r="L1343" s="16"/>
    </row>
    <row r="1344">
      <c r="A1344" s="19"/>
      <c r="B1344" s="38"/>
      <c r="C1344" s="38"/>
      <c r="D1344" s="38"/>
      <c r="E1344" s="38"/>
      <c r="F1344" s="38"/>
      <c r="G1344" s="19"/>
      <c r="H1344" s="40"/>
      <c r="I1344" s="15"/>
      <c r="J1344" s="16"/>
      <c r="L1344" s="16"/>
    </row>
    <row r="1345">
      <c r="A1345" s="19"/>
      <c r="B1345" s="38"/>
      <c r="C1345" s="38"/>
      <c r="D1345" s="38"/>
      <c r="E1345" s="38"/>
      <c r="F1345" s="38"/>
      <c r="G1345" s="19"/>
      <c r="H1345" s="40"/>
      <c r="I1345" s="15"/>
      <c r="J1345" s="16"/>
      <c r="L1345" s="16"/>
    </row>
    <row r="1346">
      <c r="A1346" s="19"/>
      <c r="B1346" s="38"/>
      <c r="C1346" s="38"/>
      <c r="D1346" s="38"/>
      <c r="E1346" s="38"/>
      <c r="F1346" s="38"/>
      <c r="G1346" s="19"/>
      <c r="H1346" s="40"/>
      <c r="I1346" s="15"/>
      <c r="J1346" s="16"/>
      <c r="L1346" s="16"/>
    </row>
    <row r="1347">
      <c r="A1347" s="19"/>
      <c r="B1347" s="38"/>
      <c r="C1347" s="38"/>
      <c r="D1347" s="38"/>
      <c r="E1347" s="38"/>
      <c r="F1347" s="38"/>
      <c r="G1347" s="19"/>
      <c r="H1347" s="40"/>
      <c r="I1347" s="15"/>
      <c r="J1347" s="16"/>
      <c r="L1347" s="16"/>
    </row>
    <row r="1348">
      <c r="A1348" s="19"/>
      <c r="B1348" s="38"/>
      <c r="C1348" s="38"/>
      <c r="D1348" s="38"/>
      <c r="E1348" s="38"/>
      <c r="F1348" s="38"/>
      <c r="G1348" s="19"/>
      <c r="H1348" s="40"/>
      <c r="I1348" s="15"/>
      <c r="J1348" s="16"/>
      <c r="L1348" s="16"/>
    </row>
    <row r="1349">
      <c r="A1349" s="19"/>
      <c r="B1349" s="38"/>
      <c r="C1349" s="38"/>
      <c r="D1349" s="38"/>
      <c r="E1349" s="38"/>
      <c r="F1349" s="38"/>
      <c r="G1349" s="19"/>
      <c r="H1349" s="40"/>
      <c r="I1349" s="15"/>
      <c r="J1349" s="16"/>
      <c r="L1349" s="16"/>
    </row>
    <row r="1350">
      <c r="A1350" s="19"/>
      <c r="B1350" s="38"/>
      <c r="C1350" s="38"/>
      <c r="D1350" s="38"/>
      <c r="E1350" s="38"/>
      <c r="F1350" s="38"/>
      <c r="G1350" s="19"/>
      <c r="H1350" s="40"/>
      <c r="I1350" s="15"/>
      <c r="J1350" s="16"/>
      <c r="L1350" s="16"/>
    </row>
    <row r="1351">
      <c r="A1351" s="19"/>
      <c r="B1351" s="38"/>
      <c r="C1351" s="38"/>
      <c r="D1351" s="38"/>
      <c r="E1351" s="38"/>
      <c r="F1351" s="38"/>
      <c r="G1351" s="19"/>
      <c r="H1351" s="40"/>
      <c r="I1351" s="15"/>
      <c r="J1351" s="16"/>
      <c r="L1351" s="16"/>
    </row>
    <row r="1352">
      <c r="A1352" s="19"/>
      <c r="B1352" s="38"/>
      <c r="C1352" s="38"/>
      <c r="D1352" s="38"/>
      <c r="E1352" s="38"/>
      <c r="F1352" s="38"/>
      <c r="G1352" s="19"/>
      <c r="H1352" s="40"/>
      <c r="I1352" s="15"/>
      <c r="J1352" s="16"/>
      <c r="L1352" s="16"/>
    </row>
    <row r="1353">
      <c r="A1353" s="19"/>
      <c r="B1353" s="38"/>
      <c r="C1353" s="38"/>
      <c r="D1353" s="38"/>
      <c r="E1353" s="38"/>
      <c r="F1353" s="38"/>
      <c r="G1353" s="19"/>
      <c r="H1353" s="40"/>
      <c r="I1353" s="15"/>
      <c r="J1353" s="16"/>
      <c r="L1353" s="16"/>
    </row>
    <row r="1354">
      <c r="A1354" s="19"/>
      <c r="B1354" s="38"/>
      <c r="C1354" s="38"/>
      <c r="D1354" s="38"/>
      <c r="E1354" s="38"/>
      <c r="F1354" s="38"/>
      <c r="G1354" s="19"/>
      <c r="H1354" s="40"/>
      <c r="I1354" s="15"/>
      <c r="J1354" s="16"/>
      <c r="L1354" s="16"/>
    </row>
    <row r="1355">
      <c r="A1355" s="19"/>
      <c r="B1355" s="38"/>
      <c r="C1355" s="38"/>
      <c r="D1355" s="38"/>
      <c r="E1355" s="38"/>
      <c r="F1355" s="38"/>
      <c r="G1355" s="19"/>
      <c r="H1355" s="40"/>
      <c r="I1355" s="15"/>
      <c r="J1355" s="16"/>
      <c r="L1355" s="16"/>
    </row>
    <row r="1356">
      <c r="A1356" s="19"/>
      <c r="B1356" s="38"/>
      <c r="C1356" s="38"/>
      <c r="D1356" s="38"/>
      <c r="E1356" s="38"/>
      <c r="F1356" s="38"/>
      <c r="G1356" s="19"/>
      <c r="H1356" s="40"/>
      <c r="I1356" s="15"/>
      <c r="J1356" s="16"/>
      <c r="L1356" s="16"/>
    </row>
    <row r="1357">
      <c r="A1357" s="19"/>
      <c r="B1357" s="38"/>
      <c r="C1357" s="38"/>
      <c r="D1357" s="38"/>
      <c r="E1357" s="38"/>
      <c r="F1357" s="38"/>
      <c r="G1357" s="19"/>
      <c r="H1357" s="40"/>
      <c r="I1357" s="15"/>
      <c r="J1357" s="16"/>
      <c r="L1357" s="16"/>
    </row>
    <row r="1358">
      <c r="A1358" s="19"/>
      <c r="B1358" s="38"/>
      <c r="C1358" s="38"/>
      <c r="D1358" s="38"/>
      <c r="E1358" s="38"/>
      <c r="F1358" s="38"/>
      <c r="G1358" s="19"/>
      <c r="H1358" s="40"/>
      <c r="I1358" s="15"/>
      <c r="J1358" s="16"/>
      <c r="L1358" s="16"/>
    </row>
    <row r="1359">
      <c r="A1359" s="19"/>
      <c r="B1359" s="38"/>
      <c r="C1359" s="38"/>
      <c r="D1359" s="38"/>
      <c r="E1359" s="38"/>
      <c r="F1359" s="38"/>
      <c r="G1359" s="19"/>
      <c r="H1359" s="40"/>
      <c r="I1359" s="15"/>
      <c r="J1359" s="16"/>
      <c r="L1359" s="16"/>
    </row>
    <row r="1360">
      <c r="A1360" s="19"/>
      <c r="B1360" s="38"/>
      <c r="C1360" s="38"/>
      <c r="D1360" s="38"/>
      <c r="E1360" s="38"/>
      <c r="F1360" s="38"/>
      <c r="G1360" s="19"/>
      <c r="H1360" s="40"/>
      <c r="I1360" s="15"/>
      <c r="J1360" s="16"/>
      <c r="L1360" s="16"/>
    </row>
    <row r="1361">
      <c r="A1361" s="19"/>
      <c r="B1361" s="38"/>
      <c r="C1361" s="38"/>
      <c r="D1361" s="38"/>
      <c r="E1361" s="38"/>
      <c r="F1361" s="38"/>
      <c r="G1361" s="19"/>
      <c r="H1361" s="40"/>
      <c r="I1361" s="15"/>
      <c r="J1361" s="16"/>
      <c r="L1361" s="16"/>
    </row>
    <row r="1362">
      <c r="A1362" s="19"/>
      <c r="B1362" s="38"/>
      <c r="C1362" s="38"/>
      <c r="D1362" s="38"/>
      <c r="E1362" s="38"/>
      <c r="F1362" s="38"/>
      <c r="G1362" s="19"/>
      <c r="H1362" s="40"/>
      <c r="I1362" s="15"/>
      <c r="J1362" s="16"/>
      <c r="L1362" s="16"/>
    </row>
    <row r="1363">
      <c r="A1363" s="19"/>
      <c r="B1363" s="38"/>
      <c r="C1363" s="38"/>
      <c r="D1363" s="38"/>
      <c r="E1363" s="38"/>
      <c r="F1363" s="38"/>
      <c r="G1363" s="19"/>
      <c r="H1363" s="40"/>
      <c r="I1363" s="15"/>
      <c r="J1363" s="16"/>
      <c r="L1363" s="16"/>
    </row>
    <row r="1364">
      <c r="A1364" s="19"/>
      <c r="B1364" s="38"/>
      <c r="C1364" s="38"/>
      <c r="D1364" s="38"/>
      <c r="E1364" s="38"/>
      <c r="F1364" s="38"/>
      <c r="G1364" s="19"/>
      <c r="H1364" s="40"/>
      <c r="I1364" s="15"/>
      <c r="J1364" s="16"/>
      <c r="L1364" s="16"/>
    </row>
    <row r="1365">
      <c r="A1365" s="19"/>
      <c r="B1365" s="38"/>
      <c r="C1365" s="38"/>
      <c r="D1365" s="38"/>
      <c r="E1365" s="38"/>
      <c r="F1365" s="38"/>
      <c r="G1365" s="19"/>
      <c r="H1365" s="40"/>
      <c r="I1365" s="15"/>
      <c r="J1365" s="16"/>
      <c r="L1365" s="16"/>
    </row>
    <row r="1366">
      <c r="A1366" s="19"/>
      <c r="B1366" s="38"/>
      <c r="C1366" s="38"/>
      <c r="D1366" s="38"/>
      <c r="E1366" s="38"/>
      <c r="F1366" s="38"/>
      <c r="G1366" s="19"/>
      <c r="H1366" s="40"/>
      <c r="I1366" s="15"/>
      <c r="J1366" s="16"/>
      <c r="L1366" s="16"/>
    </row>
    <row r="1367">
      <c r="A1367" s="19"/>
      <c r="B1367" s="38"/>
      <c r="C1367" s="38"/>
      <c r="D1367" s="38"/>
      <c r="E1367" s="38"/>
      <c r="F1367" s="38"/>
      <c r="G1367" s="19"/>
      <c r="H1367" s="40"/>
      <c r="I1367" s="15"/>
      <c r="J1367" s="16"/>
      <c r="L1367" s="16"/>
    </row>
    <row r="1368">
      <c r="A1368" s="19"/>
      <c r="B1368" s="38"/>
      <c r="C1368" s="38"/>
      <c r="D1368" s="38"/>
      <c r="E1368" s="38"/>
      <c r="F1368" s="38"/>
      <c r="G1368" s="19"/>
      <c r="H1368" s="40"/>
      <c r="I1368" s="15"/>
      <c r="J1368" s="16"/>
      <c r="L1368" s="16"/>
    </row>
    <row r="1369">
      <c r="A1369" s="19"/>
      <c r="B1369" s="38"/>
      <c r="C1369" s="38"/>
      <c r="D1369" s="38"/>
      <c r="E1369" s="38"/>
      <c r="F1369" s="38"/>
      <c r="G1369" s="19"/>
      <c r="H1369" s="40"/>
      <c r="I1369" s="15"/>
      <c r="J1369" s="16"/>
      <c r="L1369" s="16"/>
    </row>
    <row r="1370">
      <c r="A1370" s="19"/>
      <c r="B1370" s="38"/>
      <c r="C1370" s="38"/>
      <c r="D1370" s="38"/>
      <c r="E1370" s="38"/>
      <c r="F1370" s="38"/>
      <c r="G1370" s="19"/>
      <c r="H1370" s="40"/>
      <c r="I1370" s="15"/>
      <c r="J1370" s="16"/>
      <c r="L1370" s="16"/>
    </row>
    <row r="1371">
      <c r="A1371" s="19"/>
      <c r="B1371" s="38"/>
      <c r="C1371" s="38"/>
      <c r="D1371" s="38"/>
      <c r="E1371" s="38"/>
      <c r="F1371" s="38"/>
      <c r="G1371" s="19"/>
      <c r="H1371" s="40"/>
      <c r="I1371" s="15"/>
      <c r="J1371" s="16"/>
      <c r="L1371" s="16"/>
    </row>
    <row r="1372">
      <c r="A1372" s="19"/>
      <c r="B1372" s="38"/>
      <c r="C1372" s="38"/>
      <c r="D1372" s="38"/>
      <c r="E1372" s="38"/>
      <c r="F1372" s="38"/>
      <c r="G1372" s="19"/>
      <c r="H1372" s="40"/>
      <c r="I1372" s="15"/>
      <c r="J1372" s="16"/>
      <c r="L1372" s="16"/>
    </row>
    <row r="1373">
      <c r="A1373" s="19"/>
      <c r="B1373" s="38"/>
      <c r="C1373" s="38"/>
      <c r="D1373" s="38"/>
      <c r="E1373" s="38"/>
      <c r="F1373" s="38"/>
      <c r="G1373" s="19"/>
      <c r="H1373" s="40"/>
      <c r="I1373" s="15"/>
      <c r="J1373" s="16"/>
      <c r="L1373" s="16"/>
    </row>
    <row r="1374">
      <c r="A1374" s="19"/>
      <c r="B1374" s="38"/>
      <c r="C1374" s="38"/>
      <c r="D1374" s="38"/>
      <c r="E1374" s="38"/>
      <c r="F1374" s="38"/>
      <c r="G1374" s="19"/>
      <c r="H1374" s="40"/>
      <c r="I1374" s="15"/>
      <c r="J1374" s="16"/>
      <c r="L1374" s="16"/>
    </row>
    <row r="1375">
      <c r="A1375" s="19"/>
      <c r="B1375" s="38"/>
      <c r="C1375" s="38"/>
      <c r="D1375" s="38"/>
      <c r="E1375" s="38"/>
      <c r="F1375" s="38"/>
      <c r="G1375" s="19"/>
      <c r="H1375" s="40"/>
      <c r="I1375" s="15"/>
      <c r="J1375" s="16"/>
      <c r="L1375" s="16"/>
    </row>
    <row r="1376">
      <c r="A1376" s="19"/>
      <c r="B1376" s="38"/>
      <c r="C1376" s="38"/>
      <c r="D1376" s="38"/>
      <c r="E1376" s="38"/>
      <c r="F1376" s="38"/>
      <c r="G1376" s="19"/>
      <c r="H1376" s="40"/>
      <c r="I1376" s="15"/>
      <c r="J1376" s="16"/>
      <c r="L1376" s="16"/>
    </row>
    <row r="1377">
      <c r="A1377" s="19"/>
      <c r="B1377" s="38"/>
      <c r="C1377" s="38"/>
      <c r="D1377" s="38"/>
      <c r="E1377" s="38"/>
      <c r="F1377" s="38"/>
      <c r="G1377" s="19"/>
      <c r="H1377" s="40"/>
      <c r="I1377" s="15"/>
      <c r="J1377" s="16"/>
      <c r="L1377" s="16"/>
    </row>
    <row r="1378">
      <c r="A1378" s="19"/>
      <c r="B1378" s="38"/>
      <c r="C1378" s="38"/>
      <c r="D1378" s="38"/>
      <c r="E1378" s="38"/>
      <c r="F1378" s="38"/>
      <c r="G1378" s="19"/>
      <c r="H1378" s="40"/>
      <c r="I1378" s="15"/>
      <c r="J1378" s="16"/>
      <c r="L1378" s="16"/>
    </row>
    <row r="1379">
      <c r="A1379" s="19"/>
      <c r="B1379" s="38"/>
      <c r="C1379" s="38"/>
      <c r="D1379" s="38"/>
      <c r="E1379" s="38"/>
      <c r="F1379" s="38"/>
      <c r="G1379" s="19"/>
      <c r="H1379" s="40"/>
      <c r="I1379" s="15"/>
      <c r="J1379" s="16"/>
      <c r="L1379" s="16"/>
    </row>
    <row r="1380">
      <c r="A1380" s="19"/>
      <c r="B1380" s="38"/>
      <c r="C1380" s="38"/>
      <c r="D1380" s="38"/>
      <c r="E1380" s="38"/>
      <c r="F1380" s="38"/>
      <c r="G1380" s="19"/>
      <c r="H1380" s="40"/>
      <c r="I1380" s="15"/>
      <c r="J1380" s="16"/>
      <c r="L1380" s="16"/>
    </row>
    <row r="1381">
      <c r="A1381" s="19"/>
      <c r="B1381" s="38"/>
      <c r="C1381" s="38"/>
      <c r="D1381" s="38"/>
      <c r="E1381" s="38"/>
      <c r="F1381" s="38"/>
      <c r="G1381" s="19"/>
      <c r="H1381" s="40"/>
      <c r="I1381" s="15"/>
      <c r="J1381" s="16"/>
      <c r="L1381"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6.0"/>
  </cols>
  <sheetData>
    <row r="1">
      <c r="A1" s="3" t="s">
        <v>44</v>
      </c>
      <c r="B1" s="23">
        <v>0.1</v>
      </c>
      <c r="C1" s="3"/>
      <c r="D1" s="3"/>
      <c r="E1" s="3"/>
      <c r="F1" s="3"/>
      <c r="G1" s="3"/>
      <c r="H1" s="3"/>
    </row>
    <row r="2">
      <c r="A2" s="3"/>
      <c r="B2" s="3" t="s">
        <v>43</v>
      </c>
      <c r="C2" s="3" t="s">
        <v>45</v>
      </c>
      <c r="D2" s="3" t="s">
        <v>0</v>
      </c>
      <c r="E2" s="3" t="s">
        <v>46</v>
      </c>
      <c r="F2" s="3" t="s">
        <v>47</v>
      </c>
      <c r="G2" s="3" t="s">
        <v>48</v>
      </c>
      <c r="H2" s="3"/>
    </row>
    <row r="3">
      <c r="A3" s="3"/>
      <c r="B3" s="3"/>
      <c r="C3" s="3"/>
      <c r="D3" s="3"/>
      <c r="E3" s="3"/>
      <c r="F3" s="3"/>
      <c r="G3" s="3"/>
      <c r="H3" s="3"/>
    </row>
    <row r="4">
      <c r="A4" s="3" t="s">
        <v>49</v>
      </c>
      <c r="B4" s="21">
        <f>'Fossil Fuel direct investments'!B2</f>
        <v>1623526708</v>
      </c>
      <c r="C4" s="3"/>
      <c r="D4" s="22"/>
      <c r="E4" s="3"/>
      <c r="F4" s="3"/>
      <c r="G4" s="3"/>
      <c r="H4" s="3"/>
    </row>
    <row r="5">
      <c r="A5" s="24">
        <v>1.0</v>
      </c>
      <c r="B5" s="21">
        <f>LARGE('Full Data'!H:H,A5)</f>
        <v>233258997</v>
      </c>
      <c r="C5" s="20">
        <f t="shared" ref="C5:C19" si="1">B5/$B$4</f>
        <v>0.1436742591</v>
      </c>
      <c r="D5" s="22" t="str">
        <f t="array" ref="D5">INDEX('Full Data'!B:B,MATCH(LARGE('Full Data'!H:H,A5),'Full Data'!H:H,0))</f>
        <v>MORGAN STANLEY AIP</v>
      </c>
      <c r="E5" s="3"/>
      <c r="F5" s="21">
        <f t="shared" ref="F5:F19" si="2">IF(E5="yes",B5*$B$1,0)</f>
        <v>0</v>
      </c>
      <c r="G5" s="20">
        <f t="shared" ref="G5:G19" si="3">F5/$B$4</f>
        <v>0</v>
      </c>
      <c r="H5" s="3"/>
    </row>
    <row r="6">
      <c r="A6" s="24">
        <v>2.0</v>
      </c>
      <c r="B6" s="21">
        <f>LARGE('Full Data'!H:H,A6)</f>
        <v>99549520</v>
      </c>
      <c r="C6" s="20">
        <f t="shared" si="1"/>
        <v>0.06131683544</v>
      </c>
      <c r="D6" s="22" t="str">
        <f t="array" ref="D6">INDEX('Full Data'!B:B,MATCH(LARGE('Full Data'!H:H,A6),'Full Data'!H:H,0))</f>
        <v>TARGET RETURN ABSOLUTE RETURN FUND</v>
      </c>
      <c r="E6" s="3"/>
      <c r="F6" s="21">
        <f t="shared" si="2"/>
        <v>0</v>
      </c>
      <c r="G6" s="20">
        <f t="shared" si="3"/>
        <v>0</v>
      </c>
      <c r="H6" s="3"/>
    </row>
    <row r="7">
      <c r="A7" s="24">
        <v>3.0</v>
      </c>
      <c r="B7" s="21">
        <f>LARGE('Full Data'!H:H,A7)</f>
        <v>78896777.35</v>
      </c>
      <c r="C7" s="20">
        <f t="shared" si="1"/>
        <v>0.04859592205</v>
      </c>
      <c r="D7" s="22" t="str">
        <f t="array" ref="D7">INDEX('Full Data'!B:B,MATCH(LARGE('Full Data'!H:H,A7),'Full Data'!H:H,0))</f>
        <v>MORGAN STANLEY GLOBAL FRANCHISE FUND</v>
      </c>
      <c r="E7" s="13" t="s">
        <v>50</v>
      </c>
      <c r="F7" s="21">
        <f t="shared" si="2"/>
        <v>7889677.735</v>
      </c>
      <c r="G7" s="20">
        <f t="shared" si="3"/>
        <v>0.004859592205</v>
      </c>
      <c r="H7" s="3"/>
    </row>
    <row r="8">
      <c r="A8" s="24">
        <v>4.0</v>
      </c>
      <c r="B8" s="21">
        <f>LARGE('Full Data'!H:H,A8)</f>
        <v>52599116</v>
      </c>
      <c r="C8" s="20">
        <f t="shared" si="1"/>
        <v>0.03239806018</v>
      </c>
      <c r="D8" s="22" t="str">
        <f t="array" ref="D8">INDEX('Full Data'!B:B,MATCH(LARGE('Full Data'!H:H,A8),'Full Data'!H:H,0))</f>
        <v>Standard Life </v>
      </c>
      <c r="E8" s="3"/>
      <c r="F8" s="21">
        <f t="shared" si="2"/>
        <v>0</v>
      </c>
      <c r="G8" s="20">
        <f t="shared" si="3"/>
        <v>0</v>
      </c>
      <c r="H8" s="3"/>
    </row>
    <row r="9">
      <c r="A9" s="24">
        <v>5.0</v>
      </c>
      <c r="B9" s="21">
        <f>LARGE('Full Data'!H:H,A9)</f>
        <v>51833986</v>
      </c>
      <c r="C9" s="20">
        <f t="shared" si="1"/>
        <v>0.03192678367</v>
      </c>
      <c r="D9" s="22" t="str">
        <f t="array" ref="D9">INDEX('Full Data'!B:B,MATCH(LARGE('Full Data'!H:H,A9),'Full Data'!H:H,0))</f>
        <v>Blackrock Aquila All Stocks </v>
      </c>
      <c r="E9" s="3"/>
      <c r="F9" s="21">
        <f t="shared" si="2"/>
        <v>0</v>
      </c>
      <c r="G9" s="20">
        <f t="shared" si="3"/>
        <v>0</v>
      </c>
      <c r="H9" s="3"/>
    </row>
    <row r="10">
      <c r="A10" s="24">
        <v>6.0</v>
      </c>
      <c r="B10" s="21">
        <f>LARGE('Full Data'!H:H,A10)</f>
        <v>35837274</v>
      </c>
      <c r="C10" s="20">
        <f t="shared" si="1"/>
        <v>0.02207372002</v>
      </c>
      <c r="D10" s="22" t="str">
        <f t="array" ref="D10">INDEX('Full Data'!B:B,MATCH(LARGE('Full Data'!H:H,A10),'Full Data'!H:H,0))</f>
        <v>Aviva</v>
      </c>
      <c r="E10" s="3"/>
      <c r="F10" s="21">
        <f t="shared" si="2"/>
        <v>0</v>
      </c>
      <c r="G10" s="20">
        <f t="shared" si="3"/>
        <v>0</v>
      </c>
      <c r="H10" s="3"/>
    </row>
    <row r="11">
      <c r="A11" s="24">
        <v>7.0</v>
      </c>
      <c r="B11" s="21">
        <f>LARGE('Full Data'!H:H,A11)</f>
        <v>31735392</v>
      </c>
      <c r="C11" s="20">
        <f t="shared" si="1"/>
        <v>0.01954719429</v>
      </c>
      <c r="D11" s="22" t="str">
        <f t="array" ref="D11">INDEX('Full Data'!B:B,MATCH(LARGE('Full Data'!H:H,A11),'Full Data'!H:H,0))</f>
        <v>Blackrock Aquila Life over 5 yrs index linked</v>
      </c>
      <c r="E11" s="3"/>
      <c r="F11" s="21">
        <f t="shared" si="2"/>
        <v>0</v>
      </c>
      <c r="G11" s="20">
        <f t="shared" si="3"/>
        <v>0</v>
      </c>
      <c r="H11" s="3"/>
    </row>
    <row r="12">
      <c r="A12" s="24">
        <v>8.0</v>
      </c>
      <c r="B12" s="21">
        <f>LARGE('Full Data'!H:H,A12)</f>
        <v>20847101.44</v>
      </c>
      <c r="C12" s="20">
        <f t="shared" si="1"/>
        <v>0.01284062734</v>
      </c>
      <c r="D12" s="22" t="str">
        <f t="array" ref="D12">INDEX('Full Data'!B:B,MATCH(LARGE('Full Data'!H:H,A12),'Full Data'!H:H,0))</f>
        <v>HSBC HLDGS ORD USD0.50</v>
      </c>
      <c r="E12" s="13"/>
      <c r="F12" s="21">
        <f t="shared" si="2"/>
        <v>0</v>
      </c>
      <c r="G12" s="20">
        <f t="shared" si="3"/>
        <v>0</v>
      </c>
      <c r="H12" s="3"/>
    </row>
    <row r="13">
      <c r="A13" s="24">
        <v>9.0</v>
      </c>
      <c r="B13" s="21">
        <f>LARGE('Full Data'!H:H,A13)</f>
        <v>19255990</v>
      </c>
      <c r="C13" s="20">
        <f t="shared" si="1"/>
        <v>0.0118605933</v>
      </c>
      <c r="D13" s="22" t="str">
        <f t="array" ref="D13">INDEX('Full Data'!B:B,MATCH(LARGE('Full Data'!H:H,A13),'Full Data'!H:H,0))</f>
        <v>Blackrock Aquila Life Overseas Govt.</v>
      </c>
      <c r="E13" s="3"/>
      <c r="F13" s="21">
        <f t="shared" si="2"/>
        <v>0</v>
      </c>
      <c r="G13" s="20">
        <f t="shared" si="3"/>
        <v>0</v>
      </c>
      <c r="H13" s="3"/>
    </row>
    <row r="14">
      <c r="A14" s="24">
        <v>10.0</v>
      </c>
      <c r="B14" s="21">
        <f>LARGE('Full Data'!H:H,A14)</f>
        <v>18471259</v>
      </c>
      <c r="C14" s="20">
        <f t="shared" si="1"/>
        <v>0.01137724369</v>
      </c>
      <c r="D14" s="22" t="str">
        <f t="array" ref="D14">INDEX('Full Data'!B:B,MATCH(LARGE('Full Data'!H:H,A14),'Full Data'!H:H,0))</f>
        <v>Blackrock</v>
      </c>
      <c r="E14" s="3"/>
      <c r="F14" s="21">
        <f t="shared" si="2"/>
        <v>0</v>
      </c>
      <c r="G14" s="20">
        <f t="shared" si="3"/>
        <v>0</v>
      </c>
      <c r="H14" s="3"/>
    </row>
    <row r="15">
      <c r="A15" s="24">
        <v>11.0</v>
      </c>
      <c r="B15" s="21">
        <f>LARGE('Full Data'!H:H,A15)</f>
        <v>18270956</v>
      </c>
      <c r="C15" s="20">
        <f t="shared" si="1"/>
        <v>0.01125386845</v>
      </c>
      <c r="D15" s="22" t="str">
        <f t="array" ref="D15">INDEX('Full Data'!B:B,MATCH(LARGE('Full Data'!H:H,A15),'Full Data'!H:H,0))</f>
        <v>RLAM</v>
      </c>
      <c r="E15" s="3"/>
      <c r="F15" s="21">
        <f t="shared" si="2"/>
        <v>0</v>
      </c>
      <c r="G15" s="20">
        <f t="shared" si="3"/>
        <v>0</v>
      </c>
      <c r="H15" s="3"/>
    </row>
    <row r="16">
      <c r="A16" s="24">
        <v>12.0</v>
      </c>
      <c r="B16" s="21">
        <f>LARGE('Full Data'!H:H,A16)</f>
        <v>14086919.56</v>
      </c>
      <c r="C16" s="20">
        <f t="shared" si="1"/>
        <v>0.008676740262</v>
      </c>
      <c r="D16" s="22" t="str">
        <f t="array" ref="D16">INDEX('Full Data'!B:B,MATCH(LARGE('Full Data'!H:H,A16),'Full Data'!H:H,0))</f>
        <v>ROYAL DUTCH SHELL PLC COMMON STOCK GBP 0.07</v>
      </c>
      <c r="E16" s="3"/>
      <c r="F16" s="21">
        <f t="shared" si="2"/>
        <v>0</v>
      </c>
      <c r="G16" s="20">
        <f t="shared" si="3"/>
        <v>0</v>
      </c>
      <c r="H16" s="3"/>
    </row>
    <row r="17">
      <c r="A17" s="24">
        <v>13.0</v>
      </c>
      <c r="B17" s="21">
        <f>LARGE('Full Data'!H:H,A17)</f>
        <v>14067397.49</v>
      </c>
      <c r="C17" s="20">
        <f t="shared" si="1"/>
        <v>0.00866471578</v>
      </c>
      <c r="D17" s="22" t="str">
        <f t="array" ref="D17">INDEX('Full Data'!B:B,MATCH(LARGE('Full Data'!H:H,A17),'Full Data'!H:H,0))</f>
        <v>BP ORD USD0.25</v>
      </c>
      <c r="E17" s="3"/>
      <c r="F17" s="21">
        <f t="shared" si="2"/>
        <v>0</v>
      </c>
      <c r="G17" s="20">
        <f t="shared" si="3"/>
        <v>0</v>
      </c>
      <c r="H17" s="3"/>
    </row>
    <row r="18">
      <c r="A18" s="24">
        <v>14.0</v>
      </c>
      <c r="B18" s="21">
        <f>LARGE('Full Data'!H:H,A18)</f>
        <v>13015745.39</v>
      </c>
      <c r="C18" s="20">
        <f t="shared" si="1"/>
        <v>0.008016957973</v>
      </c>
      <c r="D18" s="22" t="str">
        <f t="array" ref="D18">INDEX('Full Data'!B:B,MATCH(LARGE('Full Data'!H:H,A18),'Full Data'!H:H,0))</f>
        <v>APPLE INC COMMON STOCK USD 0.00001</v>
      </c>
      <c r="E18" s="3"/>
      <c r="F18" s="21">
        <f t="shared" si="2"/>
        <v>0</v>
      </c>
      <c r="G18" s="20">
        <f t="shared" si="3"/>
        <v>0</v>
      </c>
      <c r="H18" s="3"/>
    </row>
    <row r="19">
      <c r="A19" s="24">
        <v>15.0</v>
      </c>
      <c r="B19" s="21">
        <f>LARGE('Full Data'!H:H,A19)</f>
        <v>12962352</v>
      </c>
      <c r="C19" s="20">
        <f t="shared" si="1"/>
        <v>0.007984070687</v>
      </c>
      <c r="D19" s="22" t="str">
        <f t="array" ref="D19">INDEX('Full Data'!B:B,MATCH(LARGE('Full Data'!H:H,A19),'Full Data'!H:H,0))</f>
        <v>Innisfree Secondary Fund</v>
      </c>
      <c r="E19" s="3"/>
      <c r="F19" s="21">
        <f t="shared" si="2"/>
        <v>0</v>
      </c>
      <c r="G19" s="20">
        <f t="shared" si="3"/>
        <v>0</v>
      </c>
      <c r="H19" s="3"/>
    </row>
    <row r="20">
      <c r="A20" s="3"/>
      <c r="B20" s="3"/>
      <c r="C20" s="3"/>
      <c r="D20" s="3"/>
      <c r="E20" s="3" t="s">
        <v>59</v>
      </c>
      <c r="F20" s="21">
        <f t="shared" ref="F20:G20" si="4">SUM(F5:F19)</f>
        <v>7889677.735</v>
      </c>
      <c r="G20" s="20">
        <f t="shared" si="4"/>
        <v>0.004859592205</v>
      </c>
      <c r="H20" s="3"/>
    </row>
    <row r="21">
      <c r="A21" s="3"/>
      <c r="B21" s="3"/>
      <c r="C21" s="3"/>
      <c r="D21" s="3"/>
      <c r="E21" s="3" t="s">
        <v>60</v>
      </c>
      <c r="F21" s="21">
        <f>'Fossil Fuel direct investments'!B3</f>
        <v>105490588.9</v>
      </c>
      <c r="G21" s="20">
        <f>'Fossil Fuel direct investments'!B4</f>
        <v>0.06497619559</v>
      </c>
      <c r="H21" s="3"/>
    </row>
    <row r="22">
      <c r="A22" s="3"/>
      <c r="B22" s="3"/>
      <c r="C22" s="3"/>
      <c r="D22" s="3"/>
      <c r="E22" s="3"/>
      <c r="F22" s="3"/>
      <c r="G22" s="3"/>
      <c r="H22" s="3"/>
    </row>
    <row r="23">
      <c r="A23" s="3"/>
      <c r="B23" s="3"/>
      <c r="C23" s="3"/>
      <c r="D23" s="3"/>
      <c r="E23" s="3" t="s">
        <v>61</v>
      </c>
      <c r="F23" s="21">
        <f t="shared" ref="F23:G23" si="5">F20+F21</f>
        <v>113380266.7</v>
      </c>
      <c r="G23" s="20">
        <f t="shared" si="5"/>
        <v>0.0698357878</v>
      </c>
      <c r="H23" s="3"/>
    </row>
    <row r="24">
      <c r="A24" s="3"/>
      <c r="B24" s="3"/>
      <c r="C24" s="3"/>
      <c r="D24" s="3"/>
      <c r="E24" s="3" t="s">
        <v>16</v>
      </c>
      <c r="F24" s="11">
        <f>'Fossil Fuel direct investments'!B2</f>
        <v>1623526708</v>
      </c>
      <c r="G24" s="3"/>
      <c r="H24" s="3"/>
    </row>
    <row r="25">
      <c r="A25" s="3"/>
      <c r="B25" s="3"/>
      <c r="C25" s="3"/>
      <c r="D25" s="3"/>
      <c r="E25" s="3"/>
      <c r="F25" s="3"/>
      <c r="G25" s="3"/>
      <c r="H25" s="3"/>
    </row>
    <row r="30">
      <c r="J30" s="29" t="s">
        <v>62</v>
      </c>
      <c r="K30" s="30"/>
      <c r="L30" s="30"/>
      <c r="M30" s="30"/>
      <c r="N30" s="30"/>
    </row>
  </sheetData>
  <drawing r:id="rId1"/>
</worksheet>
</file>