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<sst xmlns="http://schemas.openxmlformats.org/spreadsheetml/2006/main" count="1977" uniqueCount="1012">
  <si>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</si>
  <si>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</si>
  <si>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</si>
  <si>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</si>
  <si>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</si>
  <si>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</si>
  <si>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</si>
  <si>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</si>
  <si>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</si>
  <si>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</si>
  <si>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</si>
  <si>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Description of holding - equity, gilts, government bonds, non govt bonds etc</t>
  </si>
  <si>
    <t>downloadable from http://gofossilfree.org/uk/pensions/</t>
  </si>
  <si>
    <t>Sub-category/ Classification</t>
  </si>
  <si>
    <t>Data sheets for other local authorities and contact details if you can’t find what</t>
  </si>
  <si>
    <t>Oil/gas companies</t>
  </si>
  <si>
    <t>Coal companies</t>
  </si>
  <si>
    <t>Verification</t>
  </si>
  <si>
    <t>you are looking for can be accessed from</t>
  </si>
  <si>
    <t>Fossil Fuel Amounts</t>
  </si>
  <si>
    <t>Amount</t>
  </si>
  <si>
    <t>http://gofossilfree.org/uk/pensions/</t>
  </si>
  <si>
    <t>Total Holdings March 2014</t>
  </si>
  <si>
    <t xml:space="preserve">Lothian Pension Fund </t>
  </si>
  <si>
    <t>3I INFRASTRUCTURE PLC ORD NPV</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</si>
  <si>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</si>
  <si>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</si>
  <si>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</si>
  <si>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</si>
  <si>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</si>
  <si>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</si>
  <si>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</si>
  <si>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</si>
  <si>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</si>
  <si>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</si>
  <si>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</si>
  <si>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2014</t>
  </si>
  <si>
    <t>£4.377bn</t>
  </si>
  <si>
    <t>http://www.audit-scotland.gov.uk/docs/local/2014/fa_1314_lothian_pension.pdf</t>
  </si>
  <si>
    <t>Total fossil fuel holdings</t>
  </si>
  <si>
    <t>Percentage in fossil fuels</t>
  </si>
  <si>
    <t>Pooled fund estimate</t>
  </si>
  <si>
    <t>Top 10 Fossil Fuel Holdings</t>
  </si>
  <si>
    <t>This excludes holdings through pooled funds - see next sheet</t>
  </si>
  <si>
    <t>Percentage</t>
  </si>
  <si>
    <t>Pooled fund</t>
  </si>
  <si>
    <t>Estimated fossil fuel holdings:</t>
  </si>
  <si>
    <t>in % of total holdings</t>
  </si>
  <si>
    <t>Total</t>
  </si>
  <si>
    <t>yes</t>
  </si>
  <si>
    <t>Total estimated fossil fuels in largest pooled funds</t>
  </si>
  <si>
    <t>Total direct fossil fuels</t>
  </si>
  <si>
    <t>Total fossil fuels</t>
  </si>
  <si>
    <t>3M CO COM</t>
  </si>
  <si>
    <t>888 HOLDINGS ORD GBP0.005</t>
  </si>
  <si>
    <t>A2A SPA EUR0.52</t>
  </si>
  <si>
    <t>AA BOND CO LTD 6.269% BDS 02/07/2043 GBP100000</t>
  </si>
  <si>
    <t>AA BOND CO LTD MTN 4.2487% 31/07/2020</t>
  </si>
  <si>
    <t>AALBERTS INDS EUR0.25</t>
  </si>
  <si>
    <t>ABBOTT LAB COM</t>
  </si>
  <si>
    <t>ABBVIE INC COM USD0.01</t>
  </si>
  <si>
    <t>ABERTIS INFRAESTR EUR3 SERIE A</t>
  </si>
  <si>
    <t>ABN AMRO BANK NV 6.375% BDS 27/04/21 EUR1000</t>
  </si>
  <si>
    <t>ACCENTURE PLC SHS CL A NEW</t>
  </si>
  <si>
    <t>ACE LTD COM STK</t>
  </si>
  <si>
    <t>ADECCO SA CHF1 (REGD)</t>
  </si>
  <si>
    <t>ADR AMBEV SA SPONSORED ADR</t>
  </si>
  <si>
    <t>ADR BAIDU INC SPONSORED ADR</t>
  </si>
  <si>
    <t>ADR BANCO BRADESCO S A SPONSORED ADR REPSTG PFD SHS NEW 2004</t>
  </si>
  <si>
    <t>ADR CPFL ENERGIA S A SPONSORED ADR</t>
  </si>
  <si>
    <t>ADR FOMENTO ECONOMICO MEXICANA SAB DE CV</t>
  </si>
  <si>
    <t>ADR GRUPO FINANCIERO SANTANDER MEX S A BDE C V SPONSORED ADR REPSTG SHS SER B</t>
  </si>
  <si>
    <t>ADR ICICI BK LTD</t>
  </si>
  <si>
    <t>ADR MINDRAY MED INTL LTD SPONSORED ADR REPSTG CL A</t>
  </si>
  <si>
    <t>ADR MOBILE TELESYSTEMS OJSC SPONSORED</t>
  </si>
  <si>
    <t>ADR OAO GAZPROM LEVEL 1 ADR</t>
  </si>
  <si>
    <t>ADR PHILIPPINE LONG DISTANCE TEL CO SPONSORED ADR</t>
  </si>
  <si>
    <t>ADR SBERBANK RUSSIA SPONSORED ADR</t>
  </si>
  <si>
    <t>ADR TEVA PHARMACEUTICAL INDS</t>
  </si>
  <si>
    <t>ADR VALE S A ADR</t>
  </si>
  <si>
    <t>ADR VALE S A ADR REPSTG PFD PREF ADR</t>
  </si>
  <si>
    <t>ADR WUXI PHARMATECH CAYMAN INC SPONSOREDADR REPSTG ORD SHS ADR</t>
  </si>
  <si>
    <t>ADV MED SOLUTIONS ORD GBP0.05</t>
  </si>
  <si>
    <t>ADVA COMP SOFTW GP ORD GBP0.10</t>
  </si>
  <si>
    <t>ADVANCED INFO SERV THB1(ALIEN MKT)</t>
  </si>
  <si>
    <t>ADVANCED INFO SERV THB1(NVDR)</t>
  </si>
  <si>
    <t>AEGON NV COM STK EUR0.12</t>
  </si>
  <si>
    <t>AEON CO LTD NPV</t>
  </si>
  <si>
    <t>AFLAC INC COM</t>
  </si>
  <si>
    <t>AFREN ORD GBP0.01</t>
  </si>
  <si>
    <t>AFRICAN BARRICK GO ORD GBP0.10</t>
  </si>
  <si>
    <t>AGGREKO ORD GBP0.13708387</t>
  </si>
  <si>
    <t>AGL ENERGY LTD NPV</t>
  </si>
  <si>
    <t>AGL RES INC COM</t>
  </si>
  <si>
    <t>AIA GROUP LTD NPV</t>
  </si>
  <si>
    <t>AIR LIQUIDE(L') EUR5.50</t>
  </si>
  <si>
    <t>AJINOMOTO CO INC NPV</t>
  </si>
  <si>
    <t>AKER SOLUTIONS ASA NOK2</t>
  </si>
  <si>
    <t>AKZO NOBEL NV EUR2</t>
  </si>
  <si>
    <t>ALLIANCE DATA SYS CORP COM</t>
  </si>
  <si>
    <t>ALLIANT ENERGY CORP COM</t>
  </si>
  <si>
    <t>ALLIANT TECHSYSTEMS INC COM</t>
  </si>
  <si>
    <t>ALLIANZ FINANCE II 5.75%-FRN GTD 08/07/41 EUR</t>
  </si>
  <si>
    <t>ALPHA NAT RES INC 6% DUE 06-01-2019</t>
  </si>
  <si>
    <t>ALTERA CORP COM</t>
  </si>
  <si>
    <t>ALTRIA GROUP INC COM</t>
  </si>
  <si>
    <t>ALUMINA LTD NPV</t>
  </si>
  <si>
    <t>AMAZON COM INC COM</t>
  </si>
  <si>
    <t>AMCOR LIMITED NPV</t>
  </si>
  <si>
    <t>AMDOCS ORD GBP0.01</t>
  </si>
  <si>
    <t>AMER ELEC PWR CO INC COM</t>
  </si>
  <si>
    <t>AMER INTL GRP 5% EMTN BDS 04/23 GBP50000</t>
  </si>
  <si>
    <t>AMER MOVIL SAB DE C V SPONSORED ADR REPSTG SER L SHS</t>
  </si>
  <si>
    <t>AMEREN CORP COM</t>
  </si>
  <si>
    <t>AMERICA MOVIL SAB DE CV 4.375% DUE 07/08/2041</t>
  </si>
  <si>
    <t>AMERICAN EXPRESS CO</t>
  </si>
  <si>
    <t>AMERICAN WTR WKS CO INC NEW COM</t>
  </si>
  <si>
    <t>AMERISOURCEBERGEN CORP COM</t>
  </si>
  <si>
    <t>AMGEN INC COM</t>
  </si>
  <si>
    <t>AMMB HOLDINGS BHD MYR1</t>
  </si>
  <si>
    <t>ANALOG DEVICES INC COM</t>
  </si>
  <si>
    <t>ANDRITZ AG NPV (BR)</t>
  </si>
  <si>
    <t>ANHEUSER-BUSCH INB 6.5% GTD EMTN 23/06/17 GBP</t>
  </si>
  <si>
    <t>ANNALY CAP MGMT INC COM</t>
  </si>
  <si>
    <t>ANSELL NPV</t>
  </si>
  <si>
    <t>AON PLC COM</t>
  </si>
  <si>
    <t>APOLLO EDUCATION GROUP INC</t>
  </si>
  <si>
    <t>APPLE INC COM STK</t>
  </si>
  <si>
    <t>APPLIED MATERIALS INC COM</t>
  </si>
  <si>
    <t>ARCOS DORADOS HOLDINGS INC COM NPV CL 'A'</t>
  </si>
  <si>
    <t>ARDAGH PKG FIN/MP HD USA BNDS 7.375% 15 OCT 2017</t>
  </si>
  <si>
    <t>ASAHI GROUP HOLDINGS LTD NPV</t>
  </si>
  <si>
    <t>ASAHI KASEI CORP NPV</t>
  </si>
  <si>
    <t>ASHTEAD GROUP ORD GBP0.10</t>
  </si>
  <si>
    <t>ASML HOLDING NV EUR0.09</t>
  </si>
  <si>
    <t>ASSA ABLOY SER'B'NPV</t>
  </si>
  <si>
    <t>ASSIC GENERALI SPA 10.125% EMTN 10/07/42EUR</t>
  </si>
  <si>
    <t>ASSOCD BRIT FOODS ORD GBP0.0568</t>
  </si>
  <si>
    <t>ASSURA GROUP LTD ORD GBP0.10</t>
  </si>
  <si>
    <t>ASTELLAS PHARMA NPV</t>
  </si>
  <si>
    <t>ASTRA INTL IDR50</t>
  </si>
  <si>
    <t>ASTRAZENECA ORD USD0.25</t>
  </si>
  <si>
    <t>ASUSTEK COMPUTER TWD10</t>
  </si>
  <si>
    <t>AT&amp;T INC 4.25 BDS DUE 06-01-2043 BEO GBP100000</t>
  </si>
  <si>
    <t>AT&amp;T INC 5.5% SNR 15/03/27 GBP50000</t>
  </si>
  <si>
    <t>AT&amp;T INC COM</t>
  </si>
  <si>
    <t>ATLAS COPCO AB SER'A'NPV</t>
  </si>
  <si>
    <t>ATLAS COPCO AB SER'B'NPV</t>
  </si>
  <si>
    <t>ATMOS ENERGY CORP COM</t>
  </si>
  <si>
    <t>AUST &amp; NZ BANK GRP NPV</t>
  </si>
  <si>
    <t>AUTOMATIC DATA PROCESSING INC COM</t>
  </si>
  <si>
    <t>AUTOZONE INC COM</t>
  </si>
  <si>
    <t>AVEVA GROUP ORD GBP0.03556</t>
  </si>
  <si>
    <t>AVIVA 6.875%-FR EMTN 20/05/58 GBP</t>
  </si>
  <si>
    <t>AXA 6.772%-FRN EMTN PERP GBP'27</t>
  </si>
  <si>
    <t>AXA SA 5.625% 16/01/2054</t>
  </si>
  <si>
    <t>AXIS BANK LTD COMMON STOCK</t>
  </si>
  <si>
    <t>AZIMUT HLDG S.P.A NPV</t>
  </si>
  <si>
    <t>B.A.T.INTERNATIONAL FINANCE 4.0% 04/09/2026 GBP100000</t>
  </si>
  <si>
    <t>BAA (SH) PLC 7.125% A/BKD 14/02/2024 GBP</t>
  </si>
  <si>
    <t>BABCOCK INTL GROUP ORD GBP0.60</t>
  </si>
  <si>
    <t>BAE SYSTEMS 4.125% NTS 08/06/22 GBP1000</t>
  </si>
  <si>
    <t>BAE SYSTEMS ORD GBP0.025</t>
  </si>
  <si>
    <t>BAILLIE GIFFORD &amp; CO ACTV IDX LKD GLT PLS C ACC</t>
  </si>
  <si>
    <t>BAILLIE GIFFORD INV GRADE BD C GROSS ACC</t>
  </si>
  <si>
    <t>BAILLIE GIFFORD JAPANESE SML COS C NAV ACC</t>
  </si>
  <si>
    <t>BAJAJ AUTO LTD INR10</t>
  </si>
  <si>
    <t>BALL CORP COM</t>
  </si>
  <si>
    <t>BANCO BILBAO VIZCAYA ARG 7.0% 29/12/2049</t>
  </si>
  <si>
    <t>BANCO SANTANDER SA 6.25% 12/03/2049</t>
  </si>
  <si>
    <t>BANK OF AMERICA CORP</t>
  </si>
  <si>
    <t>BANK OF AMERICA CORPORATION BNDS 4.25% 10/12/2026</t>
  </si>
  <si>
    <t>BANK OF IRELAND ORD STK EUR0.1</t>
  </si>
  <si>
    <t>BANK RAKYAT INDONESIA PERSER</t>
  </si>
  <si>
    <t>BARCLAYS BANK PLC 14%-VAR SUB PERP GBP50000</t>
  </si>
  <si>
    <t>BARCLAYS BANK PLC 6.625% MTN 30/03/22 EUR1000</t>
  </si>
  <si>
    <t>BARCLAYS BK PLC FLTG RT 7.75% DUE 04-10-2023</t>
  </si>
  <si>
    <t>BARRATT DEVELOPMENTS ORD GBP0.10</t>
  </si>
  <si>
    <t>BASF - ORD SHS COMSTK</t>
  </si>
  <si>
    <t>BAT INTL FINANCE 6% GTD EMTN 24/11/34 GBP</t>
  </si>
  <si>
    <t>BAT INTL FINANCE 7.25% MTN 12/03/24 GBP</t>
  </si>
  <si>
    <t>BAXTER INTL INC COM</t>
  </si>
  <si>
    <t>BBVA BANCOMER S.A. 6.5% SUB 10/03/2021 USD1000</t>
  </si>
  <si>
    <t>BCE INC COM NPV</t>
  </si>
  <si>
    <t>BCO BRADESCO SA PRF NPV</t>
  </si>
  <si>
    <t>BCO EST R GDE SUL PRF CLASS 'B' NPV</t>
  </si>
  <si>
    <t>BEIERSDORF AG EUR1</t>
  </si>
  <si>
    <t>BEIJING ENTERPRISE NPV</t>
  </si>
  <si>
    <t>BELGACOM SA NPV</t>
  </si>
  <si>
    <t>BELLE INTERNATIONA HKD0.01</t>
  </si>
  <si>
    <t>BELLWAY GBP0.125</t>
  </si>
  <si>
    <t>BERKLEY GP HOLDINGS</t>
  </si>
  <si>
    <t>BERKLEY W R CORP COM</t>
  </si>
  <si>
    <t>BETFAIR GROUP PLC-W/I</t>
  </si>
  <si>
    <t>BHP BILLITON FINANCE LTD 3.25% 25/09/2024 GBP1000</t>
  </si>
  <si>
    <t>BHP BILLITON FINANCE LTD 4.3% 25/09/2042</t>
  </si>
  <si>
    <t>BHP BILLITON LTD NPV</t>
  </si>
  <si>
    <t>BIDVEST GROUP ZAR0.05</t>
  </si>
  <si>
    <t>BK MANDIRI IDR500</t>
  </si>
  <si>
    <t>BK OF AMERICA CORP 7% SNR EMTN 31/07/2028 GBP</t>
  </si>
  <si>
    <t>BK OF NOVA SCOTIA COM NPV</t>
  </si>
  <si>
    <t>BM&amp;FBOVESPA SA COM NPV</t>
  </si>
  <si>
    <t>BNP PARIBAS 5.75% EMTN 24/1/22 GBP1000</t>
  </si>
  <si>
    <t>BNP PARIBAS EUR2</t>
  </si>
  <si>
    <t>BNP PARIBAS FORTIS 4.625%-FR SUB PERP EUR50000</t>
  </si>
  <si>
    <t>BODYCOTE PLC ORD GBP0.1727272</t>
  </si>
  <si>
    <t>BOLLORE EUR16</t>
  </si>
  <si>
    <t>BOUYGUES EUR1</t>
  </si>
  <si>
    <t>BOVIS HOMES GROUP GBP0.50</t>
  </si>
  <si>
    <t>BP ORD USD0.25</t>
  </si>
  <si>
    <t>BPCE 5.15% SUB 21/07/24 USD'144A</t>
  </si>
  <si>
    <t>BPCE 5.7% SUB 22/10/23 USD'REGS'</t>
  </si>
  <si>
    <t>BRAKES CAPITAL 7.125% BDS 28/11/2018 GBP</t>
  </si>
  <si>
    <t>BRAMBLES LTD NPV</t>
  </si>
  <si>
    <t>BRENNTAG AG NPV</t>
  </si>
  <si>
    <t>BRIDGESTONE CORP NPV</t>
  </si>
  <si>
    <t>BRINKER INTL INC COM</t>
  </si>
  <si>
    <t>BRINKS CO COM STOCK</t>
  </si>
  <si>
    <t>BRISTOL MYERS SQUIBB CO COM</t>
  </si>
  <si>
    <t>BRITISH AMERICAN TOBACCO ORD GBP0.25</t>
  </si>
  <si>
    <t>BRITISH TELECOM 5.75% BDS 7/12/2028 GBP(VAR</t>
  </si>
  <si>
    <t>BROADGATE FIN 4.999% NTS 05/10/31 GBP 'B'</t>
  </si>
  <si>
    <t>BT GROUP ORD GBP0.05</t>
  </si>
  <si>
    <t>BUNZL PLC ORD GBP0.32142857</t>
  </si>
  <si>
    <t>BUPA FINANCE 5% DUE 25/04/2023</t>
  </si>
  <si>
    <t>BURBERRY GROUP ORD GBP0.0005</t>
  </si>
  <si>
    <t>BUREAU VERITAS EUR0.12</t>
  </si>
  <si>
    <t>BWIN.PARTY DIGITAL ORD GBP0.00015</t>
  </si>
  <si>
    <t>CABOT FINANCIAL LUX SA 10.375% 01/10/2019</t>
  </si>
  <si>
    <t>CAFE DE CORAL HLDG HKD0.10</t>
  </si>
  <si>
    <t>CAIRN INDIA LTD INR10</t>
  </si>
  <si>
    <t>CALUMET SPECIALTY 9.625 DUE 08-01-2020</t>
  </si>
  <si>
    <t>CAMPBELL SOUP CO COM</t>
  </si>
  <si>
    <t>CANADIAN TIRE LTD CLASS'A'CUM NON-VTG COM NPV</t>
  </si>
  <si>
    <t>CANDOVER INVSTMNTS PLC GBP0.25</t>
  </si>
  <si>
    <t>CANON INC NPV</t>
  </si>
  <si>
    <t>CAPE ORD GBP0.25</t>
  </si>
  <si>
    <t>CARDINAL HLTH INC</t>
  </si>
  <si>
    <t>CARLSBERG SER'B'DKK20</t>
  </si>
  <si>
    <t>CARMAX INC COM</t>
  </si>
  <si>
    <t>CATERPILLAR INC COM</t>
  </si>
  <si>
    <t>CATLIN GROUP COM STK USD0.01</t>
  </si>
  <si>
    <t>CCR SA COM NPV</t>
  </si>
  <si>
    <t>CDN NATL RAILWAYS COM NPV</t>
  </si>
  <si>
    <t>CDN UTILITIES CLASS'A'COM NON-VTG NPV</t>
  </si>
  <si>
    <t>CENTERPOINT ENERGY INC COM</t>
  </si>
  <si>
    <t>CENTRICA 6.375% EMTN 10/03/2022 GBP</t>
  </si>
  <si>
    <t>CENTRICA ORD GBP0.061728395</t>
  </si>
  <si>
    <t>CENTRICA PLC 4.375% EMTN 13/03/29 GBP1000</t>
  </si>
  <si>
    <t>CENTURYLINK INC COM</t>
  </si>
  <si>
    <t>CETIP SA MERCADOS ORGANIZADOS</t>
  </si>
  <si>
    <t>CFS RETAILS PROPERTY TRUST GROUP</t>
  </si>
  <si>
    <t>CHEUNG KONG INFSTR HKD1</t>
  </si>
  <si>
    <t>CHEUNG KONG(HLDGS) NPV</t>
  </si>
  <si>
    <t>CHEVRON CORP COM</t>
  </si>
  <si>
    <t>CHINA CONSTRUCTION BANK'H'CNY1</t>
  </si>
  <si>
    <t>CHINA MOBILE LTD HKD0.10</t>
  </si>
  <si>
    <t>CHINA RES PWR HLDG NPV</t>
  </si>
  <si>
    <t>CHINA RESOURCE ENTERPRISE HKD1</t>
  </si>
  <si>
    <t>CHINA RESOURCES LAND HKD0.10</t>
  </si>
  <si>
    <t>CHINA SHENHUA ENERGY CO 'H'</t>
  </si>
  <si>
    <t>CHR. HANSEN HLDG DKK10</t>
  </si>
  <si>
    <t>CHRYSLER GROUP LLC 8% DUE 06-15-2019</t>
  </si>
  <si>
    <t>CHUBB CORP COM</t>
  </si>
  <si>
    <t>CHUGAI PHARMACY CO. LTD NPV</t>
  </si>
  <si>
    <t>CIA HERING COM NPV</t>
  </si>
  <si>
    <t>CIELO SA COM NPV</t>
  </si>
  <si>
    <t>CIMAREX ENERGY CO COM</t>
  </si>
  <si>
    <t>CIN FNCL CORP COM</t>
  </si>
  <si>
    <t>CISCO SYSTEMS INC</t>
  </si>
  <si>
    <t>CITIGROUP INC 4.5% EMTN 03/03/31 GBP1000</t>
  </si>
  <si>
    <t>CITIGROUP INC 5.125% SUB EMTN 12/12/18GBP (VAR)'7'</t>
  </si>
  <si>
    <t>CITIGROUP INC COM NEW COM NEW</t>
  </si>
  <si>
    <t>CLARIANT AG CHF3.70 (REGD)</t>
  </si>
  <si>
    <t>CLOSE BROS GROUP ORD GBP0.25</t>
  </si>
  <si>
    <t>CLOVERIE PLC SWISS REINS 6.625% 01/09/2042</t>
  </si>
  <si>
    <t>CLP HOLDINGS NPV</t>
  </si>
  <si>
    <t>CMS ENERGY CORP COM</t>
  </si>
  <si>
    <t>CNH INDUSTRIAL NV COM EUR0.01</t>
  </si>
  <si>
    <t>CNOOC LTD HKD0.02</t>
  </si>
  <si>
    <t>COACH INC COM</t>
  </si>
  <si>
    <t>COCA COLA CO COM</t>
  </si>
  <si>
    <t>COCA-COLA AMATIL NPV</t>
  </si>
  <si>
    <t>COCA-COLA HBC AG ORD (CDI)</t>
  </si>
  <si>
    <t>COCHLEAR LTD NPV</t>
  </si>
  <si>
    <t>COLGATE-PALMOLIVE CO COM</t>
  </si>
  <si>
    <t>COMCAST CORP NEW 5.5% DUE 11-23-2029</t>
  </si>
  <si>
    <t>COMPASS GROUP ORD GBP0.10</t>
  </si>
  <si>
    <t>COMPUTACENTER ORD GBP0.06667</t>
  </si>
  <si>
    <t>CONAGRA FOODS INC</t>
  </si>
  <si>
    <t>CONOCOPHILLIPS COM</t>
  </si>
  <si>
    <t>CONS EDISON INC COM</t>
  </si>
  <si>
    <t>CORIO NV EUR10</t>
  </si>
  <si>
    <t>COSTCO WHOLESALE CORP NEW COM</t>
  </si>
  <si>
    <t>COVENTRY BS 5.875% EMTN 28/09/2022 GBP</t>
  </si>
  <si>
    <t>CPUK FIN LTD 7.239% 28/02/2024</t>
  </si>
  <si>
    <t>CPUK FINANCE LTD 11.625% 28/02/2042</t>
  </si>
  <si>
    <t>CREDICORP LTD COM STK</t>
  </si>
  <si>
    <t>CREDIT ACCEP CORP MICH COM</t>
  </si>
  <si>
    <t>CREDIT AGRICOLE SA 5.136%-FRN PERP GBP50000</t>
  </si>
  <si>
    <t>CREDIT AGRICOLE SA 7.375% BDS 18/12/23 GBP5000</t>
  </si>
  <si>
    <t>CREDIT AGRICOLE SA 8.125%-VAR 19/09/2033USD</t>
  </si>
  <si>
    <t>CREDIT SUISSE AG CHF0.04(REGD)</t>
  </si>
  <si>
    <t>CREST NICHOLSON HL ORD GBP0.05</t>
  </si>
  <si>
    <t>CRH PLC EQUITY</t>
  </si>
  <si>
    <t>CUPID PLC GBP0.025</t>
  </si>
  <si>
    <t>CVS CAREMARK CORP COM STK</t>
  </si>
  <si>
    <t>DAI NIPPON PRINTNG NPV</t>
  </si>
  <si>
    <t>DAIMLER AG COM</t>
  </si>
  <si>
    <t>DAITO TRUST CONST NPV</t>
  </si>
  <si>
    <t>DAIWA SECS GROUP INC</t>
  </si>
  <si>
    <t>DALI CAPITAL 4.79924% EMTN 21/12/37 GBP</t>
  </si>
  <si>
    <t>DANAHER CORP COM</t>
  </si>
  <si>
    <t>DANONE EUR0.25</t>
  </si>
  <si>
    <t>DANSKE BANK A/S 3.875% BDS 04/10/23 EUR1000</t>
  </si>
  <si>
    <t>DANSKE BANK A/S 5.6838%-FRN PERP GBP'217'</t>
  </si>
  <si>
    <t>DEERE &amp; CO COM</t>
  </si>
  <si>
    <t>DELAMARE FINANCE 5.5457% BDS 19/02/29 GBP</t>
  </si>
  <si>
    <t>DELPHI CORP 6.125 DUE 05-15-2021</t>
  </si>
  <si>
    <t>DEUTSCHE BANK MEX CBFI (FIBRA UNO ADMINISTR)</t>
  </si>
  <si>
    <t>DEUTSCHE BK A G FLTG RT 4.296% DUE 05-24-2028</t>
  </si>
  <si>
    <t>DEUTSCHE BOERSE AG NPV(REGD)</t>
  </si>
  <si>
    <t>DEUTSCHE POST AG NPV(REGD)</t>
  </si>
  <si>
    <t>DIAGEO ORD PLC</t>
  </si>
  <si>
    <t>DIAMOND OFFSHORE DRILLING INC COM</t>
  </si>
  <si>
    <t>DIGITAL STOUT HOLD 4.25% SNR 17/01/2025 GBP</t>
  </si>
  <si>
    <t>DIPLOMA ORD GBP0.05</t>
  </si>
  <si>
    <t>DIRECTV HOLDINGS/FING 4.375 DUE 09-14-2029</t>
  </si>
  <si>
    <t>DISCOVER FINL SVCS 3.85% DUE 11-21-2022</t>
  </si>
  <si>
    <t>DISTRIBUIDORA INTL DE ALIMENTACION EUR0.01</t>
  </si>
  <si>
    <t>DMG MORI SEIKI CO LTD NPV</t>
  </si>
  <si>
    <t>DNB BANK ASA 6.0116%-FRN PERP GBP'REGS'</t>
  </si>
  <si>
    <t>DOLBY LABORATORIES INC CL A COM STK</t>
  </si>
  <si>
    <t>DOMINICAN REPUBLIC 5.875% BDS 18/04/24 TBOND</t>
  </si>
  <si>
    <t>DOMINION RES INC VA NEW COM</t>
  </si>
  <si>
    <t>DON QUIJOTE HOLDINGS CO LTD</t>
  </si>
  <si>
    <t>DONG ENERGY A/S 4.875% MTN 12/01/2032 GBP</t>
  </si>
  <si>
    <t>DRAGON OIL ORD EUR0.10</t>
  </si>
  <si>
    <t>DRAX GROUP ORD GBP0.1155172</t>
  </si>
  <si>
    <t>DTE ENERGY CO COM</t>
  </si>
  <si>
    <t>DUKE ENERGY CORP NEW COM NEW COM NEW</t>
  </si>
  <si>
    <t>DUN &amp; BRADSTREET CORP DEL NEW COM</t>
  </si>
  <si>
    <t>EAGLE ROCK ENERGY GTD SR NT 8.375 DUE 06-01-2019</t>
  </si>
  <si>
    <t>EAST JAPAN RAILWAY 5.25% MTN 22/04/33 GBP50000</t>
  </si>
  <si>
    <t>EAST JAPAN RAILWAY CO NPV</t>
  </si>
  <si>
    <t>EASYJET ORD GBP0.27285714</t>
  </si>
  <si>
    <t>EBAY INC COM USD0.001</t>
  </si>
  <si>
    <t>ECOLAB INC COM</t>
  </si>
  <si>
    <t>ECORODOVIAS INFRA COM NPV</t>
  </si>
  <si>
    <t>EDENRED EUR2</t>
  </si>
  <si>
    <t>EDF 5.5% MTN 27/03/37 GBP100000</t>
  </si>
  <si>
    <t>EDF EUR0.5</t>
  </si>
  <si>
    <t>EDISON INTL COM</t>
  </si>
  <si>
    <t>EDU UK BONDCO 8.875% SNR SEC 15/09/18 GBP</t>
  </si>
  <si>
    <t>EISAI CO NPV</t>
  </si>
  <si>
    <t>ELEC DE FRANCE 6.0% 23/01/2114</t>
  </si>
  <si>
    <t>ELECTR NORTH WEST 8.875% BDS 25/3/26 GBP(BR)</t>
  </si>
  <si>
    <t>ELECTRA PRIVATE EQ ORD GBP0.25</t>
  </si>
  <si>
    <t>ELECTRICITE DE FRANCE 5.5% 17/10/2041</t>
  </si>
  <si>
    <t>ELECTRICITE DE FRANCE MTN 5.875% DUE 31/12/2049</t>
  </si>
  <si>
    <t>ELECTROLUX AB SER'B'NPV (POST SPLIT)</t>
  </si>
  <si>
    <t>ELI LILLY &amp; CO COM</t>
  </si>
  <si>
    <t>EMC CORP COM</t>
  </si>
  <si>
    <t>EMPIRE CO CLASS'A'N/VTG COM NPV</t>
  </si>
  <si>
    <t>ENAGAS SA EUR1.50</t>
  </si>
  <si>
    <t>ENBRIDGE INC COM NPV</t>
  </si>
  <si>
    <t>ENEL FIN INT NV 5.75% MTN 14/09/2040 GBP</t>
  </si>
  <si>
    <t>ENERGY ASSETS GROU ORD GBP0.01</t>
  </si>
  <si>
    <t>ENERGY TRANSFER PARTNERS L P UNIT LTD PARTNERSHIP INT</t>
  </si>
  <si>
    <t>ENERSIS S.A ADR</t>
  </si>
  <si>
    <t>ENI SPA EUR1</t>
  </si>
  <si>
    <t>ENQUEST PLC ORD GBP0.05</t>
  </si>
  <si>
    <t>ENTERGY CORP NEW COM</t>
  </si>
  <si>
    <t>ENTERTAINMENT ONE LTD</t>
  </si>
  <si>
    <t>EOG RESOURCES INC COM</t>
  </si>
  <si>
    <t>ESSILOR INTL EUR0.18</t>
  </si>
  <si>
    <t>ETABLISSEMENTEN COLRUYT ORDSHR</t>
  </si>
  <si>
    <t>ETFS METAL SECURIT ETFS PHYSICAL GOLD (USD)</t>
  </si>
  <si>
    <t>EXELON CORP COM</t>
  </si>
  <si>
    <t>EXPERIAN ORD USD0.10</t>
  </si>
  <si>
    <t>EXXON MOBIL CORP COM</t>
  </si>
  <si>
    <t>FACEBOOK INC CL A CL A</t>
  </si>
  <si>
    <t>FAIRFAX FINL HLDGS LTD SUB VTG</t>
  </si>
  <si>
    <t>FAIRFAX MEDIA LIMITED HLDGS NPV</t>
  </si>
  <si>
    <t>FANUC CORP NPV</t>
  </si>
  <si>
    <t>FAST RETAILING CO LTD NPV</t>
  </si>
  <si>
    <t>FCE BK PLC 3.25% 19/11/2020</t>
  </si>
  <si>
    <t>FEDEX CORP COM</t>
  </si>
  <si>
    <t>FERREXPO PLC ORD GBP0.10</t>
  </si>
  <si>
    <t>FIDELITY NATL INFORMATION SVCS INC COM STK</t>
  </si>
  <si>
    <t>FIRST REP BK SAN FRANCISCO CALIF NEW COM</t>
  </si>
  <si>
    <t>FISERV INC COM</t>
  </si>
  <si>
    <t>FLIR SYS INC COM</t>
  </si>
  <si>
    <t>FORD MTR CR CO LLC 5.75% DUE 02-01-2021</t>
  </si>
  <si>
    <t>FORTIS INC COM NPV</t>
  </si>
  <si>
    <t>FORTUM OYJ EUR3.40</t>
  </si>
  <si>
    <t>FRESENIUS MED CARE 6.875% DUE 07-15-2017</t>
  </si>
  <si>
    <t>FRESENIUS MEDICAL CARE NPV</t>
  </si>
  <si>
    <t>FRKLN RES INC COM</t>
  </si>
  <si>
    <t>FUGRO NV CVA EUR0.05</t>
  </si>
  <si>
    <t>FUT JUN 14 10 YR T-NOTES</t>
  </si>
  <si>
    <t>FUT JUN 14 5 YR T NOTE</t>
  </si>
  <si>
    <t>FUT JUN 14 CBT UL T-BONDS</t>
  </si>
  <si>
    <t>FUT JUN 14 EURO BUXL BND</t>
  </si>
  <si>
    <t>FUT JUN 14 EURX E-SCHATZ</t>
  </si>
  <si>
    <t>FUT JUN 14 EURX EUR-BOBL</t>
  </si>
  <si>
    <t>FUT JUN 14 EURX EUR-BUND</t>
  </si>
  <si>
    <t>FUT JUN 14 LIF LONG GILT</t>
  </si>
  <si>
    <t>FUT JUN 14 ME 10Y CDN BND</t>
  </si>
  <si>
    <t>FUT JUN 14 SFE 10Y T-BOND</t>
  </si>
  <si>
    <t>FUT JUN 14 TSE 10Y JGB</t>
  </si>
  <si>
    <t>FUT JUN 14 U.S. T-BONDS</t>
  </si>
  <si>
    <t>FUT JUN 14 US 2YR T-NOTE</t>
  </si>
  <si>
    <t>G4S PLC ORD 25P</t>
  </si>
  <si>
    <t>GATWICK 6.5% 02/03/2041</t>
  </si>
  <si>
    <t>GAZPROM SPON ADR EA REP 2 ORD SHS</t>
  </si>
  <si>
    <t>GDF SUEZ 5% MTN 01/10/2060 GBP50000</t>
  </si>
  <si>
    <t>GDF SUEZ 7% SNR EMTN 30/10/2028 GBP</t>
  </si>
  <si>
    <t>GDF SUEZ EUR1</t>
  </si>
  <si>
    <t>GDR CHARM COMMUNICATIONS INC ADR REPSTG SHS CL A</t>
  </si>
  <si>
    <t>GE CAPITAL UK FUND 6.25% GTD MTN 05/05/38 GBP</t>
  </si>
  <si>
    <t>GEM DIAMONDS ORD USD0.01 (DI)</t>
  </si>
  <si>
    <t>GEMALTO EUR1</t>
  </si>
  <si>
    <t>GEN ELEC CAP CORP 4.875% SUB 18/09/37 GBP1000</t>
  </si>
  <si>
    <t>GEN ELEC CAP CORP 6.5%-FR SUB NTS 15/9/67 GBP</t>
  </si>
  <si>
    <t>GEN MTRS CO COM</t>
  </si>
  <si>
    <t>GENERAL MILLS INC COM</t>
  </si>
  <si>
    <t>GENTING MALAYSIA B MYR0.10</t>
  </si>
  <si>
    <t>GENUINE PARTS CO COM</t>
  </si>
  <si>
    <t>GEORGE WESTON COM NPV</t>
  </si>
  <si>
    <t>GIVAUDAN AG CHF10</t>
  </si>
  <si>
    <t>GLAXOSMITHKLINE CA 5.25% GTD EMTN 10/4/42 GBP</t>
  </si>
  <si>
    <t>GLAXOSMITHKLINE ORD GBP0.25</t>
  </si>
  <si>
    <t>GLENCORE FIN MTN 27/02/2019</t>
  </si>
  <si>
    <t>GLENCORE FINANCE EUROPE 5.5% 3/4/2022</t>
  </si>
  <si>
    <t>GLOBAL PMTS INC COM</t>
  </si>
  <si>
    <t>GOALS SOCCER CENTR ORD GBP0.0025</t>
  </si>
  <si>
    <t>GOLDMAN SACHS GRP 6.125% EMTN 14/05/2017GBP</t>
  </si>
  <si>
    <t>GOLDMAN SACHS GRP 6.875% SUB 18/01/38 GBP1000</t>
  </si>
  <si>
    <t>GOLDMAN SACHS GRP 7.25% NTS 10/04/28 GBP1000</t>
  </si>
  <si>
    <t>GOOGLE INC CL A CL A</t>
  </si>
  <si>
    <t>GPE BRUXELLES LAM NPV</t>
  </si>
  <si>
    <t>GPO MEXICO SA SER'B'COM NPV</t>
  </si>
  <si>
    <t>GRAINGER W W INC COM</t>
  </si>
  <si>
    <t>GRUPO FINANCIERIO BANORTE S.A.B DE C.A</t>
  </si>
  <si>
    <t>GUDANG GARAM TBK IDR500</t>
  </si>
  <si>
    <t>HANG LUNG PROPERTIES HKD1</t>
  </si>
  <si>
    <t>HANG SENG BANK NPV</t>
  </si>
  <si>
    <t>HANKYU HANSHIN HOLDINGS INC NPV</t>
  </si>
  <si>
    <t>HARBOURVEST GLOBAL PRIVATE EQUITY RED ORD A</t>
  </si>
  <si>
    <t>HARBOURVEST SENIOR ORD NPV</t>
  </si>
  <si>
    <t>HARGREAVES LANSDOW ORD GBP0.004</t>
  </si>
  <si>
    <t>HARLEY DAVIDSON COM USD0.01</t>
  </si>
  <si>
    <t>HASBRO INC COM</t>
  </si>
  <si>
    <t>HASTINGS INSURANCE GROUP (FINANCE) 8.0% 21/10/2020</t>
  </si>
  <si>
    <t>HAYS PLC ORD GBP0.01</t>
  </si>
  <si>
    <t>HBOS CAPITAL FDG 6.461%-FRN PERP BDS GBP'A'</t>
  </si>
  <si>
    <t>HCA INC SR SECD NT 6.5 DUE 02-15-2020</t>
  </si>
  <si>
    <t>HCL TECHNOLOGIES INR2</t>
  </si>
  <si>
    <t>HCP INC COM REIT</t>
  </si>
  <si>
    <t>HEALTH CARE REIT INC 4.8 DUE 11-20-2028 BEO</t>
  </si>
  <si>
    <t>HEALTH NET INC COM</t>
  </si>
  <si>
    <t>HECLA MNG CO 6.875% DUE 05-01-2021</t>
  </si>
  <si>
    <t>HEIDELBERGCEMENT F 7.5% MTN 03/04/2020 EUR1000</t>
  </si>
  <si>
    <t>HEINEKEN NV EUR1.60</t>
  </si>
  <si>
    <t>HENDERSON GROUP PL ORD GBP0.125</t>
  </si>
  <si>
    <t>HENGAN INTL HKD0.10</t>
  </si>
  <si>
    <t>HESS CORP COM STK</t>
  </si>
  <si>
    <t>HEWLETT PACKARD CO COM</t>
  </si>
  <si>
    <t>HEXAGON AB SER'B'NPV</t>
  </si>
  <si>
    <t>HG CAPITAL TRUST ORD GBP0.25</t>
  </si>
  <si>
    <t>HICL INFRASTRUCTURE COMPANY LIMITED ORD GBP0.0001</t>
  </si>
  <si>
    <t>HIKMA PHARMACEUTIC ORD GBP0.10</t>
  </si>
  <si>
    <t>HIROSE ELECTRIC NPV</t>
  </si>
  <si>
    <t>HKR INTL LTD HKD0.25</t>
  </si>
  <si>
    <t>HOLCIM LTD CHF2 (REGD)</t>
  </si>
  <si>
    <t>HOMESERVE ORD GBP0.025</t>
  </si>
  <si>
    <t>HON HAI PRECISION TWD10</t>
  </si>
  <si>
    <t>HONDA MOTOR CO NPV</t>
  </si>
  <si>
    <t>HONG KONG &amp; CHINA GAS HKD0.25</t>
  </si>
  <si>
    <t>HONG KONG EXCHANGES &amp; CLEAR</t>
  </si>
  <si>
    <t>HORMEL FOODS CORP COM</t>
  </si>
  <si>
    <t>HOUSING DEVEL FIN INR2</t>
  </si>
  <si>
    <t>HOWARD HUGHES CORP COM STOCK</t>
  </si>
  <si>
    <t>HOYA CORP NPV</t>
  </si>
  <si>
    <t>HSBC BK FUND(ST2) 5.862%-FRN PERP GBP REGS</t>
  </si>
  <si>
    <t>HSBC HOLDINGS PLC 6% MTN 29/03/40 GBP50000</t>
  </si>
  <si>
    <t>HSBC HOLDINGS PLC ORD USD0.50(HONGKONG REG)</t>
  </si>
  <si>
    <t>HUSKY ENERGY INC COM NPV</t>
  </si>
  <si>
    <t>HUTCHISON WHAM NPV</t>
  </si>
  <si>
    <t>HYUNDAI MOBIS KRW5000</t>
  </si>
  <si>
    <t>HYUNDAI MOTOR CO 2ND PRF KRW5000</t>
  </si>
  <si>
    <t>IBIDEN CO LTD NPV</t>
  </si>
  <si>
    <t>ICICI BANK INR10</t>
  </si>
  <si>
    <t>IG GROUP HLDGS ORD GBP0.00005</t>
  </si>
  <si>
    <t>ILLUMINA INC COM</t>
  </si>
  <si>
    <t>IMMOEAST ENTITL COMSTK</t>
  </si>
  <si>
    <t>IMPERIAL TOBACCO GBP0.10</t>
  </si>
  <si>
    <t>INCITEC PIVOT NPV</t>
  </si>
  <si>
    <t>INDRA SISTEMAS SA EUR0.20 SER 'A'</t>
  </si>
  <si>
    <t>INFOSYS LIMITED ADR</t>
  </si>
  <si>
    <t>ING BANK NV 6.875%-FR SUB 29/05/23 GBP</t>
  </si>
  <si>
    <t>INPEX CORPORATION NPV</t>
  </si>
  <si>
    <t>INTEL CORP COM</t>
  </si>
  <si>
    <t>INTERCONTL HOTELS 3.875% BDS 28/11/22 GBP1000</t>
  </si>
  <si>
    <t>INTERNATIONAL BUSINESS MACHS CORP COM</t>
  </si>
  <si>
    <t>INTERTEK GROUP ORD GBP0.01</t>
  </si>
  <si>
    <t>INTUIT COM</t>
  </si>
  <si>
    <t>INTUITIVE SURGICAL INC COM NEW STK</t>
  </si>
  <si>
    <t>INVESTOR AB SER'B'NPV</t>
  </si>
  <si>
    <t>IOMART GROUP ORD GBP0.01</t>
  </si>
  <si>
    <t>IPROPERTY GROUP NPV</t>
  </si>
  <si>
    <t>ITRON INC COM STK NPV</t>
  </si>
  <si>
    <t>ITV ORD GBP0.10</t>
  </si>
  <si>
    <t>JAGUAR LAND ROVER PLC 8.25% 15/03/2020</t>
  </si>
  <si>
    <t>JAMES HARDIE INDUSTRIES PLC</t>
  </si>
  <si>
    <t>JAPAN AIRLINES CO NPV</t>
  </si>
  <si>
    <t>JAPAN EXCHANGE GROUP INC NPV</t>
  </si>
  <si>
    <t>JAPAN TOBACCO INC NPV</t>
  </si>
  <si>
    <t>JARDINE LLOYD THOMPSON GROUP ORD GBP0.05</t>
  </si>
  <si>
    <t>JARDINE MATHESON HLDGS USD0.25(SING QUOTE)</t>
  </si>
  <si>
    <t>JFE HOLDINGS INC NPV</t>
  </si>
  <si>
    <t>JOHN LEWIS PLC 6.125% BDS 21/01/2025 GBP</t>
  </si>
  <si>
    <t>JOHNSON &amp; JOHNSON COM USD1</t>
  </si>
  <si>
    <t>JOY GLOBAL INC COM</t>
  </si>
  <si>
    <t>JP MORGAN CHASE &amp; 6.125%-FR 30/5/17 GBP</t>
  </si>
  <si>
    <t>JP MORGAN CHASE BK NA BNDS 3.5% 18/12/2026</t>
  </si>
  <si>
    <t>JULIUS BAER GRUPPE CHF0.02 (REGD)</t>
  </si>
  <si>
    <t>JUPITER FUND MGT ORD GBP0.02</t>
  </si>
  <si>
    <t>JYSKE BANK A/S DKK10</t>
  </si>
  <si>
    <t>KAMIGUMI CO LTD NPV</t>
  </si>
  <si>
    <t>KANSAI PAINT CO NPV</t>
  </si>
  <si>
    <t>KAO CORP NPV</t>
  </si>
  <si>
    <t>KAWASAKI KISEN KAISHA LTD NPV</t>
  </si>
  <si>
    <t>KAZMUNAIGAS EXPLOR GDR EACH REPR 1/6 ORD'REGS'</t>
  </si>
  <si>
    <t>KBC BANK NV 8% SUB 25/01/2023 USD</t>
  </si>
  <si>
    <t>KBC GROEP NV 5.625% 19/12/2049</t>
  </si>
  <si>
    <t>KDDI CORP NPV</t>
  </si>
  <si>
    <t>KELLOGG CO COM USD0.25</t>
  </si>
  <si>
    <t>KENTZ CORPORATION ORD GBP0.01</t>
  </si>
  <si>
    <t>KEPCO PLANT SERVICE &amp; ENGINEERING CO LTDKRW200</t>
  </si>
  <si>
    <t>KEPPEL CORP NPV</t>
  </si>
  <si>
    <t>KEPPEL REIT</t>
  </si>
  <si>
    <t>KERRY GROUP 'A'ORD EUR0.125</t>
  </si>
  <si>
    <t>KIMBERLY-CLARK CORP COM</t>
  </si>
  <si>
    <t>KINTETSU CO.</t>
  </si>
  <si>
    <t>KOHLS CORP COM</t>
  </si>
  <si>
    <t>KOMATSU NPV</t>
  </si>
  <si>
    <t>KONICA MINOLTA INC NPV</t>
  </si>
  <si>
    <t>KONINKLIJKE AHOLD</t>
  </si>
  <si>
    <t>KONINKLIJKE AHOLD EUR 0.3</t>
  </si>
  <si>
    <t>KONINKLIJKE PHILIP EUR0.20</t>
  </si>
  <si>
    <t>KOREA ELEC POWER KRW5000</t>
  </si>
  <si>
    <t>KROGER CO COM</t>
  </si>
  <si>
    <t>KT&amp;G CORPORATION KRW5000</t>
  </si>
  <si>
    <t>KUEHNE&amp;NAGEL INTL CHF1 (REGD)</t>
  </si>
  <si>
    <t>KYOWA HAKKO KIRIN CO LTD NPV</t>
  </si>
  <si>
    <t>L-3 COMMUNICATIONS HLDG CORP COM</t>
  </si>
  <si>
    <t>L'OREAL EUR0.20</t>
  </si>
  <si>
    <t>LAB CORP AMER HLDGS COM NEW</t>
  </si>
  <si>
    <t>LAMAR MEDIA CORP 5.875 SNR NT DUE 02-01-2022</t>
  </si>
  <si>
    <t>LARSEN &amp; TOUBRO INR2</t>
  </si>
  <si>
    <t>LEGAL &amp; GENERAL GP 5.875%-FR SUB EMTN PERP GBP</t>
  </si>
  <si>
    <t>LEGAL &amp; GENERAL GP 6.385%-FR SUB PERP GBP50000</t>
  </si>
  <si>
    <t>LEGRAND SA EUR4</t>
  </si>
  <si>
    <t>LENDER PROCESSING 5.75 DUE 04-15-2023</t>
  </si>
  <si>
    <t>LEXMARK INTL INC NEW CL A</t>
  </si>
  <si>
    <t>LG CHEMICAL KRW5000</t>
  </si>
  <si>
    <t>LI &amp; FUNG HKD0.0125</t>
  </si>
  <si>
    <t>LINCOLN ELEC HLDGS INC COM</t>
  </si>
  <si>
    <t>LIVE NATION ENTERTAINMENT INC</t>
  </si>
  <si>
    <t>LKQ CORP COM LKQ CORP</t>
  </si>
  <si>
    <t>LLOYDS BANK PLC 7.5% SNR EMTN 15/04/24 GBP</t>
  </si>
  <si>
    <t>LLOYDS BANK PLC 7.625% MTN 22/04/2025 GBP</t>
  </si>
  <si>
    <t>LLOYDS TSB BANK PLC 6.5% 17/09/2040</t>
  </si>
  <si>
    <t>LOBLAWS COS LTD COM NPV</t>
  </si>
  <si>
    <t>LOCKHEED MARTIN CORP COM</t>
  </si>
  <si>
    <t>LOEWS CORP COM</t>
  </si>
  <si>
    <t>LOJAS RENNER SA COM NPV</t>
  </si>
  <si>
    <t>LONDON STOCK EXCHANGE GROUP ORD GBP0.06918604</t>
  </si>
  <si>
    <t>LUKOIL INTERNATION 3.416% GTD 24/4/18 USD'REG</t>
  </si>
  <si>
    <t>LUKOIL OIL COMPANY SPON ADR</t>
  </si>
  <si>
    <t>M &amp; T BK CORP COM</t>
  </si>
  <si>
    <t>MAGNIT GDR(5 GDRS REP 1 ORD) REGS</t>
  </si>
  <si>
    <t>MAN AIR GRP FND P BNDS 4.75% 31/03/2034</t>
  </si>
  <si>
    <t>MARKEL CORP HOLDING CO COM</t>
  </si>
  <si>
    <t>MARR EUR0.50</t>
  </si>
  <si>
    <t>MARSH &amp; MCLENNAN CO'S INC COM</t>
  </si>
  <si>
    <t>MARTIN MARIETTA MATLS INC COM</t>
  </si>
  <si>
    <t>MASTERCARD INC CL A</t>
  </si>
  <si>
    <t>MAXIM INTEGRATED PRODS INC COM</t>
  </si>
  <si>
    <t>MC DONALDS CORP COM</t>
  </si>
  <si>
    <t>MCKESSON CORP</t>
  </si>
  <si>
    <t>MEARS GROUP ORD GBP0.01</t>
  </si>
  <si>
    <t>MECOM GROUP ORD GBP0.6085888</t>
  </si>
  <si>
    <t>MEDTRONIC INC COM</t>
  </si>
  <si>
    <t>MELROSE INDUST PLC ORD GBP0.0011818181</t>
  </si>
  <si>
    <t>MERCK &amp; CO INC NEW COM</t>
  </si>
  <si>
    <t>METCASH LIMITED NPV</t>
  </si>
  <si>
    <t>METLIFE INC 5.375% BDS 9/12/24 GBP50000</t>
  </si>
  <si>
    <t>METRO INC COM NPV</t>
  </si>
  <si>
    <t>MEX BONOS DESARR FIX RT 6.5% 10/06/2021</t>
  </si>
  <si>
    <t>MEXICO(UTD MEX ST) 8.5% BDS 13/12/2018 MXN100</t>
  </si>
  <si>
    <t>MEXICO(UTD MEX ST) 8.5% MBONOS 31/05/29 MXN100</t>
  </si>
  <si>
    <t>MICHELIN (CGDE) EUR2</t>
  </si>
  <si>
    <t>MICRO FOCUS INTERNATIONAL PLC ORD GBP (POST CON)</t>
  </si>
  <si>
    <t>MICROSOFT CORP COM</t>
  </si>
  <si>
    <t>MITIE GROUP ORD GBP0.025</t>
  </si>
  <si>
    <t>MITSUBISHI ESTATE CO LTD</t>
  </si>
  <si>
    <t>MITSUBISHI UFJ FIN NPV</t>
  </si>
  <si>
    <t>MITSUI &amp; CO LTD NPV</t>
  </si>
  <si>
    <t>MITSUI O.S.K.LINES NPV</t>
  </si>
  <si>
    <t>MLP ENERGY TRANSFER EQUITY L P COM UNIT LTD PARTNERSHIP</t>
  </si>
  <si>
    <t>MLP ENTERPRISE PRODS PARTNERS L P COM UNIT</t>
  </si>
  <si>
    <t>MLP KINDER MORGAN ENERGY PARTNERS L P UNIT LTD PARTNERSHIP INT</t>
  </si>
  <si>
    <t>MLP SUNOCO LOGISTICS PARTNERS L P COM UNITS</t>
  </si>
  <si>
    <t>MOLSON COORS BREWING CO CL B CL B</t>
  </si>
  <si>
    <t>MOLYCORP INC DEL 10 DUE 06-01-2020 REG</t>
  </si>
  <si>
    <t>MONDELEZ INTL INC COM</t>
  </si>
  <si>
    <t>MONITISE PLC ORD GBP0.01</t>
  </si>
  <si>
    <t>MOODYS CORP COM</t>
  </si>
  <si>
    <t>MS&amp;AD INSURANCE GROUP HOLDINGS, INC. NPV</t>
  </si>
  <si>
    <t>MSC INDL DIRECT INC CL A COM</t>
  </si>
  <si>
    <t>MTR CORP HKD1</t>
  </si>
  <si>
    <t>MUENCHENER RUECKVE NPV(REGD)</t>
  </si>
  <si>
    <t>MUFG CAPITAL FIN 5 6.299%-FRN PERP GBP1000</t>
  </si>
  <si>
    <t>MURATA MANUFACTURING CO. NPV</t>
  </si>
  <si>
    <t>MYRIAD GENETICS INC COM</t>
  </si>
  <si>
    <t>NABORS INDUSTRIES COM USD0.10</t>
  </si>
  <si>
    <t>NAMCO BANDAI HLDGS NPV</t>
  </si>
  <si>
    <t>NASPERS 'N' ZAR0.02</t>
  </si>
  <si>
    <t>NATIONAL GRID ORD GBP0.113953</t>
  </si>
  <si>
    <t>NATIONAL OILWELL VARCO COM STK</t>
  </si>
  <si>
    <t>NATIONWIDE BLDG 6.75% 22/07/2020</t>
  </si>
  <si>
    <t>NATIONWIDE BUILDING SOCIETY 6.875% PERP GBP100000</t>
  </si>
  <si>
    <t>NATL BK OF CANADA COM NPV</t>
  </si>
  <si>
    <t>NATL CAPITAL TRUST 5.62%-FRN SUB PERP GBP1000</t>
  </si>
  <si>
    <t>NATL GRID ELEC TRA 6.5% BDS 27/07/28 GBP(VAR)</t>
  </si>
  <si>
    <t>NATL WESTMINSTER 6.5% SB BDS 7/9/21 GBP(VAR)</t>
  </si>
  <si>
    <t>NCC GROUP ORD GBP0.01</t>
  </si>
  <si>
    <t>NESTLE SA CHF0.10(REGD)</t>
  </si>
  <si>
    <t>NETEASE INC</t>
  </si>
  <si>
    <t>NEW YORK CMNTY BANCORP INC COM</t>
  </si>
  <si>
    <t>NEWCREST MINING LTD NPV</t>
  </si>
  <si>
    <t>NEWS CORP NEW CDI NPV CLASS B (NEW)</t>
  </si>
  <si>
    <t>NEXTERA ENERGY INC COM</t>
  </si>
  <si>
    <t>NGG FINANCE 5.625%-VAR 18/06/73 GBP</t>
  </si>
  <si>
    <t>NINTENDO CO LTD NPV</t>
  </si>
  <si>
    <t>NIPPON PAPER INDUSTRIES CO JPY50</t>
  </si>
  <si>
    <t>NIPPON SHINYAKU CO NPV</t>
  </si>
  <si>
    <t>NIPPON TELEGRAPH &amp; TELEPHONE CORP NPV</t>
  </si>
  <si>
    <t>NISOURCE INC COM</t>
  </si>
  <si>
    <t>NISSAN CHEMICAL IN NPV</t>
  </si>
  <si>
    <t>NISSAN MOTOR CO LTD</t>
  </si>
  <si>
    <t>NITORI HOLDINGS NPV</t>
  </si>
  <si>
    <t>NOBLE GROUP HKD0.25</t>
  </si>
  <si>
    <t>NOMURA HOLDINGS NPV</t>
  </si>
  <si>
    <t>NORDEA BANK AB 3.875% NTS 15/12/15 GBP</t>
  </si>
  <si>
    <t>NORSK HYDRO ASA NOK1.098</t>
  </si>
  <si>
    <t>NORTH. POWERGRID H 7.25% GTD MTN 15/12/22 GBP</t>
  </si>
  <si>
    <t>NORTHEAST UTILITIES COM</t>
  </si>
  <si>
    <t>NOTTING HILL HOUS TRST 4.375% 20/02/2054</t>
  </si>
  <si>
    <t>NOVARTIS AG CHF0.50 (REGD)</t>
  </si>
  <si>
    <t>NTT DOCOMO NPV</t>
  </si>
  <si>
    <t>NTT URBAN DEVELOPM NPV</t>
  </si>
  <si>
    <t>NWEN FINANCE PLC 5.875% SNR 21/06/2021 GBP</t>
  </si>
  <si>
    <t>ODEON &amp; UCI FINCO 9% NTS 01/08/18 GBP'REGS'</t>
  </si>
  <si>
    <t>OGE ENERGY CORP COM</t>
  </si>
  <si>
    <t>OLYMPUS CORP NPV</t>
  </si>
  <si>
    <t>OMV AG NPV</t>
  </si>
  <si>
    <t>OPTIMAL PAYMENTS ORD GBP0.0001</t>
  </si>
  <si>
    <t>ORACLE CORP COM</t>
  </si>
  <si>
    <t>ORICA LIMITED NPV</t>
  </si>
  <si>
    <t>ORIENTAL LAND CO LTD NPV</t>
  </si>
  <si>
    <t>ORIGIN ENERGY LTD NPV</t>
  </si>
  <si>
    <t>OSAKA GAS CO LTD NPV</t>
  </si>
  <si>
    <t>OVERSEA-CHINESE BANKING CORPORATION SGD0.5</t>
  </si>
  <si>
    <t>OW BUNKER A/S DKK1 (BEARER)</t>
  </si>
  <si>
    <t>PACE PLC ORD GBP0.05</t>
  </si>
  <si>
    <t>PANTHEON INTL PART ORD GBP0.67</t>
  </si>
  <si>
    <t>PANTHEON INTL PART RED SHS GBP0.01</t>
  </si>
  <si>
    <t>PARAGON GRP OF COS ORD GBP1</t>
  </si>
  <si>
    <t>PAYPOINT ORD GBP0.0033</t>
  </si>
  <si>
    <t>PEARSON ORD GBP0.25</t>
  </si>
  <si>
    <t>PEPSICO INC COM</t>
  </si>
  <si>
    <t>PERFORM GROUP PLC ORD GBP0.0278</t>
  </si>
  <si>
    <t>PERSIMMON ORD GBP0.10</t>
  </si>
  <si>
    <t>PERTAMINA PT 5.25 DUE 05-23-2021</t>
  </si>
  <si>
    <t>PERTAMINA PT 6.5% NTS 27/05/41 USD1000</t>
  </si>
  <si>
    <t>PERUSAHAAN GAS COMSTK</t>
  </si>
  <si>
    <t>PETRA DIAMONDS ORD GBP0.10</t>
  </si>
  <si>
    <t>PETROFAC ORD USD0.02</t>
  </si>
  <si>
    <t>PETROL BRASILEIROS COM NPV</t>
  </si>
  <si>
    <t>PETROL BRASILEIROS PRF NPV</t>
  </si>
  <si>
    <t>PFIZER INC COM</t>
  </si>
  <si>
    <t>PG&amp; E CORP COM</t>
  </si>
  <si>
    <t>PHONES4U FINANCE 9.5% BDS 01/04/18 GBP'REGS'</t>
  </si>
  <si>
    <t>PING AN INSURANCE GROUP 'H' CNY1</t>
  </si>
  <si>
    <t>PINNACLE W. CAP CORP COM</t>
  </si>
  <si>
    <t>PLAINS ALL AMERN PIPELN UNIT LTD PARTNERSHIP INT</t>
  </si>
  <si>
    <t>PLAYTECH PLC ORD NPV</t>
  </si>
  <si>
    <t>POLAR CAPITAL HLDG ORD GBP0.025</t>
  </si>
  <si>
    <t>POSCO KRW5000</t>
  </si>
  <si>
    <t>POWER ASSETS HLDGS NPV</t>
  </si>
  <si>
    <t>PPL CORP COM ISIN US69351T1060</t>
  </si>
  <si>
    <t>PRAXAIR INC COM</t>
  </si>
  <si>
    <t>PRECISION DRILLING 6.625% DUE 11-15-2020</t>
  </si>
  <si>
    <t>PROCTER &amp; GAMBLE COM NPV</t>
  </si>
  <si>
    <t>PROGRESSIVE CORP OH COM</t>
  </si>
  <si>
    <t>PROSEGUR SEGURIDAD EUR0.06</t>
  </si>
  <si>
    <t>PROVIDENT FINANCIAL GROUP</t>
  </si>
  <si>
    <t>PRUDENTIAL 11.375%-FR MTN 29/05/39 GBP</t>
  </si>
  <si>
    <t>PRUDENTIAL 5.7%-FRN MTN 19/12/2063 GBP</t>
  </si>
  <si>
    <t>PRUDENTIAL FINL 5.625 DUE 06-15-2043</t>
  </si>
  <si>
    <t>PRUDENTIAL GBP0.05</t>
  </si>
  <si>
    <t>PT BANK NEGARA IND LKD SHS(IDR7500 &amp; IDR375)</t>
  </si>
  <si>
    <t>PT MEDIA NUSANTARA IDR100</t>
  </si>
  <si>
    <t>PTT PUBLIC COMPANY THB10(ALIEN MKT)</t>
  </si>
  <si>
    <t>PUB SERVICE ENTERPRISE GROUP INC COM</t>
  </si>
  <si>
    <t>PUGET ENERGY INC NEW SR SECD NT 6 9-1-2021</t>
  </si>
  <si>
    <t>PVTPL BBVA BANCOMER S A INSTITUCION DE BANCA M SUB PFD NT 144A 6.5 DUE</t>
  </si>
  <si>
    <t>PVTPL BBVA BANCOMER S A TEXAS 6.75 9-30-2022</t>
  </si>
  <si>
    <t>PVTPL CREDIT SUISSE GROUP AG 6.5 DUE 08-08-2023 BEO</t>
  </si>
  <si>
    <t>PVTPL FIRST DATA CORP SR SECD NT 7.375 DUE 06-15-2019</t>
  </si>
  <si>
    <t>PVTPL HAWK ACQUISITION SUB INC 4.25 BDS 10/15/20 USD2000144A</t>
  </si>
  <si>
    <t>PVTPL LIBERTY MUT GROUP INC SR NT 144A 4.95% DUE 05-01-2022 BEO</t>
  </si>
  <si>
    <t>PVTPL PAC DRILLING S A SR SECD NT 144A 5.375 DUE 06-01-2020</t>
  </si>
  <si>
    <t>PVTPL SANTANDER UK PLC SUB NT 5 DUE 11-07-2023 BEO</t>
  </si>
  <si>
    <t>QIAGEN N V COM</t>
  </si>
  <si>
    <t>QUALCOMM INC COM</t>
  </si>
  <si>
    <t>QUEST DIAGNOSTICS INC COM</t>
  </si>
  <si>
    <t>QUINDELL PLC</t>
  </si>
  <si>
    <t>RABOBANK NEDERLAND 5.25% SUB MTN 14/09/27 GBP</t>
  </si>
  <si>
    <t>RABOBANK NEDERLAND VAR RT DUE 31/12/2049</t>
  </si>
  <si>
    <t>RAKUTEN INC NPV</t>
  </si>
  <si>
    <t>RANGE RES CORP 5.75% DUE 06-01-2021</t>
  </si>
  <si>
    <t>RAYTHEON CO USD0.01</t>
  </si>
  <si>
    <t>RECALL HOLDINGS LTD NPV</t>
  </si>
  <si>
    <t>RECKITT BENCK GRP ORD GBP0.10</t>
  </si>
  <si>
    <t>RED ELECTRICA CORP EUR2</t>
  </si>
  <si>
    <t>REDROW ORD GBP0.10</t>
  </si>
  <si>
    <t>REGENCY ENERGY 5.5% DUE 04-15-2023</t>
  </si>
  <si>
    <t>REGUS PLC ORD GBP0.01</t>
  </si>
  <si>
    <t>RENAULT SA EUR3.81</t>
  </si>
  <si>
    <t>RENISHAW ORD GBP0.20</t>
  </si>
  <si>
    <t>RESONA HOLDINGS NPV</t>
  </si>
  <si>
    <t>REYNOLDS AMERICAN INC COM</t>
  </si>
  <si>
    <t>RHEINMETALL AG NPV</t>
  </si>
  <si>
    <t>RICHEMONT(CIE FIN) CHF1 (REGD)</t>
  </si>
  <si>
    <t>RIGHTMOVE ORD GBP0.01</t>
  </si>
  <si>
    <t>RIO TINTO LIMITED NPV</t>
  </si>
  <si>
    <t>RIO TINTO ORD GBP0.10</t>
  </si>
  <si>
    <t>RIOCAN REAL ESTATE TRUST UNITS NPV</t>
  </si>
  <si>
    <t>RITCHIE BROS AUCTIONEERS INC COM</t>
  </si>
  <si>
    <t>ROC OIL CO LTD NPV</t>
  </si>
  <si>
    <t>ROCHE HLDGS AG GENUSSCHEINE NPV</t>
  </si>
  <si>
    <t>ROHM CO LTD NPV</t>
  </si>
  <si>
    <t>ROLLS ROYCE HLDGS ORD GBP0.20</t>
  </si>
  <si>
    <t>ROTORK GBP0.05</t>
  </si>
  <si>
    <t>ROYAL BANK OF SCOT 7.5% EMTN 29/04/2024 GBP</t>
  </si>
  <si>
    <t>ROYAL BK OF CANADA COM NPV</t>
  </si>
  <si>
    <t>ROYAL CARIBBEAN 5.25% DUE 11-15-2022</t>
  </si>
  <si>
    <t>ROYAL CARIBBEAN CRUISES COM STK</t>
  </si>
  <si>
    <t>ROYAL DUTCH SHELL 'A'SHS EUR0.07</t>
  </si>
  <si>
    <t>ROYAL DUTCH SHELL 'B'ORD EUR0.07</t>
  </si>
  <si>
    <t>RPS GROUP ORD GBP0.03</t>
  </si>
  <si>
    <t>RSA INSURANCE GROUP PLC ORD GBP0.275</t>
  </si>
  <si>
    <t>RSA INSURANCE GRP NEW ORD GBP0.275(NP-09/04)</t>
  </si>
  <si>
    <t>RURAL ELECTRIFICAT INR10</t>
  </si>
  <si>
    <t>RUSSIAN FEDERATION 4.5% 04/04/2022</t>
  </si>
  <si>
    <t>RUSSIAN FEDERATION 5% BDS 29/04/2020 USDREGS</t>
  </si>
  <si>
    <t>RUSSIAN RAILWAYS VIA RZD CAPITAL PLC 5.7% NTS 05/04/22</t>
  </si>
  <si>
    <t>RYANAIR HLDGS ORD EUR0.00635</t>
  </si>
  <si>
    <t>RYDER SYS INC COM</t>
  </si>
  <si>
    <t>SABMILLER PLC ORD USD0.10</t>
  </si>
  <si>
    <t>SAGE GROUP GBP0.01051948</t>
  </si>
  <si>
    <t>SAINSBURY(J) ORD GBP0.28571428</t>
  </si>
  <si>
    <t>SAMSUNG ELECTRONIC GDR</t>
  </si>
  <si>
    <t>SAMSUNG ELECTRONIC KRW5000</t>
  </si>
  <si>
    <t>SAMSUNG ELECTRONIC PFD KRW5000</t>
  </si>
  <si>
    <t>SAMSUNG FIRE &amp; MARINE INS.CO.LTD</t>
  </si>
  <si>
    <t>SANOFI EUR2</t>
  </si>
  <si>
    <t>SAP AG ORD NPV</t>
  </si>
  <si>
    <t>SAPUTO INC COM NPV</t>
  </si>
  <si>
    <t>SBERBANK (SA CAP SA) 5.717% 16/06/2021</t>
  </si>
  <si>
    <t>SBERBANK OF RUSSIA SPON ADR EA REPR 4 ORD SHS</t>
  </si>
  <si>
    <t>SCA PROPERTY GROUP NPV (STAPLED)</t>
  </si>
  <si>
    <t>SCANA CORP NEW COM</t>
  </si>
  <si>
    <t>SCHIBSTED ASA NOK1</t>
  </si>
  <si>
    <t>SCHINDLER-HLDG AG CHF0.10 (PTG CERT)</t>
  </si>
  <si>
    <t>SCHNEIDER ELECTRIC EUR4.00</t>
  </si>
  <si>
    <t>SEATTLE GENETICS INC COM</t>
  </si>
  <si>
    <t>SECOM CO NPV</t>
  </si>
  <si>
    <t>SEEK LIMITED NPV</t>
  </si>
  <si>
    <t>SEMPRA ENERGY INC COM STK</t>
  </si>
  <si>
    <t>SESI L L C 7.125 DUE 12-15-2021</t>
  </si>
  <si>
    <t>SEVERN TRENT FIN 3.625% GTD SNR 16/01/26GBP</t>
  </si>
  <si>
    <t>SEVERN TRENT WATER UTIL BNDS 4.875% 24/01/2042</t>
  </si>
  <si>
    <t>SGS SA CHF1 (REGD)</t>
  </si>
  <si>
    <t>SHANDONG WEIGAO GP 'H'CNY0.1</t>
  </si>
  <si>
    <t>SHAW COMMUNICATION 'B'CNV NPV</t>
  </si>
  <si>
    <t>SHENG SIONG GROUP NPV</t>
  </si>
  <si>
    <t>SHIMAMURA CO NPV</t>
  </si>
  <si>
    <t>SHIN-ETSU CHEMICAL NPV</t>
  </si>
  <si>
    <t>SHINKO ELEC INDS NPV</t>
  </si>
  <si>
    <t>SHIRE PLC ORD GBP0.05</t>
  </si>
  <si>
    <t>SHIZUOKA BANK NPV</t>
  </si>
  <si>
    <t>SHOPPERS DRUG MART COM</t>
  </si>
  <si>
    <t>SIEMENS AG NPV(REGD)</t>
  </si>
  <si>
    <t>SINGAPORE AIRLINES NPV</t>
  </si>
  <si>
    <t>SINGAPORE EXCHANGE NPV</t>
  </si>
  <si>
    <t>SINGAPORE TECHNOLOGIES ENGINEERING</t>
  </si>
  <si>
    <t>SINGAPORE TELECOMMUNICATIONS NEW COM STK</t>
  </si>
  <si>
    <t>SIRONA DENTAL SYS INC COM STK</t>
  </si>
  <si>
    <t>SK HYNIX INC</t>
  </si>
  <si>
    <t>SLM CORP MTN 5.5 01-15-2019</t>
  </si>
  <si>
    <t>SMC CORP NPV</t>
  </si>
  <si>
    <t>SMITH &amp; NEPHEW ORD USD0.20</t>
  </si>
  <si>
    <t>SMITHS GROUP ORD GBP0.375</t>
  </si>
  <si>
    <t>SMUCKER J M CO COM NEW COM NEW</t>
  </si>
  <si>
    <t>SNAM NPV</t>
  </si>
  <si>
    <t>SOCIETE GENERALE 4% SUB 07/06/2023 EUR100000</t>
  </si>
  <si>
    <t>SOCIETE GENERALE SUB NT 144A DUE 12-18-2023/12-18-2023 BEO</t>
  </si>
  <si>
    <t>SOCO INTL COMSTK</t>
  </si>
  <si>
    <t>SODEXHO EUR4</t>
  </si>
  <si>
    <t>SOHU COM INC COM</t>
  </si>
  <si>
    <t>SOLERA HLDGS INC COM</t>
  </si>
  <si>
    <t>SOUTH EASTERN POWE 5.5% SNR EMTN 05/06/26 GBP</t>
  </si>
  <si>
    <t>SOUTHERN CO COM STK</t>
  </si>
  <si>
    <t>SPECIALIST INVESTM M&amp;G EUROPEAN LOAN C DIS GBP</t>
  </si>
  <si>
    <t>SPECTRA ENERGY CORP COM STK</t>
  </si>
  <si>
    <t>SPECTRIS ORD GBP0.05</t>
  </si>
  <si>
    <t>SPIRAX-SARCO ENG ORD GBP0.2596153</t>
  </si>
  <si>
    <t>SSE PLC ORD GBP0.50</t>
  </si>
  <si>
    <t>STANDARD CHARTERED BANK 4.375% 18/01/2038</t>
  </si>
  <si>
    <t>STANDARD CHARTERED BANK 8.103% 29-05-2049 BDS GBP(VAR)</t>
  </si>
  <si>
    <t>STANDARD CHARTERED ORD</t>
  </si>
  <si>
    <t>STANDARD CHARTERED PLC SHS</t>
  </si>
  <si>
    <t>STANDARD LIFE 6.75%-VAR GTD BDS PERP GBP</t>
  </si>
  <si>
    <t>STANDARD LIFE EURO ORD GBP0.002</t>
  </si>
  <si>
    <t>STANDARD LIFE PLC MTN FLTG RT DUE 04/12/2042</t>
  </si>
  <si>
    <t>STATOIL ASA</t>
  </si>
  <si>
    <t>STHN ELEC PWR DIST 4.625% BDS 20/02/2037GBP</t>
  </si>
  <si>
    <t>STRYKER CORP</t>
  </si>
  <si>
    <t>STV GROUP ORD GBP0.50</t>
  </si>
  <si>
    <t>SUMITOMO MITSUI FINANCIAL GROUP NPV</t>
  </si>
  <si>
    <t>SUMITOMO REALTY &amp; DEVELOPMENT NPV</t>
  </si>
  <si>
    <t>SUN PHARMACEUTICAL EQ-INR 1</t>
  </si>
  <si>
    <t>SUPERGROUP PLC ORD GBP0.05</t>
  </si>
  <si>
    <t>SURUGA BANK NPV</t>
  </si>
  <si>
    <t>SUZUKI MOTOR CORP NPV</t>
  </si>
  <si>
    <t>SVENSKA CELLULOSA SER'B'NPV</t>
  </si>
  <si>
    <t>SVENSKA HANDELSBKN 5.5% SNR MTN 26/05/2016 GBP</t>
  </si>
  <si>
    <t>SVENSKA HANDELSBKN SER'A'SEK4.30</t>
  </si>
  <si>
    <t>SVG CAPITAL ORD GBP1</t>
  </si>
  <si>
    <t>SWEDISH MATCH NPV</t>
  </si>
  <si>
    <t>SWISS RE AG CHF0.10</t>
  </si>
  <si>
    <t>SWISSCOM AG CHF1(REGD)</t>
  </si>
  <si>
    <t>SYSCO CORP COM</t>
  </si>
  <si>
    <t>T&amp;D HOLDINGS INC NPV</t>
  </si>
  <si>
    <t>TAIWAN MOBILE CO TWD10</t>
  </si>
  <si>
    <t>TAIWAN SEMICON MAN TWD10</t>
  </si>
  <si>
    <t>TAIWAN SEMICONDUCTOR MFG CO LTD SPONSORED ADR</t>
  </si>
  <si>
    <t>TAIYO YUDEN CO LTD NPV</t>
  </si>
  <si>
    <t>TAKEDA PHARMACEUTICAL CO NPV</t>
  </si>
  <si>
    <t>TARGET CORP COM STK</t>
  </si>
  <si>
    <t>TATE &amp; LYLE ORD GBP0.25</t>
  </si>
  <si>
    <t>TD AMERITRADE HLDG CORP COM STK</t>
  </si>
  <si>
    <t>TDC DKK 1 COMSTK</t>
  </si>
  <si>
    <t>TDK CORP NPV</t>
  </si>
  <si>
    <t>TE CONNECTIVITY LTD</t>
  </si>
  <si>
    <t>TECO ENERGY INC COM</t>
  </si>
  <si>
    <t>TELECITY GROUP ORD GBP0.002</t>
  </si>
  <si>
    <t>TELEFONICA EMISION 5.597% MTN 12/03/20 GBP1000</t>
  </si>
  <si>
    <t>TELEKOMUNIKASI SER'B'IDR50</t>
  </si>
  <si>
    <t>TELENOR ASA ORD NOK6</t>
  </si>
  <si>
    <t>TELIASONERA AB NPV</t>
  </si>
  <si>
    <t>TELSTRA CORP LTD NPV</t>
  </si>
  <si>
    <t>TELUS CORPORATION COM NPV(NON CANADIAN)</t>
  </si>
  <si>
    <t>TENET HEALTHCARE CORP COM NEW .</t>
  </si>
  <si>
    <t>TERADATA CORP DEL COM STK</t>
  </si>
  <si>
    <t>TERADYNE INC COM</t>
  </si>
  <si>
    <t>TERNA SPA ORD EUR0.22</t>
  </si>
  <si>
    <t>TESCO 6% NTS 14/12/2029 GBP(VAR)</t>
  </si>
  <si>
    <t>TESCO ORD GBP0.05</t>
  </si>
  <si>
    <t>TESLA MTRS INC COM</t>
  </si>
  <si>
    <t>THAI BEVERAGE PLC THB1</t>
  </si>
  <si>
    <t>THE PRICELINE GROUP INC</t>
  </si>
  <si>
    <t>THK CO LTD NPV</t>
  </si>
  <si>
    <t>THOMSON-REUTERS CP COM NPV</t>
  </si>
  <si>
    <t>THORNTONS ORD GBP0.10</t>
  </si>
  <si>
    <t>TIME WARNER CABLE 5.25% 15/07/2042</t>
  </si>
  <si>
    <t>TOBU RAILWAY CO Y50</t>
  </si>
  <si>
    <t>TOKIO MARINE HOLDINGS INC NPV</t>
  </si>
  <si>
    <t>TOKYO ELECTRON NPV</t>
  </si>
  <si>
    <t>TOKYO GAS CO LTD NPV</t>
  </si>
  <si>
    <t>TONEN GEN SEKIYU NPV</t>
  </si>
  <si>
    <t>TOPPAN PRINTING CO NPV</t>
  </si>
  <si>
    <t>TOTAL EUR2.5</t>
  </si>
  <si>
    <t>TOYOTA MOTOR CORP NPV</t>
  </si>
  <si>
    <t>TRADEME IPO (TIME.NZ)</t>
  </si>
  <si>
    <t>TRANSCANADA CORP COM NPV</t>
  </si>
  <si>
    <t>TRANSPORT FOR LOND 4% EMTN 12/09/33 GBP1000'10</t>
  </si>
  <si>
    <t>TRAVELERS COS INC COM STK</t>
  </si>
  <si>
    <t>TRAVIS PERKINS ORD GBP0.10</t>
  </si>
  <si>
    <t>TREAS WINE ESTATES COMSTK</t>
  </si>
  <si>
    <t>TREND MICRO INC NPV</t>
  </si>
  <si>
    <t>TRINITY MIRROR GBP0.10</t>
  </si>
  <si>
    <t>TRINSEO MATLS OPER S C A / TRINSEO 8.75 02-01-2019</t>
  </si>
  <si>
    <t>TRIONISTA HOLDCO GMBH 5.0% DUE 30/04/2020</t>
  </si>
  <si>
    <t>TRIPADVISOR INC COM COM STK</t>
  </si>
  <si>
    <t>TSINGTAO BREWERY 'H'CNY1</t>
  </si>
  <si>
    <t>TSUMURA &amp; CO NPV</t>
  </si>
  <si>
    <t>TULLOW OIL ORD GBP0.10</t>
  </si>
  <si>
    <t>TUPRAS(T PETR RAF) TRY1</t>
  </si>
  <si>
    <t>TURK TELEKOMUNIKAS TRY1</t>
  </si>
  <si>
    <t>TWITTER INC COM</t>
  </si>
  <si>
    <t>UBS AG 4.75%-VAR SUB 12/02/26 EUR</t>
  </si>
  <si>
    <t>UBS AG STAMFORD 7.625% DUE 08-17-2022</t>
  </si>
  <si>
    <t>UGL LTD NPV</t>
  </si>
  <si>
    <t>UIT ONEOK PARTNERS L P UNIT LTD PARTSHIPCTF OF OWN EVID UNDIV $1000 UIT VAL REG</t>
  </si>
  <si>
    <t>UK(GOVT OF) 0.125% IDX LKD GIL 3/44 GBP</t>
  </si>
  <si>
    <t>UK(GOVT OF) 0.25% IDX LKD GILT 22/3/52</t>
  </si>
  <si>
    <t>UK(GOVT OF) 0.5% IDX/LKD 22/3/50 GBP</t>
  </si>
  <si>
    <t>UK(GOVT OF) 0.625% IDX/LKD 22/03/40 GBP</t>
  </si>
  <si>
    <t>UK(GOVT OF) 0.625% IDX/LKD 22/11/42 GBP</t>
  </si>
  <si>
    <t>UK(GOVT OF) 0.75% I/L STK 22/11/2047</t>
  </si>
  <si>
    <t>UK(GOVT OF) 0.75% IDX-LKD 22/3/34 GBP</t>
  </si>
  <si>
    <t>UK(GOVT OF) 1.125% I/L STK 22/11/37 GBP</t>
  </si>
  <si>
    <t>UK(GOVT OF) 1.25% I/L STK 22/11/17 GBP</t>
  </si>
  <si>
    <t>UK(GOVT OF) 1.25% IDX-LKD 22/11/27 GBP</t>
  </si>
  <si>
    <t>UK(GOVT OF) 1.25% IDX-LKD GILT 2055 GBP</t>
  </si>
  <si>
    <t>UK(GOVT OF) 1.875% I/L STK 22/11/22 GBP</t>
  </si>
  <si>
    <t>UK(GOVT OF) 2.5% I/L GILT 17/07/24 GBP</t>
  </si>
  <si>
    <t>UK(GOVT OF) 2.5% I/L STK 16/04/20 GBP</t>
  </si>
  <si>
    <t>UK(GOVT OF) 2.5% I/L STK 26/07/16 GBP</t>
  </si>
  <si>
    <t>UK(GOVT OF) 2% I/L STK 26/01/35 GBP0.01</t>
  </si>
  <si>
    <t>UK(GOVT OF) 4.125% I/L STK 22/07/30 GBP</t>
  </si>
  <si>
    <t>UK(GOVT OF) 4.25% STK 7/3/2036 GBP0.01</t>
  </si>
  <si>
    <t>UK(GOVT OF) 4% GILT 22/1/2060 GBP0.01</t>
  </si>
  <si>
    <t>UK(GOVT OF)1.25% I/L STK 22/11/2032</t>
  </si>
  <si>
    <t>ULTRA PETE CORP COM NPV</t>
  </si>
  <si>
    <t>UNICHARM CORP NPV</t>
  </si>
  <si>
    <t>UNILEVER INDONESIA IDR10</t>
  </si>
  <si>
    <t>UNILEVER NV CVA EUR0.16</t>
  </si>
  <si>
    <t>UNILEVER PLC ORD GBP0.031111</t>
  </si>
  <si>
    <t>UNION PAC CORP COM</t>
  </si>
  <si>
    <t>UNITED MEXICAN STATES 6.5 06-10-2021</t>
  </si>
  <si>
    <t>UNITED PARCEL SVC INC CL B</t>
  </si>
  <si>
    <t>UNITED TECHNOLOGIES CORP COM</t>
  </si>
  <si>
    <t>UNITED UTILITIES GROUP ORD GBP0.05</t>
  </si>
  <si>
    <t>UNITEDHEALTH GROUP INC COM</t>
  </si>
  <si>
    <t>UPCB FINANCE 7.625% BDS 15/01/20 EUR'REG</t>
  </si>
  <si>
    <t>URUGUAY(REP OF) 7.625% NTS 21/03/2036 USD</t>
  </si>
  <si>
    <t>UTD O/S BANK NPV</t>
  </si>
  <si>
    <t>VARIAN MEDICAL SYSTEMS INC</t>
  </si>
  <si>
    <t>VERIZON COMMUNICATIONS BNDS 4.75 DUE 02-17-2034 BEO</t>
  </si>
  <si>
    <t>VERIZON COMMUNICATIONS COM</t>
  </si>
  <si>
    <t>VESUVIUS PLC ORD GBP0.10</t>
  </si>
  <si>
    <t>VICTREX ORD GBP0.01</t>
  </si>
  <si>
    <t>VINCI EUR2.50</t>
  </si>
  <si>
    <t>VIRGIN MEDIA SEC F 5.5% BDS 15/1/21</t>
  </si>
  <si>
    <t>VIRIDIAN GROUP FUN 11.125% NTS 04/17 EUR'REGS</t>
  </si>
  <si>
    <t>VISA INC COM CL A STK</t>
  </si>
  <si>
    <t>VODAFONE GROUP 5.9% EMTN 26/11/2032 GBP</t>
  </si>
  <si>
    <t>VODAFONE GROUP ORD USD0.2095238</t>
  </si>
  <si>
    <t>VOLVO AB SER'B'NPV</t>
  </si>
  <si>
    <t>WAL-MART STORES INC COM</t>
  </si>
  <si>
    <t>WALT DISNEY CO</t>
  </si>
  <si>
    <t>WASTE MGMT INC DEL COM STK</t>
  </si>
  <si>
    <t>WATERS CORP COM</t>
  </si>
  <si>
    <t>WEIR GROUP ORD GBP0.125</t>
  </si>
  <si>
    <t>WELLPOINT INC COM</t>
  </si>
  <si>
    <t>WELLS FARGO &amp; CO 4.625% DUE 11-02-2035</t>
  </si>
  <si>
    <t>WESFARMERS LTD NPV</t>
  </si>
  <si>
    <t>WESSEX WTR SERVS 4.0% 24/09/2021</t>
  </si>
  <si>
    <t>WEST JAPAN RAILWAY NPV</t>
  </si>
  <si>
    <t>WESTERN POWER DISTR HLDG 3.875% 17/10/2024</t>
  </si>
  <si>
    <t>WESTERN POWER WEST 5.75% SNR EMTN 16/04/32 GBP</t>
  </si>
  <si>
    <t>WESTFIELD GROUP NPV STAPLED UNITS</t>
  </si>
  <si>
    <t>WESTPAC BKG CORP NPV</t>
  </si>
  <si>
    <t>WILLIAM HILL 4.25% SNR 05/06/20 GBP10000</t>
  </si>
  <si>
    <t>WILLIS GROUP HOLDINGS COM USD0.000115 (NEW)</t>
  </si>
  <si>
    <t>WILMINGTON GROUP ORD GBP0.05</t>
  </si>
  <si>
    <t>WIS ENERGY COM</t>
  </si>
  <si>
    <t>WM MORRISON SUPERMARKETS ORD GBP0.10</t>
  </si>
  <si>
    <t>WOLSELEY ORD GBP0.108030303</t>
  </si>
  <si>
    <t>WOLTERS KLUWER EUR0.12</t>
  </si>
  <si>
    <t>WOODSIDE PETROLEUM NPV</t>
  </si>
  <si>
    <t>WOOLWORTHS HLDGS ZAR0.0015</t>
  </si>
  <si>
    <t>WOOLWORTHS LTD NPV</t>
  </si>
  <si>
    <t>XAAR ORD GBP0.10</t>
  </si>
  <si>
    <t>XCEL ENERGY INC COM</t>
  </si>
  <si>
    <t>XEROX CORP COM</t>
  </si>
  <si>
    <t>XILINX INC COM</t>
  </si>
  <si>
    <t>YAMAHA MOTOR CO NPV</t>
  </si>
  <si>
    <t>YAMATO HOLDINGS NPV</t>
  </si>
  <si>
    <t>YARA INTERNATIONAL NOK1.7</t>
  </si>
  <si>
    <t>YUM BRANDS INC COM</t>
  </si>
  <si>
    <t>ZEON CORPORATION NPV</t>
  </si>
  <si>
    <t>ZIMMER HLDGS INC COM</t>
  </si>
  <si>
    <t>ZURICH FINANCE(UK) 6.625%-VAR GTD MTN PERP GBP</t>
  </si>
  <si>
    <t>ZURICH INSURANCE GROUP AG CHF0.10</t>
  </si>
  <si>
    <t>Ballie Gifford</t>
  </si>
  <si>
    <t>Cantillon</t>
  </si>
  <si>
    <t>Harris</t>
  </si>
  <si>
    <t>Invesco</t>
  </si>
  <si>
    <t>Mondrian</t>
  </si>
  <si>
    <t>Nordea</t>
  </si>
  <si>
    <t>Standard Life</t>
  </si>
  <si>
    <t>Rogge</t>
  </si>
  <si>
    <t>UBS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</si>
</sst>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8">
    <font>
      <sz val="10.0"/>
      <color rgb="FF000000"/>
      <name val="Arial"/>
    </font>
    <font>
      <sz val="10.0"/>
    </font>
    <font/>
    <font>
      <b/>
      <sz val="9.0"/>
    </font>
    <font>
      <u/>
      <color rgb="FF0000FF"/>
    </font>
    <font>
      <u/>
      <sz val="10.0"/>
      <color rgb="FF0000FF"/>
    </font>
    <font>
      <sz val="11.0"/>
    </font>
    <font>
      <b/>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1" numFmtId="0" xfId="0" applyAlignment="1" applyFont="1">
      <alignment vertical="bottom"/>
    </xf>
    <xf borderId="0" fillId="0" fontId="3" numFmtId="164" xfId="0" applyAlignment="1" applyBorder="1" applyFont="1" applyNumberFormat="1">
      <alignment vertical="bottom"/>
    </xf>
    <xf borderId="0" fillId="0" fontId="1" numFmtId="0" xfId="0" applyAlignment="1" applyFont="1">
      <alignment vertical="bottom"/>
    </xf>
    <xf borderId="0" fillId="0" fontId="1" numFmtId="0" xfId="0" applyAlignment="1" applyFont="1">
      <alignment vertical="top"/>
    </xf>
    <xf borderId="0" fillId="0" fontId="4" numFmtId="0" xfId="0" applyAlignment="1" applyFont="1">
      <alignment/>
    </xf>
    <xf borderId="0" fillId="0" fontId="1" numFmtId="3" xfId="0" applyAlignment="1" applyFont="1" applyNumberFormat="1">
      <alignment horizontal="right" vertical="bottom"/>
    </xf>
    <xf borderId="0" fillId="0" fontId="5"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1" numFmtId="164" xfId="0" applyAlignment="1" applyFont="1" applyNumberFormat="1">
      <alignment vertical="top"/>
    </xf>
    <xf borderId="0" fillId="0" fontId="2" numFmtId="4" xfId="0" applyAlignment="1" applyFont="1" applyNumberFormat="1">
      <alignment/>
    </xf>
    <xf borderId="0" fillId="2" fontId="6" numFmtId="0" xfId="0" applyAlignment="1" applyFont="1">
      <alignment vertical="bottom"/>
    </xf>
    <xf borderId="0" fillId="2" fontId="6" numFmtId="4" xfId="0" applyAlignment="1" applyFont="1" applyNumberFormat="1">
      <alignment vertical="bottom"/>
    </xf>
    <xf borderId="0" fillId="0" fontId="2" numFmtId="164" xfId="0" applyAlignment="1" applyFont="1" applyNumberFormat="1">
      <alignment/>
    </xf>
    <xf borderId="0" fillId="0" fontId="2" numFmtId="0" xfId="0" applyFont="1"/>
    <xf borderId="0" fillId="0" fontId="6" numFmtId="164" xfId="0" applyAlignment="1" applyFont="1" applyNumberFormat="1">
      <alignment/>
    </xf>
    <xf borderId="0" fillId="0" fontId="2" numFmtId="164" xfId="0" applyFont="1" applyNumberFormat="1"/>
    <xf borderId="0" fillId="0" fontId="7"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audit-scotland.gov.uk/docs/local/2014/fa_1314_lothian_pension.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2">
      <c r="A2" s="2" t="s">
        <v>3</v>
      </c>
    </row>
    <row r="3">
      <c r="A3" s="2" t="s">
        <v>4</v>
      </c>
    </row>
    <row r="4">
      <c r="A4" s="2" t="s">
        <v>5</v>
      </c>
    </row>
    <row r="5">
      <c r="A5" s="2" t="s">
        <v>6</v>
      </c>
    </row>
    <row r="6">
      <c r="A6" s="2" t="s">
        <v>7</v>
      </c>
    </row>
    <row r="7">
      <c r="A7" s="2" t="s">
        <v>8</v>
      </c>
    </row>
    <row r="8">
      <c r="A8" s="2" t="s">
        <v>9</v>
      </c>
    </row>
    <row r="9">
      <c r="A9" s="2" t="s">
        <v>10</v>
      </c>
    </row>
    <row r="10">
      <c r="A10" s="2" t="s">
        <v>12</v>
      </c>
    </row>
    <row r="11">
      <c r="A11" s="2" t="s">
        <v>14</v>
      </c>
    </row>
    <row r="12">
      <c r="A12" s="2" t="s">
        <v>18</v>
      </c>
    </row>
    <row r="13">
      <c r="A13" s="8" t="s">
        <v>21</v>
      </c>
    </row>
    <row r="15">
      <c r="A15" s="2" t="s">
        <v>26</v>
      </c>
    </row>
    <row r="16">
      <c r="A16" s="2" t="s">
        <v>27</v>
      </c>
    </row>
    <row r="17">
      <c r="A17" s="2" t="s">
        <v>28</v>
      </c>
    </row>
    <row r="18">
      <c r="A18" s="2" t="s">
        <v>29</v>
      </c>
    </row>
    <row r="19">
      <c r="A19" s="2" t="s">
        <v>30</v>
      </c>
    </row>
    <row r="20">
      <c r="A20" s="2" t="s">
        <v>31</v>
      </c>
    </row>
    <row r="21">
      <c r="A21" s="2" t="s">
        <v>32</v>
      </c>
    </row>
    <row r="22">
      <c r="A22" s="2" t="s">
        <v>33</v>
      </c>
    </row>
    <row r="23">
      <c r="A23" s="2" t="s">
        <v>34</v>
      </c>
    </row>
    <row r="24">
      <c r="A24" s="2" t="s">
        <v>35</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78.86"/>
    <col customWidth="1" min="3" max="3" width="21.29"/>
    <col customWidth="1" min="4" max="6" width="25.29"/>
    <col customWidth="1" min="7" max="7" width="22.71"/>
    <col customWidth="1" min="8" max="8" width="23.71"/>
  </cols>
  <sheetData>
    <row r="1" ht="24.0" customHeight="1">
      <c r="A1" s="3" t="s">
        <v>1</v>
      </c>
      <c r="B1" s="3" t="s">
        <v>11</v>
      </c>
      <c r="C1" s="3" t="s">
        <v>13</v>
      </c>
      <c r="D1" s="3" t="s">
        <v>15</v>
      </c>
      <c r="E1" s="3" t="s">
        <v>16</v>
      </c>
      <c r="F1" s="3" t="s">
        <v>17</v>
      </c>
      <c r="G1" s="3" t="s">
        <v>19</v>
      </c>
      <c r="H1" s="5" t="s">
        <v>20</v>
      </c>
    </row>
    <row r="2">
      <c r="A2" s="2" t="s">
        <v>23</v>
      </c>
      <c r="B2" s="7" t="s">
        <v>24</v>
      </c>
      <c r="D2" s="16" t="str">
        <f t="shared" ref="D2:D96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6" t="str">
        <f t="shared" ref="E2:E55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7" t="str">
        <f t="shared" ref="F2:F557" si="3">IF(OR(NOT(D2="0"),NOT(E2="0")),B2,D2)</f>
        <v>0</v>
      </c>
      <c r="G2" s="18" t="str">
        <f t="shared" ref="G2:G557" si="4">IF(F2="0",F2,H2)</f>
        <v>0</v>
      </c>
      <c r="H2" s="19">
        <v>9492880.0</v>
      </c>
      <c r="I2" s="20"/>
    </row>
    <row r="3">
      <c r="A3" s="2" t="s">
        <v>23</v>
      </c>
      <c r="B3" s="7" t="s">
        <v>53</v>
      </c>
      <c r="D3" s="16" t="str">
        <f t="shared" si="1"/>
        <v>0</v>
      </c>
      <c r="E3" s="16" t="str">
        <f t="shared" si="2"/>
        <v>0</v>
      </c>
      <c r="F3" s="17" t="str">
        <f t="shared" si="3"/>
        <v>0</v>
      </c>
      <c r="G3" s="18" t="str">
        <f t="shared" si="4"/>
        <v>0</v>
      </c>
      <c r="H3" s="19">
        <v>3661757.87</v>
      </c>
      <c r="I3" s="20"/>
    </row>
    <row r="4">
      <c r="A4" s="2" t="s">
        <v>23</v>
      </c>
      <c r="B4" s="7" t="s">
        <v>54</v>
      </c>
      <c r="D4" s="16" t="str">
        <f t="shared" si="1"/>
        <v>0</v>
      </c>
      <c r="E4" s="16" t="str">
        <f t="shared" si="2"/>
        <v>0</v>
      </c>
      <c r="F4" s="17" t="str">
        <f t="shared" si="3"/>
        <v>0</v>
      </c>
      <c r="G4" s="18" t="str">
        <f t="shared" si="4"/>
        <v>0</v>
      </c>
      <c r="H4" s="19">
        <v>878781.43</v>
      </c>
      <c r="I4" s="20"/>
    </row>
    <row r="5">
      <c r="A5" s="2" t="s">
        <v>23</v>
      </c>
      <c r="B5" s="7" t="s">
        <v>55</v>
      </c>
      <c r="D5" s="16" t="str">
        <f t="shared" si="1"/>
        <v>0</v>
      </c>
      <c r="E5" s="16" t="str">
        <f t="shared" si="2"/>
        <v>0</v>
      </c>
      <c r="F5" s="17" t="str">
        <f t="shared" si="3"/>
        <v>0</v>
      </c>
      <c r="G5" s="18" t="str">
        <f t="shared" si="4"/>
        <v>0</v>
      </c>
      <c r="H5" s="19">
        <v>2594490.03</v>
      </c>
      <c r="I5" s="20"/>
    </row>
    <row r="6">
      <c r="A6" s="2" t="s">
        <v>23</v>
      </c>
      <c r="B6" s="7" t="s">
        <v>56</v>
      </c>
      <c r="D6" s="16" t="str">
        <f t="shared" si="1"/>
        <v>0</v>
      </c>
      <c r="E6" s="16" t="str">
        <f t="shared" si="2"/>
        <v>0</v>
      </c>
      <c r="F6" s="17" t="str">
        <f t="shared" si="3"/>
        <v>0</v>
      </c>
      <c r="G6" s="18" t="str">
        <f t="shared" si="4"/>
        <v>0</v>
      </c>
      <c r="H6" s="19">
        <v>784663.6</v>
      </c>
      <c r="I6" s="20"/>
    </row>
    <row r="7">
      <c r="A7" s="2" t="s">
        <v>23</v>
      </c>
      <c r="B7" s="7" t="s">
        <v>57</v>
      </c>
      <c r="D7" s="16" t="str">
        <f t="shared" si="1"/>
        <v>0</v>
      </c>
      <c r="E7" s="16" t="str">
        <f t="shared" si="2"/>
        <v>0</v>
      </c>
      <c r="F7" s="17" t="str">
        <f t="shared" si="3"/>
        <v>0</v>
      </c>
      <c r="G7" s="18" t="str">
        <f t="shared" si="4"/>
        <v>0</v>
      </c>
      <c r="H7" s="19">
        <v>402905.6</v>
      </c>
      <c r="I7" s="20"/>
    </row>
    <row r="8">
      <c r="A8" s="2" t="s">
        <v>23</v>
      </c>
      <c r="B8" s="7" t="s">
        <v>58</v>
      </c>
      <c r="D8" s="16" t="str">
        <f t="shared" si="1"/>
        <v>0</v>
      </c>
      <c r="E8" s="16" t="str">
        <f t="shared" si="2"/>
        <v>0</v>
      </c>
      <c r="F8" s="17" t="str">
        <f t="shared" si="3"/>
        <v>0</v>
      </c>
      <c r="G8" s="18" t="str">
        <f t="shared" si="4"/>
        <v>0</v>
      </c>
      <c r="H8" s="19">
        <v>6485094.76</v>
      </c>
      <c r="I8" s="20"/>
    </row>
    <row r="9">
      <c r="A9" s="2" t="s">
        <v>23</v>
      </c>
      <c r="B9" s="7" t="s">
        <v>59</v>
      </c>
      <c r="D9" s="16" t="str">
        <f t="shared" si="1"/>
        <v>0</v>
      </c>
      <c r="E9" s="16" t="str">
        <f t="shared" si="2"/>
        <v>0</v>
      </c>
      <c r="F9" s="17" t="str">
        <f t="shared" si="3"/>
        <v>0</v>
      </c>
      <c r="G9" s="18" t="str">
        <f t="shared" si="4"/>
        <v>0</v>
      </c>
      <c r="H9" s="19">
        <v>5715095.48</v>
      </c>
      <c r="I9" s="20"/>
    </row>
    <row r="10">
      <c r="A10" s="2" t="s">
        <v>23</v>
      </c>
      <c r="B10" s="7" t="s">
        <v>60</v>
      </c>
      <c r="D10" s="16" t="str">
        <f t="shared" si="1"/>
        <v>0</v>
      </c>
      <c r="E10" s="16" t="str">
        <f t="shared" si="2"/>
        <v>0</v>
      </c>
      <c r="F10" s="17" t="str">
        <f t="shared" si="3"/>
        <v>0</v>
      </c>
      <c r="G10" s="18" t="str">
        <f t="shared" si="4"/>
        <v>0</v>
      </c>
      <c r="H10" s="19">
        <v>1442893.47</v>
      </c>
      <c r="I10" s="20"/>
    </row>
    <row r="11">
      <c r="A11" s="2" t="s">
        <v>23</v>
      </c>
      <c r="B11" s="7" t="s">
        <v>61</v>
      </c>
      <c r="D11" s="16" t="str">
        <f t="shared" si="1"/>
        <v>0</v>
      </c>
      <c r="E11" s="16" t="str">
        <f t="shared" si="2"/>
        <v>0</v>
      </c>
      <c r="F11" s="17" t="str">
        <f t="shared" si="3"/>
        <v>0</v>
      </c>
      <c r="G11" s="18" t="str">
        <f t="shared" si="4"/>
        <v>0</v>
      </c>
      <c r="H11" s="19">
        <v>2937278.44</v>
      </c>
      <c r="I11" s="20"/>
    </row>
    <row r="12">
      <c r="A12" s="2" t="s">
        <v>23</v>
      </c>
      <c r="B12" s="7" t="s">
        <v>62</v>
      </c>
      <c r="D12" s="16" t="str">
        <f t="shared" si="1"/>
        <v>0</v>
      </c>
      <c r="E12" s="16" t="str">
        <f t="shared" si="2"/>
        <v>0</v>
      </c>
      <c r="F12" s="17" t="str">
        <f t="shared" si="3"/>
        <v>0</v>
      </c>
      <c r="G12" s="18" t="str">
        <f t="shared" si="4"/>
        <v>0</v>
      </c>
      <c r="H12" s="19">
        <v>1425631.26</v>
      </c>
      <c r="I12" s="20"/>
    </row>
    <row r="13">
      <c r="A13" s="2" t="s">
        <v>23</v>
      </c>
      <c r="B13" s="7" t="s">
        <v>63</v>
      </c>
      <c r="D13" s="16" t="str">
        <f t="shared" si="1"/>
        <v>0</v>
      </c>
      <c r="E13" s="16" t="str">
        <f t="shared" si="2"/>
        <v>0</v>
      </c>
      <c r="F13" s="17" t="str">
        <f t="shared" si="3"/>
        <v>0</v>
      </c>
      <c r="G13" s="18" t="str">
        <f t="shared" si="4"/>
        <v>0</v>
      </c>
      <c r="H13" s="19">
        <v>2314397.49</v>
      </c>
      <c r="I13" s="20"/>
    </row>
    <row r="14">
      <c r="A14" s="2" t="s">
        <v>23</v>
      </c>
      <c r="B14" s="7" t="s">
        <v>64</v>
      </c>
      <c r="D14" s="16" t="str">
        <f t="shared" si="1"/>
        <v>0</v>
      </c>
      <c r="E14" s="16" t="str">
        <f t="shared" si="2"/>
        <v>0</v>
      </c>
      <c r="F14" s="17" t="str">
        <f t="shared" si="3"/>
        <v>0</v>
      </c>
      <c r="G14" s="18" t="str">
        <f t="shared" si="4"/>
        <v>0</v>
      </c>
      <c r="H14" s="19">
        <v>4996078.97</v>
      </c>
      <c r="I14" s="20"/>
    </row>
    <row r="15">
      <c r="A15" s="2" t="s">
        <v>23</v>
      </c>
      <c r="B15" s="7" t="s">
        <v>65</v>
      </c>
      <c r="D15" s="16" t="str">
        <f t="shared" si="1"/>
        <v>0</v>
      </c>
      <c r="E15" s="16" t="str">
        <f t="shared" si="2"/>
        <v>0</v>
      </c>
      <c r="F15" s="17" t="str">
        <f t="shared" si="3"/>
        <v>0</v>
      </c>
      <c r="G15" s="18" t="str">
        <f t="shared" si="4"/>
        <v>0</v>
      </c>
      <c r="H15" s="19">
        <v>1686927.84</v>
      </c>
      <c r="I15" s="20"/>
    </row>
    <row r="16">
      <c r="A16" s="2" t="s">
        <v>23</v>
      </c>
      <c r="B16" s="7" t="s">
        <v>66</v>
      </c>
      <c r="D16" s="16" t="str">
        <f t="shared" si="1"/>
        <v>0</v>
      </c>
      <c r="E16" s="16" t="str">
        <f t="shared" si="2"/>
        <v>0</v>
      </c>
      <c r="F16" s="17" t="str">
        <f t="shared" si="3"/>
        <v>0</v>
      </c>
      <c r="G16" s="18" t="str">
        <f t="shared" si="4"/>
        <v>0</v>
      </c>
      <c r="H16" s="19">
        <v>5004744.33</v>
      </c>
      <c r="I16" s="20"/>
    </row>
    <row r="17">
      <c r="A17" s="2" t="s">
        <v>23</v>
      </c>
      <c r="B17" s="7" t="s">
        <v>67</v>
      </c>
      <c r="D17" s="16" t="str">
        <f t="shared" si="1"/>
        <v>0</v>
      </c>
      <c r="E17" s="16" t="str">
        <f t="shared" si="2"/>
        <v>0</v>
      </c>
      <c r="F17" s="17" t="str">
        <f t="shared" si="3"/>
        <v>0</v>
      </c>
      <c r="G17" s="18" t="str">
        <f t="shared" si="4"/>
        <v>0</v>
      </c>
      <c r="H17" s="19">
        <v>9215624.94</v>
      </c>
      <c r="I17" s="20"/>
    </row>
    <row r="18">
      <c r="A18" s="2" t="s">
        <v>23</v>
      </c>
      <c r="B18" s="7" t="s">
        <v>68</v>
      </c>
      <c r="D18" s="16" t="str">
        <f t="shared" si="1"/>
        <v>0</v>
      </c>
      <c r="E18" s="16" t="str">
        <f t="shared" si="2"/>
        <v>0</v>
      </c>
      <c r="F18" s="17" t="str">
        <f t="shared" si="3"/>
        <v>0</v>
      </c>
      <c r="G18" s="18" t="str">
        <f t="shared" si="4"/>
        <v>0</v>
      </c>
      <c r="H18" s="19">
        <v>2289170.36</v>
      </c>
      <c r="I18" s="20"/>
    </row>
    <row r="19">
      <c r="A19" s="2" t="s">
        <v>23</v>
      </c>
      <c r="B19" s="7" t="s">
        <v>69</v>
      </c>
      <c r="D19" s="16" t="str">
        <f t="shared" si="1"/>
        <v>0</v>
      </c>
      <c r="E19" s="16" t="str">
        <f t="shared" si="2"/>
        <v>0</v>
      </c>
      <c r="F19" s="17" t="str">
        <f t="shared" si="3"/>
        <v>0</v>
      </c>
      <c r="G19" s="18" t="str">
        <f t="shared" si="4"/>
        <v>0</v>
      </c>
      <c r="H19" s="19">
        <v>1533921.87</v>
      </c>
      <c r="I19" s="20"/>
    </row>
    <row r="20">
      <c r="A20" s="2" t="s">
        <v>23</v>
      </c>
      <c r="B20" s="7" t="s">
        <v>70</v>
      </c>
      <c r="D20" s="16" t="str">
        <f t="shared" si="1"/>
        <v>0</v>
      </c>
      <c r="E20" s="16" t="str">
        <f t="shared" si="2"/>
        <v>0</v>
      </c>
      <c r="F20" s="17" t="str">
        <f t="shared" si="3"/>
        <v>0</v>
      </c>
      <c r="G20" s="18" t="str">
        <f t="shared" si="4"/>
        <v>0</v>
      </c>
      <c r="H20" s="19">
        <v>2057921.48</v>
      </c>
      <c r="I20" s="20"/>
    </row>
    <row r="21">
      <c r="A21" s="2" t="s">
        <v>23</v>
      </c>
      <c r="B21" s="7" t="s">
        <v>71</v>
      </c>
      <c r="D21" s="16" t="str">
        <f t="shared" si="1"/>
        <v>0</v>
      </c>
      <c r="E21" s="16" t="str">
        <f t="shared" si="2"/>
        <v>0</v>
      </c>
      <c r="F21" s="17" t="str">
        <f t="shared" si="3"/>
        <v>0</v>
      </c>
      <c r="G21" s="18" t="str">
        <f t="shared" si="4"/>
        <v>0</v>
      </c>
      <c r="H21" s="19">
        <v>1999831.93</v>
      </c>
      <c r="I21" s="20"/>
    </row>
    <row r="22">
      <c r="A22" s="2" t="s">
        <v>23</v>
      </c>
      <c r="B22" s="7" t="s">
        <v>72</v>
      </c>
      <c r="D22" s="16" t="str">
        <f t="shared" si="1"/>
        <v>0</v>
      </c>
      <c r="E22" s="16" t="str">
        <f t="shared" si="2"/>
        <v>0</v>
      </c>
      <c r="F22" s="17" t="str">
        <f t="shared" si="3"/>
        <v>0</v>
      </c>
      <c r="G22" s="18" t="str">
        <f t="shared" si="4"/>
        <v>0</v>
      </c>
      <c r="H22" s="19">
        <v>908816.79</v>
      </c>
      <c r="I22" s="20"/>
    </row>
    <row r="23">
      <c r="A23" s="2" t="s">
        <v>23</v>
      </c>
      <c r="B23" s="7" t="s">
        <v>73</v>
      </c>
      <c r="D23" s="16" t="str">
        <f t="shared" si="1"/>
        <v>0</v>
      </c>
      <c r="E23" s="16" t="str">
        <f t="shared" si="2"/>
        <v>0</v>
      </c>
      <c r="F23" s="17" t="str">
        <f t="shared" si="3"/>
        <v>0</v>
      </c>
      <c r="G23" s="18" t="str">
        <f t="shared" si="4"/>
        <v>0</v>
      </c>
      <c r="H23" s="19">
        <v>4543226.23</v>
      </c>
      <c r="I23" s="20"/>
    </row>
    <row r="24">
      <c r="A24" s="2" t="s">
        <v>23</v>
      </c>
      <c r="B24" s="7" t="s">
        <v>74</v>
      </c>
      <c r="D24" s="16" t="str">
        <f t="shared" si="1"/>
        <v>0</v>
      </c>
      <c r="E24" s="16" t="str">
        <f t="shared" si="2"/>
        <v>0</v>
      </c>
      <c r="F24" s="17" t="str">
        <f t="shared" si="3"/>
        <v>0</v>
      </c>
      <c r="G24" s="18" t="str">
        <f t="shared" si="4"/>
        <v>0</v>
      </c>
      <c r="H24" s="19">
        <v>2358067.22</v>
      </c>
      <c r="I24" s="20"/>
    </row>
    <row r="25">
      <c r="A25" s="2" t="s">
        <v>23</v>
      </c>
      <c r="B25" s="7" t="s">
        <v>75</v>
      </c>
      <c r="D25" s="16" t="str">
        <f t="shared" si="1"/>
        <v>Gazprom</v>
      </c>
      <c r="E25" s="16" t="str">
        <f t="shared" si="2"/>
        <v>0</v>
      </c>
      <c r="F25" s="17" t="str">
        <f t="shared" si="3"/>
        <v>ADR OAO GAZPROM LEVEL 1 ADR</v>
      </c>
      <c r="G25" s="18">
        <f t="shared" si="4"/>
        <v>56740.18</v>
      </c>
      <c r="H25" s="19">
        <v>56740.18</v>
      </c>
      <c r="I25" s="20"/>
    </row>
    <row r="26">
      <c r="A26" s="2" t="s">
        <v>23</v>
      </c>
      <c r="B26" s="7" t="s">
        <v>76</v>
      </c>
      <c r="D26" s="16" t="str">
        <f t="shared" si="1"/>
        <v>0</v>
      </c>
      <c r="E26" s="16" t="str">
        <f t="shared" si="2"/>
        <v>0</v>
      </c>
      <c r="F26" s="17" t="str">
        <f t="shared" si="3"/>
        <v>0</v>
      </c>
      <c r="G26" s="18" t="str">
        <f t="shared" si="4"/>
        <v>0</v>
      </c>
      <c r="H26" s="19">
        <v>2505140.36</v>
      </c>
      <c r="I26" s="20"/>
    </row>
    <row r="27">
      <c r="A27" s="2" t="s">
        <v>23</v>
      </c>
      <c r="B27" s="7" t="s">
        <v>77</v>
      </c>
      <c r="D27" s="16" t="str">
        <f t="shared" si="1"/>
        <v>0</v>
      </c>
      <c r="E27" s="16" t="str">
        <f t="shared" si="2"/>
        <v>0</v>
      </c>
      <c r="F27" s="17" t="str">
        <f t="shared" si="3"/>
        <v>0</v>
      </c>
      <c r="G27" s="18" t="str">
        <f t="shared" si="4"/>
        <v>0</v>
      </c>
      <c r="H27" s="19">
        <v>4773167.59</v>
      </c>
      <c r="I27" s="20"/>
    </row>
    <row r="28">
      <c r="A28" s="2" t="s">
        <v>23</v>
      </c>
      <c r="B28" s="7" t="s">
        <v>78</v>
      </c>
      <c r="D28" s="16" t="str">
        <f t="shared" si="1"/>
        <v>0</v>
      </c>
      <c r="E28" s="16" t="str">
        <f t="shared" si="2"/>
        <v>0</v>
      </c>
      <c r="F28" s="17" t="str">
        <f t="shared" si="3"/>
        <v>0</v>
      </c>
      <c r="G28" s="18" t="str">
        <f t="shared" si="4"/>
        <v>0</v>
      </c>
      <c r="H28" s="19">
        <v>937019.11</v>
      </c>
      <c r="I28" s="20"/>
    </row>
    <row r="29">
      <c r="A29" s="2" t="s">
        <v>23</v>
      </c>
      <c r="B29" s="7" t="s">
        <v>79</v>
      </c>
      <c r="D29" s="16" t="str">
        <f t="shared" si="1"/>
        <v>0</v>
      </c>
      <c r="E29" s="16" t="str">
        <f t="shared" si="2"/>
        <v>0</v>
      </c>
      <c r="F29" s="17" t="str">
        <f t="shared" si="3"/>
        <v>0</v>
      </c>
      <c r="G29" s="18" t="str">
        <f t="shared" si="4"/>
        <v>0</v>
      </c>
      <c r="H29" s="19">
        <v>528429.32</v>
      </c>
      <c r="I29" s="20"/>
    </row>
    <row r="30">
      <c r="A30" s="2" t="s">
        <v>23</v>
      </c>
      <c r="B30" s="7" t="s">
        <v>80</v>
      </c>
      <c r="D30" s="16" t="str">
        <f t="shared" si="1"/>
        <v>0</v>
      </c>
      <c r="E30" s="16" t="str">
        <f t="shared" si="2"/>
        <v>0</v>
      </c>
      <c r="F30" s="17" t="str">
        <f t="shared" si="3"/>
        <v>0</v>
      </c>
      <c r="G30" s="18" t="str">
        <f t="shared" si="4"/>
        <v>0</v>
      </c>
      <c r="H30" s="19">
        <v>5362075.08</v>
      </c>
      <c r="I30" s="20"/>
    </row>
    <row r="31">
      <c r="A31" s="2" t="s">
        <v>23</v>
      </c>
      <c r="B31" s="7" t="s">
        <v>81</v>
      </c>
      <c r="D31" s="16" t="str">
        <f t="shared" si="1"/>
        <v>0</v>
      </c>
      <c r="E31" s="16" t="str">
        <f t="shared" si="2"/>
        <v>0</v>
      </c>
      <c r="F31" s="17" t="str">
        <f t="shared" si="3"/>
        <v>0</v>
      </c>
      <c r="G31" s="18" t="str">
        <f t="shared" si="4"/>
        <v>0</v>
      </c>
      <c r="H31" s="19">
        <v>669372.42</v>
      </c>
      <c r="I31" s="20"/>
    </row>
    <row r="32">
      <c r="A32" s="2" t="s">
        <v>23</v>
      </c>
      <c r="B32" s="7" t="s">
        <v>82</v>
      </c>
      <c r="D32" s="16" t="str">
        <f t="shared" si="1"/>
        <v>0</v>
      </c>
      <c r="E32" s="16" t="str">
        <f t="shared" si="2"/>
        <v>0</v>
      </c>
      <c r="F32" s="17" t="str">
        <f t="shared" si="3"/>
        <v>0</v>
      </c>
      <c r="G32" s="18" t="str">
        <f t="shared" si="4"/>
        <v>0</v>
      </c>
      <c r="H32" s="19">
        <v>359195.0</v>
      </c>
      <c r="I32" s="20"/>
    </row>
    <row r="33">
      <c r="A33" s="2" t="s">
        <v>23</v>
      </c>
      <c r="B33" s="7" t="s">
        <v>83</v>
      </c>
      <c r="D33" s="16" t="str">
        <f t="shared" si="1"/>
        <v>0</v>
      </c>
      <c r="E33" s="16" t="str">
        <f t="shared" si="2"/>
        <v>0</v>
      </c>
      <c r="F33" s="17" t="str">
        <f t="shared" si="3"/>
        <v>0</v>
      </c>
      <c r="G33" s="18" t="str">
        <f t="shared" si="4"/>
        <v>0</v>
      </c>
      <c r="H33" s="19">
        <v>601250.0</v>
      </c>
      <c r="I33" s="20"/>
    </row>
    <row r="34">
      <c r="A34" s="2" t="s">
        <v>23</v>
      </c>
      <c r="B34" s="7" t="s">
        <v>84</v>
      </c>
      <c r="D34" s="16" t="str">
        <f t="shared" si="1"/>
        <v>0</v>
      </c>
      <c r="E34" s="16" t="str">
        <f t="shared" si="2"/>
        <v>0</v>
      </c>
      <c r="F34" s="17" t="str">
        <f t="shared" si="3"/>
        <v>0</v>
      </c>
      <c r="G34" s="18" t="str">
        <f t="shared" si="4"/>
        <v>0</v>
      </c>
      <c r="H34" s="19">
        <v>383581.7</v>
      </c>
      <c r="I34" s="20"/>
    </row>
    <row r="35">
      <c r="A35" s="2" t="s">
        <v>23</v>
      </c>
      <c r="B35" s="7" t="s">
        <v>85</v>
      </c>
      <c r="D35" s="16" t="str">
        <f t="shared" si="1"/>
        <v>0</v>
      </c>
      <c r="E35" s="16" t="str">
        <f t="shared" si="2"/>
        <v>0</v>
      </c>
      <c r="F35" s="17" t="str">
        <f t="shared" si="3"/>
        <v>0</v>
      </c>
      <c r="G35" s="18" t="str">
        <f t="shared" si="4"/>
        <v>0</v>
      </c>
      <c r="H35" s="19">
        <v>3101520.15</v>
      </c>
      <c r="I35" s="20"/>
    </row>
    <row r="36">
      <c r="A36" s="2" t="s">
        <v>23</v>
      </c>
      <c r="B36" s="7" t="s">
        <v>86</v>
      </c>
      <c r="D36" s="16" t="str">
        <f t="shared" si="1"/>
        <v>0</v>
      </c>
      <c r="E36" s="16" t="str">
        <f t="shared" si="2"/>
        <v>0</v>
      </c>
      <c r="F36" s="17" t="str">
        <f t="shared" si="3"/>
        <v>0</v>
      </c>
      <c r="G36" s="18" t="str">
        <f t="shared" si="4"/>
        <v>0</v>
      </c>
      <c r="H36" s="19">
        <v>2352743.69</v>
      </c>
      <c r="I36" s="20"/>
    </row>
    <row r="37">
      <c r="A37" s="2" t="s">
        <v>23</v>
      </c>
      <c r="B37" s="7" t="s">
        <v>87</v>
      </c>
      <c r="D37" s="16" t="str">
        <f t="shared" si="1"/>
        <v>0</v>
      </c>
      <c r="E37" s="16" t="str">
        <f t="shared" si="2"/>
        <v>0</v>
      </c>
      <c r="F37" s="17" t="str">
        <f t="shared" si="3"/>
        <v>0</v>
      </c>
      <c r="G37" s="18" t="str">
        <f t="shared" si="4"/>
        <v>0</v>
      </c>
      <c r="H37" s="19">
        <v>2101903.65</v>
      </c>
      <c r="I37" s="20"/>
    </row>
    <row r="38">
      <c r="A38" s="2" t="s">
        <v>23</v>
      </c>
      <c r="B38" s="7" t="s">
        <v>88</v>
      </c>
      <c r="D38" s="16" t="str">
        <f t="shared" si="1"/>
        <v>0</v>
      </c>
      <c r="E38" s="16" t="str">
        <f t="shared" si="2"/>
        <v>0</v>
      </c>
      <c r="F38" s="17" t="str">
        <f t="shared" si="3"/>
        <v>0</v>
      </c>
      <c r="G38" s="18" t="str">
        <f t="shared" si="4"/>
        <v>0</v>
      </c>
      <c r="H38" s="19">
        <v>3542287.02</v>
      </c>
      <c r="I38" s="20"/>
    </row>
    <row r="39">
      <c r="A39" s="2" t="s">
        <v>23</v>
      </c>
      <c r="B39" s="7" t="s">
        <v>89</v>
      </c>
      <c r="D39" s="16" t="str">
        <f t="shared" si="1"/>
        <v>0</v>
      </c>
      <c r="E39" s="16" t="str">
        <f t="shared" si="2"/>
        <v>0</v>
      </c>
      <c r="F39" s="17" t="str">
        <f t="shared" si="3"/>
        <v>0</v>
      </c>
      <c r="G39" s="18" t="str">
        <f t="shared" si="4"/>
        <v>0</v>
      </c>
      <c r="H39" s="19">
        <v>6076444.69</v>
      </c>
      <c r="I39" s="20"/>
    </row>
    <row r="40">
      <c r="A40" s="2" t="s">
        <v>23</v>
      </c>
      <c r="B40" s="7" t="s">
        <v>90</v>
      </c>
      <c r="D40" s="16" t="str">
        <f t="shared" si="1"/>
        <v>0</v>
      </c>
      <c r="E40" s="16" t="str">
        <f t="shared" si="2"/>
        <v>0</v>
      </c>
      <c r="F40" s="17" t="str">
        <f t="shared" si="3"/>
        <v>0</v>
      </c>
      <c r="G40" s="18" t="str">
        <f t="shared" si="4"/>
        <v>0</v>
      </c>
      <c r="H40" s="19">
        <v>2086378.23</v>
      </c>
      <c r="I40" s="20"/>
    </row>
    <row r="41">
      <c r="A41" s="2" t="s">
        <v>23</v>
      </c>
      <c r="B41" s="7" t="s">
        <v>91</v>
      </c>
      <c r="D41" s="16" t="str">
        <f t="shared" si="1"/>
        <v>0</v>
      </c>
      <c r="E41" s="16" t="str">
        <f t="shared" si="2"/>
        <v>0</v>
      </c>
      <c r="F41" s="17" t="str">
        <f t="shared" si="3"/>
        <v>0</v>
      </c>
      <c r="G41" s="18" t="str">
        <f t="shared" si="4"/>
        <v>0</v>
      </c>
      <c r="H41" s="19">
        <v>2675487.47</v>
      </c>
      <c r="I41" s="20"/>
    </row>
    <row r="42">
      <c r="A42" s="2" t="s">
        <v>23</v>
      </c>
      <c r="B42" s="7" t="s">
        <v>92</v>
      </c>
      <c r="D42" s="16" t="str">
        <f t="shared" si="1"/>
        <v>0</v>
      </c>
      <c r="E42" s="16" t="str">
        <f t="shared" si="2"/>
        <v>AGL</v>
      </c>
      <c r="F42" s="17" t="str">
        <f t="shared" si="3"/>
        <v>AGL ENERGY LTD NPV</v>
      </c>
      <c r="G42" s="18">
        <f t="shared" si="4"/>
        <v>4396462.71</v>
      </c>
      <c r="H42" s="19">
        <v>4396462.71</v>
      </c>
      <c r="I42" s="20"/>
    </row>
    <row r="43">
      <c r="A43" s="2" t="s">
        <v>23</v>
      </c>
      <c r="B43" s="7" t="s">
        <v>93</v>
      </c>
      <c r="D43" s="16" t="str">
        <f t="shared" si="1"/>
        <v>0</v>
      </c>
      <c r="E43" s="16" t="str">
        <f t="shared" si="2"/>
        <v>AGL</v>
      </c>
      <c r="F43" s="17" t="str">
        <f t="shared" si="3"/>
        <v>AGL RES INC COM</v>
      </c>
      <c r="G43" s="18">
        <f t="shared" si="4"/>
        <v>3778050.94</v>
      </c>
      <c r="H43" s="19">
        <v>3778050.94</v>
      </c>
      <c r="I43" s="20"/>
    </row>
    <row r="44">
      <c r="A44" s="2" t="s">
        <v>23</v>
      </c>
      <c r="B44" s="7" t="s">
        <v>94</v>
      </c>
      <c r="D44" s="16" t="str">
        <f t="shared" si="1"/>
        <v>0</v>
      </c>
      <c r="E44" s="16" t="str">
        <f t="shared" si="2"/>
        <v>0</v>
      </c>
      <c r="F44" s="17" t="str">
        <f t="shared" si="3"/>
        <v>0</v>
      </c>
      <c r="G44" s="18" t="str">
        <f t="shared" si="4"/>
        <v>0</v>
      </c>
      <c r="H44" s="19">
        <v>1429233.15</v>
      </c>
      <c r="I44" s="20"/>
    </row>
    <row r="45">
      <c r="A45" s="2" t="s">
        <v>23</v>
      </c>
      <c r="B45" s="7" t="s">
        <v>95</v>
      </c>
      <c r="D45" s="16" t="str">
        <f t="shared" si="1"/>
        <v>0</v>
      </c>
      <c r="E45" s="16" t="str">
        <f t="shared" si="2"/>
        <v>0</v>
      </c>
      <c r="F45" s="17" t="str">
        <f t="shared" si="3"/>
        <v>0</v>
      </c>
      <c r="G45" s="18" t="str">
        <f t="shared" si="4"/>
        <v>0</v>
      </c>
      <c r="H45" s="19">
        <v>4283975.26</v>
      </c>
      <c r="I45" s="20"/>
    </row>
    <row r="46">
      <c r="A46" s="2" t="s">
        <v>23</v>
      </c>
      <c r="B46" s="7" t="s">
        <v>96</v>
      </c>
      <c r="D46" s="16" t="str">
        <f t="shared" si="1"/>
        <v>0</v>
      </c>
      <c r="E46" s="16" t="str">
        <f t="shared" si="2"/>
        <v>0</v>
      </c>
      <c r="F46" s="17" t="str">
        <f t="shared" si="3"/>
        <v>0</v>
      </c>
      <c r="G46" s="18" t="str">
        <f t="shared" si="4"/>
        <v>0</v>
      </c>
      <c r="H46" s="19">
        <v>3614355.72</v>
      </c>
      <c r="I46" s="20"/>
    </row>
    <row r="47">
      <c r="A47" s="2" t="s">
        <v>23</v>
      </c>
      <c r="B47" s="7" t="s">
        <v>97</v>
      </c>
      <c r="D47" s="16" t="str">
        <f t="shared" si="1"/>
        <v>0</v>
      </c>
      <c r="E47" s="16" t="str">
        <f t="shared" si="2"/>
        <v>0</v>
      </c>
      <c r="F47" s="17" t="str">
        <f t="shared" si="3"/>
        <v>0</v>
      </c>
      <c r="G47" s="18" t="str">
        <f t="shared" si="4"/>
        <v>0</v>
      </c>
      <c r="H47" s="19">
        <v>1187665.13</v>
      </c>
      <c r="I47" s="20"/>
    </row>
    <row r="48">
      <c r="A48" s="2" t="s">
        <v>23</v>
      </c>
      <c r="B48" s="7" t="s">
        <v>98</v>
      </c>
      <c r="D48" s="16" t="str">
        <f t="shared" si="1"/>
        <v>0</v>
      </c>
      <c r="E48" s="16" t="str">
        <f t="shared" si="2"/>
        <v>0</v>
      </c>
      <c r="F48" s="17" t="str">
        <f t="shared" si="3"/>
        <v>0</v>
      </c>
      <c r="G48" s="18" t="str">
        <f t="shared" si="4"/>
        <v>0</v>
      </c>
      <c r="H48" s="19">
        <v>635718.04</v>
      </c>
      <c r="I48" s="20"/>
    </row>
    <row r="49">
      <c r="A49" s="2" t="s">
        <v>23</v>
      </c>
      <c r="B49" s="7" t="s">
        <v>99</v>
      </c>
      <c r="D49" s="16" t="str">
        <f t="shared" si="1"/>
        <v>0</v>
      </c>
      <c r="E49" s="16" t="str">
        <f t="shared" si="2"/>
        <v>0</v>
      </c>
      <c r="F49" s="17" t="str">
        <f t="shared" si="3"/>
        <v>0</v>
      </c>
      <c r="G49" s="18" t="str">
        <f t="shared" si="4"/>
        <v>0</v>
      </c>
      <c r="H49" s="19">
        <v>4069372.04</v>
      </c>
      <c r="I49" s="20"/>
    </row>
    <row r="50">
      <c r="A50" s="2" t="s">
        <v>23</v>
      </c>
      <c r="B50" s="7" t="s">
        <v>100</v>
      </c>
      <c r="D50" s="16" t="str">
        <f t="shared" si="1"/>
        <v>0</v>
      </c>
      <c r="E50" s="16" t="str">
        <f t="shared" si="2"/>
        <v>0</v>
      </c>
      <c r="F50" s="17" t="str">
        <f t="shared" si="3"/>
        <v>0</v>
      </c>
      <c r="G50" s="18" t="str">
        <f t="shared" si="4"/>
        <v>0</v>
      </c>
      <c r="H50" s="19">
        <v>3965063.49</v>
      </c>
      <c r="I50" s="20"/>
    </row>
    <row r="51">
      <c r="A51" s="2" t="s">
        <v>23</v>
      </c>
      <c r="B51" s="7" t="s">
        <v>101</v>
      </c>
      <c r="D51" s="16" t="str">
        <f t="shared" si="1"/>
        <v>0</v>
      </c>
      <c r="E51" s="16" t="str">
        <f t="shared" si="2"/>
        <v>0</v>
      </c>
      <c r="F51" s="17" t="str">
        <f t="shared" si="3"/>
        <v>0</v>
      </c>
      <c r="G51" s="18" t="str">
        <f t="shared" si="4"/>
        <v>0</v>
      </c>
      <c r="H51" s="19">
        <v>3990695.26</v>
      </c>
      <c r="I51" s="20"/>
    </row>
    <row r="52">
      <c r="A52" s="2" t="s">
        <v>23</v>
      </c>
      <c r="B52" s="7" t="s">
        <v>102</v>
      </c>
      <c r="D52" s="16" t="str">
        <f t="shared" si="1"/>
        <v>0</v>
      </c>
      <c r="E52" s="16" t="str">
        <f t="shared" si="2"/>
        <v>0</v>
      </c>
      <c r="F52" s="17" t="str">
        <f t="shared" si="3"/>
        <v>0</v>
      </c>
      <c r="G52" s="18" t="str">
        <f t="shared" si="4"/>
        <v>0</v>
      </c>
      <c r="H52" s="19">
        <v>2584983.9</v>
      </c>
      <c r="I52" s="20"/>
    </row>
    <row r="53">
      <c r="A53" s="2" t="s">
        <v>23</v>
      </c>
      <c r="B53" s="7" t="s">
        <v>103</v>
      </c>
      <c r="D53" s="16" t="str">
        <f t="shared" si="1"/>
        <v>0</v>
      </c>
      <c r="E53" s="16" t="str">
        <f t="shared" si="2"/>
        <v>0</v>
      </c>
      <c r="F53" s="17" t="str">
        <f t="shared" si="3"/>
        <v>0</v>
      </c>
      <c r="G53" s="18" t="str">
        <f t="shared" si="4"/>
        <v>0</v>
      </c>
      <c r="H53" s="19">
        <v>391311.5</v>
      </c>
      <c r="I53" s="20"/>
    </row>
    <row r="54">
      <c r="A54" s="2" t="s">
        <v>23</v>
      </c>
      <c r="B54" s="7" t="s">
        <v>104</v>
      </c>
      <c r="D54" s="16" t="str">
        <f t="shared" si="1"/>
        <v>0</v>
      </c>
      <c r="E54" s="16" t="str">
        <f t="shared" si="2"/>
        <v>0</v>
      </c>
      <c r="F54" s="17" t="str">
        <f t="shared" si="3"/>
        <v>0</v>
      </c>
      <c r="G54" s="18" t="str">
        <f t="shared" si="4"/>
        <v>0</v>
      </c>
      <c r="H54" s="19">
        <v>4260325.25</v>
      </c>
      <c r="I54" s="20"/>
    </row>
    <row r="55">
      <c r="A55" s="2" t="s">
        <v>23</v>
      </c>
      <c r="B55" s="7" t="s">
        <v>105</v>
      </c>
      <c r="D55" s="16" t="str">
        <f t="shared" si="1"/>
        <v>0</v>
      </c>
      <c r="E55" s="16" t="str">
        <f t="shared" si="2"/>
        <v>0</v>
      </c>
      <c r="F55" s="17" t="str">
        <f t="shared" si="3"/>
        <v>0</v>
      </c>
      <c r="G55" s="18" t="str">
        <f t="shared" si="4"/>
        <v>0</v>
      </c>
      <c r="H55" s="19">
        <v>1.590790397E7</v>
      </c>
      <c r="I55" s="20"/>
    </row>
    <row r="56">
      <c r="A56" s="2" t="s">
        <v>23</v>
      </c>
      <c r="B56" s="7" t="s">
        <v>106</v>
      </c>
      <c r="D56" s="16" t="str">
        <f t="shared" si="1"/>
        <v>0</v>
      </c>
      <c r="E56" s="16" t="str">
        <f t="shared" si="2"/>
        <v>0</v>
      </c>
      <c r="F56" s="17" t="str">
        <f t="shared" si="3"/>
        <v>0</v>
      </c>
      <c r="G56" s="18" t="str">
        <f t="shared" si="4"/>
        <v>0</v>
      </c>
      <c r="H56" s="19">
        <v>1468072.24</v>
      </c>
      <c r="I56" s="20"/>
    </row>
    <row r="57">
      <c r="A57" s="2" t="s">
        <v>23</v>
      </c>
      <c r="B57" s="7" t="s">
        <v>107</v>
      </c>
      <c r="D57" s="16" t="str">
        <f t="shared" si="1"/>
        <v>0</v>
      </c>
      <c r="E57" s="16" t="str">
        <f t="shared" si="2"/>
        <v>0</v>
      </c>
      <c r="F57" s="17" t="str">
        <f t="shared" si="3"/>
        <v>0</v>
      </c>
      <c r="G57" s="18" t="str">
        <f t="shared" si="4"/>
        <v>0</v>
      </c>
      <c r="H57" s="19">
        <v>1733096.74</v>
      </c>
      <c r="I57" s="20"/>
    </row>
    <row r="58">
      <c r="A58" s="2" t="s">
        <v>23</v>
      </c>
      <c r="B58" s="7" t="s">
        <v>108</v>
      </c>
      <c r="D58" s="16" t="str">
        <f t="shared" si="1"/>
        <v>0</v>
      </c>
      <c r="E58" s="16" t="str">
        <f t="shared" si="2"/>
        <v>0</v>
      </c>
      <c r="F58" s="17" t="str">
        <f t="shared" si="3"/>
        <v>0</v>
      </c>
      <c r="G58" s="18" t="str">
        <f t="shared" si="4"/>
        <v>0</v>
      </c>
      <c r="H58" s="19">
        <v>1.349200852E7</v>
      </c>
      <c r="I58" s="20"/>
    </row>
    <row r="59">
      <c r="A59" s="2" t="s">
        <v>23</v>
      </c>
      <c r="B59" s="7" t="s">
        <v>109</v>
      </c>
      <c r="D59" s="16" t="str">
        <f t="shared" si="1"/>
        <v>0</v>
      </c>
      <c r="E59" s="16" t="str">
        <f t="shared" si="2"/>
        <v>0</v>
      </c>
      <c r="F59" s="17" t="str">
        <f t="shared" si="3"/>
        <v>0</v>
      </c>
      <c r="G59" s="18" t="str">
        <f t="shared" si="4"/>
        <v>0</v>
      </c>
      <c r="H59" s="19">
        <v>1872222.38</v>
      </c>
      <c r="I59" s="20"/>
    </row>
    <row r="60">
      <c r="A60" s="2" t="s">
        <v>23</v>
      </c>
      <c r="B60" s="7" t="s">
        <v>110</v>
      </c>
      <c r="D60" s="16" t="str">
        <f t="shared" si="1"/>
        <v>0</v>
      </c>
      <c r="E60" s="16" t="str">
        <f t="shared" si="2"/>
        <v>0</v>
      </c>
      <c r="F60" s="17" t="str">
        <f t="shared" si="3"/>
        <v>0</v>
      </c>
      <c r="G60" s="18" t="str">
        <f t="shared" si="4"/>
        <v>0</v>
      </c>
      <c r="H60" s="19">
        <v>3879677.66</v>
      </c>
      <c r="I60" s="20"/>
    </row>
    <row r="61">
      <c r="A61" s="2" t="s">
        <v>23</v>
      </c>
      <c r="B61" s="7" t="s">
        <v>111</v>
      </c>
      <c r="D61" s="16" t="str">
        <f t="shared" si="1"/>
        <v>0</v>
      </c>
      <c r="E61" s="16" t="str">
        <f t="shared" si="2"/>
        <v>0</v>
      </c>
      <c r="F61" s="17" t="str">
        <f t="shared" si="3"/>
        <v>0</v>
      </c>
      <c r="G61" s="18" t="str">
        <f t="shared" si="4"/>
        <v>0</v>
      </c>
      <c r="H61" s="19">
        <v>1308622.8</v>
      </c>
      <c r="I61" s="20"/>
    </row>
    <row r="62">
      <c r="A62" s="2" t="s">
        <v>23</v>
      </c>
      <c r="B62" s="7" t="s">
        <v>112</v>
      </c>
      <c r="D62" s="16" t="str">
        <f t="shared" si="1"/>
        <v>0</v>
      </c>
      <c r="E62" s="16" t="str">
        <f t="shared" si="2"/>
        <v>0</v>
      </c>
      <c r="F62" s="17" t="str">
        <f t="shared" si="3"/>
        <v>0</v>
      </c>
      <c r="G62" s="18" t="str">
        <f t="shared" si="4"/>
        <v>0</v>
      </c>
      <c r="H62" s="19">
        <v>1552204.57</v>
      </c>
      <c r="I62" s="20"/>
    </row>
    <row r="63">
      <c r="A63" s="2" t="s">
        <v>23</v>
      </c>
      <c r="B63" s="7" t="s">
        <v>113</v>
      </c>
      <c r="D63" s="16" t="str">
        <f t="shared" si="1"/>
        <v>0</v>
      </c>
      <c r="E63" s="16" t="str">
        <f t="shared" si="2"/>
        <v>0</v>
      </c>
      <c r="F63" s="17" t="str">
        <f t="shared" si="3"/>
        <v>0</v>
      </c>
      <c r="G63" s="18" t="str">
        <f t="shared" si="4"/>
        <v>0</v>
      </c>
      <c r="H63" s="19">
        <v>4129514.19</v>
      </c>
      <c r="I63" s="20"/>
    </row>
    <row r="64">
      <c r="A64" s="2" t="s">
        <v>23</v>
      </c>
      <c r="B64" s="7" t="s">
        <v>114</v>
      </c>
      <c r="D64" s="16" t="str">
        <f t="shared" si="1"/>
        <v>0</v>
      </c>
      <c r="E64" s="16" t="str">
        <f t="shared" si="2"/>
        <v>0</v>
      </c>
      <c r="F64" s="17" t="str">
        <f t="shared" si="3"/>
        <v>0</v>
      </c>
      <c r="G64" s="18" t="str">
        <f t="shared" si="4"/>
        <v>0</v>
      </c>
      <c r="H64" s="19">
        <v>1236790.35</v>
      </c>
      <c r="I64" s="20"/>
    </row>
    <row r="65">
      <c r="A65" s="2" t="s">
        <v>23</v>
      </c>
      <c r="B65" s="7" t="s">
        <v>115</v>
      </c>
      <c r="D65" s="16" t="str">
        <f t="shared" si="1"/>
        <v>0</v>
      </c>
      <c r="E65" s="16" t="str">
        <f t="shared" si="2"/>
        <v>0</v>
      </c>
      <c r="F65" s="17" t="str">
        <f t="shared" si="3"/>
        <v>0</v>
      </c>
      <c r="G65" s="18" t="str">
        <f t="shared" si="4"/>
        <v>0</v>
      </c>
      <c r="H65" s="19">
        <v>1062657.97</v>
      </c>
      <c r="I65" s="20"/>
    </row>
    <row r="66">
      <c r="A66" s="2" t="s">
        <v>23</v>
      </c>
      <c r="B66" s="7" t="s">
        <v>116</v>
      </c>
      <c r="D66" s="16" t="str">
        <f t="shared" si="1"/>
        <v>0</v>
      </c>
      <c r="E66" s="16" t="str">
        <f t="shared" si="2"/>
        <v>0</v>
      </c>
      <c r="F66" s="17" t="str">
        <f t="shared" si="3"/>
        <v>0</v>
      </c>
      <c r="G66" s="18" t="str">
        <f t="shared" si="4"/>
        <v>0</v>
      </c>
      <c r="H66" s="19">
        <v>3872404.77</v>
      </c>
      <c r="I66" s="20"/>
    </row>
    <row r="67">
      <c r="A67" s="2" t="s">
        <v>23</v>
      </c>
      <c r="B67" s="7" t="s">
        <v>117</v>
      </c>
      <c r="D67" s="16" t="str">
        <f t="shared" si="1"/>
        <v>0</v>
      </c>
      <c r="E67" s="16" t="str">
        <f t="shared" si="2"/>
        <v>0</v>
      </c>
      <c r="F67" s="17" t="str">
        <f t="shared" si="3"/>
        <v>0</v>
      </c>
      <c r="G67" s="18" t="str">
        <f t="shared" si="4"/>
        <v>0</v>
      </c>
      <c r="H67" s="19">
        <v>3351477.47</v>
      </c>
      <c r="I67" s="20"/>
    </row>
    <row r="68">
      <c r="A68" s="2" t="s">
        <v>23</v>
      </c>
      <c r="B68" s="7" t="s">
        <v>118</v>
      </c>
      <c r="D68" s="16" t="str">
        <f t="shared" si="1"/>
        <v>0</v>
      </c>
      <c r="E68" s="16" t="str">
        <f t="shared" si="2"/>
        <v>0</v>
      </c>
      <c r="F68" s="17" t="str">
        <f t="shared" si="3"/>
        <v>0</v>
      </c>
      <c r="G68" s="18" t="str">
        <f t="shared" si="4"/>
        <v>0</v>
      </c>
      <c r="H68" s="19">
        <v>706294.59</v>
      </c>
      <c r="I68" s="20"/>
    </row>
    <row r="69">
      <c r="A69" s="2" t="s">
        <v>23</v>
      </c>
      <c r="B69" s="7" t="s">
        <v>119</v>
      </c>
      <c r="D69" s="16" t="str">
        <f t="shared" si="1"/>
        <v>0</v>
      </c>
      <c r="E69" s="16" t="str">
        <f t="shared" si="2"/>
        <v>0</v>
      </c>
      <c r="F69" s="17" t="str">
        <f t="shared" si="3"/>
        <v>0</v>
      </c>
      <c r="G69" s="18" t="str">
        <f t="shared" si="4"/>
        <v>0</v>
      </c>
      <c r="H69" s="19">
        <v>2440335.73</v>
      </c>
      <c r="I69" s="20"/>
    </row>
    <row r="70">
      <c r="A70" s="2" t="s">
        <v>23</v>
      </c>
      <c r="B70" s="7" t="s">
        <v>120</v>
      </c>
      <c r="D70" s="16" t="str">
        <f t="shared" si="1"/>
        <v>0</v>
      </c>
      <c r="E70" s="16" t="str">
        <f t="shared" si="2"/>
        <v>0</v>
      </c>
      <c r="F70" s="17" t="str">
        <f t="shared" si="3"/>
        <v>0</v>
      </c>
      <c r="G70" s="18" t="str">
        <f t="shared" si="4"/>
        <v>0</v>
      </c>
      <c r="H70" s="19">
        <v>6572574.36</v>
      </c>
      <c r="I70" s="20"/>
    </row>
    <row r="71">
      <c r="A71" s="2" t="s">
        <v>23</v>
      </c>
      <c r="B71" s="7" t="s">
        <v>121</v>
      </c>
      <c r="D71" s="16" t="str">
        <f t="shared" si="1"/>
        <v>0</v>
      </c>
      <c r="E71" s="16" t="str">
        <f t="shared" si="2"/>
        <v>0</v>
      </c>
      <c r="F71" s="17" t="str">
        <f t="shared" si="3"/>
        <v>0</v>
      </c>
      <c r="G71" s="18" t="str">
        <f t="shared" si="4"/>
        <v>0</v>
      </c>
      <c r="H71" s="19">
        <v>1751265.14</v>
      </c>
      <c r="I71" s="20"/>
    </row>
    <row r="72">
      <c r="A72" s="2" t="s">
        <v>23</v>
      </c>
      <c r="B72" s="7" t="s">
        <v>122</v>
      </c>
      <c r="D72" s="16" t="str">
        <f t="shared" si="1"/>
        <v>0</v>
      </c>
      <c r="E72" s="16" t="str">
        <f t="shared" si="2"/>
        <v>0</v>
      </c>
      <c r="F72" s="17" t="str">
        <f t="shared" si="3"/>
        <v>0</v>
      </c>
      <c r="G72" s="18" t="str">
        <f t="shared" si="4"/>
        <v>0</v>
      </c>
      <c r="H72" s="19">
        <v>913995.2</v>
      </c>
      <c r="I72" s="20"/>
    </row>
    <row r="73">
      <c r="A73" s="2" t="s">
        <v>23</v>
      </c>
      <c r="B73" s="7" t="s">
        <v>123</v>
      </c>
      <c r="D73" s="16" t="str">
        <f t="shared" si="1"/>
        <v>0</v>
      </c>
      <c r="E73" s="16" t="str">
        <f t="shared" si="2"/>
        <v>0</v>
      </c>
      <c r="F73" s="17" t="str">
        <f t="shared" si="3"/>
        <v>0</v>
      </c>
      <c r="G73" s="18" t="str">
        <f t="shared" si="4"/>
        <v>0</v>
      </c>
      <c r="H73" s="19">
        <v>3881344.58</v>
      </c>
      <c r="I73" s="20"/>
    </row>
    <row r="74">
      <c r="A74" s="2" t="s">
        <v>23</v>
      </c>
      <c r="B74" s="7" t="s">
        <v>124</v>
      </c>
      <c r="D74" s="16" t="str">
        <f t="shared" si="1"/>
        <v>0</v>
      </c>
      <c r="E74" s="16" t="str">
        <f t="shared" si="2"/>
        <v>0</v>
      </c>
      <c r="F74" s="17" t="str">
        <f t="shared" si="3"/>
        <v>0</v>
      </c>
      <c r="G74" s="18" t="str">
        <f t="shared" si="4"/>
        <v>0</v>
      </c>
      <c r="H74" s="19">
        <v>1455222.05</v>
      </c>
      <c r="I74" s="20"/>
    </row>
    <row r="75">
      <c r="A75" s="2" t="s">
        <v>23</v>
      </c>
      <c r="B75" s="7" t="s">
        <v>125</v>
      </c>
      <c r="D75" s="16" t="str">
        <f t="shared" si="1"/>
        <v>0</v>
      </c>
      <c r="E75" s="16" t="str">
        <f t="shared" si="2"/>
        <v>0</v>
      </c>
      <c r="F75" s="17" t="str">
        <f t="shared" si="3"/>
        <v>0</v>
      </c>
      <c r="G75" s="18" t="str">
        <f t="shared" si="4"/>
        <v>0</v>
      </c>
      <c r="H75" s="19">
        <v>3690393.56</v>
      </c>
      <c r="I75" s="20"/>
    </row>
    <row r="76">
      <c r="A76" s="2" t="s">
        <v>23</v>
      </c>
      <c r="B76" s="7" t="s">
        <v>126</v>
      </c>
      <c r="D76" s="16" t="str">
        <f t="shared" si="1"/>
        <v>0</v>
      </c>
      <c r="E76" s="16" t="str">
        <f t="shared" si="2"/>
        <v>0</v>
      </c>
      <c r="F76" s="17" t="str">
        <f t="shared" si="3"/>
        <v>0</v>
      </c>
      <c r="G76" s="18" t="str">
        <f t="shared" si="4"/>
        <v>0</v>
      </c>
      <c r="H76" s="19">
        <v>2350919.09</v>
      </c>
      <c r="I76" s="20"/>
    </row>
    <row r="77">
      <c r="A77" s="2" t="s">
        <v>23</v>
      </c>
      <c r="B77" s="7" t="s">
        <v>127</v>
      </c>
      <c r="D77" s="16" t="str">
        <f t="shared" si="1"/>
        <v>0</v>
      </c>
      <c r="E77" s="16" t="str">
        <f t="shared" si="2"/>
        <v>0</v>
      </c>
      <c r="F77" s="17" t="str">
        <f t="shared" si="3"/>
        <v>0</v>
      </c>
      <c r="G77" s="18" t="str">
        <f t="shared" si="4"/>
        <v>0</v>
      </c>
      <c r="H77" s="19">
        <v>901193.0</v>
      </c>
      <c r="I77" s="20"/>
    </row>
    <row r="78">
      <c r="A78" s="2" t="s">
        <v>23</v>
      </c>
      <c r="B78" s="7" t="s">
        <v>128</v>
      </c>
      <c r="D78" s="16" t="str">
        <f t="shared" si="1"/>
        <v>0</v>
      </c>
      <c r="E78" s="16" t="str">
        <f t="shared" si="2"/>
        <v>0</v>
      </c>
      <c r="F78" s="17" t="str">
        <f t="shared" si="3"/>
        <v>0</v>
      </c>
      <c r="G78" s="18" t="str">
        <f t="shared" si="4"/>
        <v>0</v>
      </c>
      <c r="H78" s="19">
        <v>3775571.26</v>
      </c>
      <c r="I78" s="20"/>
    </row>
    <row r="79">
      <c r="A79" s="2" t="s">
        <v>23</v>
      </c>
      <c r="B79" s="7" t="s">
        <v>129</v>
      </c>
      <c r="D79" s="16" t="str">
        <f t="shared" si="1"/>
        <v>0</v>
      </c>
      <c r="E79" s="16" t="str">
        <f t="shared" si="2"/>
        <v>0</v>
      </c>
      <c r="F79" s="17" t="str">
        <f t="shared" si="3"/>
        <v>0</v>
      </c>
      <c r="G79" s="18" t="str">
        <f t="shared" si="4"/>
        <v>0</v>
      </c>
      <c r="H79" s="19">
        <v>387256.02</v>
      </c>
      <c r="I79" s="20"/>
    </row>
    <row r="80">
      <c r="A80" s="2" t="s">
        <v>23</v>
      </c>
      <c r="B80" s="7" t="s">
        <v>130</v>
      </c>
      <c r="D80" s="16" t="str">
        <f t="shared" si="1"/>
        <v>0</v>
      </c>
      <c r="E80" s="16" t="str">
        <f t="shared" si="2"/>
        <v>0</v>
      </c>
      <c r="F80" s="17" t="str">
        <f t="shared" si="3"/>
        <v>0</v>
      </c>
      <c r="G80" s="18" t="str">
        <f t="shared" si="4"/>
        <v>0</v>
      </c>
      <c r="H80" s="19">
        <v>175675.91</v>
      </c>
      <c r="I80" s="20"/>
    </row>
    <row r="81">
      <c r="A81" s="2" t="s">
        <v>23</v>
      </c>
      <c r="B81" s="7" t="s">
        <v>131</v>
      </c>
      <c r="D81" s="16" t="str">
        <f t="shared" si="1"/>
        <v>0</v>
      </c>
      <c r="E81" s="16" t="str">
        <f t="shared" si="2"/>
        <v>0</v>
      </c>
      <c r="F81" s="17" t="str">
        <f t="shared" si="3"/>
        <v>0</v>
      </c>
      <c r="G81" s="18" t="str">
        <f t="shared" si="4"/>
        <v>0</v>
      </c>
      <c r="H81" s="19">
        <v>5888987.23</v>
      </c>
      <c r="I81" s="20"/>
    </row>
    <row r="82">
      <c r="A82" s="2" t="s">
        <v>23</v>
      </c>
      <c r="B82" s="7" t="s">
        <v>132</v>
      </c>
      <c r="D82" s="16" t="str">
        <f t="shared" si="1"/>
        <v>0</v>
      </c>
      <c r="E82" s="16" t="str">
        <f t="shared" si="2"/>
        <v>0</v>
      </c>
      <c r="F82" s="17" t="str">
        <f t="shared" si="3"/>
        <v>0</v>
      </c>
      <c r="G82" s="18" t="str">
        <f t="shared" si="4"/>
        <v>0</v>
      </c>
      <c r="H82" s="19">
        <v>3107434.75</v>
      </c>
      <c r="I82" s="20"/>
    </row>
    <row r="83">
      <c r="A83" s="2" t="s">
        <v>23</v>
      </c>
      <c r="B83" s="7" t="s">
        <v>133</v>
      </c>
      <c r="D83" s="16" t="str">
        <f t="shared" si="1"/>
        <v>0</v>
      </c>
      <c r="E83" s="16" t="str">
        <f t="shared" si="2"/>
        <v>0</v>
      </c>
      <c r="F83" s="17" t="str">
        <f t="shared" si="3"/>
        <v>0</v>
      </c>
      <c r="G83" s="18" t="str">
        <f t="shared" si="4"/>
        <v>0</v>
      </c>
      <c r="H83" s="19">
        <v>7489616.83</v>
      </c>
      <c r="I83" s="20"/>
    </row>
    <row r="84">
      <c r="A84" s="2" t="s">
        <v>23</v>
      </c>
      <c r="B84" s="7" t="s">
        <v>134</v>
      </c>
      <c r="D84" s="16" t="str">
        <f t="shared" si="1"/>
        <v>0</v>
      </c>
      <c r="E84" s="16" t="str">
        <f t="shared" si="2"/>
        <v>0</v>
      </c>
      <c r="F84" s="17" t="str">
        <f t="shared" si="3"/>
        <v>0</v>
      </c>
      <c r="G84" s="18" t="str">
        <f t="shared" si="4"/>
        <v>0</v>
      </c>
      <c r="H84" s="19">
        <v>3142866.6</v>
      </c>
      <c r="I84" s="20"/>
    </row>
    <row r="85">
      <c r="A85" s="2" t="s">
        <v>23</v>
      </c>
      <c r="B85" s="7" t="s">
        <v>135</v>
      </c>
      <c r="D85" s="16" t="str">
        <f t="shared" si="1"/>
        <v>0</v>
      </c>
      <c r="E85" s="16" t="str">
        <f t="shared" si="2"/>
        <v>0</v>
      </c>
      <c r="F85" s="17" t="str">
        <f t="shared" si="3"/>
        <v>0</v>
      </c>
      <c r="G85" s="18" t="str">
        <f t="shared" si="4"/>
        <v>0</v>
      </c>
      <c r="H85" s="19">
        <v>2286100.43</v>
      </c>
      <c r="I85" s="20"/>
    </row>
    <row r="86">
      <c r="A86" s="2" t="s">
        <v>23</v>
      </c>
      <c r="B86" s="7" t="s">
        <v>136</v>
      </c>
      <c r="D86" s="16" t="str">
        <f t="shared" si="1"/>
        <v>0</v>
      </c>
      <c r="E86" s="16" t="str">
        <f t="shared" si="2"/>
        <v>0</v>
      </c>
      <c r="F86" s="17" t="str">
        <f t="shared" si="3"/>
        <v>0</v>
      </c>
      <c r="G86" s="18" t="str">
        <f t="shared" si="4"/>
        <v>0</v>
      </c>
      <c r="H86" s="19">
        <v>1327433.27</v>
      </c>
      <c r="I86" s="20"/>
    </row>
    <row r="87">
      <c r="A87" s="2" t="s">
        <v>23</v>
      </c>
      <c r="B87" s="7" t="s">
        <v>137</v>
      </c>
      <c r="D87" s="16" t="str">
        <f t="shared" si="1"/>
        <v>0</v>
      </c>
      <c r="E87" s="16" t="str">
        <f t="shared" si="2"/>
        <v>0</v>
      </c>
      <c r="F87" s="17" t="str">
        <f t="shared" si="3"/>
        <v>0</v>
      </c>
      <c r="G87" s="18" t="str">
        <f t="shared" si="4"/>
        <v>0</v>
      </c>
      <c r="H87" s="19">
        <v>4457136.51</v>
      </c>
      <c r="I87" s="20"/>
    </row>
    <row r="88">
      <c r="A88" s="2" t="s">
        <v>23</v>
      </c>
      <c r="B88" s="7" t="s">
        <v>138</v>
      </c>
      <c r="D88" s="16" t="str">
        <f t="shared" si="1"/>
        <v>0</v>
      </c>
      <c r="E88" s="16" t="str">
        <f t="shared" si="2"/>
        <v>0</v>
      </c>
      <c r="F88" s="17" t="str">
        <f t="shared" si="3"/>
        <v>0</v>
      </c>
      <c r="G88" s="18" t="str">
        <f t="shared" si="4"/>
        <v>0</v>
      </c>
      <c r="H88" s="19">
        <v>513000.0</v>
      </c>
      <c r="I88" s="20"/>
    </row>
    <row r="89">
      <c r="A89" s="2" t="s">
        <v>23</v>
      </c>
      <c r="B89" s="7" t="s">
        <v>139</v>
      </c>
      <c r="D89" s="16" t="str">
        <f t="shared" si="1"/>
        <v>0</v>
      </c>
      <c r="E89" s="16" t="str">
        <f t="shared" si="2"/>
        <v>0</v>
      </c>
      <c r="F89" s="17" t="str">
        <f t="shared" si="3"/>
        <v>0</v>
      </c>
      <c r="G89" s="18" t="str">
        <f t="shared" si="4"/>
        <v>0</v>
      </c>
      <c r="H89" s="19">
        <v>3607308.19</v>
      </c>
      <c r="I89" s="20"/>
    </row>
    <row r="90">
      <c r="A90" s="2" t="s">
        <v>23</v>
      </c>
      <c r="B90" s="7" t="s">
        <v>140</v>
      </c>
      <c r="D90" s="16" t="str">
        <f t="shared" si="1"/>
        <v>0</v>
      </c>
      <c r="E90" s="16" t="str">
        <f t="shared" si="2"/>
        <v>0</v>
      </c>
      <c r="F90" s="17" t="str">
        <f t="shared" si="3"/>
        <v>0</v>
      </c>
      <c r="G90" s="18" t="str">
        <f t="shared" si="4"/>
        <v>0</v>
      </c>
      <c r="H90" s="19">
        <v>2760150.03</v>
      </c>
      <c r="I90" s="20"/>
    </row>
    <row r="91">
      <c r="A91" s="2" t="s">
        <v>23</v>
      </c>
      <c r="B91" s="7" t="s">
        <v>141</v>
      </c>
      <c r="D91" s="16" t="str">
        <f t="shared" si="1"/>
        <v>0</v>
      </c>
      <c r="E91" s="16" t="str">
        <f t="shared" si="2"/>
        <v>0</v>
      </c>
      <c r="F91" s="17" t="str">
        <f t="shared" si="3"/>
        <v>0</v>
      </c>
      <c r="G91" s="18" t="str">
        <f t="shared" si="4"/>
        <v>0</v>
      </c>
      <c r="H91" s="19">
        <v>2.083036044E7</v>
      </c>
      <c r="I91" s="20"/>
    </row>
    <row r="92">
      <c r="A92" s="2" t="s">
        <v>23</v>
      </c>
      <c r="B92" s="7" t="s">
        <v>142</v>
      </c>
      <c r="D92" s="16" t="str">
        <f t="shared" si="1"/>
        <v>0</v>
      </c>
      <c r="E92" s="16" t="str">
        <f t="shared" si="2"/>
        <v>0</v>
      </c>
      <c r="F92" s="17" t="str">
        <f t="shared" si="3"/>
        <v>0</v>
      </c>
      <c r="G92" s="18" t="str">
        <f t="shared" si="4"/>
        <v>0</v>
      </c>
      <c r="H92" s="19">
        <v>812249.4</v>
      </c>
      <c r="I92" s="20"/>
    </row>
    <row r="93">
      <c r="A93" s="2" t="s">
        <v>23</v>
      </c>
      <c r="B93" s="7" t="s">
        <v>143</v>
      </c>
      <c r="D93" s="16" t="str">
        <f t="shared" si="1"/>
        <v>0</v>
      </c>
      <c r="E93" s="16" t="str">
        <f t="shared" si="2"/>
        <v>0</v>
      </c>
      <c r="F93" s="17" t="str">
        <f t="shared" si="3"/>
        <v>0</v>
      </c>
      <c r="G93" s="18" t="str">
        <f t="shared" si="4"/>
        <v>0</v>
      </c>
      <c r="H93" s="19">
        <v>1851717.0</v>
      </c>
      <c r="I93" s="20"/>
    </row>
    <row r="94">
      <c r="A94" s="2" t="s">
        <v>23</v>
      </c>
      <c r="B94" s="7" t="s">
        <v>144</v>
      </c>
      <c r="D94" s="16" t="str">
        <f t="shared" si="1"/>
        <v>0</v>
      </c>
      <c r="E94" s="16" t="str">
        <f t="shared" si="2"/>
        <v>0</v>
      </c>
      <c r="F94" s="17" t="str">
        <f t="shared" si="3"/>
        <v>0</v>
      </c>
      <c r="G94" s="18" t="str">
        <f t="shared" si="4"/>
        <v>0</v>
      </c>
      <c r="H94" s="19">
        <v>768840.8</v>
      </c>
      <c r="I94" s="20"/>
    </row>
    <row r="95">
      <c r="A95" s="2" t="s">
        <v>23</v>
      </c>
      <c r="B95" s="7" t="s">
        <v>145</v>
      </c>
      <c r="D95" s="16" t="str">
        <f t="shared" si="1"/>
        <v>0</v>
      </c>
      <c r="E95" s="16" t="str">
        <f t="shared" si="2"/>
        <v>0</v>
      </c>
      <c r="F95" s="17" t="str">
        <f t="shared" si="3"/>
        <v>0</v>
      </c>
      <c r="G95" s="18" t="str">
        <f t="shared" si="4"/>
        <v>0</v>
      </c>
      <c r="H95" s="19">
        <v>1.796991615E7</v>
      </c>
      <c r="I95" s="20"/>
    </row>
    <row r="96">
      <c r="A96" s="2" t="s">
        <v>23</v>
      </c>
      <c r="B96" s="7" t="s">
        <v>146</v>
      </c>
      <c r="D96" s="16" t="str">
        <f t="shared" si="1"/>
        <v>0</v>
      </c>
      <c r="E96" s="16" t="str">
        <f t="shared" si="2"/>
        <v>0</v>
      </c>
      <c r="F96" s="17" t="str">
        <f t="shared" si="3"/>
        <v>0</v>
      </c>
      <c r="G96" s="18" t="str">
        <f t="shared" si="4"/>
        <v>0</v>
      </c>
      <c r="H96" s="19">
        <v>2589565.51</v>
      </c>
      <c r="I96" s="20"/>
    </row>
    <row r="97">
      <c r="A97" s="2" t="s">
        <v>23</v>
      </c>
      <c r="B97" s="7" t="s">
        <v>147</v>
      </c>
      <c r="D97" s="16" t="str">
        <f t="shared" si="1"/>
        <v>0</v>
      </c>
      <c r="E97" s="16" t="str">
        <f t="shared" si="2"/>
        <v>0</v>
      </c>
      <c r="F97" s="17" t="str">
        <f t="shared" si="3"/>
        <v>0</v>
      </c>
      <c r="G97" s="18" t="str">
        <f t="shared" si="4"/>
        <v>0</v>
      </c>
      <c r="H97" s="19">
        <v>1303183.73</v>
      </c>
      <c r="I97" s="20"/>
    </row>
    <row r="98">
      <c r="A98" s="2" t="s">
        <v>23</v>
      </c>
      <c r="B98" s="7" t="s">
        <v>148</v>
      </c>
      <c r="D98" s="16" t="str">
        <f t="shared" si="1"/>
        <v>0</v>
      </c>
      <c r="E98" s="16" t="str">
        <f t="shared" si="2"/>
        <v>0</v>
      </c>
      <c r="F98" s="17" t="str">
        <f t="shared" si="3"/>
        <v>0</v>
      </c>
      <c r="G98" s="18" t="str">
        <f t="shared" si="4"/>
        <v>0</v>
      </c>
      <c r="H98" s="19">
        <v>3820455.04</v>
      </c>
      <c r="I98" s="20"/>
    </row>
    <row r="99">
      <c r="A99" s="2" t="s">
        <v>23</v>
      </c>
      <c r="B99" s="7" t="s">
        <v>149</v>
      </c>
      <c r="D99" s="16" t="str">
        <f t="shared" si="1"/>
        <v>0</v>
      </c>
      <c r="E99" s="16" t="str">
        <f t="shared" si="2"/>
        <v>0</v>
      </c>
      <c r="F99" s="17" t="str">
        <f t="shared" si="3"/>
        <v>0</v>
      </c>
      <c r="G99" s="18" t="str">
        <f t="shared" si="4"/>
        <v>0</v>
      </c>
      <c r="H99" s="19">
        <v>9788200.97</v>
      </c>
      <c r="I99" s="20"/>
    </row>
    <row r="100">
      <c r="A100" s="2" t="s">
        <v>23</v>
      </c>
      <c r="B100" s="7" t="s">
        <v>150</v>
      </c>
      <c r="D100" s="16" t="str">
        <f t="shared" si="1"/>
        <v>0</v>
      </c>
      <c r="E100" s="16" t="str">
        <f t="shared" si="2"/>
        <v>0</v>
      </c>
      <c r="F100" s="17" t="str">
        <f t="shared" si="3"/>
        <v>0</v>
      </c>
      <c r="G100" s="18" t="str">
        <f t="shared" si="4"/>
        <v>0</v>
      </c>
      <c r="H100" s="19">
        <v>3465974.66</v>
      </c>
      <c r="I100" s="20"/>
    </row>
    <row r="101">
      <c r="A101" s="2" t="s">
        <v>23</v>
      </c>
      <c r="B101" s="7" t="s">
        <v>151</v>
      </c>
      <c r="D101" s="16" t="str">
        <f t="shared" si="1"/>
        <v>0</v>
      </c>
      <c r="E101" s="16" t="str">
        <f t="shared" si="2"/>
        <v>0</v>
      </c>
      <c r="F101" s="17" t="str">
        <f t="shared" si="3"/>
        <v>0</v>
      </c>
      <c r="G101" s="18" t="str">
        <f t="shared" si="4"/>
        <v>0</v>
      </c>
      <c r="H101" s="19">
        <v>782398.3</v>
      </c>
      <c r="I101" s="20"/>
    </row>
    <row r="102">
      <c r="A102" s="2" t="s">
        <v>23</v>
      </c>
      <c r="B102" s="7" t="s">
        <v>152</v>
      </c>
      <c r="D102" s="16" t="str">
        <f t="shared" si="1"/>
        <v>0</v>
      </c>
      <c r="E102" s="16" t="str">
        <f t="shared" si="2"/>
        <v>0</v>
      </c>
      <c r="F102" s="17" t="str">
        <f t="shared" si="3"/>
        <v>0</v>
      </c>
      <c r="G102" s="18" t="str">
        <f t="shared" si="4"/>
        <v>0</v>
      </c>
      <c r="H102" s="19">
        <v>1163675.0</v>
      </c>
      <c r="I102" s="20"/>
    </row>
    <row r="103">
      <c r="A103" s="2" t="s">
        <v>23</v>
      </c>
      <c r="B103" s="7" t="s">
        <v>153</v>
      </c>
      <c r="D103" s="16" t="str">
        <f t="shared" si="1"/>
        <v>0</v>
      </c>
      <c r="E103" s="16" t="str">
        <f t="shared" si="2"/>
        <v>0</v>
      </c>
      <c r="F103" s="17" t="str">
        <f t="shared" si="3"/>
        <v>0</v>
      </c>
      <c r="G103" s="18" t="str">
        <f t="shared" si="4"/>
        <v>0</v>
      </c>
      <c r="H103" s="19">
        <v>1511111.7</v>
      </c>
      <c r="I103" s="20"/>
    </row>
    <row r="104">
      <c r="A104" s="2" t="s">
        <v>23</v>
      </c>
      <c r="B104" s="7" t="s">
        <v>154</v>
      </c>
      <c r="D104" s="16" t="str">
        <f t="shared" si="1"/>
        <v>0</v>
      </c>
      <c r="E104" s="16" t="str">
        <f t="shared" si="2"/>
        <v>0</v>
      </c>
      <c r="F104" s="17" t="str">
        <f t="shared" si="3"/>
        <v>0</v>
      </c>
      <c r="G104" s="18" t="str">
        <f t="shared" si="4"/>
        <v>0</v>
      </c>
      <c r="H104" s="19">
        <v>432250.0</v>
      </c>
      <c r="I104" s="20"/>
    </row>
    <row r="105">
      <c r="A105" s="2" t="s">
        <v>23</v>
      </c>
      <c r="B105" s="7" t="s">
        <v>155</v>
      </c>
      <c r="D105" s="16" t="str">
        <f t="shared" si="1"/>
        <v>0</v>
      </c>
      <c r="E105" s="16" t="str">
        <f t="shared" si="2"/>
        <v>0</v>
      </c>
      <c r="F105" s="17" t="str">
        <f t="shared" si="3"/>
        <v>0</v>
      </c>
      <c r="G105" s="18" t="str">
        <f t="shared" si="4"/>
        <v>0</v>
      </c>
      <c r="H105" s="19">
        <v>896844.6</v>
      </c>
      <c r="I105" s="20"/>
    </row>
    <row r="106">
      <c r="A106" s="2" t="s">
        <v>23</v>
      </c>
      <c r="B106" s="7" t="s">
        <v>156</v>
      </c>
      <c r="D106" s="16" t="str">
        <f t="shared" si="1"/>
        <v>0</v>
      </c>
      <c r="E106" s="16" t="str">
        <f t="shared" si="2"/>
        <v>0</v>
      </c>
      <c r="F106" s="17" t="str">
        <f t="shared" si="3"/>
        <v>0</v>
      </c>
      <c r="G106" s="18" t="str">
        <f t="shared" si="4"/>
        <v>0</v>
      </c>
      <c r="H106" s="19">
        <v>1520217.01</v>
      </c>
      <c r="I106" s="20"/>
    </row>
    <row r="107">
      <c r="A107" s="2" t="s">
        <v>23</v>
      </c>
      <c r="B107" s="7" t="s">
        <v>157</v>
      </c>
      <c r="D107" s="16" t="str">
        <f t="shared" si="1"/>
        <v>0</v>
      </c>
      <c r="E107" s="16" t="str">
        <f t="shared" si="2"/>
        <v>0</v>
      </c>
      <c r="F107" s="17" t="str">
        <f t="shared" si="3"/>
        <v>0</v>
      </c>
      <c r="G107" s="18" t="str">
        <f t="shared" si="4"/>
        <v>0</v>
      </c>
      <c r="H107" s="19">
        <v>4460911.41</v>
      </c>
      <c r="I107" s="20"/>
    </row>
    <row r="108">
      <c r="A108" s="2" t="s">
        <v>23</v>
      </c>
      <c r="B108" s="7" t="s">
        <v>158</v>
      </c>
      <c r="D108" s="16" t="str">
        <f t="shared" si="1"/>
        <v>0</v>
      </c>
      <c r="E108" s="16" t="str">
        <f t="shared" si="2"/>
        <v>0</v>
      </c>
      <c r="F108" s="17" t="str">
        <f t="shared" si="3"/>
        <v>0</v>
      </c>
      <c r="G108" s="18" t="str">
        <f t="shared" si="4"/>
        <v>0</v>
      </c>
      <c r="H108" s="19">
        <v>894773.7</v>
      </c>
      <c r="I108" s="20"/>
    </row>
    <row r="109">
      <c r="A109" s="2" t="s">
        <v>23</v>
      </c>
      <c r="B109" s="7" t="s">
        <v>159</v>
      </c>
      <c r="D109" s="16" t="str">
        <f t="shared" si="1"/>
        <v>0</v>
      </c>
      <c r="E109" s="16" t="str">
        <f t="shared" si="2"/>
        <v>0</v>
      </c>
      <c r="F109" s="17" t="str">
        <f t="shared" si="3"/>
        <v>0</v>
      </c>
      <c r="G109" s="18" t="str">
        <f t="shared" si="4"/>
        <v>0</v>
      </c>
      <c r="H109" s="19">
        <v>1434398.4</v>
      </c>
      <c r="I109" s="20"/>
    </row>
    <row r="110">
      <c r="A110" s="2" t="s">
        <v>23</v>
      </c>
      <c r="B110" s="7" t="s">
        <v>160</v>
      </c>
      <c r="D110" s="16" t="str">
        <f t="shared" si="1"/>
        <v>0</v>
      </c>
      <c r="E110" s="16" t="str">
        <f t="shared" si="2"/>
        <v>0</v>
      </c>
      <c r="F110" s="17" t="str">
        <f t="shared" si="3"/>
        <v>0</v>
      </c>
      <c r="G110" s="18" t="str">
        <f t="shared" si="4"/>
        <v>0</v>
      </c>
      <c r="H110" s="19">
        <v>1.150320489E7</v>
      </c>
      <c r="I110" s="20"/>
    </row>
    <row r="111">
      <c r="A111" s="2" t="s">
        <v>23</v>
      </c>
      <c r="B111" s="7" t="s">
        <v>161</v>
      </c>
      <c r="D111" s="16" t="str">
        <f t="shared" si="1"/>
        <v>0</v>
      </c>
      <c r="E111" s="16" t="str">
        <f t="shared" si="2"/>
        <v>0</v>
      </c>
      <c r="F111" s="17" t="str">
        <f t="shared" si="3"/>
        <v>0</v>
      </c>
      <c r="G111" s="18" t="str">
        <f t="shared" si="4"/>
        <v>0</v>
      </c>
      <c r="H111" s="19">
        <v>1119911.1</v>
      </c>
      <c r="I111" s="20"/>
    </row>
    <row r="112">
      <c r="A112" s="2" t="s">
        <v>23</v>
      </c>
      <c r="B112" s="7" t="s">
        <v>162</v>
      </c>
      <c r="D112" s="16" t="str">
        <f t="shared" si="1"/>
        <v>0</v>
      </c>
      <c r="E112" s="16" t="str">
        <f t="shared" si="2"/>
        <v>0</v>
      </c>
      <c r="F112" s="17" t="str">
        <f t="shared" si="3"/>
        <v>0</v>
      </c>
      <c r="G112" s="18" t="str">
        <f t="shared" si="4"/>
        <v>0</v>
      </c>
      <c r="H112" s="19">
        <v>3510502.4</v>
      </c>
      <c r="I112" s="20"/>
    </row>
    <row r="113">
      <c r="A113" s="2" t="s">
        <v>23</v>
      </c>
      <c r="B113" s="7" t="s">
        <v>163</v>
      </c>
      <c r="D113" s="16" t="str">
        <f t="shared" si="1"/>
        <v>0</v>
      </c>
      <c r="E113" s="16" t="str">
        <f t="shared" si="2"/>
        <v>0</v>
      </c>
      <c r="F113" s="17" t="str">
        <f t="shared" si="3"/>
        <v>0</v>
      </c>
      <c r="G113" s="18" t="str">
        <f t="shared" si="4"/>
        <v>0</v>
      </c>
      <c r="H113" s="19">
        <v>2.333803438E7</v>
      </c>
      <c r="I113" s="20"/>
    </row>
    <row r="114">
      <c r="A114" s="2" t="s">
        <v>23</v>
      </c>
      <c r="B114" s="7" t="s">
        <v>164</v>
      </c>
      <c r="D114" s="16" t="str">
        <f t="shared" si="1"/>
        <v>0</v>
      </c>
      <c r="E114" s="16" t="str">
        <f t="shared" si="2"/>
        <v>0</v>
      </c>
      <c r="F114" s="17" t="str">
        <f t="shared" si="3"/>
        <v>0</v>
      </c>
      <c r="G114" s="18" t="str">
        <f t="shared" si="4"/>
        <v>0</v>
      </c>
      <c r="H114" s="19">
        <v>2.403918874E7</v>
      </c>
      <c r="I114" s="20"/>
    </row>
    <row r="115">
      <c r="A115" s="2" t="s">
        <v>23</v>
      </c>
      <c r="B115" s="7" t="s">
        <v>165</v>
      </c>
      <c r="D115" s="16" t="str">
        <f t="shared" si="1"/>
        <v>0</v>
      </c>
      <c r="E115" s="16" t="str">
        <f t="shared" si="2"/>
        <v>0</v>
      </c>
      <c r="F115" s="17" t="str">
        <f t="shared" si="3"/>
        <v>0</v>
      </c>
      <c r="G115" s="18" t="str">
        <f t="shared" si="4"/>
        <v>0</v>
      </c>
      <c r="H115" s="19">
        <v>2364459.1</v>
      </c>
      <c r="I115" s="20"/>
    </row>
    <row r="116">
      <c r="A116" s="2" t="s">
        <v>23</v>
      </c>
      <c r="B116" s="7" t="s">
        <v>166</v>
      </c>
      <c r="D116" s="16" t="str">
        <f t="shared" si="1"/>
        <v>0</v>
      </c>
      <c r="E116" s="16" t="str">
        <f t="shared" si="2"/>
        <v>0</v>
      </c>
      <c r="F116" s="17" t="str">
        <f t="shared" si="3"/>
        <v>0</v>
      </c>
      <c r="G116" s="18" t="str">
        <f t="shared" si="4"/>
        <v>0</v>
      </c>
      <c r="H116" s="19">
        <v>2916693.47</v>
      </c>
      <c r="I116" s="20"/>
    </row>
    <row r="117">
      <c r="A117" s="2" t="s">
        <v>23</v>
      </c>
      <c r="B117" s="7" t="s">
        <v>167</v>
      </c>
      <c r="D117" s="16" t="str">
        <f t="shared" si="1"/>
        <v>0</v>
      </c>
      <c r="E117" s="16" t="str">
        <f t="shared" si="2"/>
        <v>0</v>
      </c>
      <c r="F117" s="17" t="str">
        <f t="shared" si="3"/>
        <v>0</v>
      </c>
      <c r="G117" s="18" t="str">
        <f t="shared" si="4"/>
        <v>0</v>
      </c>
      <c r="H117" s="19">
        <v>721211.01</v>
      </c>
      <c r="I117" s="20"/>
    </row>
    <row r="118">
      <c r="A118" s="2" t="s">
        <v>23</v>
      </c>
      <c r="B118" s="7" t="s">
        <v>168</v>
      </c>
      <c r="D118" s="16" t="str">
        <f t="shared" si="1"/>
        <v>0</v>
      </c>
      <c r="E118" s="16" t="str">
        <f t="shared" si="2"/>
        <v>0</v>
      </c>
      <c r="F118" s="17" t="str">
        <f t="shared" si="3"/>
        <v>0</v>
      </c>
      <c r="G118" s="18" t="str">
        <f t="shared" si="4"/>
        <v>0</v>
      </c>
      <c r="H118" s="19">
        <v>500470.48</v>
      </c>
      <c r="I118" s="20"/>
    </row>
    <row r="119">
      <c r="A119" s="2" t="s">
        <v>23</v>
      </c>
      <c r="B119" s="7" t="s">
        <v>169</v>
      </c>
      <c r="D119" s="16" t="str">
        <f t="shared" si="1"/>
        <v>0</v>
      </c>
      <c r="E119" s="16" t="str">
        <f t="shared" si="2"/>
        <v>0</v>
      </c>
      <c r="F119" s="17" t="str">
        <f t="shared" si="3"/>
        <v>0</v>
      </c>
      <c r="G119" s="18" t="str">
        <f t="shared" si="4"/>
        <v>0</v>
      </c>
      <c r="H119" s="19">
        <v>488526.17</v>
      </c>
      <c r="I119" s="20"/>
    </row>
    <row r="120">
      <c r="A120" s="2" t="s">
        <v>23</v>
      </c>
      <c r="B120" s="7" t="s">
        <v>170</v>
      </c>
      <c r="D120" s="16" t="str">
        <f t="shared" si="1"/>
        <v>0</v>
      </c>
      <c r="E120" s="16" t="str">
        <f t="shared" si="2"/>
        <v>0</v>
      </c>
      <c r="F120" s="17" t="str">
        <f t="shared" si="3"/>
        <v>0</v>
      </c>
      <c r="G120" s="18" t="str">
        <f t="shared" si="4"/>
        <v>0</v>
      </c>
      <c r="H120" s="19">
        <v>5360736.86</v>
      </c>
      <c r="I120" s="20"/>
    </row>
    <row r="121">
      <c r="A121" s="2" t="s">
        <v>23</v>
      </c>
      <c r="B121" s="7" t="s">
        <v>171</v>
      </c>
      <c r="D121" s="16" t="str">
        <f t="shared" si="1"/>
        <v>0</v>
      </c>
      <c r="E121" s="16" t="str">
        <f t="shared" si="2"/>
        <v>0</v>
      </c>
      <c r="F121" s="17" t="str">
        <f t="shared" si="3"/>
        <v>0</v>
      </c>
      <c r="G121" s="18" t="str">
        <f t="shared" si="4"/>
        <v>0</v>
      </c>
      <c r="H121" s="19">
        <v>303193.8</v>
      </c>
      <c r="I121" s="20"/>
    </row>
    <row r="122">
      <c r="A122" s="2" t="s">
        <v>23</v>
      </c>
      <c r="B122" s="7" t="s">
        <v>172</v>
      </c>
      <c r="D122" s="16" t="str">
        <f t="shared" si="1"/>
        <v>0</v>
      </c>
      <c r="E122" s="16" t="str">
        <f t="shared" si="2"/>
        <v>0</v>
      </c>
      <c r="F122" s="17" t="str">
        <f t="shared" si="3"/>
        <v>0</v>
      </c>
      <c r="G122" s="18" t="str">
        <f t="shared" si="4"/>
        <v>0</v>
      </c>
      <c r="H122" s="19">
        <v>655404.62</v>
      </c>
      <c r="I122" s="20"/>
    </row>
    <row r="123">
      <c r="A123" s="2" t="s">
        <v>23</v>
      </c>
      <c r="B123" s="7" t="s">
        <v>173</v>
      </c>
      <c r="D123" s="16" t="str">
        <f t="shared" si="1"/>
        <v>0</v>
      </c>
      <c r="E123" s="16" t="str">
        <f t="shared" si="2"/>
        <v>0</v>
      </c>
      <c r="F123" s="17" t="str">
        <f t="shared" si="3"/>
        <v>0</v>
      </c>
      <c r="G123" s="18" t="str">
        <f t="shared" si="4"/>
        <v>0</v>
      </c>
      <c r="H123" s="19">
        <v>7143883.31</v>
      </c>
      <c r="I123" s="20"/>
    </row>
    <row r="124">
      <c r="A124" s="2" t="s">
        <v>23</v>
      </c>
      <c r="B124" s="7" t="s">
        <v>174</v>
      </c>
      <c r="D124" s="16" t="str">
        <f t="shared" si="1"/>
        <v>0</v>
      </c>
      <c r="E124" s="16" t="str">
        <f t="shared" si="2"/>
        <v>0</v>
      </c>
      <c r="F124" s="17" t="str">
        <f t="shared" si="3"/>
        <v>0</v>
      </c>
      <c r="G124" s="18" t="str">
        <f t="shared" si="4"/>
        <v>0</v>
      </c>
      <c r="H124" s="19">
        <v>811125.0</v>
      </c>
      <c r="I124" s="20"/>
    </row>
    <row r="125">
      <c r="A125" s="2" t="s">
        <v>23</v>
      </c>
      <c r="B125" s="7" t="s">
        <v>175</v>
      </c>
      <c r="D125" s="16" t="str">
        <f t="shared" si="1"/>
        <v>0</v>
      </c>
      <c r="E125" s="16" t="str">
        <f t="shared" si="2"/>
        <v>0</v>
      </c>
      <c r="F125" s="17" t="str">
        <f t="shared" si="3"/>
        <v>0</v>
      </c>
      <c r="G125" s="18" t="str">
        <f t="shared" si="4"/>
        <v>0</v>
      </c>
      <c r="H125" s="19">
        <v>904906.34</v>
      </c>
      <c r="I125" s="20"/>
    </row>
    <row r="126">
      <c r="A126" s="2" t="s">
        <v>23</v>
      </c>
      <c r="B126" s="7" t="s">
        <v>176</v>
      </c>
      <c r="D126" s="16" t="str">
        <f t="shared" si="1"/>
        <v>0</v>
      </c>
      <c r="E126" s="16" t="str">
        <f t="shared" si="2"/>
        <v>0</v>
      </c>
      <c r="F126" s="17" t="str">
        <f t="shared" si="3"/>
        <v>0</v>
      </c>
      <c r="G126" s="18" t="str">
        <f t="shared" si="4"/>
        <v>0</v>
      </c>
      <c r="H126" s="19">
        <v>925831.45</v>
      </c>
      <c r="I126" s="20"/>
    </row>
    <row r="127">
      <c r="A127" s="2" t="s">
        <v>23</v>
      </c>
      <c r="B127" s="7" t="s">
        <v>177</v>
      </c>
      <c r="D127" s="16" t="str">
        <f t="shared" si="1"/>
        <v>0</v>
      </c>
      <c r="E127" s="16" t="str">
        <f t="shared" si="2"/>
        <v>0</v>
      </c>
      <c r="F127" s="17" t="str">
        <f t="shared" si="3"/>
        <v>0</v>
      </c>
      <c r="G127" s="18" t="str">
        <f t="shared" si="4"/>
        <v>0</v>
      </c>
      <c r="H127" s="19">
        <v>5062981.48</v>
      </c>
      <c r="I127" s="20"/>
    </row>
    <row r="128">
      <c r="A128" s="2" t="s">
        <v>23</v>
      </c>
      <c r="B128" s="7" t="s">
        <v>178</v>
      </c>
      <c r="D128" s="16" t="str">
        <f t="shared" si="1"/>
        <v>BASF</v>
      </c>
      <c r="E128" s="16" t="str">
        <f t="shared" si="2"/>
        <v>0</v>
      </c>
      <c r="F128" s="17" t="str">
        <f t="shared" si="3"/>
        <v>BASF - ORD SHS COMSTK</v>
      </c>
      <c r="G128" s="18">
        <f t="shared" si="4"/>
        <v>18798198.02</v>
      </c>
      <c r="H128" s="19">
        <v>1.879819802E7</v>
      </c>
      <c r="I128" s="20"/>
    </row>
    <row r="129">
      <c r="A129" s="2" t="s">
        <v>23</v>
      </c>
      <c r="B129" s="7" t="s">
        <v>179</v>
      </c>
      <c r="D129" s="16" t="str">
        <f t="shared" si="1"/>
        <v>0</v>
      </c>
      <c r="E129" s="16" t="str">
        <f t="shared" si="2"/>
        <v>0</v>
      </c>
      <c r="F129" s="17" t="str">
        <f t="shared" si="3"/>
        <v>0</v>
      </c>
      <c r="G129" s="18" t="str">
        <f t="shared" si="4"/>
        <v>0</v>
      </c>
      <c r="H129" s="19">
        <v>661477.85</v>
      </c>
      <c r="I129" s="20"/>
    </row>
    <row r="130">
      <c r="A130" s="2" t="s">
        <v>23</v>
      </c>
      <c r="B130" s="7" t="s">
        <v>180</v>
      </c>
      <c r="D130" s="16" t="str">
        <f t="shared" si="1"/>
        <v>0</v>
      </c>
      <c r="E130" s="16" t="str">
        <f t="shared" si="2"/>
        <v>0</v>
      </c>
      <c r="F130" s="17" t="str">
        <f t="shared" si="3"/>
        <v>0</v>
      </c>
      <c r="G130" s="18" t="str">
        <f t="shared" si="4"/>
        <v>0</v>
      </c>
      <c r="H130" s="19">
        <v>765076.2</v>
      </c>
      <c r="I130" s="20"/>
    </row>
    <row r="131">
      <c r="A131" s="2" t="s">
        <v>23</v>
      </c>
      <c r="B131" s="7" t="s">
        <v>181</v>
      </c>
      <c r="D131" s="16" t="str">
        <f t="shared" si="1"/>
        <v>0</v>
      </c>
      <c r="E131" s="16" t="str">
        <f t="shared" si="2"/>
        <v>0</v>
      </c>
      <c r="F131" s="17" t="str">
        <f t="shared" si="3"/>
        <v>0</v>
      </c>
      <c r="G131" s="18" t="str">
        <f t="shared" si="4"/>
        <v>0</v>
      </c>
      <c r="H131" s="19">
        <v>5477795.99</v>
      </c>
      <c r="I131" s="20"/>
    </row>
    <row r="132">
      <c r="A132" s="2" t="s">
        <v>23</v>
      </c>
      <c r="B132" s="7" t="s">
        <v>182</v>
      </c>
      <c r="D132" s="16" t="str">
        <f t="shared" si="1"/>
        <v>0</v>
      </c>
      <c r="E132" s="16" t="str">
        <f t="shared" si="2"/>
        <v>0</v>
      </c>
      <c r="F132" s="17" t="str">
        <f t="shared" si="3"/>
        <v>0</v>
      </c>
      <c r="G132" s="18" t="str">
        <f t="shared" si="4"/>
        <v>0</v>
      </c>
      <c r="H132" s="19">
        <v>226996.66</v>
      </c>
      <c r="I132" s="20"/>
    </row>
    <row r="133">
      <c r="A133" s="2" t="s">
        <v>23</v>
      </c>
      <c r="B133" s="7" t="s">
        <v>183</v>
      </c>
      <c r="D133" s="16" t="str">
        <f t="shared" si="1"/>
        <v>0</v>
      </c>
      <c r="E133" s="16" t="str">
        <f t="shared" si="2"/>
        <v>0</v>
      </c>
      <c r="F133" s="17" t="str">
        <f t="shared" si="3"/>
        <v>0</v>
      </c>
      <c r="G133" s="18" t="str">
        <f t="shared" si="4"/>
        <v>0</v>
      </c>
      <c r="H133" s="19">
        <v>1.587801213E7</v>
      </c>
      <c r="I133" s="20"/>
    </row>
    <row r="134">
      <c r="A134" s="2" t="s">
        <v>23</v>
      </c>
      <c r="B134" s="7" t="s">
        <v>184</v>
      </c>
      <c r="D134" s="16" t="str">
        <f t="shared" si="1"/>
        <v>0</v>
      </c>
      <c r="E134" s="16" t="str">
        <f t="shared" si="2"/>
        <v>0</v>
      </c>
      <c r="F134" s="17" t="str">
        <f t="shared" si="3"/>
        <v>0</v>
      </c>
      <c r="G134" s="18" t="str">
        <f t="shared" si="4"/>
        <v>0</v>
      </c>
      <c r="H134" s="19">
        <v>1460095.41</v>
      </c>
      <c r="I134" s="20"/>
    </row>
    <row r="135">
      <c r="A135" s="2" t="s">
        <v>23</v>
      </c>
      <c r="B135" s="7" t="s">
        <v>185</v>
      </c>
      <c r="D135" s="16" t="str">
        <f t="shared" si="1"/>
        <v>0</v>
      </c>
      <c r="E135" s="16" t="str">
        <f t="shared" si="2"/>
        <v>0</v>
      </c>
      <c r="F135" s="17" t="str">
        <f t="shared" si="3"/>
        <v>0</v>
      </c>
      <c r="G135" s="18" t="str">
        <f t="shared" si="4"/>
        <v>0</v>
      </c>
      <c r="H135" s="19">
        <v>917651.11</v>
      </c>
      <c r="I135" s="20"/>
    </row>
    <row r="136">
      <c r="A136" s="2" t="s">
        <v>23</v>
      </c>
      <c r="B136" s="7" t="s">
        <v>186</v>
      </c>
      <c r="D136" s="16" t="str">
        <f t="shared" si="1"/>
        <v>0</v>
      </c>
      <c r="E136" s="16" t="str">
        <f t="shared" si="2"/>
        <v>0</v>
      </c>
      <c r="F136" s="17" t="str">
        <f t="shared" si="3"/>
        <v>0</v>
      </c>
      <c r="G136" s="18" t="str">
        <f t="shared" si="4"/>
        <v>0</v>
      </c>
      <c r="H136" s="19">
        <v>3467934.51</v>
      </c>
      <c r="I136" s="20"/>
    </row>
    <row r="137">
      <c r="A137" s="2" t="s">
        <v>23</v>
      </c>
      <c r="B137" s="7" t="s">
        <v>187</v>
      </c>
      <c r="D137" s="16" t="str">
        <f t="shared" si="1"/>
        <v>0</v>
      </c>
      <c r="E137" s="16" t="str">
        <f t="shared" si="2"/>
        <v>0</v>
      </c>
      <c r="F137" s="17" t="str">
        <f t="shared" si="3"/>
        <v>0</v>
      </c>
      <c r="G137" s="18" t="str">
        <f t="shared" si="4"/>
        <v>0</v>
      </c>
      <c r="H137" s="19">
        <v>1650782.89</v>
      </c>
      <c r="I137" s="20"/>
    </row>
    <row r="138">
      <c r="A138" s="2" t="s">
        <v>23</v>
      </c>
      <c r="B138" s="7" t="s">
        <v>188</v>
      </c>
      <c r="D138" s="16" t="str">
        <f t="shared" si="1"/>
        <v>0</v>
      </c>
      <c r="E138" s="16" t="str">
        <f t="shared" si="2"/>
        <v>0</v>
      </c>
      <c r="F138" s="17" t="str">
        <f t="shared" si="3"/>
        <v>0</v>
      </c>
      <c r="G138" s="18" t="str">
        <f t="shared" si="4"/>
        <v>0</v>
      </c>
      <c r="H138" s="19">
        <v>5748316.84</v>
      </c>
      <c r="I138" s="20"/>
    </row>
    <row r="139">
      <c r="A139" s="2" t="s">
        <v>23</v>
      </c>
      <c r="B139" s="7" t="s">
        <v>189</v>
      </c>
      <c r="D139" s="16" t="str">
        <f t="shared" si="1"/>
        <v>0</v>
      </c>
      <c r="E139" s="16" t="str">
        <f t="shared" si="2"/>
        <v>0</v>
      </c>
      <c r="F139" s="17" t="str">
        <f t="shared" si="3"/>
        <v>0</v>
      </c>
      <c r="G139" s="18" t="str">
        <f t="shared" si="4"/>
        <v>0</v>
      </c>
      <c r="H139" s="19">
        <v>2003346.38</v>
      </c>
      <c r="I139" s="20"/>
    </row>
    <row r="140">
      <c r="A140" s="2" t="s">
        <v>23</v>
      </c>
      <c r="B140" s="7" t="s">
        <v>190</v>
      </c>
      <c r="D140" s="16" t="str">
        <f t="shared" si="1"/>
        <v>0</v>
      </c>
      <c r="E140" s="16" t="str">
        <f t="shared" si="2"/>
        <v>0</v>
      </c>
      <c r="F140" s="17" t="str">
        <f t="shared" si="3"/>
        <v>0</v>
      </c>
      <c r="G140" s="18" t="str">
        <f t="shared" si="4"/>
        <v>0</v>
      </c>
      <c r="H140" s="19">
        <v>3000782.61</v>
      </c>
      <c r="I140" s="20"/>
    </row>
    <row r="141">
      <c r="A141" s="2" t="s">
        <v>23</v>
      </c>
      <c r="B141" s="7" t="s">
        <v>191</v>
      </c>
      <c r="D141" s="16" t="str">
        <f t="shared" si="1"/>
        <v>0</v>
      </c>
      <c r="E141" s="16" t="str">
        <f t="shared" si="2"/>
        <v>0</v>
      </c>
      <c r="F141" s="17" t="str">
        <f t="shared" si="3"/>
        <v>0</v>
      </c>
      <c r="G141" s="18" t="str">
        <f t="shared" si="4"/>
        <v>0</v>
      </c>
      <c r="H141" s="19">
        <v>5596267.6</v>
      </c>
      <c r="I141" s="20"/>
    </row>
    <row r="142">
      <c r="A142" s="2" t="s">
        <v>23</v>
      </c>
      <c r="B142" s="7" t="s">
        <v>192</v>
      </c>
      <c r="D142" s="16" t="str">
        <f t="shared" si="1"/>
        <v>0</v>
      </c>
      <c r="E142" s="16" t="str">
        <f t="shared" si="2"/>
        <v>0</v>
      </c>
      <c r="F142" s="17" t="str">
        <f t="shared" si="3"/>
        <v>0</v>
      </c>
      <c r="G142" s="18" t="str">
        <f t="shared" si="4"/>
        <v>0</v>
      </c>
      <c r="H142" s="19">
        <v>3401834.06</v>
      </c>
      <c r="I142" s="20"/>
    </row>
    <row r="143">
      <c r="A143" s="2" t="s">
        <v>23</v>
      </c>
      <c r="B143" s="7" t="s">
        <v>193</v>
      </c>
      <c r="D143" s="16" t="str">
        <f t="shared" si="1"/>
        <v>0</v>
      </c>
      <c r="E143" s="16" t="str">
        <f t="shared" si="2"/>
        <v>0</v>
      </c>
      <c r="F143" s="17" t="str">
        <f t="shared" si="3"/>
        <v>0</v>
      </c>
      <c r="G143" s="18" t="str">
        <f t="shared" si="4"/>
        <v>0</v>
      </c>
      <c r="H143" s="19">
        <v>1258593.12</v>
      </c>
      <c r="I143" s="20"/>
    </row>
    <row r="144">
      <c r="A144" s="2" t="s">
        <v>23</v>
      </c>
      <c r="B144" s="7" t="s">
        <v>194</v>
      </c>
      <c r="D144" s="16" t="str">
        <f t="shared" si="1"/>
        <v>BHP Billiton</v>
      </c>
      <c r="E144" s="16" t="str">
        <f t="shared" si="2"/>
        <v>BHP Billiton</v>
      </c>
      <c r="F144" s="17" t="str">
        <f t="shared" si="3"/>
        <v>BHP BILLITON FINANCE LTD 3.25% 25/09/2024 GBP1000</v>
      </c>
      <c r="G144" s="18">
        <f t="shared" si="4"/>
        <v>995413.65</v>
      </c>
      <c r="H144" s="19">
        <v>995413.65</v>
      </c>
      <c r="I144" s="20"/>
    </row>
    <row r="145">
      <c r="A145" s="2" t="s">
        <v>23</v>
      </c>
      <c r="B145" s="7" t="s">
        <v>195</v>
      </c>
      <c r="D145" s="16" t="str">
        <f t="shared" si="1"/>
        <v>BHP Billiton</v>
      </c>
      <c r="E145" s="16" t="str">
        <f t="shared" si="2"/>
        <v>BHP Billiton</v>
      </c>
      <c r="F145" s="17" t="str">
        <f t="shared" si="3"/>
        <v>BHP BILLITON FINANCE LTD 4.3% 25/09/2042</v>
      </c>
      <c r="G145" s="18">
        <f t="shared" si="4"/>
        <v>525086.1</v>
      </c>
      <c r="H145" s="19">
        <v>525086.1</v>
      </c>
      <c r="I145" s="20"/>
    </row>
    <row r="146">
      <c r="A146" s="2" t="s">
        <v>23</v>
      </c>
      <c r="B146" s="7" t="s">
        <v>196</v>
      </c>
      <c r="D146" s="16" t="str">
        <f t="shared" si="1"/>
        <v>BHP Billiton</v>
      </c>
      <c r="E146" s="16" t="str">
        <f t="shared" si="2"/>
        <v>BHP Billiton</v>
      </c>
      <c r="F146" s="17" t="str">
        <f t="shared" si="3"/>
        <v>BHP BILLITON LTD NPV</v>
      </c>
      <c r="G146" s="18">
        <f t="shared" si="4"/>
        <v>9863357.79</v>
      </c>
      <c r="H146" s="19">
        <v>9863357.79</v>
      </c>
      <c r="I146" s="20"/>
    </row>
    <row r="147">
      <c r="A147" s="2" t="s">
        <v>23</v>
      </c>
      <c r="B147" s="7" t="s">
        <v>197</v>
      </c>
      <c r="D147" s="16" t="str">
        <f t="shared" si="1"/>
        <v>0</v>
      </c>
      <c r="E147" s="16" t="str">
        <f t="shared" si="2"/>
        <v>0</v>
      </c>
      <c r="F147" s="17" t="str">
        <f t="shared" si="3"/>
        <v>0</v>
      </c>
      <c r="G147" s="18" t="str">
        <f t="shared" si="4"/>
        <v>0</v>
      </c>
      <c r="H147" s="19">
        <v>1825220.32</v>
      </c>
      <c r="I147" s="20"/>
    </row>
    <row r="148">
      <c r="A148" s="2" t="s">
        <v>23</v>
      </c>
      <c r="B148" s="7" t="s">
        <v>198</v>
      </c>
      <c r="D148" s="16" t="str">
        <f t="shared" si="1"/>
        <v>0</v>
      </c>
      <c r="E148" s="16" t="str">
        <f t="shared" si="2"/>
        <v>0</v>
      </c>
      <c r="F148" s="17" t="str">
        <f t="shared" si="3"/>
        <v>0</v>
      </c>
      <c r="G148" s="18" t="str">
        <f t="shared" si="4"/>
        <v>0</v>
      </c>
      <c r="H148" s="19">
        <v>1427118.32</v>
      </c>
      <c r="I148" s="20"/>
    </row>
    <row r="149">
      <c r="A149" s="2" t="s">
        <v>23</v>
      </c>
      <c r="B149" s="7" t="s">
        <v>199</v>
      </c>
      <c r="D149" s="16" t="str">
        <f t="shared" si="1"/>
        <v>0</v>
      </c>
      <c r="E149" s="16" t="str">
        <f t="shared" si="2"/>
        <v>0</v>
      </c>
      <c r="F149" s="17" t="str">
        <f t="shared" si="3"/>
        <v>0</v>
      </c>
      <c r="G149" s="18" t="str">
        <f t="shared" si="4"/>
        <v>0</v>
      </c>
      <c r="H149" s="19">
        <v>2652378.15</v>
      </c>
      <c r="I149" s="20"/>
    </row>
    <row r="150">
      <c r="A150" s="2" t="s">
        <v>23</v>
      </c>
      <c r="B150" s="7" t="s">
        <v>200</v>
      </c>
      <c r="D150" s="16" t="str">
        <f t="shared" si="1"/>
        <v>0</v>
      </c>
      <c r="E150" s="16" t="str">
        <f t="shared" si="2"/>
        <v>0</v>
      </c>
      <c r="F150" s="17" t="str">
        <f t="shared" si="3"/>
        <v>0</v>
      </c>
      <c r="G150" s="18" t="str">
        <f t="shared" si="4"/>
        <v>0</v>
      </c>
      <c r="H150" s="19">
        <v>1605798.13</v>
      </c>
      <c r="I150" s="20"/>
    </row>
    <row r="151">
      <c r="A151" s="2" t="s">
        <v>23</v>
      </c>
      <c r="B151" s="7" t="s">
        <v>201</v>
      </c>
      <c r="D151" s="16" t="str">
        <f t="shared" si="1"/>
        <v>0</v>
      </c>
      <c r="E151" s="16" t="str">
        <f t="shared" si="2"/>
        <v>0</v>
      </c>
      <c r="F151" s="17" t="str">
        <f t="shared" si="3"/>
        <v>0</v>
      </c>
      <c r="G151" s="18" t="str">
        <f t="shared" si="4"/>
        <v>0</v>
      </c>
      <c r="H151" s="19">
        <v>642058.37</v>
      </c>
      <c r="I151" s="20"/>
    </row>
    <row r="152">
      <c r="A152" s="2" t="s">
        <v>23</v>
      </c>
      <c r="B152" s="7" t="s">
        <v>202</v>
      </c>
      <c r="D152" s="16" t="str">
        <f t="shared" si="1"/>
        <v>0</v>
      </c>
      <c r="E152" s="16" t="str">
        <f t="shared" si="2"/>
        <v>0</v>
      </c>
      <c r="F152" s="17" t="str">
        <f t="shared" si="3"/>
        <v>0</v>
      </c>
      <c r="G152" s="18" t="str">
        <f t="shared" si="4"/>
        <v>0</v>
      </c>
      <c r="H152" s="19">
        <v>1327496.06</v>
      </c>
      <c r="I152" s="20"/>
    </row>
    <row r="153">
      <c r="A153" s="2" t="s">
        <v>23</v>
      </c>
      <c r="B153" s="7" t="s">
        <v>203</v>
      </c>
      <c r="D153" s="16" t="str">
        <f t="shared" si="1"/>
        <v>0</v>
      </c>
      <c r="E153" s="16" t="str">
        <f t="shared" si="2"/>
        <v>0</v>
      </c>
      <c r="F153" s="17" t="str">
        <f t="shared" si="3"/>
        <v>0</v>
      </c>
      <c r="G153" s="18" t="str">
        <f t="shared" si="4"/>
        <v>0</v>
      </c>
      <c r="H153" s="19">
        <v>2328215.01</v>
      </c>
      <c r="I153" s="20"/>
    </row>
    <row r="154">
      <c r="A154" s="2" t="s">
        <v>23</v>
      </c>
      <c r="B154" s="7" t="s">
        <v>204</v>
      </c>
      <c r="D154" s="16" t="str">
        <f t="shared" si="1"/>
        <v>0</v>
      </c>
      <c r="E154" s="16" t="str">
        <f t="shared" si="2"/>
        <v>0</v>
      </c>
      <c r="F154" s="17" t="str">
        <f t="shared" si="3"/>
        <v>0</v>
      </c>
      <c r="G154" s="18" t="str">
        <f t="shared" si="4"/>
        <v>0</v>
      </c>
      <c r="H154" s="19">
        <v>581764.2</v>
      </c>
      <c r="I154" s="20"/>
    </row>
    <row r="155">
      <c r="A155" s="2" t="s">
        <v>23</v>
      </c>
      <c r="B155" s="7" t="s">
        <v>205</v>
      </c>
      <c r="D155" s="16" t="str">
        <f t="shared" si="1"/>
        <v>0</v>
      </c>
      <c r="E155" s="16" t="str">
        <f t="shared" si="2"/>
        <v>0</v>
      </c>
      <c r="F155" s="17" t="str">
        <f t="shared" si="3"/>
        <v>0</v>
      </c>
      <c r="G155" s="18" t="str">
        <f t="shared" si="4"/>
        <v>0</v>
      </c>
      <c r="H155" s="19">
        <v>3046893.06</v>
      </c>
      <c r="I155" s="20"/>
    </row>
    <row r="156">
      <c r="A156" s="2" t="s">
        <v>23</v>
      </c>
      <c r="B156" s="7" t="s">
        <v>206</v>
      </c>
      <c r="D156" s="16" t="str">
        <f t="shared" si="1"/>
        <v>0</v>
      </c>
      <c r="E156" s="16" t="str">
        <f t="shared" si="2"/>
        <v>0</v>
      </c>
      <c r="F156" s="17" t="str">
        <f t="shared" si="3"/>
        <v>0</v>
      </c>
      <c r="G156" s="18" t="str">
        <f t="shared" si="4"/>
        <v>0</v>
      </c>
      <c r="H156" s="19">
        <v>4214724.77</v>
      </c>
      <c r="I156" s="20"/>
    </row>
    <row r="157">
      <c r="A157" s="2" t="s">
        <v>23</v>
      </c>
      <c r="B157" s="7" t="s">
        <v>207</v>
      </c>
      <c r="D157" s="16" t="str">
        <f t="shared" si="1"/>
        <v>0</v>
      </c>
      <c r="E157" s="16" t="str">
        <f t="shared" si="2"/>
        <v>0</v>
      </c>
      <c r="F157" s="17" t="str">
        <f t="shared" si="3"/>
        <v>0</v>
      </c>
      <c r="G157" s="18" t="str">
        <f t="shared" si="4"/>
        <v>0</v>
      </c>
      <c r="H157" s="19">
        <v>1.781646905E7</v>
      </c>
      <c r="I157" s="20"/>
    </row>
    <row r="158">
      <c r="A158" s="2" t="s">
        <v>23</v>
      </c>
      <c r="B158" s="7" t="s">
        <v>208</v>
      </c>
      <c r="D158" s="16" t="str">
        <f t="shared" si="1"/>
        <v>0</v>
      </c>
      <c r="E158" s="16" t="str">
        <f t="shared" si="2"/>
        <v>0</v>
      </c>
      <c r="F158" s="17" t="str">
        <f t="shared" si="3"/>
        <v>0</v>
      </c>
      <c r="G158" s="18" t="str">
        <f t="shared" si="4"/>
        <v>0</v>
      </c>
      <c r="H158" s="19">
        <v>2277150.0</v>
      </c>
      <c r="I158" s="20"/>
    </row>
    <row r="159">
      <c r="A159" s="2" t="s">
        <v>23</v>
      </c>
      <c r="B159" s="7" t="s">
        <v>209</v>
      </c>
      <c r="D159" s="16" t="str">
        <f t="shared" si="1"/>
        <v>BP</v>
      </c>
      <c r="E159" s="16" t="str">
        <f t="shared" si="2"/>
        <v>0</v>
      </c>
      <c r="F159" s="17" t="str">
        <f t="shared" si="3"/>
        <v>BP ORD USD0.25</v>
      </c>
      <c r="G159" s="18">
        <f t="shared" si="4"/>
        <v>13295078.4</v>
      </c>
      <c r="H159" s="19">
        <v>1.32950784E7</v>
      </c>
      <c r="I159" s="20"/>
    </row>
    <row r="160">
      <c r="A160" s="2" t="s">
        <v>23</v>
      </c>
      <c r="B160" s="7" t="s">
        <v>210</v>
      </c>
      <c r="D160" s="16" t="str">
        <f t="shared" si="1"/>
        <v>0</v>
      </c>
      <c r="E160" s="16" t="str">
        <f t="shared" si="2"/>
        <v>0</v>
      </c>
      <c r="F160" s="17" t="str">
        <f t="shared" si="3"/>
        <v>0</v>
      </c>
      <c r="G160" s="18" t="str">
        <f t="shared" si="4"/>
        <v>0</v>
      </c>
      <c r="H160" s="19">
        <v>596730.31</v>
      </c>
      <c r="I160" s="20"/>
    </row>
    <row r="161">
      <c r="A161" s="2" t="s">
        <v>23</v>
      </c>
      <c r="B161" s="7" t="s">
        <v>211</v>
      </c>
      <c r="D161" s="16" t="str">
        <f t="shared" si="1"/>
        <v>0</v>
      </c>
      <c r="E161" s="16" t="str">
        <f t="shared" si="2"/>
        <v>0</v>
      </c>
      <c r="F161" s="17" t="str">
        <f t="shared" si="3"/>
        <v>0</v>
      </c>
      <c r="G161" s="18" t="str">
        <f t="shared" si="4"/>
        <v>0</v>
      </c>
      <c r="H161" s="19">
        <v>124032.02</v>
      </c>
      <c r="I161" s="20"/>
    </row>
    <row r="162">
      <c r="A162" s="2" t="s">
        <v>23</v>
      </c>
      <c r="B162" s="7" t="s">
        <v>212</v>
      </c>
      <c r="D162" s="16" t="str">
        <f t="shared" si="1"/>
        <v>0</v>
      </c>
      <c r="E162" s="16" t="str">
        <f t="shared" si="2"/>
        <v>0</v>
      </c>
      <c r="F162" s="17" t="str">
        <f t="shared" si="3"/>
        <v>0</v>
      </c>
      <c r="G162" s="18" t="str">
        <f t="shared" si="4"/>
        <v>0</v>
      </c>
      <c r="H162" s="19">
        <v>461979.0</v>
      </c>
      <c r="I162" s="20"/>
    </row>
    <row r="163">
      <c r="A163" s="2" t="s">
        <v>23</v>
      </c>
      <c r="B163" s="7" t="s">
        <v>213</v>
      </c>
      <c r="D163" s="16" t="str">
        <f t="shared" si="1"/>
        <v>0</v>
      </c>
      <c r="E163" s="16" t="str">
        <f t="shared" si="2"/>
        <v>0</v>
      </c>
      <c r="F163" s="17" t="str">
        <f t="shared" si="3"/>
        <v>0</v>
      </c>
      <c r="G163" s="18" t="str">
        <f t="shared" si="4"/>
        <v>0</v>
      </c>
      <c r="H163" s="19">
        <v>3150653.93</v>
      </c>
      <c r="I163" s="20"/>
    </row>
    <row r="164">
      <c r="A164" s="2" t="s">
        <v>23</v>
      </c>
      <c r="B164" s="7" t="s">
        <v>214</v>
      </c>
      <c r="D164" s="16" t="str">
        <f t="shared" si="1"/>
        <v>0</v>
      </c>
      <c r="E164" s="16" t="str">
        <f t="shared" si="2"/>
        <v>0</v>
      </c>
      <c r="F164" s="17" t="str">
        <f t="shared" si="3"/>
        <v>0</v>
      </c>
      <c r="G164" s="18" t="str">
        <f t="shared" si="4"/>
        <v>0</v>
      </c>
      <c r="H164" s="19">
        <v>2460095.11</v>
      </c>
      <c r="I164" s="20"/>
    </row>
    <row r="165">
      <c r="A165" s="2" t="s">
        <v>23</v>
      </c>
      <c r="B165" s="7" t="s">
        <v>215</v>
      </c>
      <c r="D165" s="16" t="str">
        <f t="shared" si="1"/>
        <v>0</v>
      </c>
      <c r="E165" s="16" t="str">
        <f t="shared" si="2"/>
        <v>0</v>
      </c>
      <c r="F165" s="17" t="str">
        <f t="shared" si="3"/>
        <v>0</v>
      </c>
      <c r="G165" s="18" t="str">
        <f t="shared" si="4"/>
        <v>0</v>
      </c>
      <c r="H165" s="19">
        <v>2461476.57</v>
      </c>
      <c r="I165" s="20"/>
    </row>
    <row r="166">
      <c r="A166" s="2" t="s">
        <v>23</v>
      </c>
      <c r="B166" s="7" t="s">
        <v>216</v>
      </c>
      <c r="D166" s="16" t="str">
        <f t="shared" si="1"/>
        <v>0</v>
      </c>
      <c r="E166" s="16" t="str">
        <f t="shared" si="2"/>
        <v>0</v>
      </c>
      <c r="F166" s="17" t="str">
        <f t="shared" si="3"/>
        <v>0</v>
      </c>
      <c r="G166" s="18" t="str">
        <f t="shared" si="4"/>
        <v>0</v>
      </c>
      <c r="H166" s="19">
        <v>5357786.92</v>
      </c>
      <c r="I166" s="20"/>
    </row>
    <row r="167">
      <c r="A167" s="2" t="s">
        <v>23</v>
      </c>
      <c r="B167" s="7" t="s">
        <v>217</v>
      </c>
      <c r="D167" s="16" t="str">
        <f t="shared" si="1"/>
        <v>0</v>
      </c>
      <c r="E167" s="16" t="str">
        <f t="shared" si="2"/>
        <v>0</v>
      </c>
      <c r="F167" s="17" t="str">
        <f t="shared" si="3"/>
        <v>0</v>
      </c>
      <c r="G167" s="18" t="str">
        <f t="shared" si="4"/>
        <v>0</v>
      </c>
      <c r="H167" s="19">
        <v>1656797.27</v>
      </c>
      <c r="I167" s="20"/>
    </row>
    <row r="168">
      <c r="A168" s="2" t="s">
        <v>23</v>
      </c>
      <c r="B168" s="7" t="s">
        <v>218</v>
      </c>
      <c r="D168" s="16" t="str">
        <f t="shared" si="1"/>
        <v>0</v>
      </c>
      <c r="E168" s="16" t="str">
        <f t="shared" si="2"/>
        <v>0</v>
      </c>
      <c r="F168" s="17" t="str">
        <f t="shared" si="3"/>
        <v>0</v>
      </c>
      <c r="G168" s="18" t="str">
        <f t="shared" si="4"/>
        <v>0</v>
      </c>
      <c r="H168" s="19">
        <v>1.994478434E7</v>
      </c>
      <c r="I168" s="20"/>
    </row>
    <row r="169">
      <c r="A169" s="2" t="s">
        <v>23</v>
      </c>
      <c r="B169" s="7" t="s">
        <v>219</v>
      </c>
      <c r="D169" s="16" t="str">
        <f t="shared" si="1"/>
        <v>0</v>
      </c>
      <c r="E169" s="16" t="str">
        <f t="shared" si="2"/>
        <v>0</v>
      </c>
      <c r="F169" s="17" t="str">
        <f t="shared" si="3"/>
        <v>0</v>
      </c>
      <c r="G169" s="18" t="str">
        <f t="shared" si="4"/>
        <v>0</v>
      </c>
      <c r="H169" s="19">
        <v>1.87332953E7</v>
      </c>
      <c r="I169" s="20"/>
    </row>
    <row r="170">
      <c r="A170" s="2" t="s">
        <v>23</v>
      </c>
      <c r="B170" s="7" t="s">
        <v>220</v>
      </c>
      <c r="D170" s="16" t="str">
        <f t="shared" si="1"/>
        <v>0</v>
      </c>
      <c r="E170" s="16" t="str">
        <f t="shared" si="2"/>
        <v>0</v>
      </c>
      <c r="F170" s="17" t="str">
        <f t="shared" si="3"/>
        <v>0</v>
      </c>
      <c r="G170" s="18" t="str">
        <f t="shared" si="4"/>
        <v>0</v>
      </c>
      <c r="H170" s="19">
        <v>1013499.0</v>
      </c>
      <c r="I170" s="20"/>
    </row>
    <row r="171">
      <c r="A171" s="2" t="s">
        <v>23</v>
      </c>
      <c r="B171" s="7" t="s">
        <v>221</v>
      </c>
      <c r="D171" s="16" t="str">
        <f t="shared" si="1"/>
        <v>0</v>
      </c>
      <c r="E171" s="16" t="str">
        <f t="shared" si="2"/>
        <v>0</v>
      </c>
      <c r="F171" s="17" t="str">
        <f t="shared" si="3"/>
        <v>0</v>
      </c>
      <c r="G171" s="18" t="str">
        <f t="shared" si="4"/>
        <v>0</v>
      </c>
      <c r="H171" s="19">
        <v>1376740.0</v>
      </c>
      <c r="I171" s="20"/>
    </row>
    <row r="172">
      <c r="A172" s="2" t="s">
        <v>23</v>
      </c>
      <c r="B172" s="7" t="s">
        <v>222</v>
      </c>
      <c r="D172" s="16" t="str">
        <f t="shared" si="1"/>
        <v>0</v>
      </c>
      <c r="E172" s="16" t="str">
        <f t="shared" si="2"/>
        <v>0</v>
      </c>
      <c r="F172" s="17" t="str">
        <f t="shared" si="3"/>
        <v>0</v>
      </c>
      <c r="G172" s="18" t="str">
        <f t="shared" si="4"/>
        <v>0</v>
      </c>
      <c r="H172" s="19">
        <v>2.111490183E7</v>
      </c>
      <c r="I172" s="20"/>
    </row>
    <row r="173">
      <c r="A173" s="2" t="s">
        <v>23</v>
      </c>
      <c r="B173" s="7" t="s">
        <v>223</v>
      </c>
      <c r="D173" s="16" t="str">
        <f t="shared" si="1"/>
        <v>0</v>
      </c>
      <c r="E173" s="16" t="str">
        <f t="shared" si="2"/>
        <v>0</v>
      </c>
      <c r="F173" s="17" t="str">
        <f t="shared" si="3"/>
        <v>0</v>
      </c>
      <c r="G173" s="18" t="str">
        <f t="shared" si="4"/>
        <v>0</v>
      </c>
      <c r="H173" s="19">
        <v>5903284.8</v>
      </c>
      <c r="I173" s="20"/>
    </row>
    <row r="174">
      <c r="A174" s="2" t="s">
        <v>23</v>
      </c>
      <c r="B174" s="7" t="s">
        <v>224</v>
      </c>
      <c r="D174" s="16" t="str">
        <f t="shared" si="1"/>
        <v>0</v>
      </c>
      <c r="E174" s="16" t="str">
        <f t="shared" si="2"/>
        <v>0</v>
      </c>
      <c r="F174" s="17" t="str">
        <f t="shared" si="3"/>
        <v>0</v>
      </c>
      <c r="G174" s="18" t="str">
        <f t="shared" si="4"/>
        <v>0</v>
      </c>
      <c r="H174" s="19">
        <v>1354039.2</v>
      </c>
      <c r="I174" s="20"/>
    </row>
    <row r="175">
      <c r="A175" s="2" t="s">
        <v>23</v>
      </c>
      <c r="B175" s="7" t="s">
        <v>225</v>
      </c>
      <c r="D175" s="16" t="str">
        <f t="shared" si="1"/>
        <v>0</v>
      </c>
      <c r="E175" s="16" t="str">
        <f t="shared" si="2"/>
        <v>0</v>
      </c>
      <c r="F175" s="17" t="str">
        <f t="shared" si="3"/>
        <v>0</v>
      </c>
      <c r="G175" s="18" t="str">
        <f t="shared" si="4"/>
        <v>0</v>
      </c>
      <c r="H175" s="19">
        <v>2399218.65</v>
      </c>
      <c r="I175" s="20"/>
    </row>
    <row r="176">
      <c r="A176" s="2" t="s">
        <v>23</v>
      </c>
      <c r="B176" s="7" t="s">
        <v>226</v>
      </c>
      <c r="D176" s="16" t="str">
        <f t="shared" si="1"/>
        <v>0</v>
      </c>
      <c r="E176" s="16" t="str">
        <f t="shared" si="2"/>
        <v>0</v>
      </c>
      <c r="F176" s="17" t="str">
        <f t="shared" si="3"/>
        <v>0</v>
      </c>
      <c r="G176" s="18" t="str">
        <f t="shared" si="4"/>
        <v>0</v>
      </c>
      <c r="H176" s="19">
        <v>2259327.73</v>
      </c>
      <c r="I176" s="20"/>
    </row>
    <row r="177">
      <c r="A177" s="2" t="s">
        <v>23</v>
      </c>
      <c r="B177" s="7" t="s">
        <v>227</v>
      </c>
      <c r="D177" s="16" t="str">
        <f t="shared" si="1"/>
        <v>0</v>
      </c>
      <c r="E177" s="16" t="str">
        <f t="shared" si="2"/>
        <v>0</v>
      </c>
      <c r="F177" s="17" t="str">
        <f t="shared" si="3"/>
        <v>0</v>
      </c>
      <c r="G177" s="18" t="str">
        <f t="shared" si="4"/>
        <v>0</v>
      </c>
      <c r="H177" s="19">
        <v>2558071.62</v>
      </c>
      <c r="I177" s="20"/>
    </row>
    <row r="178">
      <c r="A178" s="2" t="s">
        <v>23</v>
      </c>
      <c r="B178" s="7" t="s">
        <v>228</v>
      </c>
      <c r="D178" s="16" t="str">
        <f t="shared" si="1"/>
        <v>0</v>
      </c>
      <c r="E178" s="16" t="str">
        <f t="shared" si="2"/>
        <v>0</v>
      </c>
      <c r="F178" s="17" t="str">
        <f t="shared" si="3"/>
        <v>0</v>
      </c>
      <c r="G178" s="18" t="str">
        <f t="shared" si="4"/>
        <v>0</v>
      </c>
      <c r="H178" s="19">
        <v>398580.0</v>
      </c>
      <c r="I178" s="20"/>
    </row>
    <row r="179">
      <c r="A179" s="2" t="s">
        <v>23</v>
      </c>
      <c r="B179" s="7" t="s">
        <v>229</v>
      </c>
      <c r="D179" s="16" t="str">
        <f t="shared" si="1"/>
        <v>0</v>
      </c>
      <c r="E179" s="16" t="str">
        <f t="shared" si="2"/>
        <v>0</v>
      </c>
      <c r="F179" s="17" t="str">
        <f t="shared" si="3"/>
        <v>0</v>
      </c>
      <c r="G179" s="18" t="str">
        <f t="shared" si="4"/>
        <v>0</v>
      </c>
      <c r="H179" s="19">
        <v>1834139.63</v>
      </c>
      <c r="I179" s="20"/>
    </row>
    <row r="180">
      <c r="A180" s="2" t="s">
        <v>23</v>
      </c>
      <c r="B180" s="7" t="s">
        <v>230</v>
      </c>
      <c r="D180" s="16" t="str">
        <f t="shared" si="1"/>
        <v>0</v>
      </c>
      <c r="E180" s="16" t="str">
        <f t="shared" si="2"/>
        <v>0</v>
      </c>
      <c r="F180" s="17" t="str">
        <f t="shared" si="3"/>
        <v>0</v>
      </c>
      <c r="G180" s="18" t="str">
        <f t="shared" si="4"/>
        <v>0</v>
      </c>
      <c r="H180" s="19">
        <v>1793095.14</v>
      </c>
      <c r="I180" s="20"/>
    </row>
    <row r="181">
      <c r="A181" s="2" t="s">
        <v>23</v>
      </c>
      <c r="B181" s="7" t="s">
        <v>231</v>
      </c>
      <c r="D181" s="16" t="str">
        <f t="shared" si="1"/>
        <v>0</v>
      </c>
      <c r="E181" s="16" t="str">
        <f t="shared" si="2"/>
        <v>0</v>
      </c>
      <c r="F181" s="17" t="str">
        <f t="shared" si="3"/>
        <v>0</v>
      </c>
      <c r="G181" s="18" t="str">
        <f t="shared" si="4"/>
        <v>0</v>
      </c>
      <c r="H181" s="19">
        <v>447395.23</v>
      </c>
      <c r="I181" s="20"/>
    </row>
    <row r="182">
      <c r="A182" s="2" t="s">
        <v>23</v>
      </c>
      <c r="B182" s="7" t="s">
        <v>232</v>
      </c>
      <c r="D182" s="16" t="str">
        <f t="shared" si="1"/>
        <v>0</v>
      </c>
      <c r="E182" s="16" t="str">
        <f t="shared" si="2"/>
        <v>0</v>
      </c>
      <c r="F182" s="17" t="str">
        <f t="shared" si="3"/>
        <v>0</v>
      </c>
      <c r="G182" s="18" t="str">
        <f t="shared" si="4"/>
        <v>0</v>
      </c>
      <c r="H182" s="19">
        <v>7314216.04</v>
      </c>
      <c r="I182" s="20"/>
    </row>
    <row r="183">
      <c r="A183" s="2" t="s">
        <v>23</v>
      </c>
      <c r="B183" s="7" t="s">
        <v>233</v>
      </c>
      <c r="D183" s="16" t="str">
        <f t="shared" si="1"/>
        <v>0</v>
      </c>
      <c r="E183" s="16" t="str">
        <f t="shared" si="2"/>
        <v>0</v>
      </c>
      <c r="F183" s="17" t="str">
        <f t="shared" si="3"/>
        <v>0</v>
      </c>
      <c r="G183" s="18" t="str">
        <f t="shared" si="4"/>
        <v>0</v>
      </c>
      <c r="H183" s="19">
        <v>1220413.75</v>
      </c>
      <c r="I183" s="20"/>
    </row>
    <row r="184">
      <c r="A184" s="2" t="s">
        <v>23</v>
      </c>
      <c r="B184" s="7" t="s">
        <v>234</v>
      </c>
      <c r="D184" s="16" t="str">
        <f t="shared" si="1"/>
        <v>0</v>
      </c>
      <c r="E184" s="16" t="str">
        <f t="shared" si="2"/>
        <v>0</v>
      </c>
      <c r="F184" s="17" t="str">
        <f t="shared" si="3"/>
        <v>0</v>
      </c>
      <c r="G184" s="18" t="str">
        <f t="shared" si="4"/>
        <v>0</v>
      </c>
      <c r="H184" s="19">
        <v>376823.2</v>
      </c>
      <c r="I184" s="20"/>
    </row>
    <row r="185">
      <c r="A185" s="2" t="s">
        <v>23</v>
      </c>
      <c r="B185" s="7" t="s">
        <v>235</v>
      </c>
      <c r="D185" s="16" t="str">
        <f t="shared" si="1"/>
        <v>0</v>
      </c>
      <c r="E185" s="16" t="str">
        <f t="shared" si="2"/>
        <v>0</v>
      </c>
      <c r="F185" s="17" t="str">
        <f t="shared" si="3"/>
        <v>0</v>
      </c>
      <c r="G185" s="18" t="str">
        <f t="shared" si="4"/>
        <v>0</v>
      </c>
      <c r="H185" s="19">
        <v>2.362984197E7</v>
      </c>
      <c r="I185" s="20"/>
    </row>
    <row r="186">
      <c r="A186" s="2" t="s">
        <v>23</v>
      </c>
      <c r="B186" s="7" t="s">
        <v>236</v>
      </c>
      <c r="D186" s="16" t="str">
        <f t="shared" si="1"/>
        <v>0</v>
      </c>
      <c r="E186" s="16" t="str">
        <f t="shared" si="2"/>
        <v>0</v>
      </c>
      <c r="F186" s="17" t="str">
        <f t="shared" si="3"/>
        <v>0</v>
      </c>
      <c r="G186" s="18" t="str">
        <f t="shared" si="4"/>
        <v>0</v>
      </c>
      <c r="H186" s="19">
        <v>588059.38</v>
      </c>
      <c r="I186" s="20"/>
    </row>
    <row r="187">
      <c r="A187" s="2" t="s">
        <v>23</v>
      </c>
      <c r="B187" s="7" t="s">
        <v>237</v>
      </c>
      <c r="D187" s="16" t="str">
        <f t="shared" si="1"/>
        <v>0</v>
      </c>
      <c r="E187" s="16" t="str">
        <f t="shared" si="2"/>
        <v>0</v>
      </c>
      <c r="F187" s="17" t="str">
        <f t="shared" si="3"/>
        <v>0</v>
      </c>
      <c r="G187" s="18" t="str">
        <f t="shared" si="4"/>
        <v>0</v>
      </c>
      <c r="H187" s="19">
        <v>3912146.84</v>
      </c>
      <c r="I187" s="20"/>
    </row>
    <row r="188">
      <c r="A188" s="2" t="s">
        <v>23</v>
      </c>
      <c r="B188" s="7" t="s">
        <v>238</v>
      </c>
      <c r="D188" s="16" t="str">
        <f t="shared" si="1"/>
        <v>0</v>
      </c>
      <c r="E188" s="16" t="str">
        <f t="shared" si="2"/>
        <v>0</v>
      </c>
      <c r="F188" s="17" t="str">
        <f t="shared" si="3"/>
        <v>0</v>
      </c>
      <c r="G188" s="18" t="str">
        <f t="shared" si="4"/>
        <v>0</v>
      </c>
      <c r="H188" s="19">
        <v>1045760.48</v>
      </c>
      <c r="I188" s="20"/>
    </row>
    <row r="189">
      <c r="A189" s="2" t="s">
        <v>23</v>
      </c>
      <c r="B189" s="7" t="s">
        <v>239</v>
      </c>
      <c r="D189" s="16" t="str">
        <f t="shared" si="1"/>
        <v>0</v>
      </c>
      <c r="E189" s="16" t="str">
        <f t="shared" si="2"/>
        <v>0</v>
      </c>
      <c r="F189" s="17" t="str">
        <f t="shared" si="3"/>
        <v>0</v>
      </c>
      <c r="G189" s="18" t="str">
        <f t="shared" si="4"/>
        <v>0</v>
      </c>
      <c r="H189" s="19">
        <v>1163810.79</v>
      </c>
      <c r="I189" s="20"/>
    </row>
    <row r="190">
      <c r="A190" s="2" t="s">
        <v>23</v>
      </c>
      <c r="B190" s="7" t="s">
        <v>240</v>
      </c>
      <c r="D190" s="16" t="str">
        <f t="shared" si="1"/>
        <v>0</v>
      </c>
      <c r="E190" s="16" t="str">
        <f t="shared" si="2"/>
        <v>0</v>
      </c>
      <c r="F190" s="17" t="str">
        <f t="shared" si="3"/>
        <v>0</v>
      </c>
      <c r="G190" s="18" t="str">
        <f t="shared" si="4"/>
        <v>0</v>
      </c>
      <c r="H190" s="19">
        <v>4232360.36</v>
      </c>
      <c r="I190" s="20"/>
    </row>
    <row r="191">
      <c r="A191" s="2" t="s">
        <v>23</v>
      </c>
      <c r="B191" s="7" t="s">
        <v>241</v>
      </c>
      <c r="D191" s="16" t="str">
        <f t="shared" si="1"/>
        <v>0</v>
      </c>
      <c r="E191" s="16" t="str">
        <f t="shared" si="2"/>
        <v>0</v>
      </c>
      <c r="F191" s="17" t="str">
        <f t="shared" si="3"/>
        <v>0</v>
      </c>
      <c r="G191" s="18" t="str">
        <f t="shared" si="4"/>
        <v>0</v>
      </c>
      <c r="H191" s="19">
        <v>3490525.0</v>
      </c>
      <c r="I191" s="20"/>
    </row>
    <row r="192">
      <c r="A192" s="2" t="s">
        <v>23</v>
      </c>
      <c r="B192" s="7" t="s">
        <v>242</v>
      </c>
      <c r="D192" s="16" t="str">
        <f t="shared" si="1"/>
        <v>0</v>
      </c>
      <c r="E192" s="16" t="str">
        <f t="shared" si="2"/>
        <v>0</v>
      </c>
      <c r="F192" s="17" t="str">
        <f t="shared" si="3"/>
        <v>0</v>
      </c>
      <c r="G192" s="18" t="str">
        <f t="shared" si="4"/>
        <v>0</v>
      </c>
      <c r="H192" s="19">
        <v>2026562.84</v>
      </c>
      <c r="I192" s="20"/>
    </row>
    <row r="193">
      <c r="A193" s="2" t="s">
        <v>23</v>
      </c>
      <c r="B193" s="7" t="s">
        <v>243</v>
      </c>
      <c r="D193" s="16" t="str">
        <f t="shared" si="1"/>
        <v>0</v>
      </c>
      <c r="E193" s="16" t="str">
        <f t="shared" si="2"/>
        <v>0</v>
      </c>
      <c r="F193" s="17" t="str">
        <f t="shared" si="3"/>
        <v>0</v>
      </c>
      <c r="G193" s="18" t="str">
        <f t="shared" si="4"/>
        <v>0</v>
      </c>
      <c r="H193" s="19">
        <v>3624519.53</v>
      </c>
      <c r="I193" s="20"/>
    </row>
    <row r="194">
      <c r="A194" s="2" t="s">
        <v>23</v>
      </c>
      <c r="B194" s="7" t="s">
        <v>244</v>
      </c>
      <c r="D194" s="16" t="str">
        <f t="shared" si="1"/>
        <v>0</v>
      </c>
      <c r="E194" s="16" t="str">
        <f t="shared" si="2"/>
        <v>0</v>
      </c>
      <c r="F194" s="17" t="str">
        <f t="shared" si="3"/>
        <v>0</v>
      </c>
      <c r="G194" s="18" t="str">
        <f t="shared" si="4"/>
        <v>0</v>
      </c>
      <c r="H194" s="19">
        <v>3943495.98</v>
      </c>
      <c r="I194" s="20"/>
    </row>
    <row r="195">
      <c r="A195" s="2" t="s">
        <v>23</v>
      </c>
      <c r="B195" s="7" t="s">
        <v>245</v>
      </c>
      <c r="D195" s="16" t="str">
        <f t="shared" si="1"/>
        <v>0</v>
      </c>
      <c r="E195" s="16" t="str">
        <f t="shared" si="2"/>
        <v>0</v>
      </c>
      <c r="F195" s="17" t="str">
        <f t="shared" si="3"/>
        <v>0</v>
      </c>
      <c r="G195" s="18" t="str">
        <f t="shared" si="4"/>
        <v>0</v>
      </c>
      <c r="H195" s="19">
        <v>3641991.8</v>
      </c>
      <c r="I195" s="20"/>
    </row>
    <row r="196">
      <c r="A196" s="2" t="s">
        <v>23</v>
      </c>
      <c r="B196" s="7" t="s">
        <v>246</v>
      </c>
      <c r="D196" s="16" t="str">
        <f t="shared" si="1"/>
        <v>0</v>
      </c>
      <c r="E196" s="16" t="str">
        <f t="shared" si="2"/>
        <v>0</v>
      </c>
      <c r="F196" s="17" t="str">
        <f t="shared" si="3"/>
        <v>0</v>
      </c>
      <c r="G196" s="18" t="str">
        <f t="shared" si="4"/>
        <v>0</v>
      </c>
      <c r="H196" s="19">
        <v>411778.15</v>
      </c>
      <c r="I196" s="20"/>
    </row>
    <row r="197">
      <c r="A197" s="2" t="s">
        <v>23</v>
      </c>
      <c r="B197" s="7" t="s">
        <v>247</v>
      </c>
      <c r="D197" s="16" t="str">
        <f t="shared" si="1"/>
        <v>0</v>
      </c>
      <c r="E197" s="16" t="str">
        <f t="shared" si="2"/>
        <v>0</v>
      </c>
      <c r="F197" s="17" t="str">
        <f t="shared" si="3"/>
        <v>0</v>
      </c>
      <c r="G197" s="18" t="str">
        <f t="shared" si="4"/>
        <v>0</v>
      </c>
      <c r="H197" s="19">
        <v>1.691701994E7</v>
      </c>
      <c r="I197" s="20"/>
    </row>
    <row r="198">
      <c r="A198" s="2" t="s">
        <v>23</v>
      </c>
      <c r="B198" s="7" t="s">
        <v>248</v>
      </c>
      <c r="D198" s="16" t="str">
        <f t="shared" si="1"/>
        <v>0</v>
      </c>
      <c r="E198" s="16" t="str">
        <f t="shared" si="2"/>
        <v>0</v>
      </c>
      <c r="F198" s="17" t="str">
        <f t="shared" si="3"/>
        <v>0</v>
      </c>
      <c r="G198" s="18" t="str">
        <f t="shared" si="4"/>
        <v>0</v>
      </c>
      <c r="H198" s="19">
        <v>1429331.7</v>
      </c>
      <c r="I198" s="20"/>
    </row>
    <row r="199">
      <c r="A199" s="2" t="s">
        <v>23</v>
      </c>
      <c r="B199" s="7" t="s">
        <v>249</v>
      </c>
      <c r="D199" s="16" t="str">
        <f t="shared" si="1"/>
        <v>0</v>
      </c>
      <c r="E199" s="16" t="str">
        <f t="shared" si="2"/>
        <v>0</v>
      </c>
      <c r="F199" s="17" t="str">
        <f t="shared" si="3"/>
        <v>0</v>
      </c>
      <c r="G199" s="18" t="str">
        <f t="shared" si="4"/>
        <v>0</v>
      </c>
      <c r="H199" s="19">
        <v>3854158.06</v>
      </c>
      <c r="I199" s="20"/>
    </row>
    <row r="200">
      <c r="A200" s="2" t="s">
        <v>23</v>
      </c>
      <c r="B200" s="7" t="s">
        <v>250</v>
      </c>
      <c r="D200" s="16" t="str">
        <f t="shared" si="1"/>
        <v>0</v>
      </c>
      <c r="E200" s="16" t="str">
        <f t="shared" si="2"/>
        <v>0</v>
      </c>
      <c r="F200" s="17" t="str">
        <f t="shared" si="3"/>
        <v>0</v>
      </c>
      <c r="G200" s="18" t="str">
        <f t="shared" si="4"/>
        <v>0</v>
      </c>
      <c r="H200" s="19">
        <v>1480768.57</v>
      </c>
      <c r="I200" s="20"/>
    </row>
    <row r="201">
      <c r="A201" s="2" t="s">
        <v>23</v>
      </c>
      <c r="B201" s="7" t="s">
        <v>251</v>
      </c>
      <c r="D201" s="16" t="str">
        <f t="shared" si="1"/>
        <v>0</v>
      </c>
      <c r="E201" s="16" t="str">
        <f t="shared" si="2"/>
        <v>0</v>
      </c>
      <c r="F201" s="17" t="str">
        <f t="shared" si="3"/>
        <v>0</v>
      </c>
      <c r="G201" s="18" t="str">
        <f t="shared" si="4"/>
        <v>0</v>
      </c>
      <c r="H201" s="19">
        <v>622623.08</v>
      </c>
      <c r="I201" s="20"/>
    </row>
    <row r="202">
      <c r="A202" s="2" t="s">
        <v>23</v>
      </c>
      <c r="B202" s="7" t="s">
        <v>252</v>
      </c>
      <c r="D202" s="16" t="str">
        <f t="shared" si="1"/>
        <v>0</v>
      </c>
      <c r="E202" s="16" t="str">
        <f t="shared" si="2"/>
        <v>0</v>
      </c>
      <c r="F202" s="17" t="str">
        <f t="shared" si="3"/>
        <v>0</v>
      </c>
      <c r="G202" s="18" t="str">
        <f t="shared" si="4"/>
        <v>0</v>
      </c>
      <c r="H202" s="19">
        <v>478458.1</v>
      </c>
      <c r="I202" s="20"/>
    </row>
    <row r="203">
      <c r="A203" s="2" t="s">
        <v>23</v>
      </c>
      <c r="B203" s="7" t="s">
        <v>253</v>
      </c>
      <c r="D203" s="16" t="str">
        <f t="shared" si="1"/>
        <v>0</v>
      </c>
      <c r="E203" s="16" t="str">
        <f t="shared" si="2"/>
        <v>0</v>
      </c>
      <c r="F203" s="17" t="str">
        <f t="shared" si="3"/>
        <v>0</v>
      </c>
      <c r="G203" s="18" t="str">
        <f t="shared" si="4"/>
        <v>0</v>
      </c>
      <c r="H203" s="19">
        <v>4183250.96</v>
      </c>
      <c r="I203" s="20"/>
    </row>
    <row r="204">
      <c r="A204" s="2" t="s">
        <v>23</v>
      </c>
      <c r="B204" s="7" t="s">
        <v>254</v>
      </c>
      <c r="D204" s="16" t="str">
        <f t="shared" si="1"/>
        <v>Chevron</v>
      </c>
      <c r="E204" s="16" t="str">
        <f t="shared" si="2"/>
        <v>0</v>
      </c>
      <c r="F204" s="17" t="str">
        <f t="shared" si="3"/>
        <v>CHEVRON CORP COM</v>
      </c>
      <c r="G204" s="18">
        <f t="shared" si="4"/>
        <v>9782370.94</v>
      </c>
      <c r="H204" s="19">
        <v>9782370.94</v>
      </c>
      <c r="I204" s="20"/>
    </row>
    <row r="205">
      <c r="A205" s="2" t="s">
        <v>23</v>
      </c>
      <c r="B205" s="7" t="s">
        <v>255</v>
      </c>
      <c r="D205" s="16" t="str">
        <f t="shared" si="1"/>
        <v>0</v>
      </c>
      <c r="E205" s="16" t="str">
        <f t="shared" si="2"/>
        <v>0</v>
      </c>
      <c r="F205" s="17" t="str">
        <f t="shared" si="3"/>
        <v>0</v>
      </c>
      <c r="G205" s="18" t="str">
        <f t="shared" si="4"/>
        <v>0</v>
      </c>
      <c r="H205" s="19">
        <v>4075425.26</v>
      </c>
      <c r="I205" s="20"/>
    </row>
    <row r="206">
      <c r="A206" s="2" t="s">
        <v>23</v>
      </c>
      <c r="B206" s="7" t="s">
        <v>256</v>
      </c>
      <c r="D206" s="16" t="str">
        <f t="shared" si="1"/>
        <v>0</v>
      </c>
      <c r="E206" s="16" t="str">
        <f t="shared" si="2"/>
        <v>0</v>
      </c>
      <c r="F206" s="17" t="str">
        <f t="shared" si="3"/>
        <v>0</v>
      </c>
      <c r="G206" s="18" t="str">
        <f t="shared" si="4"/>
        <v>0</v>
      </c>
      <c r="H206" s="19">
        <v>2.368126873E7</v>
      </c>
      <c r="I206" s="20"/>
    </row>
    <row r="207">
      <c r="A207" s="2" t="s">
        <v>23</v>
      </c>
      <c r="B207" s="7" t="s">
        <v>257</v>
      </c>
      <c r="D207" s="16" t="str">
        <f t="shared" si="1"/>
        <v>0</v>
      </c>
      <c r="E207" s="16" t="str">
        <f t="shared" si="2"/>
        <v>0</v>
      </c>
      <c r="F207" s="17" t="str">
        <f t="shared" si="3"/>
        <v>0</v>
      </c>
      <c r="G207" s="18" t="str">
        <f t="shared" si="4"/>
        <v>0</v>
      </c>
      <c r="H207" s="19">
        <v>2583379.88</v>
      </c>
      <c r="I207" s="20"/>
    </row>
    <row r="208">
      <c r="A208" s="2" t="s">
        <v>23</v>
      </c>
      <c r="B208" s="7" t="s">
        <v>258</v>
      </c>
      <c r="D208" s="16" t="str">
        <f t="shared" si="1"/>
        <v>0</v>
      </c>
      <c r="E208" s="16" t="str">
        <f t="shared" si="2"/>
        <v>0</v>
      </c>
      <c r="F208" s="17" t="str">
        <f t="shared" si="3"/>
        <v>0</v>
      </c>
      <c r="G208" s="18" t="str">
        <f t="shared" si="4"/>
        <v>0</v>
      </c>
      <c r="H208" s="19">
        <v>775430.75</v>
      </c>
      <c r="I208" s="20"/>
    </row>
    <row r="209">
      <c r="A209" s="2" t="s">
        <v>23</v>
      </c>
      <c r="B209" s="7" t="s">
        <v>259</v>
      </c>
      <c r="D209" s="16" t="str">
        <f t="shared" si="1"/>
        <v>0</v>
      </c>
      <c r="E209" s="16" t="str">
        <f t="shared" si="2"/>
        <v>China Resources</v>
      </c>
      <c r="F209" s="17" t="str">
        <f t="shared" si="3"/>
        <v>CHINA RESOURCES LAND HKD0.10</v>
      </c>
      <c r="G209" s="18">
        <f t="shared" si="4"/>
        <v>3484365.77</v>
      </c>
      <c r="H209" s="19">
        <v>3484365.77</v>
      </c>
      <c r="I209" s="20"/>
    </row>
    <row r="210">
      <c r="A210" s="2" t="s">
        <v>23</v>
      </c>
      <c r="B210" s="7" t="s">
        <v>260</v>
      </c>
      <c r="D210" s="16" t="str">
        <f t="shared" si="1"/>
        <v>0</v>
      </c>
      <c r="E210" s="16" t="str">
        <f t="shared" si="2"/>
        <v>China Shenhua</v>
      </c>
      <c r="F210" s="17" t="str">
        <f t="shared" si="3"/>
        <v>CHINA SHENHUA ENERGY CO 'H'</v>
      </c>
      <c r="G210" s="18">
        <f t="shared" si="4"/>
        <v>1299322.07</v>
      </c>
      <c r="H210" s="19">
        <v>1299322.07</v>
      </c>
      <c r="I210" s="20"/>
    </row>
    <row r="211">
      <c r="A211" s="2" t="s">
        <v>23</v>
      </c>
      <c r="B211" s="7" t="s">
        <v>261</v>
      </c>
      <c r="D211" s="16" t="str">
        <f t="shared" si="1"/>
        <v>0</v>
      </c>
      <c r="E211" s="16" t="str">
        <f t="shared" si="2"/>
        <v>0</v>
      </c>
      <c r="F211" s="17" t="str">
        <f t="shared" si="3"/>
        <v>0</v>
      </c>
      <c r="G211" s="18" t="str">
        <f t="shared" si="4"/>
        <v>0</v>
      </c>
      <c r="H211" s="19">
        <v>2656769.65</v>
      </c>
      <c r="I211" s="20"/>
    </row>
    <row r="212">
      <c r="A212" s="2" t="s">
        <v>23</v>
      </c>
      <c r="B212" s="7" t="s">
        <v>262</v>
      </c>
      <c r="D212" s="16" t="str">
        <f t="shared" si="1"/>
        <v>0</v>
      </c>
      <c r="E212" s="16" t="str">
        <f t="shared" si="2"/>
        <v>0</v>
      </c>
      <c r="F212" s="17" t="str">
        <f t="shared" si="3"/>
        <v>0</v>
      </c>
      <c r="G212" s="18" t="str">
        <f t="shared" si="4"/>
        <v>0</v>
      </c>
      <c r="H212" s="19">
        <v>361245.22</v>
      </c>
      <c r="I212" s="20"/>
    </row>
    <row r="213">
      <c r="A213" s="2" t="s">
        <v>23</v>
      </c>
      <c r="B213" s="7" t="s">
        <v>263</v>
      </c>
      <c r="D213" s="16" t="str">
        <f t="shared" si="1"/>
        <v>0</v>
      </c>
      <c r="E213" s="16" t="str">
        <f t="shared" si="2"/>
        <v>0</v>
      </c>
      <c r="F213" s="17" t="str">
        <f t="shared" si="3"/>
        <v>0</v>
      </c>
      <c r="G213" s="18" t="str">
        <f t="shared" si="4"/>
        <v>0</v>
      </c>
      <c r="H213" s="19">
        <v>3305297.47</v>
      </c>
      <c r="I213" s="20"/>
    </row>
    <row r="214">
      <c r="A214" s="2" t="s">
        <v>23</v>
      </c>
      <c r="B214" s="7" t="s">
        <v>264</v>
      </c>
      <c r="D214" s="16" t="str">
        <f t="shared" si="1"/>
        <v>0</v>
      </c>
      <c r="E214" s="16" t="str">
        <f t="shared" si="2"/>
        <v>0</v>
      </c>
      <c r="F214" s="17" t="str">
        <f t="shared" si="3"/>
        <v>0</v>
      </c>
      <c r="G214" s="18" t="str">
        <f t="shared" si="4"/>
        <v>0</v>
      </c>
      <c r="H214" s="19">
        <v>6055279.73</v>
      </c>
      <c r="I214" s="20"/>
    </row>
    <row r="215">
      <c r="A215" s="2" t="s">
        <v>23</v>
      </c>
      <c r="B215" s="7" t="s">
        <v>265</v>
      </c>
      <c r="D215" s="16" t="str">
        <f t="shared" si="1"/>
        <v>0</v>
      </c>
      <c r="E215" s="16" t="str">
        <f t="shared" si="2"/>
        <v>0</v>
      </c>
      <c r="F215" s="17" t="str">
        <f t="shared" si="3"/>
        <v>0</v>
      </c>
      <c r="G215" s="18" t="str">
        <f t="shared" si="4"/>
        <v>0</v>
      </c>
      <c r="H215" s="19">
        <v>1227830.66</v>
      </c>
      <c r="I215" s="20"/>
    </row>
    <row r="216">
      <c r="A216" s="2" t="s">
        <v>23</v>
      </c>
      <c r="B216" s="7" t="s">
        <v>266</v>
      </c>
      <c r="D216" s="16" t="str">
        <f t="shared" si="1"/>
        <v>0</v>
      </c>
      <c r="E216" s="16" t="str">
        <f t="shared" si="2"/>
        <v>0</v>
      </c>
      <c r="F216" s="17" t="str">
        <f t="shared" si="3"/>
        <v>0</v>
      </c>
      <c r="G216" s="18" t="str">
        <f t="shared" si="4"/>
        <v>0</v>
      </c>
      <c r="H216" s="19">
        <v>1048198.13</v>
      </c>
      <c r="I216" s="20"/>
    </row>
    <row r="217">
      <c r="A217" s="2" t="s">
        <v>23</v>
      </c>
      <c r="B217" s="7" t="s">
        <v>267</v>
      </c>
      <c r="D217" s="16" t="str">
        <f t="shared" si="1"/>
        <v>Cimarex Energy </v>
      </c>
      <c r="E217" s="16" t="str">
        <f t="shared" si="2"/>
        <v>0</v>
      </c>
      <c r="F217" s="17" t="str">
        <f t="shared" si="3"/>
        <v>CIMAREX ENERGY CO COM</v>
      </c>
      <c r="G217" s="18">
        <f t="shared" si="4"/>
        <v>2829232.95</v>
      </c>
      <c r="H217" s="19">
        <v>2829232.95</v>
      </c>
      <c r="I217" s="20"/>
    </row>
    <row r="218">
      <c r="A218" s="2" t="s">
        <v>23</v>
      </c>
      <c r="B218" s="7" t="s">
        <v>268</v>
      </c>
      <c r="D218" s="16" t="str">
        <f t="shared" si="1"/>
        <v>0</v>
      </c>
      <c r="E218" s="16" t="str">
        <f t="shared" si="2"/>
        <v>0</v>
      </c>
      <c r="F218" s="17" t="str">
        <f t="shared" si="3"/>
        <v>0</v>
      </c>
      <c r="G218" s="18" t="str">
        <f t="shared" si="4"/>
        <v>0</v>
      </c>
      <c r="H218" s="19">
        <v>3311423.49</v>
      </c>
      <c r="I218" s="20"/>
    </row>
    <row r="219">
      <c r="A219" s="2" t="s">
        <v>23</v>
      </c>
      <c r="B219" s="7" t="s">
        <v>269</v>
      </c>
      <c r="D219" s="16" t="str">
        <f t="shared" si="1"/>
        <v>0</v>
      </c>
      <c r="E219" s="16" t="str">
        <f t="shared" si="2"/>
        <v>0</v>
      </c>
      <c r="F219" s="17" t="str">
        <f t="shared" si="3"/>
        <v>0</v>
      </c>
      <c r="G219" s="18" t="str">
        <f t="shared" si="4"/>
        <v>0</v>
      </c>
      <c r="H219" s="19">
        <v>3268016.71</v>
      </c>
      <c r="I219" s="20"/>
    </row>
    <row r="220">
      <c r="A220" s="2" t="s">
        <v>23</v>
      </c>
      <c r="B220" s="7" t="s">
        <v>270</v>
      </c>
      <c r="D220" s="16" t="str">
        <f t="shared" si="1"/>
        <v>0</v>
      </c>
      <c r="E220" s="16" t="str">
        <f t="shared" si="2"/>
        <v>0</v>
      </c>
      <c r="F220" s="17" t="str">
        <f t="shared" si="3"/>
        <v>0</v>
      </c>
      <c r="G220" s="18" t="str">
        <f t="shared" si="4"/>
        <v>0</v>
      </c>
      <c r="H220" s="19">
        <v>1281325.5</v>
      </c>
      <c r="I220" s="20"/>
    </row>
    <row r="221">
      <c r="A221" s="2" t="s">
        <v>23</v>
      </c>
      <c r="B221" s="7" t="s">
        <v>271</v>
      </c>
      <c r="D221" s="16" t="str">
        <f t="shared" si="1"/>
        <v>0</v>
      </c>
      <c r="E221" s="16" t="str">
        <f t="shared" si="2"/>
        <v>0</v>
      </c>
      <c r="F221" s="17" t="str">
        <f t="shared" si="3"/>
        <v>0</v>
      </c>
      <c r="G221" s="18" t="str">
        <f t="shared" si="4"/>
        <v>0</v>
      </c>
      <c r="H221" s="19">
        <v>1395789.2</v>
      </c>
      <c r="I221" s="20"/>
    </row>
    <row r="222">
      <c r="A222" s="2" t="s">
        <v>23</v>
      </c>
      <c r="B222" s="7" t="s">
        <v>272</v>
      </c>
      <c r="D222" s="16" t="str">
        <f t="shared" si="1"/>
        <v>0</v>
      </c>
      <c r="E222" s="16" t="str">
        <f t="shared" si="2"/>
        <v>0</v>
      </c>
      <c r="F222" s="17" t="str">
        <f t="shared" si="3"/>
        <v>0</v>
      </c>
      <c r="G222" s="18" t="str">
        <f t="shared" si="4"/>
        <v>0</v>
      </c>
      <c r="H222" s="19">
        <v>2494895.93</v>
      </c>
      <c r="I222" s="20"/>
    </row>
    <row r="223">
      <c r="A223" s="2" t="s">
        <v>23</v>
      </c>
      <c r="B223" s="7" t="s">
        <v>273</v>
      </c>
      <c r="D223" s="16" t="str">
        <f t="shared" si="1"/>
        <v>0</v>
      </c>
      <c r="E223" s="16" t="str">
        <f t="shared" si="2"/>
        <v>0</v>
      </c>
      <c r="F223" s="17" t="str">
        <f t="shared" si="3"/>
        <v>0</v>
      </c>
      <c r="G223" s="18" t="str">
        <f t="shared" si="4"/>
        <v>0</v>
      </c>
      <c r="H223" s="19">
        <v>3028796.86</v>
      </c>
      <c r="I223" s="20"/>
    </row>
    <row r="224">
      <c r="A224" s="2" t="s">
        <v>23</v>
      </c>
      <c r="B224" s="7" t="s">
        <v>274</v>
      </c>
      <c r="D224" s="16" t="str">
        <f t="shared" si="1"/>
        <v>0</v>
      </c>
      <c r="E224" s="16" t="str">
        <f t="shared" si="2"/>
        <v>0</v>
      </c>
      <c r="F224" s="17" t="str">
        <f t="shared" si="3"/>
        <v>0</v>
      </c>
      <c r="G224" s="18" t="str">
        <f t="shared" si="4"/>
        <v>0</v>
      </c>
      <c r="H224" s="19">
        <v>3856059.04</v>
      </c>
      <c r="I224" s="20"/>
    </row>
    <row r="225">
      <c r="A225" s="2" t="s">
        <v>23</v>
      </c>
      <c r="B225" s="7" t="s">
        <v>275</v>
      </c>
      <c r="D225" s="16" t="str">
        <f t="shared" si="1"/>
        <v>0</v>
      </c>
      <c r="E225" s="16" t="str">
        <f t="shared" si="2"/>
        <v>0</v>
      </c>
      <c r="F225" s="17" t="str">
        <f t="shared" si="3"/>
        <v>0</v>
      </c>
      <c r="G225" s="18" t="str">
        <f t="shared" si="4"/>
        <v>0</v>
      </c>
      <c r="H225" s="19">
        <v>1120472.17</v>
      </c>
      <c r="I225" s="20"/>
    </row>
    <row r="226">
      <c r="A226" s="2" t="s">
        <v>23</v>
      </c>
      <c r="B226" s="7" t="s">
        <v>276</v>
      </c>
      <c r="D226" s="16" t="str">
        <f t="shared" si="1"/>
        <v>0</v>
      </c>
      <c r="E226" s="16" t="str">
        <f t="shared" si="2"/>
        <v>CLP Holdings</v>
      </c>
      <c r="F226" s="17" t="str">
        <f t="shared" si="3"/>
        <v>CLP HOLDINGS NPV</v>
      </c>
      <c r="G226" s="18">
        <f t="shared" si="4"/>
        <v>3312967.58</v>
      </c>
      <c r="H226" s="19">
        <v>3312967.58</v>
      </c>
      <c r="I226" s="20"/>
    </row>
    <row r="227">
      <c r="A227" s="2" t="s">
        <v>23</v>
      </c>
      <c r="B227" s="7" t="s">
        <v>277</v>
      </c>
      <c r="D227" s="16" t="str">
        <f t="shared" si="1"/>
        <v>0</v>
      </c>
      <c r="E227" s="16" t="str">
        <f t="shared" si="2"/>
        <v>0</v>
      </c>
      <c r="F227" s="17" t="str">
        <f t="shared" si="3"/>
        <v>0</v>
      </c>
      <c r="G227" s="18" t="str">
        <f t="shared" si="4"/>
        <v>0</v>
      </c>
      <c r="H227" s="19">
        <v>3974485.56</v>
      </c>
      <c r="I227" s="20"/>
    </row>
    <row r="228">
      <c r="A228" s="2" t="s">
        <v>23</v>
      </c>
      <c r="B228" s="7" t="s">
        <v>278</v>
      </c>
      <c r="D228" s="16" t="str">
        <f t="shared" si="1"/>
        <v>0</v>
      </c>
      <c r="E228" s="16" t="str">
        <f t="shared" si="2"/>
        <v>0</v>
      </c>
      <c r="F228" s="17" t="str">
        <f t="shared" si="3"/>
        <v>0</v>
      </c>
      <c r="G228" s="18" t="str">
        <f t="shared" si="4"/>
        <v>0</v>
      </c>
      <c r="H228" s="19">
        <v>6410060.8</v>
      </c>
      <c r="I228" s="20"/>
    </row>
    <row r="229">
      <c r="A229" s="2" t="s">
        <v>23</v>
      </c>
      <c r="B229" s="7" t="s">
        <v>279</v>
      </c>
      <c r="D229" s="16" t="str">
        <f t="shared" si="1"/>
        <v>CNOOC </v>
      </c>
      <c r="E229" s="16" t="str">
        <f t="shared" si="2"/>
        <v>0</v>
      </c>
      <c r="F229" s="17" t="str">
        <f t="shared" si="3"/>
        <v>CNOOC LTD HKD0.02</v>
      </c>
      <c r="G229" s="18">
        <f t="shared" si="4"/>
        <v>4289944.6</v>
      </c>
      <c r="H229" s="19">
        <v>4289944.6</v>
      </c>
      <c r="I229" s="20"/>
    </row>
    <row r="230">
      <c r="A230" s="2" t="s">
        <v>23</v>
      </c>
      <c r="B230" s="7" t="s">
        <v>280</v>
      </c>
      <c r="D230" s="16" t="str">
        <f t="shared" si="1"/>
        <v>0</v>
      </c>
      <c r="E230" s="16" t="str">
        <f t="shared" si="2"/>
        <v>0</v>
      </c>
      <c r="F230" s="17" t="str">
        <f t="shared" si="3"/>
        <v>0</v>
      </c>
      <c r="G230" s="18" t="str">
        <f t="shared" si="4"/>
        <v>0</v>
      </c>
      <c r="H230" s="19">
        <v>2412776.15</v>
      </c>
      <c r="I230" s="20"/>
    </row>
    <row r="231">
      <c r="A231" s="2" t="s">
        <v>23</v>
      </c>
      <c r="B231" s="7" t="s">
        <v>281</v>
      </c>
      <c r="D231" s="16" t="str">
        <f t="shared" si="1"/>
        <v>0</v>
      </c>
      <c r="E231" s="16" t="str">
        <f t="shared" si="2"/>
        <v>0</v>
      </c>
      <c r="F231" s="17" t="str">
        <f t="shared" si="3"/>
        <v>0</v>
      </c>
      <c r="G231" s="18" t="str">
        <f t="shared" si="4"/>
        <v>0</v>
      </c>
      <c r="H231" s="19">
        <v>5809728.83</v>
      </c>
      <c r="I231" s="20"/>
    </row>
    <row r="232">
      <c r="A232" s="2" t="s">
        <v>23</v>
      </c>
      <c r="B232" s="7" t="s">
        <v>282</v>
      </c>
      <c r="D232" s="16" t="str">
        <f t="shared" si="1"/>
        <v>0</v>
      </c>
      <c r="E232" s="16" t="str">
        <f t="shared" si="2"/>
        <v>0</v>
      </c>
      <c r="F232" s="17" t="str">
        <f t="shared" si="3"/>
        <v>0</v>
      </c>
      <c r="G232" s="18" t="str">
        <f t="shared" si="4"/>
        <v>0</v>
      </c>
      <c r="H232" s="19">
        <v>1.163043213E7</v>
      </c>
      <c r="I232" s="20"/>
    </row>
    <row r="233">
      <c r="A233" s="2" t="s">
        <v>23</v>
      </c>
      <c r="B233" s="7" t="s">
        <v>283</v>
      </c>
      <c r="D233" s="16" t="str">
        <f t="shared" si="1"/>
        <v>0</v>
      </c>
      <c r="E233" s="16" t="str">
        <f t="shared" si="2"/>
        <v>0</v>
      </c>
      <c r="F233" s="17" t="str">
        <f t="shared" si="3"/>
        <v>0</v>
      </c>
      <c r="G233" s="18" t="str">
        <f t="shared" si="4"/>
        <v>0</v>
      </c>
      <c r="H233" s="19">
        <v>1342054.0</v>
      </c>
      <c r="I233" s="20"/>
    </row>
    <row r="234">
      <c r="A234" s="2" t="s">
        <v>23</v>
      </c>
      <c r="B234" s="7" t="s">
        <v>284</v>
      </c>
      <c r="D234" s="16" t="str">
        <f t="shared" si="1"/>
        <v>0</v>
      </c>
      <c r="E234" s="16" t="str">
        <f t="shared" si="2"/>
        <v>0</v>
      </c>
      <c r="F234" s="17" t="str">
        <f t="shared" si="3"/>
        <v>0</v>
      </c>
      <c r="G234" s="18" t="str">
        <f t="shared" si="4"/>
        <v>0</v>
      </c>
      <c r="H234" s="19">
        <v>1245764.26</v>
      </c>
      <c r="I234" s="20"/>
    </row>
    <row r="235">
      <c r="A235" s="2" t="s">
        <v>23</v>
      </c>
      <c r="B235" s="7" t="s">
        <v>285</v>
      </c>
      <c r="D235" s="16" t="str">
        <f t="shared" si="1"/>
        <v>0</v>
      </c>
      <c r="E235" s="16" t="str">
        <f t="shared" si="2"/>
        <v>0</v>
      </c>
      <c r="F235" s="17" t="str">
        <f t="shared" si="3"/>
        <v>0</v>
      </c>
      <c r="G235" s="18" t="str">
        <f t="shared" si="4"/>
        <v>0</v>
      </c>
      <c r="H235" s="19">
        <v>1.007425931E7</v>
      </c>
      <c r="I235" s="20"/>
    </row>
    <row r="236">
      <c r="A236" s="2" t="s">
        <v>23</v>
      </c>
      <c r="B236" s="7" t="s">
        <v>286</v>
      </c>
      <c r="D236" s="16" t="str">
        <f t="shared" si="1"/>
        <v>0</v>
      </c>
      <c r="E236" s="16" t="str">
        <f t="shared" si="2"/>
        <v>0</v>
      </c>
      <c r="F236" s="17" t="str">
        <f t="shared" si="3"/>
        <v>0</v>
      </c>
      <c r="G236" s="18" t="str">
        <f t="shared" si="4"/>
        <v>0</v>
      </c>
      <c r="H236" s="19">
        <v>1242417.0</v>
      </c>
      <c r="I236" s="20"/>
    </row>
    <row r="237">
      <c r="A237" s="2" t="s">
        <v>23</v>
      </c>
      <c r="B237" s="7" t="s">
        <v>287</v>
      </c>
      <c r="D237" s="16" t="str">
        <f t="shared" si="1"/>
        <v>0</v>
      </c>
      <c r="E237" s="16" t="str">
        <f t="shared" si="2"/>
        <v>0</v>
      </c>
      <c r="F237" s="17" t="str">
        <f t="shared" si="3"/>
        <v>0</v>
      </c>
      <c r="G237" s="18" t="str">
        <f t="shared" si="4"/>
        <v>0</v>
      </c>
      <c r="H237" s="19">
        <v>3623162.1</v>
      </c>
      <c r="I237" s="20"/>
    </row>
    <row r="238">
      <c r="A238" s="2" t="s">
        <v>23</v>
      </c>
      <c r="B238" s="7" t="s">
        <v>288</v>
      </c>
      <c r="D238" s="16" t="str">
        <f t="shared" si="1"/>
        <v>0</v>
      </c>
      <c r="E238" s="16" t="str">
        <f t="shared" si="2"/>
        <v>0</v>
      </c>
      <c r="F238" s="17" t="str">
        <f t="shared" si="3"/>
        <v>0</v>
      </c>
      <c r="G238" s="18" t="str">
        <f t="shared" si="4"/>
        <v>0</v>
      </c>
      <c r="H238" s="19">
        <v>1165273.96</v>
      </c>
      <c r="I238" s="20"/>
    </row>
    <row r="239">
      <c r="A239" s="2" t="s">
        <v>23</v>
      </c>
      <c r="B239" s="7" t="s">
        <v>289</v>
      </c>
      <c r="D239" s="16" t="str">
        <f t="shared" si="1"/>
        <v>0</v>
      </c>
      <c r="E239" s="16" t="str">
        <f t="shared" si="2"/>
        <v>0</v>
      </c>
      <c r="F239" s="17" t="str">
        <f t="shared" si="3"/>
        <v>0</v>
      </c>
      <c r="G239" s="18" t="str">
        <f t="shared" si="4"/>
        <v>0</v>
      </c>
      <c r="H239" s="19">
        <v>3408729.66</v>
      </c>
      <c r="I239" s="20"/>
    </row>
    <row r="240">
      <c r="A240" s="2" t="s">
        <v>23</v>
      </c>
      <c r="B240" s="7" t="s">
        <v>290</v>
      </c>
      <c r="D240" s="16" t="str">
        <f t="shared" si="1"/>
        <v>ConocoPhillips</v>
      </c>
      <c r="E240" s="16" t="str">
        <f t="shared" si="2"/>
        <v>0</v>
      </c>
      <c r="F240" s="17" t="str">
        <f t="shared" si="3"/>
        <v>CONOCOPHILLIPS COM</v>
      </c>
      <c r="G240" s="18">
        <f t="shared" si="4"/>
        <v>7425750.09</v>
      </c>
      <c r="H240" s="19">
        <v>7425750.09</v>
      </c>
      <c r="I240" s="20"/>
    </row>
    <row r="241">
      <c r="A241" s="2" t="s">
        <v>23</v>
      </c>
      <c r="B241" s="7" t="s">
        <v>291</v>
      </c>
      <c r="D241" s="16" t="str">
        <f t="shared" si="1"/>
        <v>0</v>
      </c>
      <c r="E241" s="16" t="str">
        <f t="shared" si="2"/>
        <v>0</v>
      </c>
      <c r="F241" s="17" t="str">
        <f t="shared" si="3"/>
        <v>0</v>
      </c>
      <c r="G241" s="18" t="str">
        <f t="shared" si="4"/>
        <v>0</v>
      </c>
      <c r="H241" s="19">
        <v>3503821.28</v>
      </c>
      <c r="I241" s="20"/>
    </row>
    <row r="242">
      <c r="A242" s="2" t="s">
        <v>23</v>
      </c>
      <c r="B242" s="7" t="s">
        <v>292</v>
      </c>
      <c r="D242" s="16" t="str">
        <f t="shared" si="1"/>
        <v>0</v>
      </c>
      <c r="E242" s="16" t="str">
        <f t="shared" si="2"/>
        <v>0</v>
      </c>
      <c r="F242" s="17" t="str">
        <f t="shared" si="3"/>
        <v>0</v>
      </c>
      <c r="G242" s="18" t="str">
        <f t="shared" si="4"/>
        <v>0</v>
      </c>
      <c r="H242" s="19">
        <v>235719.3</v>
      </c>
      <c r="I242" s="20"/>
    </row>
    <row r="243">
      <c r="A243" s="2" t="s">
        <v>23</v>
      </c>
      <c r="B243" s="7" t="s">
        <v>293</v>
      </c>
      <c r="D243" s="16" t="str">
        <f t="shared" si="1"/>
        <v>0</v>
      </c>
      <c r="E243" s="16" t="str">
        <f t="shared" si="2"/>
        <v>0</v>
      </c>
      <c r="F243" s="17" t="str">
        <f t="shared" si="3"/>
        <v>0</v>
      </c>
      <c r="G243" s="18" t="str">
        <f t="shared" si="4"/>
        <v>0</v>
      </c>
      <c r="H243" s="19">
        <v>3208465.15</v>
      </c>
      <c r="I243" s="20"/>
    </row>
    <row r="244">
      <c r="A244" s="2" t="s">
        <v>23</v>
      </c>
      <c r="B244" s="7" t="s">
        <v>294</v>
      </c>
      <c r="D244" s="16" t="str">
        <f t="shared" si="1"/>
        <v>0</v>
      </c>
      <c r="E244" s="16" t="str">
        <f t="shared" si="2"/>
        <v>0</v>
      </c>
      <c r="F244" s="17" t="str">
        <f t="shared" si="3"/>
        <v>0</v>
      </c>
      <c r="G244" s="18" t="str">
        <f t="shared" si="4"/>
        <v>0</v>
      </c>
      <c r="H244" s="19">
        <v>2903975.0</v>
      </c>
      <c r="I244" s="20"/>
    </row>
    <row r="245">
      <c r="A245" s="2" t="s">
        <v>23</v>
      </c>
      <c r="B245" s="7" t="s">
        <v>295</v>
      </c>
      <c r="D245" s="16" t="str">
        <f t="shared" si="1"/>
        <v>0</v>
      </c>
      <c r="E245" s="16" t="str">
        <f t="shared" si="2"/>
        <v>0</v>
      </c>
      <c r="F245" s="17" t="str">
        <f t="shared" si="3"/>
        <v>0</v>
      </c>
      <c r="G245" s="18" t="str">
        <f t="shared" si="4"/>
        <v>0</v>
      </c>
      <c r="H245" s="19">
        <v>489690.0</v>
      </c>
      <c r="I245" s="20"/>
    </row>
    <row r="246">
      <c r="A246" s="2" t="s">
        <v>23</v>
      </c>
      <c r="B246" s="7" t="s">
        <v>296</v>
      </c>
      <c r="D246" s="16" t="str">
        <f t="shared" si="1"/>
        <v>0</v>
      </c>
      <c r="E246" s="16" t="str">
        <f t="shared" si="2"/>
        <v>0</v>
      </c>
      <c r="F246" s="17" t="str">
        <f t="shared" si="3"/>
        <v>0</v>
      </c>
      <c r="G246" s="18" t="str">
        <f t="shared" si="4"/>
        <v>0</v>
      </c>
      <c r="H246" s="19">
        <v>450000.0</v>
      </c>
      <c r="I246" s="20"/>
    </row>
    <row r="247">
      <c r="A247" s="2" t="s">
        <v>23</v>
      </c>
      <c r="B247" s="7" t="s">
        <v>297</v>
      </c>
      <c r="D247" s="16" t="str">
        <f t="shared" si="1"/>
        <v>0</v>
      </c>
      <c r="E247" s="16" t="str">
        <f t="shared" si="2"/>
        <v>0</v>
      </c>
      <c r="F247" s="17" t="str">
        <f t="shared" si="3"/>
        <v>0</v>
      </c>
      <c r="G247" s="18" t="str">
        <f t="shared" si="4"/>
        <v>0</v>
      </c>
      <c r="H247" s="19">
        <v>1607230.81</v>
      </c>
      <c r="I247" s="20"/>
    </row>
    <row r="248">
      <c r="A248" s="2" t="s">
        <v>23</v>
      </c>
      <c r="B248" s="7" t="s">
        <v>298</v>
      </c>
      <c r="D248" s="16" t="str">
        <f t="shared" si="1"/>
        <v>0</v>
      </c>
      <c r="E248" s="16" t="str">
        <f t="shared" si="2"/>
        <v>0</v>
      </c>
      <c r="F248" s="17" t="str">
        <f t="shared" si="3"/>
        <v>0</v>
      </c>
      <c r="G248" s="18" t="str">
        <f t="shared" si="4"/>
        <v>0</v>
      </c>
      <c r="H248" s="19">
        <v>1203193.93</v>
      </c>
      <c r="I248" s="20"/>
    </row>
    <row r="249">
      <c r="A249" s="2" t="s">
        <v>23</v>
      </c>
      <c r="B249" s="7" t="s">
        <v>299</v>
      </c>
      <c r="D249" s="16" t="str">
        <f t="shared" si="1"/>
        <v>0</v>
      </c>
      <c r="E249" s="16" t="str">
        <f t="shared" si="2"/>
        <v>0</v>
      </c>
      <c r="F249" s="17" t="str">
        <f t="shared" si="3"/>
        <v>0</v>
      </c>
      <c r="G249" s="18" t="str">
        <f t="shared" si="4"/>
        <v>0</v>
      </c>
      <c r="H249" s="19">
        <v>515000.0</v>
      </c>
      <c r="I249" s="20"/>
    </row>
    <row r="250">
      <c r="A250" s="2" t="s">
        <v>23</v>
      </c>
      <c r="B250" s="7" t="s">
        <v>300</v>
      </c>
      <c r="D250" s="16" t="str">
        <f t="shared" si="1"/>
        <v>0</v>
      </c>
      <c r="E250" s="16" t="str">
        <f t="shared" si="2"/>
        <v>0</v>
      </c>
      <c r="F250" s="17" t="str">
        <f t="shared" si="3"/>
        <v>0</v>
      </c>
      <c r="G250" s="18" t="str">
        <f t="shared" si="4"/>
        <v>0</v>
      </c>
      <c r="H250" s="19">
        <v>660646.25</v>
      </c>
      <c r="I250" s="20"/>
    </row>
    <row r="251">
      <c r="A251" s="2" t="s">
        <v>23</v>
      </c>
      <c r="B251" s="7" t="s">
        <v>301</v>
      </c>
      <c r="D251" s="16" t="str">
        <f t="shared" si="1"/>
        <v>0</v>
      </c>
      <c r="E251" s="16" t="str">
        <f t="shared" si="2"/>
        <v>0</v>
      </c>
      <c r="F251" s="17" t="str">
        <f t="shared" si="3"/>
        <v>0</v>
      </c>
      <c r="G251" s="18" t="str">
        <f t="shared" si="4"/>
        <v>0</v>
      </c>
      <c r="H251" s="19">
        <v>686470.88</v>
      </c>
      <c r="I251" s="20"/>
    </row>
    <row r="252">
      <c r="A252" s="2" t="s">
        <v>23</v>
      </c>
      <c r="B252" s="7" t="s">
        <v>302</v>
      </c>
      <c r="D252" s="16" t="str">
        <f t="shared" si="1"/>
        <v>0</v>
      </c>
      <c r="E252" s="16" t="str">
        <f t="shared" si="2"/>
        <v>0</v>
      </c>
      <c r="F252" s="17" t="str">
        <f t="shared" si="3"/>
        <v>0</v>
      </c>
      <c r="G252" s="18" t="str">
        <f t="shared" si="4"/>
        <v>0</v>
      </c>
      <c r="H252" s="19">
        <v>9166472.77</v>
      </c>
      <c r="I252" s="20"/>
    </row>
    <row r="253">
      <c r="A253" s="2" t="s">
        <v>23</v>
      </c>
      <c r="B253" s="7" t="s">
        <v>303</v>
      </c>
      <c r="D253" s="16" t="str">
        <f t="shared" si="1"/>
        <v>0</v>
      </c>
      <c r="E253" s="16" t="str">
        <f t="shared" si="2"/>
        <v>0</v>
      </c>
      <c r="F253" s="17" t="str">
        <f t="shared" si="3"/>
        <v>0</v>
      </c>
      <c r="G253" s="18" t="str">
        <f t="shared" si="4"/>
        <v>0</v>
      </c>
      <c r="H253" s="19">
        <v>2044120.0</v>
      </c>
      <c r="I253" s="20"/>
    </row>
    <row r="254">
      <c r="A254" s="2" t="s">
        <v>23</v>
      </c>
      <c r="B254" s="7" t="s">
        <v>304</v>
      </c>
      <c r="D254" s="16" t="str">
        <f t="shared" si="1"/>
        <v>0</v>
      </c>
      <c r="E254" s="16" t="str">
        <f t="shared" si="2"/>
        <v>0</v>
      </c>
      <c r="F254" s="17" t="str">
        <f t="shared" si="3"/>
        <v>0</v>
      </c>
      <c r="G254" s="18" t="str">
        <f t="shared" si="4"/>
        <v>0</v>
      </c>
      <c r="H254" s="19">
        <v>1052209.44</v>
      </c>
      <c r="I254" s="20"/>
    </row>
    <row r="255">
      <c r="A255" s="2" t="s">
        <v>23</v>
      </c>
      <c r="B255" s="7" t="s">
        <v>305</v>
      </c>
      <c r="D255" s="16" t="str">
        <f t="shared" si="1"/>
        <v>0</v>
      </c>
      <c r="E255" s="16" t="str">
        <f t="shared" si="2"/>
        <v>0</v>
      </c>
      <c r="F255" s="17" t="str">
        <f t="shared" si="3"/>
        <v>0</v>
      </c>
      <c r="G255" s="18" t="str">
        <f t="shared" si="4"/>
        <v>0</v>
      </c>
      <c r="H255" s="19">
        <v>324225.0</v>
      </c>
      <c r="I255" s="20"/>
    </row>
    <row r="256">
      <c r="A256" s="2" t="s">
        <v>23</v>
      </c>
      <c r="B256" s="7" t="s">
        <v>306</v>
      </c>
      <c r="D256" s="16" t="str">
        <f t="shared" si="1"/>
        <v>0</v>
      </c>
      <c r="E256" s="16" t="str">
        <f t="shared" si="2"/>
        <v>0</v>
      </c>
      <c r="F256" s="17" t="str">
        <f t="shared" si="3"/>
        <v>0</v>
      </c>
      <c r="G256" s="18" t="str">
        <f t="shared" si="4"/>
        <v>0</v>
      </c>
      <c r="H256" s="19">
        <v>2034423.66</v>
      </c>
      <c r="I256" s="20"/>
    </row>
    <row r="257">
      <c r="A257" s="2" t="s">
        <v>23</v>
      </c>
      <c r="B257" s="7" t="s">
        <v>307</v>
      </c>
      <c r="D257" s="16" t="str">
        <f t="shared" si="1"/>
        <v>0</v>
      </c>
      <c r="E257" s="16" t="str">
        <f t="shared" si="2"/>
        <v>0</v>
      </c>
      <c r="F257" s="17" t="str">
        <f t="shared" si="3"/>
        <v>0</v>
      </c>
      <c r="G257" s="18" t="str">
        <f t="shared" si="4"/>
        <v>0</v>
      </c>
      <c r="H257" s="19">
        <v>3352513.92</v>
      </c>
      <c r="I257" s="20"/>
    </row>
    <row r="258">
      <c r="A258" s="2" t="s">
        <v>23</v>
      </c>
      <c r="B258" s="7" t="s">
        <v>308</v>
      </c>
      <c r="D258" s="16" t="str">
        <f t="shared" si="1"/>
        <v>0</v>
      </c>
      <c r="E258" s="16" t="str">
        <f t="shared" si="2"/>
        <v>0</v>
      </c>
      <c r="F258" s="17" t="str">
        <f t="shared" si="3"/>
        <v>0</v>
      </c>
      <c r="G258" s="18" t="str">
        <f t="shared" si="4"/>
        <v>0</v>
      </c>
      <c r="H258" s="19">
        <v>6810942.39</v>
      </c>
      <c r="I258" s="20"/>
    </row>
    <row r="259">
      <c r="A259" s="2" t="s">
        <v>23</v>
      </c>
      <c r="B259" s="7" t="s">
        <v>309</v>
      </c>
      <c r="D259" s="16" t="str">
        <f t="shared" si="1"/>
        <v>0</v>
      </c>
      <c r="E259" s="16" t="str">
        <f t="shared" si="2"/>
        <v>0</v>
      </c>
      <c r="F259" s="17" t="str">
        <f t="shared" si="3"/>
        <v>0</v>
      </c>
      <c r="G259" s="18" t="str">
        <f t="shared" si="4"/>
        <v>0</v>
      </c>
      <c r="H259" s="19">
        <v>1444381.71</v>
      </c>
      <c r="I259" s="20"/>
    </row>
    <row r="260">
      <c r="A260" s="2" t="s">
        <v>23</v>
      </c>
      <c r="B260" s="7" t="s">
        <v>310</v>
      </c>
      <c r="D260" s="16" t="str">
        <f t="shared" si="1"/>
        <v>0</v>
      </c>
      <c r="E260" s="16" t="str">
        <f t="shared" si="2"/>
        <v>0</v>
      </c>
      <c r="F260" s="17" t="str">
        <f t="shared" si="3"/>
        <v>0</v>
      </c>
      <c r="G260" s="18" t="str">
        <f t="shared" si="4"/>
        <v>0</v>
      </c>
      <c r="H260" s="19">
        <v>4675899.51</v>
      </c>
      <c r="I260" s="20"/>
    </row>
    <row r="261">
      <c r="A261" s="2" t="s">
        <v>23</v>
      </c>
      <c r="B261" s="7" t="s">
        <v>311</v>
      </c>
      <c r="D261" s="16" t="str">
        <f t="shared" si="1"/>
        <v>0</v>
      </c>
      <c r="E261" s="16" t="str">
        <f t="shared" si="2"/>
        <v>0</v>
      </c>
      <c r="F261" s="17" t="str">
        <f t="shared" si="3"/>
        <v>0</v>
      </c>
      <c r="G261" s="18" t="str">
        <f t="shared" si="4"/>
        <v>0</v>
      </c>
      <c r="H261" s="19">
        <v>1917212.7</v>
      </c>
      <c r="I261" s="20"/>
    </row>
    <row r="262">
      <c r="A262" s="2" t="s">
        <v>23</v>
      </c>
      <c r="B262" s="7" t="s">
        <v>312</v>
      </c>
      <c r="D262" s="16" t="str">
        <f t="shared" si="1"/>
        <v>0</v>
      </c>
      <c r="E262" s="16" t="str">
        <f t="shared" si="2"/>
        <v>0</v>
      </c>
      <c r="F262" s="17" t="str">
        <f t="shared" si="3"/>
        <v>0</v>
      </c>
      <c r="G262" s="18" t="str">
        <f t="shared" si="4"/>
        <v>0</v>
      </c>
      <c r="H262" s="19">
        <v>3589001.37</v>
      </c>
      <c r="I262" s="20"/>
    </row>
    <row r="263">
      <c r="A263" s="2" t="s">
        <v>23</v>
      </c>
      <c r="B263" s="7" t="s">
        <v>313</v>
      </c>
      <c r="D263" s="16" t="str">
        <f t="shared" si="1"/>
        <v>0</v>
      </c>
      <c r="E263" s="16" t="str">
        <f t="shared" si="2"/>
        <v>0</v>
      </c>
      <c r="F263" s="17" t="str">
        <f t="shared" si="3"/>
        <v>0</v>
      </c>
      <c r="G263" s="18" t="str">
        <f t="shared" si="4"/>
        <v>0</v>
      </c>
      <c r="H263" s="19">
        <v>8147653.4</v>
      </c>
      <c r="I263" s="20"/>
    </row>
    <row r="264">
      <c r="A264" s="2" t="s">
        <v>23</v>
      </c>
      <c r="B264" s="7" t="s">
        <v>314</v>
      </c>
      <c r="D264" s="16" t="str">
        <f t="shared" si="1"/>
        <v>0</v>
      </c>
      <c r="E264" s="16" t="str">
        <f t="shared" si="2"/>
        <v>0</v>
      </c>
      <c r="F264" s="17" t="str">
        <f t="shared" si="3"/>
        <v>0</v>
      </c>
      <c r="G264" s="18" t="str">
        <f t="shared" si="4"/>
        <v>0</v>
      </c>
      <c r="H264" s="19">
        <v>435738.25</v>
      </c>
      <c r="I264" s="20"/>
    </row>
    <row r="265">
      <c r="A265" s="2" t="s">
        <v>23</v>
      </c>
      <c r="B265" s="7" t="s">
        <v>315</v>
      </c>
      <c r="D265" s="16" t="str">
        <f t="shared" si="1"/>
        <v>0</v>
      </c>
      <c r="E265" s="16" t="str">
        <f t="shared" si="2"/>
        <v>0</v>
      </c>
      <c r="F265" s="17" t="str">
        <f t="shared" si="3"/>
        <v>0</v>
      </c>
      <c r="G265" s="18" t="str">
        <f t="shared" si="4"/>
        <v>0</v>
      </c>
      <c r="H265" s="19">
        <v>1092000.0</v>
      </c>
      <c r="I265" s="20"/>
    </row>
    <row r="266">
      <c r="A266" s="2" t="s">
        <v>23</v>
      </c>
      <c r="B266" s="7" t="s">
        <v>316</v>
      </c>
      <c r="D266" s="16" t="str">
        <f t="shared" si="1"/>
        <v>0</v>
      </c>
      <c r="E266" s="16" t="str">
        <f t="shared" si="2"/>
        <v>0</v>
      </c>
      <c r="F266" s="17" t="str">
        <f t="shared" si="3"/>
        <v>0</v>
      </c>
      <c r="G266" s="18" t="str">
        <f t="shared" si="4"/>
        <v>0</v>
      </c>
      <c r="H266" s="19">
        <v>684070.38</v>
      </c>
      <c r="I266" s="20"/>
    </row>
    <row r="267">
      <c r="A267" s="2" t="s">
        <v>23</v>
      </c>
      <c r="B267" s="7" t="s">
        <v>317</v>
      </c>
      <c r="D267" s="16" t="str">
        <f t="shared" si="1"/>
        <v>0</v>
      </c>
      <c r="E267" s="16" t="str">
        <f t="shared" si="2"/>
        <v>0</v>
      </c>
      <c r="F267" s="17" t="str">
        <f t="shared" si="3"/>
        <v>0</v>
      </c>
      <c r="G267" s="18" t="str">
        <f t="shared" si="4"/>
        <v>0</v>
      </c>
      <c r="H267" s="19">
        <v>1034150.05</v>
      </c>
      <c r="I267" s="20"/>
    </row>
    <row r="268">
      <c r="A268" s="2" t="s">
        <v>23</v>
      </c>
      <c r="B268" s="7" t="s">
        <v>318</v>
      </c>
      <c r="D268" s="16" t="str">
        <f t="shared" si="1"/>
        <v>0</v>
      </c>
      <c r="E268" s="16" t="str">
        <f t="shared" si="2"/>
        <v>0</v>
      </c>
      <c r="F268" s="17" t="str">
        <f t="shared" si="3"/>
        <v>0</v>
      </c>
      <c r="G268" s="18" t="str">
        <f t="shared" si="4"/>
        <v>0</v>
      </c>
      <c r="H268" s="19">
        <v>900863.7</v>
      </c>
      <c r="I268" s="20"/>
    </row>
    <row r="269">
      <c r="A269" s="2" t="s">
        <v>23</v>
      </c>
      <c r="B269" s="7" t="s">
        <v>319</v>
      </c>
      <c r="D269" s="16" t="str">
        <f t="shared" si="1"/>
        <v>0</v>
      </c>
      <c r="E269" s="16" t="str">
        <f t="shared" si="2"/>
        <v>0</v>
      </c>
      <c r="F269" s="17" t="str">
        <f t="shared" si="3"/>
        <v>0</v>
      </c>
      <c r="G269" s="18" t="str">
        <f t="shared" si="4"/>
        <v>0</v>
      </c>
      <c r="H269" s="19">
        <v>3201987.23</v>
      </c>
      <c r="I269" s="20"/>
    </row>
    <row r="270">
      <c r="A270" s="2" t="s">
        <v>23</v>
      </c>
      <c r="B270" s="7" t="s">
        <v>320</v>
      </c>
      <c r="D270" s="16" t="str">
        <f t="shared" si="1"/>
        <v>0</v>
      </c>
      <c r="E270" s="16" t="str">
        <f t="shared" si="2"/>
        <v>0</v>
      </c>
      <c r="F270" s="17" t="str">
        <f t="shared" si="3"/>
        <v>0</v>
      </c>
      <c r="G270" s="18" t="str">
        <f t="shared" si="4"/>
        <v>0</v>
      </c>
      <c r="H270" s="19">
        <v>932554.03</v>
      </c>
      <c r="I270" s="20"/>
    </row>
    <row r="271">
      <c r="A271" s="2" t="s">
        <v>23</v>
      </c>
      <c r="B271" s="7" t="s">
        <v>321</v>
      </c>
      <c r="D271" s="16" t="str">
        <f t="shared" si="1"/>
        <v>0</v>
      </c>
      <c r="E271" s="16" t="str">
        <f t="shared" si="2"/>
        <v>0</v>
      </c>
      <c r="F271" s="17" t="str">
        <f t="shared" si="3"/>
        <v>0</v>
      </c>
      <c r="G271" s="18" t="str">
        <f t="shared" si="4"/>
        <v>0</v>
      </c>
      <c r="H271" s="19">
        <v>2677386.13</v>
      </c>
      <c r="I271" s="20"/>
    </row>
    <row r="272">
      <c r="A272" s="2" t="s">
        <v>23</v>
      </c>
      <c r="B272" s="7" t="s">
        <v>322</v>
      </c>
      <c r="D272" s="16" t="str">
        <f t="shared" si="1"/>
        <v>0</v>
      </c>
      <c r="E272" s="16" t="str">
        <f t="shared" si="2"/>
        <v>0</v>
      </c>
      <c r="F272" s="17" t="str">
        <f t="shared" si="3"/>
        <v>0</v>
      </c>
      <c r="G272" s="18" t="str">
        <f t="shared" si="4"/>
        <v>0</v>
      </c>
      <c r="H272" s="19">
        <v>2.588965443E7</v>
      </c>
      <c r="I272" s="20"/>
    </row>
    <row r="273">
      <c r="A273" s="2" t="s">
        <v>23</v>
      </c>
      <c r="B273" s="7" t="s">
        <v>323</v>
      </c>
      <c r="D273" s="16" t="str">
        <f t="shared" si="1"/>
        <v>0</v>
      </c>
      <c r="E273" s="16" t="str">
        <f t="shared" si="2"/>
        <v>0</v>
      </c>
      <c r="F273" s="17" t="str">
        <f t="shared" si="3"/>
        <v>0</v>
      </c>
      <c r="G273" s="18" t="str">
        <f t="shared" si="4"/>
        <v>0</v>
      </c>
      <c r="H273" s="19">
        <v>9275783.22</v>
      </c>
      <c r="I273" s="20"/>
    </row>
    <row r="274">
      <c r="A274" s="2" t="s">
        <v>23</v>
      </c>
      <c r="B274" s="7" t="s">
        <v>324</v>
      </c>
      <c r="D274" s="16" t="str">
        <f t="shared" si="1"/>
        <v>0</v>
      </c>
      <c r="E274" s="16" t="str">
        <f t="shared" si="2"/>
        <v>0</v>
      </c>
      <c r="F274" s="17" t="str">
        <f t="shared" si="3"/>
        <v>0</v>
      </c>
      <c r="G274" s="18" t="str">
        <f t="shared" si="4"/>
        <v>0</v>
      </c>
      <c r="H274" s="19">
        <v>9857077.14</v>
      </c>
      <c r="I274" s="20"/>
    </row>
    <row r="275">
      <c r="A275" s="2" t="s">
        <v>23</v>
      </c>
      <c r="B275" s="7" t="s">
        <v>325</v>
      </c>
      <c r="D275" s="16" t="str">
        <f t="shared" si="1"/>
        <v>0</v>
      </c>
      <c r="E275" s="16" t="str">
        <f t="shared" si="2"/>
        <v>0</v>
      </c>
      <c r="F275" s="17" t="str">
        <f t="shared" si="3"/>
        <v>0</v>
      </c>
      <c r="G275" s="18" t="str">
        <f t="shared" si="4"/>
        <v>0</v>
      </c>
      <c r="H275" s="19">
        <v>897552.4</v>
      </c>
      <c r="I275" s="20"/>
    </row>
    <row r="276">
      <c r="A276" s="2" t="s">
        <v>23</v>
      </c>
      <c r="B276" s="7" t="s">
        <v>326</v>
      </c>
      <c r="D276" s="16" t="str">
        <f t="shared" si="1"/>
        <v>0</v>
      </c>
      <c r="E276" s="16" t="str">
        <f t="shared" si="2"/>
        <v>0</v>
      </c>
      <c r="F276" s="17" t="str">
        <f t="shared" si="3"/>
        <v>0</v>
      </c>
      <c r="G276" s="18" t="str">
        <f t="shared" si="4"/>
        <v>0</v>
      </c>
      <c r="H276" s="19">
        <v>2471706.93</v>
      </c>
      <c r="I276" s="20"/>
    </row>
    <row r="277">
      <c r="A277" s="2" t="s">
        <v>23</v>
      </c>
      <c r="B277" s="7" t="s">
        <v>327</v>
      </c>
      <c r="D277" s="16" t="str">
        <f t="shared" si="1"/>
        <v>0</v>
      </c>
      <c r="E277" s="16" t="str">
        <f t="shared" si="2"/>
        <v>0</v>
      </c>
      <c r="F277" s="17" t="str">
        <f t="shared" si="3"/>
        <v>0</v>
      </c>
      <c r="G277" s="18" t="str">
        <f t="shared" si="4"/>
        <v>0</v>
      </c>
      <c r="H277" s="19">
        <v>1019546.0</v>
      </c>
      <c r="I277" s="20"/>
    </row>
    <row r="278">
      <c r="A278" s="2" t="s">
        <v>23</v>
      </c>
      <c r="B278" s="7" t="s">
        <v>328</v>
      </c>
      <c r="D278" s="16" t="str">
        <f t="shared" si="1"/>
        <v>0</v>
      </c>
      <c r="E278" s="16" t="str">
        <f t="shared" si="2"/>
        <v>0</v>
      </c>
      <c r="F278" s="17" t="str">
        <f t="shared" si="3"/>
        <v>0</v>
      </c>
      <c r="G278" s="18" t="str">
        <f t="shared" si="4"/>
        <v>0</v>
      </c>
      <c r="H278" s="19">
        <v>323842.32</v>
      </c>
      <c r="I278" s="20"/>
    </row>
    <row r="279">
      <c r="A279" s="2" t="s">
        <v>23</v>
      </c>
      <c r="B279" s="7" t="s">
        <v>329</v>
      </c>
      <c r="D279" s="16" t="str">
        <f t="shared" si="1"/>
        <v>0</v>
      </c>
      <c r="E279" s="16" t="str">
        <f t="shared" si="2"/>
        <v>0</v>
      </c>
      <c r="F279" s="17" t="str">
        <f t="shared" si="3"/>
        <v>0</v>
      </c>
      <c r="G279" s="18" t="str">
        <f t="shared" si="4"/>
        <v>0</v>
      </c>
      <c r="H279" s="19">
        <v>1033728.35</v>
      </c>
      <c r="I279" s="20"/>
    </row>
    <row r="280">
      <c r="A280" s="2" t="s">
        <v>23</v>
      </c>
      <c r="B280" s="7" t="s">
        <v>330</v>
      </c>
      <c r="D280" s="16" t="str">
        <f t="shared" si="1"/>
        <v>0</v>
      </c>
      <c r="E280" s="16" t="str">
        <f t="shared" si="2"/>
        <v>0</v>
      </c>
      <c r="F280" s="17" t="str">
        <f t="shared" si="3"/>
        <v>0</v>
      </c>
      <c r="G280" s="18" t="str">
        <f t="shared" si="4"/>
        <v>0</v>
      </c>
      <c r="H280" s="19">
        <v>1707016.79</v>
      </c>
      <c r="I280" s="20"/>
    </row>
    <row r="281">
      <c r="A281" s="2" t="s">
        <v>23</v>
      </c>
      <c r="B281" s="7" t="s">
        <v>331</v>
      </c>
      <c r="D281" s="16" t="str">
        <f t="shared" si="1"/>
        <v>0</v>
      </c>
      <c r="E281" s="16" t="str">
        <f t="shared" si="2"/>
        <v>0</v>
      </c>
      <c r="F281" s="17" t="str">
        <f t="shared" si="3"/>
        <v>0</v>
      </c>
      <c r="G281" s="18" t="str">
        <f t="shared" si="4"/>
        <v>0</v>
      </c>
      <c r="H281" s="19">
        <v>420130.0</v>
      </c>
      <c r="I281" s="20"/>
    </row>
    <row r="282">
      <c r="A282" s="2" t="s">
        <v>23</v>
      </c>
      <c r="B282" s="7" t="s">
        <v>332</v>
      </c>
      <c r="D282" s="16" t="str">
        <f t="shared" si="1"/>
        <v>0</v>
      </c>
      <c r="E282" s="16" t="str">
        <f t="shared" si="2"/>
        <v>0</v>
      </c>
      <c r="F282" s="17" t="str">
        <f t="shared" si="3"/>
        <v>0</v>
      </c>
      <c r="G282" s="18" t="str">
        <f t="shared" si="4"/>
        <v>0</v>
      </c>
      <c r="H282" s="19">
        <v>1219394.65</v>
      </c>
      <c r="I282" s="20"/>
    </row>
    <row r="283">
      <c r="A283" s="2" t="s">
        <v>23</v>
      </c>
      <c r="B283" s="7" t="s">
        <v>333</v>
      </c>
      <c r="D283" s="16" t="str">
        <f t="shared" si="1"/>
        <v>0</v>
      </c>
      <c r="E283" s="16" t="str">
        <f t="shared" si="2"/>
        <v>0</v>
      </c>
      <c r="F283" s="17" t="str">
        <f t="shared" si="3"/>
        <v>0</v>
      </c>
      <c r="G283" s="18" t="str">
        <f t="shared" si="4"/>
        <v>0</v>
      </c>
      <c r="H283" s="19">
        <v>446495.49</v>
      </c>
      <c r="I283" s="20"/>
    </row>
    <row r="284">
      <c r="A284" s="2" t="s">
        <v>23</v>
      </c>
      <c r="B284" s="7" t="s">
        <v>334</v>
      </c>
      <c r="D284" s="16" t="str">
        <f t="shared" si="1"/>
        <v>0</v>
      </c>
      <c r="E284" s="16" t="str">
        <f t="shared" si="2"/>
        <v>0</v>
      </c>
      <c r="F284" s="17" t="str">
        <f t="shared" si="3"/>
        <v>0</v>
      </c>
      <c r="G284" s="18" t="str">
        <f t="shared" si="4"/>
        <v>0</v>
      </c>
      <c r="H284" s="19">
        <v>3934544.35</v>
      </c>
      <c r="I284" s="20"/>
    </row>
    <row r="285">
      <c r="A285" s="2" t="s">
        <v>23</v>
      </c>
      <c r="B285" s="7" t="s">
        <v>335</v>
      </c>
      <c r="D285" s="16" t="str">
        <f t="shared" si="1"/>
        <v>0</v>
      </c>
      <c r="E285" s="16" t="str">
        <f t="shared" si="2"/>
        <v>0</v>
      </c>
      <c r="F285" s="17" t="str">
        <f t="shared" si="3"/>
        <v>0</v>
      </c>
      <c r="G285" s="18" t="str">
        <f t="shared" si="4"/>
        <v>0</v>
      </c>
      <c r="H285" s="19">
        <v>3349654.14</v>
      </c>
      <c r="I285" s="20"/>
    </row>
    <row r="286">
      <c r="A286" s="2" t="s">
        <v>23</v>
      </c>
      <c r="B286" s="7" t="s">
        <v>336</v>
      </c>
      <c r="D286" s="16" t="str">
        <f t="shared" si="1"/>
        <v>0</v>
      </c>
      <c r="E286" s="16" t="str">
        <f t="shared" si="2"/>
        <v>0</v>
      </c>
      <c r="F286" s="17" t="str">
        <f t="shared" si="3"/>
        <v>0</v>
      </c>
      <c r="G286" s="18" t="str">
        <f t="shared" si="4"/>
        <v>0</v>
      </c>
      <c r="H286" s="19">
        <v>712526.5</v>
      </c>
      <c r="I286" s="20"/>
    </row>
    <row r="287">
      <c r="A287" s="2" t="s">
        <v>23</v>
      </c>
      <c r="B287" s="7" t="s">
        <v>337</v>
      </c>
      <c r="D287" s="16" t="str">
        <f t="shared" si="1"/>
        <v>Dragon Oil</v>
      </c>
      <c r="E287" s="16" t="str">
        <f t="shared" si="2"/>
        <v>0</v>
      </c>
      <c r="F287" s="17" t="str">
        <f t="shared" si="3"/>
        <v>DRAGON OIL ORD EUR0.10</v>
      </c>
      <c r="G287" s="18">
        <f t="shared" si="4"/>
        <v>437078.69</v>
      </c>
      <c r="H287" s="19">
        <v>437078.69</v>
      </c>
      <c r="I287" s="20"/>
    </row>
    <row r="288">
      <c r="A288" s="2" t="s">
        <v>23</v>
      </c>
      <c r="B288" s="7" t="s">
        <v>338</v>
      </c>
      <c r="D288" s="16" t="str">
        <f t="shared" si="1"/>
        <v>0</v>
      </c>
      <c r="E288" s="16" t="str">
        <f t="shared" si="2"/>
        <v>0</v>
      </c>
      <c r="F288" s="17" t="str">
        <f t="shared" si="3"/>
        <v>0</v>
      </c>
      <c r="G288" s="18" t="str">
        <f t="shared" si="4"/>
        <v>0</v>
      </c>
      <c r="H288" s="19">
        <v>3746050.0</v>
      </c>
      <c r="I288" s="20"/>
    </row>
    <row r="289">
      <c r="A289" s="2" t="s">
        <v>23</v>
      </c>
      <c r="B289" s="7" t="s">
        <v>339</v>
      </c>
      <c r="D289" s="16" t="str">
        <f t="shared" si="1"/>
        <v>0</v>
      </c>
      <c r="E289" s="16" t="str">
        <f t="shared" si="2"/>
        <v>0</v>
      </c>
      <c r="F289" s="17" t="str">
        <f t="shared" si="3"/>
        <v>0</v>
      </c>
      <c r="G289" s="18" t="str">
        <f t="shared" si="4"/>
        <v>0</v>
      </c>
      <c r="H289" s="19">
        <v>3999429.93</v>
      </c>
      <c r="I289" s="20"/>
    </row>
    <row r="290">
      <c r="A290" s="2" t="s">
        <v>23</v>
      </c>
      <c r="B290" s="7" t="s">
        <v>340</v>
      </c>
      <c r="D290" s="16" t="str">
        <f t="shared" si="1"/>
        <v>0</v>
      </c>
      <c r="E290" s="16" t="str">
        <f t="shared" si="2"/>
        <v>0</v>
      </c>
      <c r="F290" s="17" t="str">
        <f t="shared" si="3"/>
        <v>0</v>
      </c>
      <c r="G290" s="18" t="str">
        <f t="shared" si="4"/>
        <v>0</v>
      </c>
      <c r="H290" s="19">
        <v>3664313.13</v>
      </c>
      <c r="I290" s="20"/>
    </row>
    <row r="291">
      <c r="A291" s="2" t="s">
        <v>23</v>
      </c>
      <c r="B291" s="7" t="s">
        <v>341</v>
      </c>
      <c r="D291" s="16" t="str">
        <f t="shared" si="1"/>
        <v>0</v>
      </c>
      <c r="E291" s="16" t="str">
        <f t="shared" si="2"/>
        <v>0</v>
      </c>
      <c r="F291" s="17" t="str">
        <f t="shared" si="3"/>
        <v>0</v>
      </c>
      <c r="G291" s="18" t="str">
        <f t="shared" si="4"/>
        <v>0</v>
      </c>
      <c r="H291" s="19">
        <v>787238.62</v>
      </c>
      <c r="I291" s="20"/>
    </row>
    <row r="292">
      <c r="A292" s="2" t="s">
        <v>23</v>
      </c>
      <c r="B292" s="7" t="s">
        <v>342</v>
      </c>
      <c r="D292" s="16" t="str">
        <f t="shared" si="1"/>
        <v>0</v>
      </c>
      <c r="E292" s="16" t="str">
        <f t="shared" si="2"/>
        <v>0</v>
      </c>
      <c r="F292" s="17" t="str">
        <f t="shared" si="3"/>
        <v>0</v>
      </c>
      <c r="G292" s="18" t="str">
        <f t="shared" si="4"/>
        <v>0</v>
      </c>
      <c r="H292" s="19">
        <v>357946.17</v>
      </c>
      <c r="I292" s="20"/>
    </row>
    <row r="293">
      <c r="A293" s="2" t="s">
        <v>23</v>
      </c>
      <c r="B293" s="7" t="s">
        <v>343</v>
      </c>
      <c r="D293" s="16" t="str">
        <f t="shared" si="1"/>
        <v>0</v>
      </c>
      <c r="E293" s="16" t="str">
        <f t="shared" si="2"/>
        <v>0</v>
      </c>
      <c r="F293" s="17" t="str">
        <f t="shared" si="3"/>
        <v>0</v>
      </c>
      <c r="G293" s="18" t="str">
        <f t="shared" si="4"/>
        <v>0</v>
      </c>
      <c r="H293" s="19">
        <v>1843801.6</v>
      </c>
      <c r="I293" s="20"/>
    </row>
    <row r="294">
      <c r="A294" s="2" t="s">
        <v>23</v>
      </c>
      <c r="B294" s="7" t="s">
        <v>344</v>
      </c>
      <c r="D294" s="16" t="str">
        <f t="shared" si="1"/>
        <v>0</v>
      </c>
      <c r="E294" s="16" t="str">
        <f t="shared" si="2"/>
        <v>0</v>
      </c>
      <c r="F294" s="17" t="str">
        <f t="shared" si="3"/>
        <v>0</v>
      </c>
      <c r="G294" s="18" t="str">
        <f t="shared" si="4"/>
        <v>0</v>
      </c>
      <c r="H294" s="19">
        <v>4544623.32</v>
      </c>
      <c r="I294" s="20"/>
    </row>
    <row r="295">
      <c r="A295" s="2" t="s">
        <v>23</v>
      </c>
      <c r="B295" s="7" t="s">
        <v>345</v>
      </c>
      <c r="D295" s="16" t="str">
        <f t="shared" si="1"/>
        <v>0</v>
      </c>
      <c r="E295" s="16" t="str">
        <f t="shared" si="2"/>
        <v>0</v>
      </c>
      <c r="F295" s="17" t="str">
        <f t="shared" si="3"/>
        <v>0</v>
      </c>
      <c r="G295" s="18" t="str">
        <f t="shared" si="4"/>
        <v>0</v>
      </c>
      <c r="H295" s="19">
        <v>1.48194865E7</v>
      </c>
      <c r="I295" s="20"/>
    </row>
    <row r="296">
      <c r="A296" s="2" t="s">
        <v>23</v>
      </c>
      <c r="B296" s="7" t="s">
        <v>346</v>
      </c>
      <c r="D296" s="16" t="str">
        <f t="shared" si="1"/>
        <v>0</v>
      </c>
      <c r="E296" s="16" t="str">
        <f t="shared" si="2"/>
        <v>0</v>
      </c>
      <c r="F296" s="17" t="str">
        <f t="shared" si="3"/>
        <v>0</v>
      </c>
      <c r="G296" s="18" t="str">
        <f t="shared" si="4"/>
        <v>0</v>
      </c>
      <c r="H296" s="19">
        <v>2029809.63</v>
      </c>
      <c r="I296" s="20"/>
    </row>
    <row r="297">
      <c r="A297" s="2" t="s">
        <v>23</v>
      </c>
      <c r="B297" s="7" t="s">
        <v>347</v>
      </c>
      <c r="D297" s="16" t="str">
        <f t="shared" si="1"/>
        <v>0</v>
      </c>
      <c r="E297" s="16" t="str">
        <f t="shared" si="2"/>
        <v>0</v>
      </c>
      <c r="F297" s="17" t="str">
        <f t="shared" si="3"/>
        <v>0</v>
      </c>
      <c r="G297" s="18" t="str">
        <f t="shared" si="4"/>
        <v>0</v>
      </c>
      <c r="H297" s="19">
        <v>8743033.99</v>
      </c>
      <c r="I297" s="20"/>
    </row>
    <row r="298">
      <c r="A298" s="2" t="s">
        <v>23</v>
      </c>
      <c r="B298" s="7" t="s">
        <v>348</v>
      </c>
      <c r="D298" s="16" t="str">
        <f t="shared" si="1"/>
        <v>0</v>
      </c>
      <c r="E298" s="16" t="str">
        <f t="shared" si="2"/>
        <v>0</v>
      </c>
      <c r="F298" s="17" t="str">
        <f t="shared" si="3"/>
        <v>0</v>
      </c>
      <c r="G298" s="18" t="str">
        <f t="shared" si="4"/>
        <v>0</v>
      </c>
      <c r="H298" s="19">
        <v>1123095.43</v>
      </c>
      <c r="I298" s="20"/>
    </row>
    <row r="299">
      <c r="A299" s="2" t="s">
        <v>23</v>
      </c>
      <c r="B299" s="7" t="s">
        <v>349</v>
      </c>
      <c r="D299" s="16" t="str">
        <f t="shared" si="1"/>
        <v>0</v>
      </c>
      <c r="E299" s="16" t="str">
        <f t="shared" si="2"/>
        <v>0</v>
      </c>
      <c r="F299" s="17" t="str">
        <f t="shared" si="3"/>
        <v>0</v>
      </c>
      <c r="G299" s="18" t="str">
        <f t="shared" si="4"/>
        <v>0</v>
      </c>
      <c r="H299" s="19">
        <v>2495939.06</v>
      </c>
      <c r="I299" s="20"/>
    </row>
    <row r="300">
      <c r="A300" s="2" t="s">
        <v>23</v>
      </c>
      <c r="B300" s="7" t="s">
        <v>350</v>
      </c>
      <c r="D300" s="16" t="str">
        <f t="shared" si="1"/>
        <v>0</v>
      </c>
      <c r="E300" s="16" t="str">
        <f t="shared" si="2"/>
        <v>0</v>
      </c>
      <c r="F300" s="17" t="str">
        <f t="shared" si="3"/>
        <v>0</v>
      </c>
      <c r="G300" s="18" t="str">
        <f t="shared" si="4"/>
        <v>0</v>
      </c>
      <c r="H300" s="19">
        <v>218111.0</v>
      </c>
      <c r="I300" s="20"/>
    </row>
    <row r="301">
      <c r="A301" s="2" t="s">
        <v>23</v>
      </c>
      <c r="B301" s="7" t="s">
        <v>351</v>
      </c>
      <c r="D301" s="16" t="str">
        <f t="shared" si="1"/>
        <v>0</v>
      </c>
      <c r="E301" s="16" t="str">
        <f t="shared" si="2"/>
        <v>0</v>
      </c>
      <c r="F301" s="17" t="str">
        <f t="shared" si="3"/>
        <v>0</v>
      </c>
      <c r="G301" s="18" t="str">
        <f t="shared" si="4"/>
        <v>0</v>
      </c>
      <c r="H301" s="19">
        <v>2.463802453E7</v>
      </c>
      <c r="I301" s="20"/>
    </row>
    <row r="302">
      <c r="A302" s="2" t="s">
        <v>23</v>
      </c>
      <c r="B302" s="7" t="s">
        <v>352</v>
      </c>
      <c r="D302" s="16" t="str">
        <f t="shared" si="1"/>
        <v>0</v>
      </c>
      <c r="E302" s="16" t="str">
        <f t="shared" si="2"/>
        <v>0</v>
      </c>
      <c r="F302" s="17" t="str">
        <f t="shared" si="3"/>
        <v>0</v>
      </c>
      <c r="G302" s="18" t="str">
        <f t="shared" si="4"/>
        <v>0</v>
      </c>
      <c r="H302" s="19">
        <v>4450864.98</v>
      </c>
      <c r="I302" s="20"/>
    </row>
    <row r="303">
      <c r="A303" s="2" t="s">
        <v>23</v>
      </c>
      <c r="B303" s="7" t="s">
        <v>353</v>
      </c>
      <c r="D303" s="16" t="str">
        <f t="shared" si="1"/>
        <v>0</v>
      </c>
      <c r="E303" s="16" t="str">
        <f t="shared" si="2"/>
        <v>0</v>
      </c>
      <c r="F303" s="17" t="str">
        <f t="shared" si="3"/>
        <v>0</v>
      </c>
      <c r="G303" s="18" t="str">
        <f t="shared" si="4"/>
        <v>0</v>
      </c>
      <c r="H303" s="19">
        <v>312069.0</v>
      </c>
      <c r="I303" s="20"/>
    </row>
    <row r="304">
      <c r="A304" s="2" t="s">
        <v>23</v>
      </c>
      <c r="B304" s="7" t="s">
        <v>354</v>
      </c>
      <c r="D304" s="16" t="str">
        <f t="shared" si="1"/>
        <v>0</v>
      </c>
      <c r="E304" s="16" t="str">
        <f t="shared" si="2"/>
        <v>0</v>
      </c>
      <c r="F304" s="17" t="str">
        <f t="shared" si="3"/>
        <v>0</v>
      </c>
      <c r="G304" s="18" t="str">
        <f t="shared" si="4"/>
        <v>0</v>
      </c>
      <c r="H304" s="19">
        <v>3592826.4</v>
      </c>
      <c r="I304" s="20"/>
    </row>
    <row r="305">
      <c r="A305" s="2" t="s">
        <v>23</v>
      </c>
      <c r="B305" s="7" t="s">
        <v>355</v>
      </c>
      <c r="D305" s="16" t="str">
        <f t="shared" si="1"/>
        <v>0</v>
      </c>
      <c r="E305" s="16" t="str">
        <f t="shared" si="2"/>
        <v>0</v>
      </c>
      <c r="F305" s="17" t="str">
        <f t="shared" si="3"/>
        <v>0</v>
      </c>
      <c r="G305" s="18" t="str">
        <f t="shared" si="4"/>
        <v>0</v>
      </c>
      <c r="H305" s="19">
        <v>671605.2</v>
      </c>
      <c r="I305" s="20"/>
    </row>
    <row r="306">
      <c r="A306" s="2" t="s">
        <v>23</v>
      </c>
      <c r="B306" s="7" t="s">
        <v>356</v>
      </c>
      <c r="D306" s="16" t="str">
        <f t="shared" si="1"/>
        <v>0</v>
      </c>
      <c r="E306" s="16" t="str">
        <f t="shared" si="2"/>
        <v>0</v>
      </c>
      <c r="F306" s="17" t="str">
        <f t="shared" si="3"/>
        <v>0</v>
      </c>
      <c r="G306" s="18" t="str">
        <f t="shared" si="4"/>
        <v>0</v>
      </c>
      <c r="H306" s="19">
        <v>719042.5</v>
      </c>
      <c r="I306" s="20"/>
    </row>
    <row r="307">
      <c r="A307" s="2" t="s">
        <v>23</v>
      </c>
      <c r="B307" s="7" t="s">
        <v>357</v>
      </c>
      <c r="D307" s="16" t="str">
        <f t="shared" si="1"/>
        <v>0</v>
      </c>
      <c r="E307" s="16" t="str">
        <f t="shared" si="2"/>
        <v>0</v>
      </c>
      <c r="F307" s="17" t="str">
        <f t="shared" si="3"/>
        <v>0</v>
      </c>
      <c r="G307" s="18" t="str">
        <f t="shared" si="4"/>
        <v>0</v>
      </c>
      <c r="H307" s="19">
        <v>2654040.0</v>
      </c>
      <c r="I307" s="20"/>
    </row>
    <row r="308">
      <c r="A308" s="2" t="s">
        <v>23</v>
      </c>
      <c r="B308" s="7" t="s">
        <v>358</v>
      </c>
      <c r="D308" s="16" t="str">
        <f t="shared" si="1"/>
        <v>0</v>
      </c>
      <c r="E308" s="16" t="str">
        <f t="shared" si="2"/>
        <v>0</v>
      </c>
      <c r="F308" s="17" t="str">
        <f t="shared" si="3"/>
        <v>0</v>
      </c>
      <c r="G308" s="18" t="str">
        <f t="shared" si="4"/>
        <v>0</v>
      </c>
      <c r="H308" s="19">
        <v>4052639.6</v>
      </c>
      <c r="I308" s="20"/>
    </row>
    <row r="309">
      <c r="A309" s="2" t="s">
        <v>23</v>
      </c>
      <c r="B309" s="7" t="s">
        <v>359</v>
      </c>
      <c r="D309" s="16" t="str">
        <f t="shared" si="1"/>
        <v>0</v>
      </c>
      <c r="E309" s="16" t="str">
        <f t="shared" si="2"/>
        <v>0</v>
      </c>
      <c r="F309" s="17" t="str">
        <f t="shared" si="3"/>
        <v>0</v>
      </c>
      <c r="G309" s="18" t="str">
        <f t="shared" si="4"/>
        <v>0</v>
      </c>
      <c r="H309" s="19">
        <v>508437.5</v>
      </c>
      <c r="I309" s="20"/>
    </row>
    <row r="310">
      <c r="A310" s="2" t="s">
        <v>23</v>
      </c>
      <c r="B310" s="7" t="s">
        <v>360</v>
      </c>
      <c r="D310" s="16" t="str">
        <f t="shared" si="1"/>
        <v>0</v>
      </c>
      <c r="E310" s="16" t="str">
        <f t="shared" si="2"/>
        <v>0</v>
      </c>
      <c r="F310" s="17" t="str">
        <f t="shared" si="3"/>
        <v>0</v>
      </c>
      <c r="G310" s="18" t="str">
        <f t="shared" si="4"/>
        <v>0</v>
      </c>
      <c r="H310" s="19">
        <v>1629128.58</v>
      </c>
      <c r="I310" s="20"/>
    </row>
    <row r="311">
      <c r="A311" s="2" t="s">
        <v>23</v>
      </c>
      <c r="B311" s="7" t="s">
        <v>361</v>
      </c>
      <c r="D311" s="16" t="str">
        <f t="shared" si="1"/>
        <v>0</v>
      </c>
      <c r="E311" s="16" t="str">
        <f t="shared" si="2"/>
        <v>0</v>
      </c>
      <c r="F311" s="17" t="str">
        <f t="shared" si="3"/>
        <v>0</v>
      </c>
      <c r="G311" s="18" t="str">
        <f t="shared" si="4"/>
        <v>0</v>
      </c>
      <c r="H311" s="19">
        <v>2.162025837E7</v>
      </c>
      <c r="I311" s="20"/>
    </row>
    <row r="312">
      <c r="A312" s="2" t="s">
        <v>23</v>
      </c>
      <c r="B312" s="7" t="s">
        <v>362</v>
      </c>
      <c r="D312" s="16" t="str">
        <f t="shared" si="1"/>
        <v>0</v>
      </c>
      <c r="E312" s="16" t="str">
        <f t="shared" si="2"/>
        <v>0</v>
      </c>
      <c r="F312" s="17" t="str">
        <f t="shared" si="3"/>
        <v>0</v>
      </c>
      <c r="G312" s="18" t="str">
        <f t="shared" si="4"/>
        <v>0</v>
      </c>
      <c r="H312" s="19">
        <v>3445079.11</v>
      </c>
      <c r="I312" s="20"/>
    </row>
    <row r="313">
      <c r="A313" s="2" t="s">
        <v>23</v>
      </c>
      <c r="B313" s="7" t="s">
        <v>363</v>
      </c>
      <c r="D313" s="16" t="str">
        <f t="shared" si="1"/>
        <v>0</v>
      </c>
      <c r="E313" s="16" t="str">
        <f t="shared" si="2"/>
        <v>0</v>
      </c>
      <c r="F313" s="17" t="str">
        <f t="shared" si="3"/>
        <v>0</v>
      </c>
      <c r="G313" s="18" t="str">
        <f t="shared" si="4"/>
        <v>0</v>
      </c>
      <c r="H313" s="19">
        <v>3085434.24</v>
      </c>
      <c r="I313" s="20"/>
    </row>
    <row r="314">
      <c r="A314" s="2" t="s">
        <v>23</v>
      </c>
      <c r="B314" s="7" t="s">
        <v>364</v>
      </c>
      <c r="D314" s="16" t="str">
        <f t="shared" si="1"/>
        <v>0</v>
      </c>
      <c r="E314" s="16" t="str">
        <f t="shared" si="2"/>
        <v>0</v>
      </c>
      <c r="F314" s="17" t="str">
        <f t="shared" si="3"/>
        <v>0</v>
      </c>
      <c r="G314" s="18" t="str">
        <f t="shared" si="4"/>
        <v>0</v>
      </c>
      <c r="H314" s="19">
        <v>3623844.07</v>
      </c>
      <c r="I314" s="20"/>
    </row>
    <row r="315">
      <c r="A315" s="2" t="s">
        <v>23</v>
      </c>
      <c r="B315" s="7" t="s">
        <v>365</v>
      </c>
      <c r="D315" s="16" t="str">
        <f t="shared" si="1"/>
        <v>0</v>
      </c>
      <c r="E315" s="16" t="str">
        <f t="shared" si="2"/>
        <v>0</v>
      </c>
      <c r="F315" s="17" t="str">
        <f t="shared" si="3"/>
        <v>0</v>
      </c>
      <c r="G315" s="18" t="str">
        <f t="shared" si="4"/>
        <v>0</v>
      </c>
      <c r="H315" s="19">
        <v>4000172.82</v>
      </c>
      <c r="I315" s="20"/>
    </row>
    <row r="316">
      <c r="A316" s="2" t="s">
        <v>23</v>
      </c>
      <c r="B316" s="7" t="s">
        <v>366</v>
      </c>
      <c r="D316" s="16" t="str">
        <f t="shared" si="1"/>
        <v>0</v>
      </c>
      <c r="E316" s="16" t="str">
        <f t="shared" si="2"/>
        <v>0</v>
      </c>
      <c r="F316" s="17" t="str">
        <f t="shared" si="3"/>
        <v>0</v>
      </c>
      <c r="G316" s="18" t="str">
        <f t="shared" si="4"/>
        <v>0</v>
      </c>
      <c r="H316" s="19">
        <v>602386.8</v>
      </c>
      <c r="I316" s="20"/>
    </row>
    <row r="317">
      <c r="A317" s="2" t="s">
        <v>23</v>
      </c>
      <c r="B317" s="7" t="s">
        <v>367</v>
      </c>
      <c r="D317" s="16" t="str">
        <f t="shared" si="1"/>
        <v>0</v>
      </c>
      <c r="E317" s="16" t="str">
        <f t="shared" si="2"/>
        <v>0</v>
      </c>
      <c r="F317" s="17" t="str">
        <f t="shared" si="3"/>
        <v>0</v>
      </c>
      <c r="G317" s="18" t="str">
        <f t="shared" si="4"/>
        <v>0</v>
      </c>
      <c r="H317" s="19">
        <v>79005.3</v>
      </c>
      <c r="I317" s="20"/>
    </row>
    <row r="318">
      <c r="A318" s="2" t="s">
        <v>23</v>
      </c>
      <c r="B318" s="7" t="s">
        <v>368</v>
      </c>
      <c r="D318" s="16" t="str">
        <f t="shared" si="1"/>
        <v>0</v>
      </c>
      <c r="E318" s="16" t="str">
        <f t="shared" si="2"/>
        <v>0</v>
      </c>
      <c r="F318" s="17" t="str">
        <f t="shared" si="3"/>
        <v>0</v>
      </c>
      <c r="G318" s="18" t="str">
        <f t="shared" si="4"/>
        <v>0</v>
      </c>
      <c r="H318" s="19">
        <v>3600064.57</v>
      </c>
      <c r="I318" s="20"/>
    </row>
    <row r="319">
      <c r="A319" s="2" t="s">
        <v>23</v>
      </c>
      <c r="B319" s="7" t="s">
        <v>369</v>
      </c>
      <c r="D319" s="16" t="str">
        <f t="shared" si="1"/>
        <v>0</v>
      </c>
      <c r="E319" s="16" t="str">
        <f t="shared" si="2"/>
        <v>0</v>
      </c>
      <c r="F319" s="17" t="str">
        <f t="shared" si="3"/>
        <v>0</v>
      </c>
      <c r="G319" s="18" t="str">
        <f t="shared" si="4"/>
        <v>0</v>
      </c>
      <c r="H319" s="19">
        <v>2126682.53</v>
      </c>
      <c r="I319" s="20"/>
    </row>
    <row r="320">
      <c r="A320" s="2" t="s">
        <v>23</v>
      </c>
      <c r="B320" s="7" t="s">
        <v>370</v>
      </c>
      <c r="D320" s="16" t="str">
        <f t="shared" si="1"/>
        <v>ENI</v>
      </c>
      <c r="E320" s="16" t="str">
        <f t="shared" si="2"/>
        <v>0</v>
      </c>
      <c r="F320" s="17" t="str">
        <f t="shared" si="3"/>
        <v>ENI SPA EUR1</v>
      </c>
      <c r="G320" s="18">
        <f t="shared" si="4"/>
        <v>16198841.65</v>
      </c>
      <c r="H320" s="19">
        <v>1.619884165E7</v>
      </c>
      <c r="I320" s="20"/>
    </row>
    <row r="321">
      <c r="A321" s="2" t="s">
        <v>23</v>
      </c>
      <c r="B321" s="7" t="s">
        <v>371</v>
      </c>
      <c r="D321" s="16" t="str">
        <f t="shared" si="1"/>
        <v>0</v>
      </c>
      <c r="E321" s="16" t="str">
        <f t="shared" si="2"/>
        <v>0</v>
      </c>
      <c r="F321" s="17" t="str">
        <f t="shared" si="3"/>
        <v>0</v>
      </c>
      <c r="G321" s="18" t="str">
        <f t="shared" si="4"/>
        <v>0</v>
      </c>
      <c r="H321" s="19">
        <v>3064356.2</v>
      </c>
      <c r="I321" s="20"/>
    </row>
    <row r="322">
      <c r="A322" s="2" t="s">
        <v>23</v>
      </c>
      <c r="B322" s="7" t="s">
        <v>372</v>
      </c>
      <c r="D322" s="16" t="str">
        <f t="shared" si="1"/>
        <v>0</v>
      </c>
      <c r="E322" s="16" t="str">
        <f t="shared" si="2"/>
        <v>0</v>
      </c>
      <c r="F322" s="17" t="str">
        <f t="shared" si="3"/>
        <v>0</v>
      </c>
      <c r="G322" s="18" t="str">
        <f t="shared" si="4"/>
        <v>0</v>
      </c>
      <c r="H322" s="19">
        <v>3900987.68</v>
      </c>
      <c r="I322" s="20"/>
    </row>
    <row r="323">
      <c r="A323" s="2" t="s">
        <v>23</v>
      </c>
      <c r="B323" s="7" t="s">
        <v>373</v>
      </c>
      <c r="D323" s="16" t="str">
        <f t="shared" si="1"/>
        <v>0</v>
      </c>
      <c r="E323" s="16" t="str">
        <f t="shared" si="2"/>
        <v>0</v>
      </c>
      <c r="F323" s="17" t="str">
        <f t="shared" si="3"/>
        <v>0</v>
      </c>
      <c r="G323" s="18" t="str">
        <f t="shared" si="4"/>
        <v>0</v>
      </c>
      <c r="H323" s="19">
        <v>1532171.65</v>
      </c>
      <c r="I323" s="20"/>
    </row>
    <row r="324">
      <c r="A324" s="2" t="s">
        <v>23</v>
      </c>
      <c r="B324" s="7" t="s">
        <v>374</v>
      </c>
      <c r="D324" s="16" t="str">
        <f t="shared" si="1"/>
        <v>EOG Resources</v>
      </c>
      <c r="E324" s="16" t="str">
        <f t="shared" si="2"/>
        <v>0</v>
      </c>
      <c r="F324" s="17" t="str">
        <f t="shared" si="3"/>
        <v>EOG RESOURCES INC COM</v>
      </c>
      <c r="G324" s="18">
        <f t="shared" si="4"/>
        <v>1643702.47</v>
      </c>
      <c r="H324" s="19">
        <v>1643702.47</v>
      </c>
      <c r="I324" s="20"/>
    </row>
    <row r="325">
      <c r="A325" s="2" t="s">
        <v>23</v>
      </c>
      <c r="B325" s="7" t="s">
        <v>375</v>
      </c>
      <c r="D325" s="16" t="str">
        <f t="shared" si="1"/>
        <v>0</v>
      </c>
      <c r="E325" s="16" t="str">
        <f t="shared" si="2"/>
        <v>0</v>
      </c>
      <c r="F325" s="17" t="str">
        <f t="shared" si="3"/>
        <v>0</v>
      </c>
      <c r="G325" s="18" t="str">
        <f t="shared" si="4"/>
        <v>0</v>
      </c>
      <c r="H325" s="19">
        <v>3455658.99</v>
      </c>
      <c r="I325" s="20"/>
    </row>
    <row r="326">
      <c r="A326" s="2" t="s">
        <v>23</v>
      </c>
      <c r="B326" s="7" t="s">
        <v>376</v>
      </c>
      <c r="D326" s="16" t="str">
        <f t="shared" si="1"/>
        <v>0</v>
      </c>
      <c r="E326" s="16" t="str">
        <f t="shared" si="2"/>
        <v>0</v>
      </c>
      <c r="F326" s="17" t="str">
        <f t="shared" si="3"/>
        <v>0</v>
      </c>
      <c r="G326" s="18" t="str">
        <f t="shared" si="4"/>
        <v>0</v>
      </c>
      <c r="H326" s="19">
        <v>3507356.44</v>
      </c>
      <c r="I326" s="20"/>
    </row>
    <row r="327">
      <c r="A327" s="2" t="s">
        <v>23</v>
      </c>
      <c r="B327" s="7" t="s">
        <v>377</v>
      </c>
      <c r="D327" s="16" t="str">
        <f t="shared" si="1"/>
        <v>0</v>
      </c>
      <c r="E327" s="16" t="str">
        <f t="shared" si="2"/>
        <v>0</v>
      </c>
      <c r="F327" s="17" t="str">
        <f t="shared" si="3"/>
        <v>0</v>
      </c>
      <c r="G327" s="18" t="str">
        <f t="shared" si="4"/>
        <v>0</v>
      </c>
      <c r="H327" s="19">
        <v>1.541234949E7</v>
      </c>
      <c r="I327" s="20"/>
    </row>
    <row r="328">
      <c r="A328" s="2" t="s">
        <v>23</v>
      </c>
      <c r="B328" s="7" t="s">
        <v>378</v>
      </c>
      <c r="D328" s="16" t="str">
        <f t="shared" si="1"/>
        <v>0</v>
      </c>
      <c r="E328" s="16" t="str">
        <f t="shared" si="2"/>
        <v>0</v>
      </c>
      <c r="F328" s="17" t="str">
        <f t="shared" si="3"/>
        <v>0</v>
      </c>
      <c r="G328" s="18" t="str">
        <f t="shared" si="4"/>
        <v>0</v>
      </c>
      <c r="H328" s="19">
        <v>1.417779321E7</v>
      </c>
      <c r="I328" s="20"/>
    </row>
    <row r="329">
      <c r="A329" s="2" t="s">
        <v>23</v>
      </c>
      <c r="B329" s="7" t="s">
        <v>379</v>
      </c>
      <c r="D329" s="16" t="str">
        <f t="shared" si="1"/>
        <v>0</v>
      </c>
      <c r="E329" s="16" t="str">
        <f t="shared" si="2"/>
        <v>0</v>
      </c>
      <c r="F329" s="17" t="str">
        <f t="shared" si="3"/>
        <v>0</v>
      </c>
      <c r="G329" s="18" t="str">
        <f t="shared" si="4"/>
        <v>0</v>
      </c>
      <c r="H329" s="19">
        <v>3517184.84</v>
      </c>
      <c r="I329" s="20"/>
    </row>
    <row r="330">
      <c r="A330" s="2" t="s">
        <v>23</v>
      </c>
      <c r="B330" s="7" t="s">
        <v>380</v>
      </c>
      <c r="D330" s="16" t="str">
        <f t="shared" si="1"/>
        <v>Exxon</v>
      </c>
      <c r="E330" s="16" t="str">
        <f t="shared" si="2"/>
        <v>0</v>
      </c>
      <c r="F330" s="17" t="str">
        <f t="shared" si="3"/>
        <v>EXXON MOBIL CORP COM</v>
      </c>
      <c r="G330" s="18">
        <f t="shared" si="4"/>
        <v>6711775.41</v>
      </c>
      <c r="H330" s="19">
        <v>6711775.41</v>
      </c>
      <c r="I330" s="20"/>
    </row>
    <row r="331">
      <c r="A331" s="2" t="s">
        <v>23</v>
      </c>
      <c r="B331" s="7" t="s">
        <v>381</v>
      </c>
      <c r="D331" s="16" t="str">
        <f t="shared" si="1"/>
        <v>0</v>
      </c>
      <c r="E331" s="16" t="str">
        <f t="shared" si="2"/>
        <v>0</v>
      </c>
      <c r="F331" s="17" t="str">
        <f t="shared" si="3"/>
        <v>0</v>
      </c>
      <c r="G331" s="18" t="str">
        <f t="shared" si="4"/>
        <v>0</v>
      </c>
      <c r="H331" s="19">
        <v>495922.48</v>
      </c>
      <c r="I331" s="20"/>
    </row>
    <row r="332">
      <c r="A332" s="2" t="s">
        <v>23</v>
      </c>
      <c r="B332" s="7" t="s">
        <v>382</v>
      </c>
      <c r="D332" s="16" t="str">
        <f t="shared" si="1"/>
        <v>0</v>
      </c>
      <c r="E332" s="16" t="str">
        <f t="shared" si="2"/>
        <v>0</v>
      </c>
      <c r="F332" s="17" t="str">
        <f t="shared" si="3"/>
        <v>0</v>
      </c>
      <c r="G332" s="18" t="str">
        <f t="shared" si="4"/>
        <v>0</v>
      </c>
      <c r="H332" s="19">
        <v>1171898.56</v>
      </c>
      <c r="I332" s="20"/>
    </row>
    <row r="333">
      <c r="A333" s="2" t="s">
        <v>23</v>
      </c>
      <c r="B333" s="7" t="s">
        <v>383</v>
      </c>
      <c r="D333" s="16" t="str">
        <f t="shared" si="1"/>
        <v>0</v>
      </c>
      <c r="E333" s="16" t="str">
        <f t="shared" si="2"/>
        <v>0</v>
      </c>
      <c r="F333" s="17" t="str">
        <f t="shared" si="3"/>
        <v>0</v>
      </c>
      <c r="G333" s="18" t="str">
        <f t="shared" si="4"/>
        <v>0</v>
      </c>
      <c r="H333" s="19">
        <v>2583804.2</v>
      </c>
      <c r="I333" s="20"/>
    </row>
    <row r="334">
      <c r="A334" s="2" t="s">
        <v>23</v>
      </c>
      <c r="B334" s="7" t="s">
        <v>384</v>
      </c>
      <c r="D334" s="16" t="str">
        <f t="shared" si="1"/>
        <v>0</v>
      </c>
      <c r="E334" s="16" t="str">
        <f t="shared" si="2"/>
        <v>0</v>
      </c>
      <c r="F334" s="17" t="str">
        <f t="shared" si="3"/>
        <v>0</v>
      </c>
      <c r="G334" s="18" t="str">
        <f t="shared" si="4"/>
        <v>0</v>
      </c>
      <c r="H334" s="19">
        <v>5174421.69</v>
      </c>
      <c r="I334" s="20"/>
    </row>
    <row r="335">
      <c r="A335" s="2" t="s">
        <v>23</v>
      </c>
      <c r="B335" s="7" t="s">
        <v>385</v>
      </c>
      <c r="D335" s="16" t="str">
        <f t="shared" si="1"/>
        <v>0</v>
      </c>
      <c r="E335" s="16" t="str">
        <f t="shared" si="2"/>
        <v>0</v>
      </c>
      <c r="F335" s="17" t="str">
        <f t="shared" si="3"/>
        <v>0</v>
      </c>
      <c r="G335" s="18" t="str">
        <f t="shared" si="4"/>
        <v>0</v>
      </c>
      <c r="H335" s="19">
        <v>2637184.21</v>
      </c>
      <c r="I335" s="20"/>
    </row>
    <row r="336">
      <c r="A336" s="2" t="s">
        <v>23</v>
      </c>
      <c r="B336" s="7" t="s">
        <v>386</v>
      </c>
      <c r="D336" s="16" t="str">
        <f t="shared" si="1"/>
        <v>0</v>
      </c>
      <c r="E336" s="16" t="str">
        <f t="shared" si="2"/>
        <v>0</v>
      </c>
      <c r="F336" s="17" t="str">
        <f t="shared" si="3"/>
        <v>0</v>
      </c>
      <c r="G336" s="18" t="str">
        <f t="shared" si="4"/>
        <v>0</v>
      </c>
      <c r="H336" s="19">
        <v>595956.0</v>
      </c>
      <c r="I336" s="20"/>
    </row>
    <row r="337">
      <c r="A337" s="2" t="s">
        <v>23</v>
      </c>
      <c r="B337" s="7" t="s">
        <v>387</v>
      </c>
      <c r="D337" s="16" t="str">
        <f t="shared" si="1"/>
        <v>0</v>
      </c>
      <c r="E337" s="16" t="str">
        <f t="shared" si="2"/>
        <v>0</v>
      </c>
      <c r="F337" s="17" t="str">
        <f t="shared" si="3"/>
        <v>0</v>
      </c>
      <c r="G337" s="18" t="str">
        <f t="shared" si="4"/>
        <v>0</v>
      </c>
      <c r="H337" s="19">
        <v>5074838.79</v>
      </c>
      <c r="I337" s="20"/>
    </row>
    <row r="338">
      <c r="A338" s="2" t="s">
        <v>23</v>
      </c>
      <c r="B338" s="7" t="s">
        <v>388</v>
      </c>
      <c r="D338" s="16" t="str">
        <f t="shared" si="1"/>
        <v>0</v>
      </c>
      <c r="E338" s="16" t="str">
        <f t="shared" si="2"/>
        <v>0</v>
      </c>
      <c r="F338" s="17" t="str">
        <f t="shared" si="3"/>
        <v>0</v>
      </c>
      <c r="G338" s="18" t="str">
        <f t="shared" si="4"/>
        <v>0</v>
      </c>
      <c r="H338" s="19">
        <v>1825881.66</v>
      </c>
      <c r="I338" s="20"/>
    </row>
    <row r="339">
      <c r="A339" s="2" t="s">
        <v>23</v>
      </c>
      <c r="B339" s="7" t="s">
        <v>389</v>
      </c>
      <c r="D339" s="16" t="str">
        <f t="shared" si="1"/>
        <v>0</v>
      </c>
      <c r="E339" s="16" t="str">
        <f t="shared" si="2"/>
        <v>0</v>
      </c>
      <c r="F339" s="17" t="str">
        <f t="shared" si="3"/>
        <v>0</v>
      </c>
      <c r="G339" s="18" t="str">
        <f t="shared" si="4"/>
        <v>0</v>
      </c>
      <c r="H339" s="19">
        <v>1.153996059E7</v>
      </c>
      <c r="I339" s="20"/>
    </row>
    <row r="340">
      <c r="A340" s="2" t="s">
        <v>23</v>
      </c>
      <c r="B340" s="7" t="s">
        <v>390</v>
      </c>
      <c r="D340" s="16" t="str">
        <f t="shared" si="1"/>
        <v>0</v>
      </c>
      <c r="E340" s="16" t="str">
        <f t="shared" si="2"/>
        <v>0</v>
      </c>
      <c r="F340" s="17" t="str">
        <f t="shared" si="3"/>
        <v>0</v>
      </c>
      <c r="G340" s="18" t="str">
        <f t="shared" si="4"/>
        <v>0</v>
      </c>
      <c r="H340" s="19">
        <v>1628180.42</v>
      </c>
      <c r="I340" s="20"/>
    </row>
    <row r="341">
      <c r="A341" s="2" t="s">
        <v>23</v>
      </c>
      <c r="B341" s="7" t="s">
        <v>391</v>
      </c>
      <c r="D341" s="16" t="str">
        <f t="shared" si="1"/>
        <v>0</v>
      </c>
      <c r="E341" s="16" t="str">
        <f t="shared" si="2"/>
        <v>0</v>
      </c>
      <c r="F341" s="17" t="str">
        <f t="shared" si="3"/>
        <v>0</v>
      </c>
      <c r="G341" s="18" t="str">
        <f t="shared" si="4"/>
        <v>0</v>
      </c>
      <c r="H341" s="19">
        <v>242032.75</v>
      </c>
      <c r="I341" s="20"/>
    </row>
    <row r="342">
      <c r="A342" s="2" t="s">
        <v>23</v>
      </c>
      <c r="B342" s="7" t="s">
        <v>392</v>
      </c>
      <c r="D342" s="16" t="str">
        <f t="shared" si="1"/>
        <v>0</v>
      </c>
      <c r="E342" s="16" t="str">
        <f t="shared" si="2"/>
        <v>0</v>
      </c>
      <c r="F342" s="17" t="str">
        <f t="shared" si="3"/>
        <v>0</v>
      </c>
      <c r="G342" s="18" t="str">
        <f t="shared" si="4"/>
        <v>0</v>
      </c>
      <c r="H342" s="19">
        <v>1364076.34</v>
      </c>
      <c r="I342" s="20"/>
    </row>
    <row r="343">
      <c r="A343" s="2" t="s">
        <v>23</v>
      </c>
      <c r="B343" s="7" t="s">
        <v>393</v>
      </c>
      <c r="D343" s="16" t="str">
        <f t="shared" si="1"/>
        <v>0</v>
      </c>
      <c r="E343" s="16" t="str">
        <f t="shared" si="2"/>
        <v>0</v>
      </c>
      <c r="F343" s="17" t="str">
        <f t="shared" si="3"/>
        <v>0</v>
      </c>
      <c r="G343" s="18" t="str">
        <f t="shared" si="4"/>
        <v>0</v>
      </c>
      <c r="H343" s="19">
        <v>410685.52</v>
      </c>
      <c r="I343" s="20"/>
    </row>
    <row r="344">
      <c r="A344" s="2" t="s">
        <v>23</v>
      </c>
      <c r="B344" s="7" t="s">
        <v>394</v>
      </c>
      <c r="D344" s="16" t="str">
        <f t="shared" si="1"/>
        <v>0</v>
      </c>
      <c r="E344" s="16" t="str">
        <f t="shared" si="2"/>
        <v>0</v>
      </c>
      <c r="F344" s="17" t="str">
        <f t="shared" si="3"/>
        <v>0</v>
      </c>
      <c r="G344" s="18" t="str">
        <f t="shared" si="4"/>
        <v>0</v>
      </c>
      <c r="H344" s="19">
        <v>3488745.55</v>
      </c>
      <c r="I344" s="20"/>
    </row>
    <row r="345">
      <c r="A345" s="2" t="s">
        <v>23</v>
      </c>
      <c r="B345" s="7" t="s">
        <v>395</v>
      </c>
      <c r="D345" s="16" t="str">
        <f t="shared" si="1"/>
        <v>0</v>
      </c>
      <c r="E345" s="16" t="str">
        <f t="shared" si="2"/>
        <v>0</v>
      </c>
      <c r="F345" s="17" t="str">
        <f t="shared" si="3"/>
        <v>0</v>
      </c>
      <c r="G345" s="18" t="str">
        <f t="shared" si="4"/>
        <v>0</v>
      </c>
      <c r="H345" s="19">
        <v>1.361265713E7</v>
      </c>
      <c r="I345" s="20"/>
    </row>
    <row r="346">
      <c r="A346" s="2" t="s">
        <v>23</v>
      </c>
      <c r="B346" s="7" t="s">
        <v>396</v>
      </c>
      <c r="D346" s="16" t="str">
        <f t="shared" si="1"/>
        <v>0</v>
      </c>
      <c r="E346" s="16" t="str">
        <f t="shared" si="2"/>
        <v>0</v>
      </c>
      <c r="F346" s="17" t="str">
        <f t="shared" si="3"/>
        <v>0</v>
      </c>
      <c r="G346" s="18" t="str">
        <f t="shared" si="4"/>
        <v>0</v>
      </c>
      <c r="H346" s="19">
        <v>406682.04</v>
      </c>
      <c r="I346" s="20"/>
    </row>
    <row r="347">
      <c r="A347" s="2" t="s">
        <v>23</v>
      </c>
      <c r="B347" s="7" t="s">
        <v>397</v>
      </c>
      <c r="D347" s="16" t="str">
        <f t="shared" si="1"/>
        <v>0</v>
      </c>
      <c r="E347" s="16" t="str">
        <f t="shared" si="2"/>
        <v>0</v>
      </c>
      <c r="F347" s="17" t="str">
        <f t="shared" si="3"/>
        <v>0</v>
      </c>
      <c r="G347" s="18" t="str">
        <f t="shared" si="4"/>
        <v>0</v>
      </c>
      <c r="H347" s="19">
        <v>3612076.11</v>
      </c>
      <c r="I347" s="20"/>
    </row>
    <row r="348">
      <c r="A348" s="2" t="s">
        <v>23</v>
      </c>
      <c r="B348" s="7" t="s">
        <v>398</v>
      </c>
      <c r="D348" s="16" t="str">
        <f t="shared" si="1"/>
        <v>0</v>
      </c>
      <c r="E348" s="16" t="str">
        <f t="shared" si="2"/>
        <v>0</v>
      </c>
      <c r="F348" s="17" t="str">
        <f t="shared" si="3"/>
        <v>0</v>
      </c>
      <c r="G348" s="18" t="str">
        <f t="shared" si="4"/>
        <v>0</v>
      </c>
      <c r="H348" s="19">
        <v>4536800.86</v>
      </c>
      <c r="I348" s="20"/>
    </row>
    <row r="349">
      <c r="A349" s="2" t="s">
        <v>23</v>
      </c>
      <c r="B349" s="7" t="s">
        <v>399</v>
      </c>
      <c r="D349" s="16" t="str">
        <f t="shared" si="1"/>
        <v>0</v>
      </c>
      <c r="E349" s="16" t="str">
        <f t="shared" si="2"/>
        <v>0</v>
      </c>
      <c r="F349" s="17" t="str">
        <f t="shared" si="3"/>
        <v>0</v>
      </c>
      <c r="G349" s="18" t="str">
        <f t="shared" si="4"/>
        <v>0</v>
      </c>
      <c r="H349" s="19">
        <v>5613065.92</v>
      </c>
      <c r="I349" s="20"/>
    </row>
    <row r="350">
      <c r="A350" s="2" t="s">
        <v>23</v>
      </c>
      <c r="B350" s="7" t="s">
        <v>400</v>
      </c>
      <c r="D350" s="16" t="str">
        <f t="shared" si="1"/>
        <v>0</v>
      </c>
      <c r="E350" s="16" t="str">
        <f t="shared" si="2"/>
        <v>0</v>
      </c>
      <c r="F350" s="17" t="str">
        <f t="shared" si="3"/>
        <v>0</v>
      </c>
      <c r="G350" s="18" t="str">
        <f t="shared" si="4"/>
        <v>0</v>
      </c>
      <c r="H350" s="19">
        <v>166549.93</v>
      </c>
      <c r="I350" s="20"/>
    </row>
    <row r="351">
      <c r="A351" s="2" t="s">
        <v>23</v>
      </c>
      <c r="B351" s="7" t="s">
        <v>401</v>
      </c>
      <c r="D351" s="16" t="str">
        <f t="shared" si="1"/>
        <v>0</v>
      </c>
      <c r="E351" s="16" t="str">
        <f t="shared" si="2"/>
        <v>0</v>
      </c>
      <c r="F351" s="17" t="str">
        <f t="shared" si="3"/>
        <v>0</v>
      </c>
      <c r="G351" s="18" t="str">
        <f t="shared" si="4"/>
        <v>0</v>
      </c>
      <c r="H351" s="19">
        <v>-8266.35</v>
      </c>
      <c r="I351" s="20"/>
    </row>
    <row r="352">
      <c r="A352" s="2" t="s">
        <v>23</v>
      </c>
      <c r="B352" s="7" t="s">
        <v>402</v>
      </c>
      <c r="D352" s="16" t="str">
        <f t="shared" si="1"/>
        <v>0</v>
      </c>
      <c r="E352" s="16" t="str">
        <f t="shared" si="2"/>
        <v>0</v>
      </c>
      <c r="F352" s="17" t="str">
        <f t="shared" si="3"/>
        <v>0</v>
      </c>
      <c r="G352" s="18" t="str">
        <f t="shared" si="4"/>
        <v>0</v>
      </c>
      <c r="H352" s="19">
        <v>19494.35</v>
      </c>
      <c r="I352" s="20"/>
    </row>
    <row r="353">
      <c r="A353" s="2" t="s">
        <v>23</v>
      </c>
      <c r="B353" s="7" t="s">
        <v>403</v>
      </c>
      <c r="D353" s="16" t="str">
        <f t="shared" si="1"/>
        <v>0</v>
      </c>
      <c r="E353" s="16" t="str">
        <f t="shared" si="2"/>
        <v>0</v>
      </c>
      <c r="F353" s="17" t="str">
        <f t="shared" si="3"/>
        <v>0</v>
      </c>
      <c r="G353" s="18" t="str">
        <f t="shared" si="4"/>
        <v>0</v>
      </c>
      <c r="H353" s="19">
        <v>-396.82</v>
      </c>
      <c r="I353" s="2"/>
    </row>
    <row r="354">
      <c r="A354" s="2" t="s">
        <v>23</v>
      </c>
      <c r="B354" s="7" t="s">
        <v>404</v>
      </c>
      <c r="D354" s="16" t="str">
        <f t="shared" si="1"/>
        <v>0</v>
      </c>
      <c r="E354" s="16" t="str">
        <f t="shared" si="2"/>
        <v>0</v>
      </c>
      <c r="F354" s="17" t="str">
        <f t="shared" si="3"/>
        <v>0</v>
      </c>
      <c r="G354" s="18" t="str">
        <f t="shared" si="4"/>
        <v>0</v>
      </c>
      <c r="H354" s="19">
        <v>-13062.02</v>
      </c>
      <c r="I354" s="20"/>
    </row>
    <row r="355">
      <c r="A355" s="2" t="s">
        <v>23</v>
      </c>
      <c r="B355" s="7" t="s">
        <v>405</v>
      </c>
      <c r="D355" s="16" t="str">
        <f t="shared" si="1"/>
        <v>0</v>
      </c>
      <c r="E355" s="16" t="str">
        <f t="shared" si="2"/>
        <v>0</v>
      </c>
      <c r="F355" s="17" t="str">
        <f t="shared" si="3"/>
        <v>0</v>
      </c>
      <c r="G355" s="18" t="str">
        <f t="shared" si="4"/>
        <v>0</v>
      </c>
      <c r="H355" s="19">
        <v>1074.72</v>
      </c>
      <c r="I355" s="20"/>
    </row>
    <row r="356">
      <c r="A356" s="2" t="s">
        <v>23</v>
      </c>
      <c r="B356" s="7" t="s">
        <v>406</v>
      </c>
      <c r="D356" s="16" t="str">
        <f t="shared" si="1"/>
        <v>0</v>
      </c>
      <c r="E356" s="16" t="str">
        <f t="shared" si="2"/>
        <v>0</v>
      </c>
      <c r="F356" s="17" t="str">
        <f t="shared" si="3"/>
        <v>0</v>
      </c>
      <c r="G356" s="18" t="str">
        <f t="shared" si="4"/>
        <v>0</v>
      </c>
      <c r="H356" s="19">
        <v>-18055.35</v>
      </c>
      <c r="I356" s="20"/>
    </row>
    <row r="357">
      <c r="A357" s="2" t="s">
        <v>23</v>
      </c>
      <c r="B357" s="7" t="s">
        <v>407</v>
      </c>
      <c r="D357" s="16" t="str">
        <f t="shared" si="1"/>
        <v>0</v>
      </c>
      <c r="E357" s="16" t="str">
        <f t="shared" si="2"/>
        <v>0</v>
      </c>
      <c r="F357" s="17" t="str">
        <f t="shared" si="3"/>
        <v>0</v>
      </c>
      <c r="G357" s="18" t="str">
        <f t="shared" si="4"/>
        <v>0</v>
      </c>
      <c r="H357" s="19">
        <v>110697.34</v>
      </c>
      <c r="I357" s="20"/>
    </row>
    <row r="358">
      <c r="A358" s="2" t="s">
        <v>23</v>
      </c>
      <c r="B358" s="7" t="s">
        <v>408</v>
      </c>
      <c r="D358" s="16" t="str">
        <f t="shared" si="1"/>
        <v>0</v>
      </c>
      <c r="E358" s="16" t="str">
        <f t="shared" si="2"/>
        <v>0</v>
      </c>
      <c r="F358" s="17" t="str">
        <f t="shared" si="3"/>
        <v>0</v>
      </c>
      <c r="G358" s="18" t="str">
        <f t="shared" si="4"/>
        <v>0</v>
      </c>
      <c r="H358" s="19">
        <v>-445.62</v>
      </c>
      <c r="I358" s="2"/>
    </row>
    <row r="359">
      <c r="A359" s="2" t="s">
        <v>23</v>
      </c>
      <c r="B359" s="7" t="s">
        <v>409</v>
      </c>
      <c r="D359" s="16" t="str">
        <f t="shared" si="1"/>
        <v>0</v>
      </c>
      <c r="E359" s="16" t="str">
        <f t="shared" si="2"/>
        <v>0</v>
      </c>
      <c r="F359" s="17" t="str">
        <f t="shared" si="3"/>
        <v>0</v>
      </c>
      <c r="G359" s="18" t="str">
        <f t="shared" si="4"/>
        <v>0</v>
      </c>
      <c r="H359" s="19">
        <v>467.39</v>
      </c>
      <c r="I359" s="2"/>
    </row>
    <row r="360">
      <c r="A360" s="2" t="s">
        <v>23</v>
      </c>
      <c r="B360" s="7" t="s">
        <v>410</v>
      </c>
      <c r="D360" s="16" t="str">
        <f t="shared" si="1"/>
        <v>0</v>
      </c>
      <c r="E360" s="16" t="str">
        <f t="shared" si="2"/>
        <v>0</v>
      </c>
      <c r="F360" s="17" t="str">
        <f t="shared" si="3"/>
        <v>0</v>
      </c>
      <c r="G360" s="18" t="str">
        <f t="shared" si="4"/>
        <v>0</v>
      </c>
      <c r="H360" s="19">
        <v>5707.91</v>
      </c>
      <c r="I360" s="20"/>
    </row>
    <row r="361">
      <c r="A361" s="2" t="s">
        <v>23</v>
      </c>
      <c r="B361" s="7" t="s">
        <v>411</v>
      </c>
      <c r="D361" s="16" t="str">
        <f t="shared" si="1"/>
        <v>0</v>
      </c>
      <c r="E361" s="16" t="str">
        <f t="shared" si="2"/>
        <v>0</v>
      </c>
      <c r="F361" s="17" t="str">
        <f t="shared" si="3"/>
        <v>0</v>
      </c>
      <c r="G361" s="18" t="str">
        <f t="shared" si="4"/>
        <v>0</v>
      </c>
      <c r="H361" s="19">
        <v>-24447.54</v>
      </c>
      <c r="I361" s="20"/>
    </row>
    <row r="362">
      <c r="A362" s="2" t="s">
        <v>23</v>
      </c>
      <c r="B362" s="7" t="s">
        <v>412</v>
      </c>
      <c r="D362" s="16" t="str">
        <f t="shared" si="1"/>
        <v>0</v>
      </c>
      <c r="E362" s="16" t="str">
        <f t="shared" si="2"/>
        <v>0</v>
      </c>
      <c r="F362" s="17" t="str">
        <f t="shared" si="3"/>
        <v>0</v>
      </c>
      <c r="G362" s="18" t="str">
        <f t="shared" si="4"/>
        <v>0</v>
      </c>
      <c r="H362" s="19">
        <v>-26654.77</v>
      </c>
      <c r="I362" s="20"/>
    </row>
    <row r="363">
      <c r="A363" s="2" t="s">
        <v>23</v>
      </c>
      <c r="B363" s="7" t="s">
        <v>413</v>
      </c>
      <c r="D363" s="16" t="str">
        <f t="shared" si="1"/>
        <v>0</v>
      </c>
      <c r="E363" s="16" t="str">
        <f t="shared" si="2"/>
        <v>0</v>
      </c>
      <c r="F363" s="17" t="str">
        <f t="shared" si="3"/>
        <v>0</v>
      </c>
      <c r="G363" s="18" t="str">
        <f t="shared" si="4"/>
        <v>0</v>
      </c>
      <c r="H363" s="19">
        <v>3387650.91</v>
      </c>
      <c r="I363" s="20"/>
    </row>
    <row r="364">
      <c r="A364" s="2" t="s">
        <v>23</v>
      </c>
      <c r="B364" s="7" t="s">
        <v>414</v>
      </c>
      <c r="D364" s="16" t="str">
        <f t="shared" si="1"/>
        <v>0</v>
      </c>
      <c r="E364" s="16" t="str">
        <f t="shared" si="2"/>
        <v>0</v>
      </c>
      <c r="F364" s="17" t="str">
        <f t="shared" si="3"/>
        <v>0</v>
      </c>
      <c r="G364" s="18" t="str">
        <f t="shared" si="4"/>
        <v>0</v>
      </c>
      <c r="H364" s="19">
        <v>1301174.7</v>
      </c>
      <c r="I364" s="20"/>
    </row>
    <row r="365">
      <c r="A365" s="2" t="s">
        <v>23</v>
      </c>
      <c r="B365" s="7" t="s">
        <v>415</v>
      </c>
      <c r="D365" s="16" t="str">
        <f t="shared" si="1"/>
        <v>Gazprom</v>
      </c>
      <c r="E365" s="16" t="str">
        <f t="shared" si="2"/>
        <v>0</v>
      </c>
      <c r="F365" s="17" t="str">
        <f t="shared" si="3"/>
        <v>GAZPROM SPON ADR EA REP 2 ORD SHS</v>
      </c>
      <c r="G365" s="18">
        <f t="shared" si="4"/>
        <v>1874358.58</v>
      </c>
      <c r="H365" s="19">
        <v>1874358.58</v>
      </c>
      <c r="I365" s="20"/>
    </row>
    <row r="366">
      <c r="A366" s="2" t="s">
        <v>23</v>
      </c>
      <c r="B366" s="7" t="s">
        <v>416</v>
      </c>
      <c r="D366" s="16" t="str">
        <f t="shared" si="1"/>
        <v>GDF SUEZ</v>
      </c>
      <c r="E366" s="16" t="str">
        <f t="shared" si="2"/>
        <v>0</v>
      </c>
      <c r="F366" s="17" t="str">
        <f t="shared" si="3"/>
        <v>GDF SUEZ 5% MTN 01/10/2060 GBP50000</v>
      </c>
      <c r="G366" s="18">
        <f t="shared" si="4"/>
        <v>263109.75</v>
      </c>
      <c r="H366" s="19">
        <v>263109.75</v>
      </c>
      <c r="I366" s="20"/>
    </row>
    <row r="367">
      <c r="A367" s="2" t="s">
        <v>23</v>
      </c>
      <c r="B367" s="7" t="s">
        <v>417</v>
      </c>
      <c r="D367" s="16" t="str">
        <f t="shared" si="1"/>
        <v>GDF SUEZ</v>
      </c>
      <c r="E367" s="16" t="str">
        <f t="shared" si="2"/>
        <v>0</v>
      </c>
      <c r="F367" s="17" t="str">
        <f t="shared" si="3"/>
        <v>GDF SUEZ 7% SNR EMTN 30/10/2028 GBP</v>
      </c>
      <c r="G367" s="18">
        <f t="shared" si="4"/>
        <v>2404581.9</v>
      </c>
      <c r="H367" s="19">
        <v>2404581.9</v>
      </c>
      <c r="I367" s="20"/>
    </row>
    <row r="368">
      <c r="A368" s="2" t="s">
        <v>23</v>
      </c>
      <c r="B368" s="7" t="s">
        <v>418</v>
      </c>
      <c r="D368" s="16" t="str">
        <f t="shared" si="1"/>
        <v>GDF SUEZ</v>
      </c>
      <c r="E368" s="16" t="str">
        <f t="shared" si="2"/>
        <v>0</v>
      </c>
      <c r="F368" s="17" t="str">
        <f t="shared" si="3"/>
        <v>GDF SUEZ EUR1</v>
      </c>
      <c r="G368" s="18">
        <f t="shared" si="4"/>
        <v>1075179.5</v>
      </c>
      <c r="H368" s="19">
        <v>1075179.5</v>
      </c>
      <c r="I368" s="20"/>
    </row>
    <row r="369">
      <c r="A369" s="2" t="s">
        <v>23</v>
      </c>
      <c r="B369" s="7" t="s">
        <v>419</v>
      </c>
      <c r="D369" s="16" t="str">
        <f t="shared" si="1"/>
        <v>0</v>
      </c>
      <c r="E369" s="16" t="str">
        <f t="shared" si="2"/>
        <v>0</v>
      </c>
      <c r="F369" s="17" t="str">
        <f t="shared" si="3"/>
        <v>0</v>
      </c>
      <c r="G369" s="18" t="str">
        <f t="shared" si="4"/>
        <v>0</v>
      </c>
      <c r="H369" s="19">
        <v>191563.29</v>
      </c>
      <c r="I369" s="20"/>
    </row>
    <row r="370">
      <c r="A370" s="2" t="s">
        <v>23</v>
      </c>
      <c r="B370" s="7" t="s">
        <v>420</v>
      </c>
      <c r="D370" s="16" t="str">
        <f t="shared" si="1"/>
        <v>0</v>
      </c>
      <c r="E370" s="16" t="str">
        <f t="shared" si="2"/>
        <v>0</v>
      </c>
      <c r="F370" s="17" t="str">
        <f t="shared" si="3"/>
        <v>0</v>
      </c>
      <c r="G370" s="18" t="str">
        <f t="shared" si="4"/>
        <v>0</v>
      </c>
      <c r="H370" s="19">
        <v>1895889.0</v>
      </c>
      <c r="I370" s="20"/>
    </row>
    <row r="371">
      <c r="A371" s="2" t="s">
        <v>23</v>
      </c>
      <c r="B371" s="7" t="s">
        <v>421</v>
      </c>
      <c r="D371" s="16" t="str">
        <f t="shared" si="1"/>
        <v>0</v>
      </c>
      <c r="E371" s="16" t="str">
        <f t="shared" si="2"/>
        <v>0</v>
      </c>
      <c r="F371" s="17" t="str">
        <f t="shared" si="3"/>
        <v>0</v>
      </c>
      <c r="G371" s="18" t="str">
        <f t="shared" si="4"/>
        <v>0</v>
      </c>
      <c r="H371" s="19">
        <v>534840.88</v>
      </c>
      <c r="I371" s="20"/>
    </row>
    <row r="372">
      <c r="A372" s="2" t="s">
        <v>23</v>
      </c>
      <c r="B372" s="7" t="s">
        <v>422</v>
      </c>
      <c r="D372" s="16" t="str">
        <f t="shared" si="1"/>
        <v>0</v>
      </c>
      <c r="E372" s="16" t="str">
        <f t="shared" si="2"/>
        <v>0</v>
      </c>
      <c r="F372" s="17" t="str">
        <f t="shared" si="3"/>
        <v>0</v>
      </c>
      <c r="G372" s="18" t="str">
        <f t="shared" si="4"/>
        <v>0</v>
      </c>
      <c r="H372" s="19">
        <v>1866624.14</v>
      </c>
      <c r="I372" s="20"/>
    </row>
    <row r="373">
      <c r="A373" s="2" t="s">
        <v>23</v>
      </c>
      <c r="B373" s="7" t="s">
        <v>423</v>
      </c>
      <c r="D373" s="16" t="str">
        <f t="shared" si="1"/>
        <v>0</v>
      </c>
      <c r="E373" s="16" t="str">
        <f t="shared" si="2"/>
        <v>0</v>
      </c>
      <c r="F373" s="17" t="str">
        <f t="shared" si="3"/>
        <v>0</v>
      </c>
      <c r="G373" s="18" t="str">
        <f t="shared" si="4"/>
        <v>0</v>
      </c>
      <c r="H373" s="19">
        <v>1691226.9</v>
      </c>
      <c r="I373" s="20"/>
    </row>
    <row r="374">
      <c r="A374" s="2" t="s">
        <v>23</v>
      </c>
      <c r="B374" s="7" t="s">
        <v>424</v>
      </c>
      <c r="D374" s="16" t="str">
        <f t="shared" si="1"/>
        <v>0</v>
      </c>
      <c r="E374" s="16" t="str">
        <f t="shared" si="2"/>
        <v>0</v>
      </c>
      <c r="F374" s="17" t="str">
        <f t="shared" si="3"/>
        <v>0</v>
      </c>
      <c r="G374" s="18" t="str">
        <f t="shared" si="4"/>
        <v>0</v>
      </c>
      <c r="H374" s="19">
        <v>982125.0</v>
      </c>
      <c r="I374" s="20"/>
    </row>
    <row r="375">
      <c r="A375" s="2" t="s">
        <v>23</v>
      </c>
      <c r="B375" s="7" t="s">
        <v>425</v>
      </c>
      <c r="D375" s="16" t="str">
        <f t="shared" si="1"/>
        <v>0</v>
      </c>
      <c r="E375" s="16" t="str">
        <f t="shared" si="2"/>
        <v>0</v>
      </c>
      <c r="F375" s="17" t="str">
        <f t="shared" si="3"/>
        <v>0</v>
      </c>
      <c r="G375" s="18" t="str">
        <f t="shared" si="4"/>
        <v>0</v>
      </c>
      <c r="H375" s="19">
        <v>5846950.43</v>
      </c>
      <c r="I375" s="20"/>
    </row>
    <row r="376">
      <c r="A376" s="2" t="s">
        <v>23</v>
      </c>
      <c r="B376" s="7" t="s">
        <v>426</v>
      </c>
      <c r="D376" s="16" t="str">
        <f t="shared" si="1"/>
        <v>0</v>
      </c>
      <c r="E376" s="16" t="str">
        <f t="shared" si="2"/>
        <v>0</v>
      </c>
      <c r="F376" s="17" t="str">
        <f t="shared" si="3"/>
        <v>0</v>
      </c>
      <c r="G376" s="18" t="str">
        <f t="shared" si="4"/>
        <v>0</v>
      </c>
      <c r="H376" s="19">
        <v>4578026.23</v>
      </c>
      <c r="I376" s="20"/>
    </row>
    <row r="377">
      <c r="A377" s="2" t="s">
        <v>23</v>
      </c>
      <c r="B377" s="7" t="s">
        <v>427</v>
      </c>
      <c r="D377" s="16" t="str">
        <f t="shared" si="1"/>
        <v>0</v>
      </c>
      <c r="E377" s="16" t="str">
        <f t="shared" si="2"/>
        <v>0</v>
      </c>
      <c r="F377" s="17" t="str">
        <f t="shared" si="3"/>
        <v>0</v>
      </c>
      <c r="G377" s="18" t="str">
        <f t="shared" si="4"/>
        <v>0</v>
      </c>
      <c r="H377" s="19">
        <v>1300620.59</v>
      </c>
      <c r="I377" s="20"/>
    </row>
    <row r="378">
      <c r="A378" s="2" t="s">
        <v>23</v>
      </c>
      <c r="B378" s="7" t="s">
        <v>428</v>
      </c>
      <c r="D378" s="16" t="str">
        <f t="shared" si="1"/>
        <v>0</v>
      </c>
      <c r="E378" s="16" t="str">
        <f t="shared" si="2"/>
        <v>0</v>
      </c>
      <c r="F378" s="17" t="str">
        <f t="shared" si="3"/>
        <v>0</v>
      </c>
      <c r="G378" s="18" t="str">
        <f t="shared" si="4"/>
        <v>0</v>
      </c>
      <c r="H378" s="19">
        <v>3822884.33</v>
      </c>
      <c r="I378" s="20"/>
    </row>
    <row r="379">
      <c r="A379" s="2" t="s">
        <v>23</v>
      </c>
      <c r="B379" s="7" t="s">
        <v>429</v>
      </c>
      <c r="D379" s="16" t="str">
        <f t="shared" si="1"/>
        <v>0</v>
      </c>
      <c r="E379" s="16" t="str">
        <f t="shared" si="2"/>
        <v>0</v>
      </c>
      <c r="F379" s="17" t="str">
        <f t="shared" si="3"/>
        <v>0</v>
      </c>
      <c r="G379" s="18" t="str">
        <f t="shared" si="4"/>
        <v>0</v>
      </c>
      <c r="H379" s="19">
        <v>3574429.23</v>
      </c>
      <c r="I379" s="20"/>
    </row>
    <row r="380">
      <c r="A380" s="2" t="s">
        <v>23</v>
      </c>
      <c r="B380" s="7" t="s">
        <v>430</v>
      </c>
      <c r="D380" s="16" t="str">
        <f t="shared" si="1"/>
        <v>0</v>
      </c>
      <c r="E380" s="16" t="str">
        <f t="shared" si="2"/>
        <v>0</v>
      </c>
      <c r="F380" s="17" t="str">
        <f t="shared" si="3"/>
        <v>0</v>
      </c>
      <c r="G380" s="18" t="str">
        <f t="shared" si="4"/>
        <v>0</v>
      </c>
      <c r="H380" s="19">
        <v>3983880.78</v>
      </c>
      <c r="I380" s="20"/>
    </row>
    <row r="381">
      <c r="A381" s="2" t="s">
        <v>23</v>
      </c>
      <c r="B381" s="7" t="s">
        <v>431</v>
      </c>
      <c r="D381" s="16" t="str">
        <f t="shared" si="1"/>
        <v>0</v>
      </c>
      <c r="E381" s="16" t="str">
        <f t="shared" si="2"/>
        <v>0</v>
      </c>
      <c r="F381" s="17" t="str">
        <f t="shared" si="3"/>
        <v>0</v>
      </c>
      <c r="G381" s="18" t="str">
        <f t="shared" si="4"/>
        <v>0</v>
      </c>
      <c r="H381" s="19">
        <v>902537.6</v>
      </c>
      <c r="I381" s="20"/>
    </row>
    <row r="382">
      <c r="A382" s="2" t="s">
        <v>23</v>
      </c>
      <c r="B382" s="7" t="s">
        <v>432</v>
      </c>
      <c r="D382" s="16" t="str">
        <f t="shared" si="1"/>
        <v>0</v>
      </c>
      <c r="E382" s="16" t="str">
        <f t="shared" si="2"/>
        <v>0</v>
      </c>
      <c r="F382" s="17" t="str">
        <f t="shared" si="3"/>
        <v>0</v>
      </c>
      <c r="G382" s="18" t="str">
        <f t="shared" si="4"/>
        <v>0</v>
      </c>
      <c r="H382" s="19">
        <v>1.700134645E7</v>
      </c>
      <c r="I382" s="20"/>
    </row>
    <row r="383">
      <c r="A383" s="2" t="s">
        <v>23</v>
      </c>
      <c r="B383" s="7" t="s">
        <v>433</v>
      </c>
      <c r="D383" s="16" t="str">
        <f t="shared" si="1"/>
        <v>0</v>
      </c>
      <c r="E383" s="16" t="str">
        <f t="shared" si="2"/>
        <v>0</v>
      </c>
      <c r="F383" s="17" t="str">
        <f t="shared" si="3"/>
        <v>0</v>
      </c>
      <c r="G383" s="18" t="str">
        <f t="shared" si="4"/>
        <v>0</v>
      </c>
      <c r="H383" s="19">
        <v>339697.2</v>
      </c>
      <c r="I383" s="20"/>
    </row>
    <row r="384">
      <c r="A384" s="2" t="s">
        <v>23</v>
      </c>
      <c r="B384" s="7" t="s">
        <v>434</v>
      </c>
      <c r="D384" s="16" t="str">
        <f t="shared" si="1"/>
        <v>0</v>
      </c>
      <c r="E384" s="16" t="str">
        <f t="shared" si="2"/>
        <v>0</v>
      </c>
      <c r="F384" s="17" t="str">
        <f t="shared" si="3"/>
        <v>0</v>
      </c>
      <c r="G384" s="18" t="str">
        <f t="shared" si="4"/>
        <v>0</v>
      </c>
      <c r="H384" s="19">
        <v>552149.5</v>
      </c>
      <c r="I384" s="20"/>
    </row>
    <row r="385">
      <c r="A385" s="2" t="s">
        <v>23</v>
      </c>
      <c r="B385" s="7" t="s">
        <v>435</v>
      </c>
      <c r="D385" s="16" t="str">
        <f t="shared" si="1"/>
        <v>0</v>
      </c>
      <c r="E385" s="16" t="str">
        <f t="shared" si="2"/>
        <v>0</v>
      </c>
      <c r="F385" s="17" t="str">
        <f t="shared" si="3"/>
        <v>0</v>
      </c>
      <c r="G385" s="18" t="str">
        <f t="shared" si="4"/>
        <v>0</v>
      </c>
      <c r="H385" s="19">
        <v>959649.91</v>
      </c>
      <c r="I385" s="20"/>
    </row>
    <row r="386">
      <c r="A386" s="2" t="s">
        <v>23</v>
      </c>
      <c r="B386" s="7" t="s">
        <v>436</v>
      </c>
      <c r="D386" s="16" t="str">
        <f t="shared" si="1"/>
        <v>0</v>
      </c>
      <c r="E386" s="16" t="str">
        <f t="shared" si="2"/>
        <v>0</v>
      </c>
      <c r="F386" s="17" t="str">
        <f t="shared" si="3"/>
        <v>0</v>
      </c>
      <c r="G386" s="18" t="str">
        <f t="shared" si="4"/>
        <v>0</v>
      </c>
      <c r="H386" s="19">
        <v>370066.5</v>
      </c>
      <c r="I386" s="20"/>
    </row>
    <row r="387">
      <c r="A387" s="2" t="s">
        <v>23</v>
      </c>
      <c r="B387" s="7" t="s">
        <v>437</v>
      </c>
      <c r="D387" s="16" t="str">
        <f t="shared" si="1"/>
        <v>0</v>
      </c>
      <c r="E387" s="16" t="str">
        <f t="shared" si="2"/>
        <v>0</v>
      </c>
      <c r="F387" s="17" t="str">
        <f t="shared" si="3"/>
        <v>0</v>
      </c>
      <c r="G387" s="18" t="str">
        <f t="shared" si="4"/>
        <v>0</v>
      </c>
      <c r="H387" s="19">
        <v>931146.1</v>
      </c>
      <c r="I387" s="20"/>
    </row>
    <row r="388">
      <c r="A388" s="2" t="s">
        <v>23</v>
      </c>
      <c r="B388" s="7" t="s">
        <v>438</v>
      </c>
      <c r="D388" s="16" t="str">
        <f t="shared" si="1"/>
        <v>0</v>
      </c>
      <c r="E388" s="16" t="str">
        <f t="shared" si="2"/>
        <v>0</v>
      </c>
      <c r="F388" s="17" t="str">
        <f t="shared" si="3"/>
        <v>0</v>
      </c>
      <c r="G388" s="18" t="str">
        <f t="shared" si="4"/>
        <v>0</v>
      </c>
      <c r="H388" s="19">
        <v>843087.0</v>
      </c>
      <c r="I388" s="20"/>
    </row>
    <row r="389">
      <c r="A389" s="2" t="s">
        <v>23</v>
      </c>
      <c r="B389" s="7" t="s">
        <v>439</v>
      </c>
      <c r="D389" s="16" t="str">
        <f t="shared" si="1"/>
        <v>0</v>
      </c>
      <c r="E389" s="16" t="str">
        <f t="shared" si="2"/>
        <v>0</v>
      </c>
      <c r="F389" s="17" t="str">
        <f t="shared" si="3"/>
        <v>0</v>
      </c>
      <c r="G389" s="18" t="str">
        <f t="shared" si="4"/>
        <v>0</v>
      </c>
      <c r="H389" s="19">
        <v>905238.6</v>
      </c>
      <c r="I389" s="20"/>
    </row>
    <row r="390">
      <c r="A390" s="2" t="s">
        <v>23</v>
      </c>
      <c r="B390" s="7" t="s">
        <v>440</v>
      </c>
      <c r="D390" s="16" t="str">
        <f t="shared" si="1"/>
        <v>0</v>
      </c>
      <c r="E390" s="16" t="str">
        <f t="shared" si="2"/>
        <v>0</v>
      </c>
      <c r="F390" s="17" t="str">
        <f t="shared" si="3"/>
        <v>0</v>
      </c>
      <c r="G390" s="18" t="str">
        <f t="shared" si="4"/>
        <v>0</v>
      </c>
      <c r="H390" s="19">
        <v>1.173506125E7</v>
      </c>
      <c r="I390" s="20"/>
    </row>
    <row r="391">
      <c r="A391" s="2" t="s">
        <v>23</v>
      </c>
      <c r="B391" s="7" t="s">
        <v>441</v>
      </c>
      <c r="D391" s="16" t="str">
        <f t="shared" si="1"/>
        <v>0</v>
      </c>
      <c r="E391" s="16" t="str">
        <f t="shared" si="2"/>
        <v>0</v>
      </c>
      <c r="F391" s="17" t="str">
        <f t="shared" si="3"/>
        <v>0</v>
      </c>
      <c r="G391" s="18" t="str">
        <f t="shared" si="4"/>
        <v>0</v>
      </c>
      <c r="H391" s="19">
        <v>4076414.21</v>
      </c>
      <c r="I391" s="20"/>
    </row>
    <row r="392">
      <c r="A392" s="2" t="s">
        <v>23</v>
      </c>
      <c r="B392" s="7" t="s">
        <v>442</v>
      </c>
      <c r="D392" s="16" t="str">
        <f t="shared" si="1"/>
        <v>0</v>
      </c>
      <c r="E392" s="16" t="str">
        <f t="shared" si="2"/>
        <v>0</v>
      </c>
      <c r="F392" s="17" t="str">
        <f t="shared" si="3"/>
        <v>0</v>
      </c>
      <c r="G392" s="18" t="str">
        <f t="shared" si="4"/>
        <v>0</v>
      </c>
      <c r="H392" s="19">
        <v>3367327.43</v>
      </c>
      <c r="I392" s="20"/>
    </row>
    <row r="393">
      <c r="A393" s="2" t="s">
        <v>23</v>
      </c>
      <c r="B393" s="7" t="s">
        <v>443</v>
      </c>
      <c r="D393" s="16" t="str">
        <f t="shared" si="1"/>
        <v>0</v>
      </c>
      <c r="E393" s="16" t="str">
        <f t="shared" si="2"/>
        <v>0</v>
      </c>
      <c r="F393" s="17" t="str">
        <f t="shared" si="3"/>
        <v>0</v>
      </c>
      <c r="G393" s="18" t="str">
        <f t="shared" si="4"/>
        <v>0</v>
      </c>
      <c r="H393" s="19">
        <v>8349856.44</v>
      </c>
      <c r="I393" s="20"/>
    </row>
    <row r="394">
      <c r="A394" s="2" t="s">
        <v>23</v>
      </c>
      <c r="B394" s="7" t="s">
        <v>444</v>
      </c>
      <c r="D394" s="16" t="str">
        <f t="shared" si="1"/>
        <v>0</v>
      </c>
      <c r="E394" s="16" t="str">
        <f t="shared" si="2"/>
        <v>0</v>
      </c>
      <c r="F394" s="17" t="str">
        <f t="shared" si="3"/>
        <v>0</v>
      </c>
      <c r="G394" s="18" t="str">
        <f t="shared" si="4"/>
        <v>0</v>
      </c>
      <c r="H394" s="19">
        <v>3162165.54</v>
      </c>
      <c r="I394" s="20"/>
    </row>
    <row r="395">
      <c r="A395" s="2" t="s">
        <v>23</v>
      </c>
      <c r="B395" s="7" t="s">
        <v>445</v>
      </c>
      <c r="D395" s="16" t="str">
        <f t="shared" si="1"/>
        <v>0</v>
      </c>
      <c r="E395" s="16" t="str">
        <f t="shared" si="2"/>
        <v>0</v>
      </c>
      <c r="F395" s="17" t="str">
        <f t="shared" si="3"/>
        <v>0</v>
      </c>
      <c r="G395" s="18" t="str">
        <f t="shared" si="4"/>
        <v>0</v>
      </c>
      <c r="H395" s="19">
        <v>336517.7</v>
      </c>
      <c r="I395" s="20"/>
    </row>
    <row r="396">
      <c r="A396" s="2" t="s">
        <v>23</v>
      </c>
      <c r="B396" s="7" t="s">
        <v>446</v>
      </c>
      <c r="D396" s="16" t="str">
        <f t="shared" si="1"/>
        <v>0</v>
      </c>
      <c r="E396" s="16" t="str">
        <f t="shared" si="2"/>
        <v>0</v>
      </c>
      <c r="F396" s="17" t="str">
        <f t="shared" si="3"/>
        <v>0</v>
      </c>
      <c r="G396" s="18" t="str">
        <f t="shared" si="4"/>
        <v>0</v>
      </c>
      <c r="H396" s="19">
        <v>2178173.23</v>
      </c>
      <c r="I396" s="20"/>
    </row>
    <row r="397">
      <c r="A397" s="2" t="s">
        <v>23</v>
      </c>
      <c r="B397" s="7" t="s">
        <v>447</v>
      </c>
      <c r="D397" s="16" t="str">
        <f t="shared" si="1"/>
        <v>0</v>
      </c>
      <c r="E397" s="16" t="str">
        <f t="shared" si="2"/>
        <v>0</v>
      </c>
      <c r="F397" s="17" t="str">
        <f t="shared" si="3"/>
        <v>0</v>
      </c>
      <c r="G397" s="18" t="str">
        <f t="shared" si="4"/>
        <v>0</v>
      </c>
      <c r="H397" s="19">
        <v>3511506.62</v>
      </c>
      <c r="I397" s="20"/>
    </row>
    <row r="398">
      <c r="A398" s="2" t="s">
        <v>23</v>
      </c>
      <c r="B398" s="7" t="s">
        <v>448</v>
      </c>
      <c r="D398" s="16" t="str">
        <f t="shared" si="1"/>
        <v>0</v>
      </c>
      <c r="E398" s="16" t="str">
        <f t="shared" si="2"/>
        <v>0</v>
      </c>
      <c r="F398" s="17" t="str">
        <f t="shared" si="3"/>
        <v>0</v>
      </c>
      <c r="G398" s="18" t="str">
        <f t="shared" si="4"/>
        <v>0</v>
      </c>
      <c r="H398" s="19">
        <v>3551760.87</v>
      </c>
      <c r="I398" s="20"/>
    </row>
    <row r="399">
      <c r="A399" s="2" t="s">
        <v>23</v>
      </c>
      <c r="B399" s="7" t="s">
        <v>449</v>
      </c>
      <c r="D399" s="16" t="str">
        <f t="shared" si="1"/>
        <v>0</v>
      </c>
      <c r="E399" s="16" t="str">
        <f t="shared" si="2"/>
        <v>0</v>
      </c>
      <c r="F399" s="17" t="str">
        <f t="shared" si="3"/>
        <v>0</v>
      </c>
      <c r="G399" s="18" t="str">
        <f t="shared" si="4"/>
        <v>0</v>
      </c>
      <c r="H399" s="19">
        <v>3.07923047E7</v>
      </c>
      <c r="I399" s="20"/>
    </row>
    <row r="400">
      <c r="A400" s="2" t="s">
        <v>23</v>
      </c>
      <c r="B400" s="7" t="s">
        <v>450</v>
      </c>
      <c r="D400" s="16" t="str">
        <f t="shared" si="1"/>
        <v>0</v>
      </c>
      <c r="E400" s="16" t="str">
        <f t="shared" si="2"/>
        <v>0</v>
      </c>
      <c r="F400" s="17" t="str">
        <f t="shared" si="3"/>
        <v>0</v>
      </c>
      <c r="G400" s="18" t="str">
        <f t="shared" si="4"/>
        <v>0</v>
      </c>
      <c r="H400" s="19">
        <v>4397978.9</v>
      </c>
      <c r="I400" s="20"/>
    </row>
    <row r="401">
      <c r="A401" s="2" t="s">
        <v>23</v>
      </c>
      <c r="B401" s="7" t="s">
        <v>451</v>
      </c>
      <c r="D401" s="16" t="str">
        <f t="shared" si="1"/>
        <v>0</v>
      </c>
      <c r="E401" s="16" t="str">
        <f t="shared" si="2"/>
        <v>0</v>
      </c>
      <c r="F401" s="17" t="str">
        <f t="shared" si="3"/>
        <v>0</v>
      </c>
      <c r="G401" s="18" t="str">
        <f t="shared" si="4"/>
        <v>0</v>
      </c>
      <c r="H401" s="19">
        <v>3266605.26</v>
      </c>
      <c r="I401" s="20"/>
    </row>
    <row r="402">
      <c r="A402" s="2" t="s">
        <v>23</v>
      </c>
      <c r="B402" s="7" t="s">
        <v>452</v>
      </c>
      <c r="D402" s="16" t="str">
        <f t="shared" si="1"/>
        <v>0</v>
      </c>
      <c r="E402" s="16" t="str">
        <f t="shared" si="2"/>
        <v>0</v>
      </c>
      <c r="F402" s="17" t="str">
        <f t="shared" si="3"/>
        <v>0</v>
      </c>
      <c r="G402" s="18" t="str">
        <f t="shared" si="4"/>
        <v>0</v>
      </c>
      <c r="H402" s="19">
        <v>8454273.42</v>
      </c>
      <c r="I402" s="20"/>
    </row>
    <row r="403">
      <c r="A403" s="2" t="s">
        <v>23</v>
      </c>
      <c r="B403" s="7" t="s">
        <v>453</v>
      </c>
      <c r="D403" s="16" t="str">
        <f t="shared" si="1"/>
        <v>0</v>
      </c>
      <c r="E403" s="16" t="str">
        <f t="shared" si="2"/>
        <v>0</v>
      </c>
      <c r="F403" s="17" t="str">
        <f t="shared" si="3"/>
        <v>0</v>
      </c>
      <c r="G403" s="18" t="str">
        <f t="shared" si="4"/>
        <v>0</v>
      </c>
      <c r="H403" s="19">
        <v>2794757.35</v>
      </c>
      <c r="I403" s="20"/>
    </row>
    <row r="404">
      <c r="A404" s="2" t="s">
        <v>23</v>
      </c>
      <c r="B404" s="7" t="s">
        <v>454</v>
      </c>
      <c r="D404" s="16" t="str">
        <f t="shared" si="1"/>
        <v>0</v>
      </c>
      <c r="E404" s="16" t="str">
        <f t="shared" si="2"/>
        <v>0</v>
      </c>
      <c r="F404" s="17" t="str">
        <f t="shared" si="3"/>
        <v>0</v>
      </c>
      <c r="G404" s="18" t="str">
        <f t="shared" si="4"/>
        <v>0</v>
      </c>
      <c r="H404" s="19">
        <v>104375.0</v>
      </c>
      <c r="I404" s="20"/>
    </row>
    <row r="405">
      <c r="A405" s="2" t="s">
        <v>23</v>
      </c>
      <c r="B405" s="7" t="s">
        <v>455</v>
      </c>
      <c r="D405" s="16" t="str">
        <f t="shared" si="1"/>
        <v>0</v>
      </c>
      <c r="E405" s="16" t="str">
        <f t="shared" si="2"/>
        <v>0</v>
      </c>
      <c r="F405" s="17" t="str">
        <f t="shared" si="3"/>
        <v>0</v>
      </c>
      <c r="G405" s="18" t="str">
        <f t="shared" si="4"/>
        <v>0</v>
      </c>
      <c r="H405" s="19">
        <v>689096.55</v>
      </c>
      <c r="I405" s="20"/>
    </row>
    <row r="406">
      <c r="A406" s="2" t="s">
        <v>23</v>
      </c>
      <c r="B406" s="7" t="s">
        <v>456</v>
      </c>
      <c r="D406" s="16" t="str">
        <f t="shared" si="1"/>
        <v>0</v>
      </c>
      <c r="E406" s="16" t="str">
        <f t="shared" si="2"/>
        <v>0</v>
      </c>
      <c r="F406" s="17" t="str">
        <f t="shared" si="3"/>
        <v>0</v>
      </c>
      <c r="G406" s="18" t="str">
        <f t="shared" si="4"/>
        <v>0</v>
      </c>
      <c r="H406" s="19">
        <v>950049.0</v>
      </c>
      <c r="I406" s="20"/>
    </row>
    <row r="407">
      <c r="A407" s="2" t="s">
        <v>23</v>
      </c>
      <c r="B407" s="7" t="s">
        <v>457</v>
      </c>
      <c r="D407" s="16" t="str">
        <f t="shared" si="1"/>
        <v>0</v>
      </c>
      <c r="E407" s="16" t="str">
        <f t="shared" si="2"/>
        <v>0</v>
      </c>
      <c r="F407" s="17" t="str">
        <f t="shared" si="3"/>
        <v>0</v>
      </c>
      <c r="G407" s="18" t="str">
        <f t="shared" si="4"/>
        <v>0</v>
      </c>
      <c r="H407" s="19">
        <v>268722.05</v>
      </c>
      <c r="I407" s="20"/>
    </row>
    <row r="408">
      <c r="A408" s="2" t="s">
        <v>23</v>
      </c>
      <c r="B408" s="7" t="s">
        <v>458</v>
      </c>
      <c r="D408" s="16" t="str">
        <f t="shared" si="1"/>
        <v>0</v>
      </c>
      <c r="E408" s="16" t="str">
        <f t="shared" si="2"/>
        <v>0</v>
      </c>
      <c r="F408" s="17" t="str">
        <f t="shared" si="3"/>
        <v>0</v>
      </c>
      <c r="G408" s="18" t="str">
        <f t="shared" si="4"/>
        <v>0</v>
      </c>
      <c r="H408" s="19">
        <v>2245198.72</v>
      </c>
      <c r="I408" s="20"/>
    </row>
    <row r="409">
      <c r="A409" s="2" t="s">
        <v>23</v>
      </c>
      <c r="B409" s="7" t="s">
        <v>459</v>
      </c>
      <c r="D409" s="16" t="str">
        <f t="shared" si="1"/>
        <v>0</v>
      </c>
      <c r="E409" s="16" t="str">
        <f t="shared" si="2"/>
        <v>0</v>
      </c>
      <c r="F409" s="17" t="str">
        <f t="shared" si="3"/>
        <v>0</v>
      </c>
      <c r="G409" s="18" t="str">
        <f t="shared" si="4"/>
        <v>0</v>
      </c>
      <c r="H409" s="19">
        <v>994255.73</v>
      </c>
      <c r="I409" s="20"/>
    </row>
    <row r="410">
      <c r="A410" s="2" t="s">
        <v>23</v>
      </c>
      <c r="B410" s="7" t="s">
        <v>460</v>
      </c>
      <c r="D410" s="16" t="str">
        <f t="shared" si="1"/>
        <v>0</v>
      </c>
      <c r="E410" s="16" t="str">
        <f t="shared" si="2"/>
        <v>0</v>
      </c>
      <c r="F410" s="17" t="str">
        <f t="shared" si="3"/>
        <v>0</v>
      </c>
      <c r="G410" s="18" t="str">
        <f t="shared" si="4"/>
        <v>0</v>
      </c>
      <c r="H410" s="19">
        <v>402012.0</v>
      </c>
      <c r="I410" s="20"/>
    </row>
    <row r="411">
      <c r="A411" s="2" t="s">
        <v>23</v>
      </c>
      <c r="B411" s="7" t="s">
        <v>461</v>
      </c>
      <c r="D411" s="16" t="str">
        <f t="shared" si="1"/>
        <v>0</v>
      </c>
      <c r="E411" s="16" t="str">
        <f t="shared" si="2"/>
        <v>0</v>
      </c>
      <c r="F411" s="17" t="str">
        <f t="shared" si="3"/>
        <v>0</v>
      </c>
      <c r="G411" s="18" t="str">
        <f t="shared" si="4"/>
        <v>0</v>
      </c>
      <c r="H411" s="19">
        <v>3407851.52</v>
      </c>
      <c r="I411" s="20"/>
    </row>
    <row r="412">
      <c r="A412" s="2" t="s">
        <v>23</v>
      </c>
      <c r="B412" s="7" t="s">
        <v>462</v>
      </c>
      <c r="D412" s="16" t="str">
        <f t="shared" si="1"/>
        <v>0</v>
      </c>
      <c r="E412" s="16" t="str">
        <f t="shared" si="2"/>
        <v>0</v>
      </c>
      <c r="F412" s="17" t="str">
        <f t="shared" si="3"/>
        <v>0</v>
      </c>
      <c r="G412" s="18" t="str">
        <f t="shared" si="4"/>
        <v>0</v>
      </c>
      <c r="H412" s="19">
        <v>349098.74</v>
      </c>
      <c r="I412" s="20"/>
    </row>
    <row r="413">
      <c r="A413" s="2" t="s">
        <v>23</v>
      </c>
      <c r="B413" s="7" t="s">
        <v>463</v>
      </c>
      <c r="D413" s="16" t="str">
        <f t="shared" si="1"/>
        <v>0</v>
      </c>
      <c r="E413" s="16" t="str">
        <f t="shared" si="2"/>
        <v>0</v>
      </c>
      <c r="F413" s="17" t="str">
        <f t="shared" si="3"/>
        <v>0</v>
      </c>
      <c r="G413" s="18" t="str">
        <f t="shared" si="4"/>
        <v>0</v>
      </c>
      <c r="H413" s="19">
        <v>920897.23</v>
      </c>
      <c r="I413" s="20"/>
    </row>
    <row r="414">
      <c r="A414" s="2" t="s">
        <v>23</v>
      </c>
      <c r="B414" s="7" t="s">
        <v>464</v>
      </c>
      <c r="D414" s="16" t="str">
        <f t="shared" si="1"/>
        <v>0</v>
      </c>
      <c r="E414" s="16" t="str">
        <f t="shared" si="2"/>
        <v>0</v>
      </c>
      <c r="F414" s="17" t="str">
        <f t="shared" si="3"/>
        <v>0</v>
      </c>
      <c r="G414" s="18" t="str">
        <f t="shared" si="4"/>
        <v>0</v>
      </c>
      <c r="H414" s="19">
        <v>6047002.94</v>
      </c>
      <c r="I414" s="20"/>
    </row>
    <row r="415">
      <c r="A415" s="2" t="s">
        <v>23</v>
      </c>
      <c r="B415" s="7" t="s">
        <v>465</v>
      </c>
      <c r="D415" s="16" t="str">
        <f t="shared" si="1"/>
        <v>0</v>
      </c>
      <c r="E415" s="16" t="str">
        <f t="shared" si="2"/>
        <v>0</v>
      </c>
      <c r="F415" s="17" t="str">
        <f t="shared" si="3"/>
        <v>0</v>
      </c>
      <c r="G415" s="18" t="str">
        <f t="shared" si="4"/>
        <v>0</v>
      </c>
      <c r="H415" s="19">
        <v>4154193.51</v>
      </c>
      <c r="I415" s="20"/>
    </row>
    <row r="416">
      <c r="A416" s="2" t="s">
        <v>23</v>
      </c>
      <c r="B416" s="7" t="s">
        <v>466</v>
      </c>
      <c r="D416" s="16" t="str">
        <f t="shared" si="1"/>
        <v>0</v>
      </c>
      <c r="E416" s="16" t="str">
        <f t="shared" si="2"/>
        <v>0</v>
      </c>
      <c r="F416" s="17" t="str">
        <f t="shared" si="3"/>
        <v>0</v>
      </c>
      <c r="G416" s="18" t="str">
        <f t="shared" si="4"/>
        <v>0</v>
      </c>
      <c r="H416" s="19">
        <v>7333766.65</v>
      </c>
      <c r="I416" s="20"/>
    </row>
    <row r="417">
      <c r="A417" s="2" t="s">
        <v>23</v>
      </c>
      <c r="B417" s="7" t="s">
        <v>467</v>
      </c>
      <c r="D417" s="16" t="str">
        <f t="shared" si="1"/>
        <v>Hess </v>
      </c>
      <c r="E417" s="16" t="str">
        <f t="shared" si="2"/>
        <v>0</v>
      </c>
      <c r="F417" s="17" t="str">
        <f t="shared" si="3"/>
        <v>HESS CORP COM STK</v>
      </c>
      <c r="G417" s="18">
        <f t="shared" si="4"/>
        <v>3668862.21</v>
      </c>
      <c r="H417" s="19">
        <v>3668862.21</v>
      </c>
      <c r="I417" s="20"/>
    </row>
    <row r="418">
      <c r="A418" s="2" t="s">
        <v>23</v>
      </c>
      <c r="B418" s="7" t="s">
        <v>468</v>
      </c>
      <c r="D418" s="16" t="str">
        <f t="shared" si="1"/>
        <v>0</v>
      </c>
      <c r="E418" s="16" t="str">
        <f t="shared" si="2"/>
        <v>0</v>
      </c>
      <c r="F418" s="17" t="str">
        <f t="shared" si="3"/>
        <v>0</v>
      </c>
      <c r="G418" s="18" t="str">
        <f t="shared" si="4"/>
        <v>0</v>
      </c>
      <c r="H418" s="19">
        <v>2132540.44</v>
      </c>
      <c r="I418" s="20"/>
    </row>
    <row r="419">
      <c r="A419" s="2" t="s">
        <v>23</v>
      </c>
      <c r="B419" s="7" t="s">
        <v>469</v>
      </c>
      <c r="D419" s="16" t="str">
        <f t="shared" si="1"/>
        <v>0</v>
      </c>
      <c r="E419" s="16" t="str">
        <f t="shared" si="2"/>
        <v>0</v>
      </c>
      <c r="F419" s="17" t="str">
        <f t="shared" si="3"/>
        <v>0</v>
      </c>
      <c r="G419" s="18" t="str">
        <f t="shared" si="4"/>
        <v>0</v>
      </c>
      <c r="H419" s="19">
        <v>2447095.57</v>
      </c>
      <c r="I419" s="20"/>
    </row>
    <row r="420">
      <c r="A420" s="2" t="s">
        <v>23</v>
      </c>
      <c r="B420" s="7" t="s">
        <v>470</v>
      </c>
      <c r="D420" s="16" t="str">
        <f t="shared" si="1"/>
        <v>0</v>
      </c>
      <c r="E420" s="16" t="str">
        <f t="shared" si="2"/>
        <v>0</v>
      </c>
      <c r="F420" s="17" t="str">
        <f t="shared" si="3"/>
        <v>0</v>
      </c>
      <c r="G420" s="18" t="str">
        <f t="shared" si="4"/>
        <v>0</v>
      </c>
      <c r="H420" s="19">
        <v>4704517.73</v>
      </c>
      <c r="I420" s="20"/>
    </row>
    <row r="421">
      <c r="A421" s="2" t="s">
        <v>23</v>
      </c>
      <c r="B421" s="7" t="s">
        <v>471</v>
      </c>
      <c r="D421" s="16" t="str">
        <f t="shared" si="1"/>
        <v>0</v>
      </c>
      <c r="E421" s="16" t="str">
        <f t="shared" si="2"/>
        <v>0</v>
      </c>
      <c r="F421" s="17" t="str">
        <f t="shared" si="3"/>
        <v>0</v>
      </c>
      <c r="G421" s="18" t="str">
        <f t="shared" si="4"/>
        <v>0</v>
      </c>
      <c r="H421" s="19">
        <v>2.163527185E7</v>
      </c>
      <c r="I421" s="20"/>
    </row>
    <row r="422">
      <c r="A422" s="2" t="s">
        <v>23</v>
      </c>
      <c r="B422" s="7" t="s">
        <v>472</v>
      </c>
      <c r="D422" s="16" t="str">
        <f t="shared" si="1"/>
        <v>0</v>
      </c>
      <c r="E422" s="16" t="str">
        <f t="shared" si="2"/>
        <v>0</v>
      </c>
      <c r="F422" s="17" t="str">
        <f t="shared" si="3"/>
        <v>0</v>
      </c>
      <c r="G422" s="18" t="str">
        <f t="shared" si="4"/>
        <v>0</v>
      </c>
      <c r="H422" s="19">
        <v>1961170.26</v>
      </c>
      <c r="I422" s="20"/>
    </row>
    <row r="423">
      <c r="A423" s="2" t="s">
        <v>23</v>
      </c>
      <c r="B423" s="7" t="s">
        <v>473</v>
      </c>
      <c r="D423" s="16" t="str">
        <f t="shared" si="1"/>
        <v>0</v>
      </c>
      <c r="E423" s="16" t="str">
        <f t="shared" si="2"/>
        <v>0</v>
      </c>
      <c r="F423" s="17" t="str">
        <f t="shared" si="3"/>
        <v>0</v>
      </c>
      <c r="G423" s="18" t="str">
        <f t="shared" si="4"/>
        <v>0</v>
      </c>
      <c r="H423" s="19">
        <v>2005522.03</v>
      </c>
      <c r="I423" s="20"/>
    </row>
    <row r="424">
      <c r="A424" s="2" t="s">
        <v>23</v>
      </c>
      <c r="B424" s="7" t="s">
        <v>474</v>
      </c>
      <c r="D424" s="16" t="str">
        <f t="shared" si="1"/>
        <v>0</v>
      </c>
      <c r="E424" s="16" t="str">
        <f t="shared" si="2"/>
        <v>0</v>
      </c>
      <c r="F424" s="17" t="str">
        <f t="shared" si="3"/>
        <v>0</v>
      </c>
      <c r="G424" s="18" t="str">
        <f t="shared" si="4"/>
        <v>0</v>
      </c>
      <c r="H424" s="19">
        <v>253217.89</v>
      </c>
      <c r="I424" s="20"/>
    </row>
    <row r="425">
      <c r="A425" s="2" t="s">
        <v>23</v>
      </c>
      <c r="B425" s="7" t="s">
        <v>475</v>
      </c>
      <c r="D425" s="16" t="str">
        <f t="shared" si="1"/>
        <v>0</v>
      </c>
      <c r="E425" s="16" t="str">
        <f t="shared" si="2"/>
        <v>0</v>
      </c>
      <c r="F425" s="17" t="str">
        <f t="shared" si="3"/>
        <v>0</v>
      </c>
      <c r="G425" s="18" t="str">
        <f t="shared" si="4"/>
        <v>0</v>
      </c>
      <c r="H425" s="19">
        <v>5190666.03</v>
      </c>
      <c r="I425" s="20"/>
    </row>
    <row r="426">
      <c r="A426" s="2" t="s">
        <v>23</v>
      </c>
      <c r="B426" s="7" t="s">
        <v>476</v>
      </c>
      <c r="D426" s="16" t="str">
        <f t="shared" si="1"/>
        <v>0</v>
      </c>
      <c r="E426" s="16" t="str">
        <f t="shared" si="2"/>
        <v>0</v>
      </c>
      <c r="F426" s="17" t="str">
        <f t="shared" si="3"/>
        <v>0</v>
      </c>
      <c r="G426" s="18" t="str">
        <f t="shared" si="4"/>
        <v>0</v>
      </c>
      <c r="H426" s="19">
        <v>1318281.3</v>
      </c>
      <c r="I426" s="20"/>
    </row>
    <row r="427">
      <c r="A427" s="2" t="s">
        <v>23</v>
      </c>
      <c r="B427" s="7" t="s">
        <v>477</v>
      </c>
      <c r="D427" s="16" t="str">
        <f t="shared" si="1"/>
        <v>0</v>
      </c>
      <c r="E427" s="16" t="str">
        <f t="shared" si="2"/>
        <v>0</v>
      </c>
      <c r="F427" s="17" t="str">
        <f t="shared" si="3"/>
        <v>0</v>
      </c>
      <c r="G427" s="18" t="str">
        <f t="shared" si="4"/>
        <v>0</v>
      </c>
      <c r="H427" s="19">
        <v>3950990.49</v>
      </c>
      <c r="I427" s="20"/>
    </row>
    <row r="428">
      <c r="A428" s="2" t="s">
        <v>23</v>
      </c>
      <c r="B428" s="7" t="s">
        <v>478</v>
      </c>
      <c r="D428" s="16" t="str">
        <f t="shared" si="1"/>
        <v>0</v>
      </c>
      <c r="E428" s="16" t="str">
        <f t="shared" si="2"/>
        <v>0</v>
      </c>
      <c r="F428" s="17" t="str">
        <f t="shared" si="3"/>
        <v>0</v>
      </c>
      <c r="G428" s="18" t="str">
        <f t="shared" si="4"/>
        <v>0</v>
      </c>
      <c r="H428" s="19">
        <v>5088276.46</v>
      </c>
      <c r="I428" s="20"/>
    </row>
    <row r="429">
      <c r="A429" s="2" t="s">
        <v>23</v>
      </c>
      <c r="B429" s="7" t="s">
        <v>479</v>
      </c>
      <c r="D429" s="16" t="str">
        <f t="shared" si="1"/>
        <v>0</v>
      </c>
      <c r="E429" s="16" t="str">
        <f t="shared" si="2"/>
        <v>0</v>
      </c>
      <c r="F429" s="17" t="str">
        <f t="shared" si="3"/>
        <v>0</v>
      </c>
      <c r="G429" s="18" t="str">
        <f t="shared" si="4"/>
        <v>0</v>
      </c>
      <c r="H429" s="19">
        <v>3327139.22</v>
      </c>
      <c r="I429" s="20"/>
    </row>
    <row r="430">
      <c r="A430" s="2" t="s">
        <v>23</v>
      </c>
      <c r="B430" s="7" t="s">
        <v>480</v>
      </c>
      <c r="D430" s="16" t="str">
        <f t="shared" si="1"/>
        <v>0</v>
      </c>
      <c r="E430" s="16" t="str">
        <f t="shared" si="2"/>
        <v>0</v>
      </c>
      <c r="F430" s="17" t="str">
        <f t="shared" si="3"/>
        <v>0</v>
      </c>
      <c r="G430" s="18" t="str">
        <f t="shared" si="4"/>
        <v>0</v>
      </c>
      <c r="H430" s="19">
        <v>2170614.56</v>
      </c>
      <c r="I430" s="20"/>
    </row>
    <row r="431">
      <c r="A431" s="2" t="s">
        <v>23</v>
      </c>
      <c r="B431" s="7" t="s">
        <v>481</v>
      </c>
      <c r="D431" s="16" t="str">
        <f t="shared" si="1"/>
        <v>0</v>
      </c>
      <c r="E431" s="16" t="str">
        <f t="shared" si="2"/>
        <v>0</v>
      </c>
      <c r="F431" s="17" t="str">
        <f t="shared" si="3"/>
        <v>0</v>
      </c>
      <c r="G431" s="18" t="str">
        <f t="shared" si="4"/>
        <v>0</v>
      </c>
      <c r="H431" s="19">
        <v>3943781.07</v>
      </c>
      <c r="I431" s="20"/>
    </row>
    <row r="432">
      <c r="A432" s="2" t="s">
        <v>23</v>
      </c>
      <c r="B432" s="7" t="s">
        <v>482</v>
      </c>
      <c r="D432" s="16" t="str">
        <f t="shared" si="1"/>
        <v>0</v>
      </c>
      <c r="E432" s="16" t="str">
        <f t="shared" si="2"/>
        <v>0</v>
      </c>
      <c r="F432" s="17" t="str">
        <f t="shared" si="3"/>
        <v>0</v>
      </c>
      <c r="G432" s="18" t="str">
        <f t="shared" si="4"/>
        <v>0</v>
      </c>
      <c r="H432" s="19">
        <v>5384838.05</v>
      </c>
      <c r="I432" s="20"/>
    </row>
    <row r="433">
      <c r="A433" s="2" t="s">
        <v>23</v>
      </c>
      <c r="B433" s="7" t="s">
        <v>483</v>
      </c>
      <c r="D433" s="16" t="str">
        <f t="shared" si="1"/>
        <v>0</v>
      </c>
      <c r="E433" s="16" t="str">
        <f t="shared" si="2"/>
        <v>0</v>
      </c>
      <c r="F433" s="17" t="str">
        <f t="shared" si="3"/>
        <v>0</v>
      </c>
      <c r="G433" s="18" t="str">
        <f t="shared" si="4"/>
        <v>0</v>
      </c>
      <c r="H433" s="19">
        <v>78411.18</v>
      </c>
      <c r="I433" s="20"/>
    </row>
    <row r="434">
      <c r="A434" s="2" t="s">
        <v>23</v>
      </c>
      <c r="B434" s="7" t="s">
        <v>484</v>
      </c>
      <c r="D434" s="16" t="str">
        <f t="shared" si="1"/>
        <v>0</v>
      </c>
      <c r="E434" s="16" t="str">
        <f t="shared" si="2"/>
        <v>0</v>
      </c>
      <c r="F434" s="17" t="str">
        <f t="shared" si="3"/>
        <v>0</v>
      </c>
      <c r="G434" s="18" t="str">
        <f t="shared" si="4"/>
        <v>0</v>
      </c>
      <c r="H434" s="19">
        <v>1779682.61</v>
      </c>
      <c r="I434" s="20"/>
    </row>
    <row r="435">
      <c r="A435" s="2" t="s">
        <v>23</v>
      </c>
      <c r="B435" s="7" t="s">
        <v>485</v>
      </c>
      <c r="D435" s="16" t="str">
        <f t="shared" si="1"/>
        <v>0</v>
      </c>
      <c r="E435" s="16" t="str">
        <f t="shared" si="2"/>
        <v>0</v>
      </c>
      <c r="F435" s="17" t="str">
        <f t="shared" si="3"/>
        <v>0</v>
      </c>
      <c r="G435" s="18" t="str">
        <f t="shared" si="4"/>
        <v>0</v>
      </c>
      <c r="H435" s="19">
        <v>1944998.06</v>
      </c>
      <c r="I435" s="20"/>
    </row>
    <row r="436">
      <c r="A436" s="2" t="s">
        <v>23</v>
      </c>
      <c r="B436" s="7" t="s">
        <v>486</v>
      </c>
      <c r="D436" s="16" t="str">
        <f t="shared" si="1"/>
        <v>0</v>
      </c>
      <c r="E436" s="16" t="str">
        <f t="shared" si="2"/>
        <v>0</v>
      </c>
      <c r="F436" s="17" t="str">
        <f t="shared" si="3"/>
        <v>0</v>
      </c>
      <c r="G436" s="18" t="str">
        <f t="shared" si="4"/>
        <v>0</v>
      </c>
      <c r="H436" s="19">
        <v>975026.7</v>
      </c>
      <c r="I436" s="20"/>
    </row>
    <row r="437">
      <c r="A437" s="2" t="s">
        <v>23</v>
      </c>
      <c r="B437" s="7" t="s">
        <v>487</v>
      </c>
      <c r="D437" s="16" t="str">
        <f t="shared" si="1"/>
        <v>0</v>
      </c>
      <c r="E437" s="16" t="str">
        <f t="shared" si="2"/>
        <v>0</v>
      </c>
      <c r="F437" s="17" t="str">
        <f t="shared" si="3"/>
        <v>0</v>
      </c>
      <c r="G437" s="18" t="str">
        <f t="shared" si="4"/>
        <v>0</v>
      </c>
      <c r="H437" s="19">
        <v>1142106.62</v>
      </c>
      <c r="I437" s="20"/>
    </row>
    <row r="438">
      <c r="A438" s="2" t="s">
        <v>23</v>
      </c>
      <c r="B438" s="7" t="s">
        <v>488</v>
      </c>
      <c r="D438" s="16" t="str">
        <f t="shared" si="1"/>
        <v>Husky Energy </v>
      </c>
      <c r="E438" s="16" t="str">
        <f t="shared" si="2"/>
        <v>0</v>
      </c>
      <c r="F438" s="17" t="str">
        <f t="shared" si="3"/>
        <v>HUSKY ENERGY INC COM NPV</v>
      </c>
      <c r="G438" s="18">
        <f t="shared" si="4"/>
        <v>13939481.35</v>
      </c>
      <c r="H438" s="19">
        <v>1.393948135E7</v>
      </c>
      <c r="I438" s="20"/>
    </row>
    <row r="439">
      <c r="A439" s="2" t="s">
        <v>23</v>
      </c>
      <c r="B439" s="7" t="s">
        <v>489</v>
      </c>
      <c r="D439" s="16" t="str">
        <f t="shared" si="1"/>
        <v>0</v>
      </c>
      <c r="E439" s="16" t="str">
        <f t="shared" si="2"/>
        <v>0</v>
      </c>
      <c r="F439" s="17" t="str">
        <f t="shared" si="3"/>
        <v>0</v>
      </c>
      <c r="G439" s="18" t="str">
        <f t="shared" si="4"/>
        <v>0</v>
      </c>
      <c r="H439" s="19">
        <v>2798108.0</v>
      </c>
      <c r="I439" s="20"/>
    </row>
    <row r="440">
      <c r="A440" s="2" t="s">
        <v>23</v>
      </c>
      <c r="B440" s="7" t="s">
        <v>490</v>
      </c>
      <c r="D440" s="16" t="str">
        <f t="shared" si="1"/>
        <v>0</v>
      </c>
      <c r="E440" s="16" t="str">
        <f t="shared" si="2"/>
        <v>0</v>
      </c>
      <c r="F440" s="17" t="str">
        <f t="shared" si="3"/>
        <v>0</v>
      </c>
      <c r="G440" s="18" t="str">
        <f t="shared" si="4"/>
        <v>0</v>
      </c>
      <c r="H440" s="19">
        <v>3671179.4</v>
      </c>
      <c r="I440" s="20"/>
    </row>
    <row r="441">
      <c r="A441" s="2" t="s">
        <v>23</v>
      </c>
      <c r="B441" s="7" t="s">
        <v>491</v>
      </c>
      <c r="D441" s="16" t="str">
        <f t="shared" si="1"/>
        <v>0</v>
      </c>
      <c r="E441" s="16" t="str">
        <f t="shared" si="2"/>
        <v>0</v>
      </c>
      <c r="F441" s="17" t="str">
        <f t="shared" si="3"/>
        <v>0</v>
      </c>
      <c r="G441" s="18" t="str">
        <f t="shared" si="4"/>
        <v>0</v>
      </c>
      <c r="H441" s="19">
        <v>1060047.42</v>
      </c>
      <c r="I441" s="20"/>
    </row>
    <row r="442">
      <c r="A442" s="2" t="s">
        <v>23</v>
      </c>
      <c r="B442" s="7" t="s">
        <v>492</v>
      </c>
      <c r="D442" s="16" t="str">
        <f t="shared" si="1"/>
        <v>0</v>
      </c>
      <c r="E442" s="16" t="str">
        <f t="shared" si="2"/>
        <v>0</v>
      </c>
      <c r="F442" s="17" t="str">
        <f t="shared" si="3"/>
        <v>0</v>
      </c>
      <c r="G442" s="18" t="str">
        <f t="shared" si="4"/>
        <v>0</v>
      </c>
      <c r="H442" s="19">
        <v>3687919.07</v>
      </c>
      <c r="I442" s="20"/>
    </row>
    <row r="443">
      <c r="A443" s="2" t="s">
        <v>23</v>
      </c>
      <c r="B443" s="7" t="s">
        <v>493</v>
      </c>
      <c r="D443" s="16" t="str">
        <f t="shared" si="1"/>
        <v>0</v>
      </c>
      <c r="E443" s="16" t="str">
        <f t="shared" si="2"/>
        <v>0</v>
      </c>
      <c r="F443" s="17" t="str">
        <f t="shared" si="3"/>
        <v>0</v>
      </c>
      <c r="G443" s="18" t="str">
        <f t="shared" si="4"/>
        <v>0</v>
      </c>
      <c r="H443" s="19">
        <v>1420308.21</v>
      </c>
      <c r="I443" s="20"/>
    </row>
    <row r="444">
      <c r="A444" s="2" t="s">
        <v>23</v>
      </c>
      <c r="B444" s="7" t="s">
        <v>494</v>
      </c>
      <c r="D444" s="16" t="str">
        <f t="shared" si="1"/>
        <v>0</v>
      </c>
      <c r="E444" s="16" t="str">
        <f t="shared" si="2"/>
        <v>0</v>
      </c>
      <c r="F444" s="17" t="str">
        <f t="shared" si="3"/>
        <v>0</v>
      </c>
      <c r="G444" s="18" t="str">
        <f t="shared" si="4"/>
        <v>0</v>
      </c>
      <c r="H444" s="19">
        <v>9758584.11</v>
      </c>
      <c r="I444" s="20"/>
    </row>
    <row r="445">
      <c r="A445" s="2" t="s">
        <v>23</v>
      </c>
      <c r="B445" s="7" t="s">
        <v>495</v>
      </c>
      <c r="D445" s="16" t="str">
        <f t="shared" si="1"/>
        <v>0</v>
      </c>
      <c r="E445" s="16" t="str">
        <f t="shared" si="2"/>
        <v>0</v>
      </c>
      <c r="F445" s="17" t="str">
        <f t="shared" si="3"/>
        <v>0</v>
      </c>
      <c r="G445" s="18" t="str">
        <f t="shared" si="4"/>
        <v>0</v>
      </c>
      <c r="H445" s="19">
        <v>662400.37</v>
      </c>
      <c r="I445" s="20"/>
    </row>
    <row r="446">
      <c r="A446" s="2" t="s">
        <v>23</v>
      </c>
      <c r="B446" s="7" t="s">
        <v>496</v>
      </c>
      <c r="D446" s="16" t="str">
        <f t="shared" si="1"/>
        <v>0</v>
      </c>
      <c r="E446" s="16" t="str">
        <f t="shared" si="2"/>
        <v>0</v>
      </c>
      <c r="F446" s="17" t="str">
        <f t="shared" si="3"/>
        <v>0</v>
      </c>
      <c r="G446" s="18" t="str">
        <f t="shared" si="4"/>
        <v>0</v>
      </c>
      <c r="H446" s="19">
        <v>0.0</v>
      </c>
      <c r="I446" s="2"/>
    </row>
    <row r="447">
      <c r="A447" s="2" t="s">
        <v>23</v>
      </c>
      <c r="B447" s="7" t="s">
        <v>497</v>
      </c>
      <c r="D447" s="16" t="str">
        <f t="shared" si="1"/>
        <v>0</v>
      </c>
      <c r="E447" s="16" t="str">
        <f t="shared" si="2"/>
        <v>0</v>
      </c>
      <c r="F447" s="17" t="str">
        <f t="shared" si="3"/>
        <v>0</v>
      </c>
      <c r="G447" s="18" t="str">
        <f t="shared" si="4"/>
        <v>0</v>
      </c>
      <c r="H447" s="19">
        <v>1.717750216E7</v>
      </c>
      <c r="I447" s="20"/>
    </row>
    <row r="448">
      <c r="A448" s="2" t="s">
        <v>23</v>
      </c>
      <c r="B448" s="7" t="s">
        <v>498</v>
      </c>
      <c r="D448" s="16" t="str">
        <f t="shared" si="1"/>
        <v>0</v>
      </c>
      <c r="E448" s="16" t="str">
        <f t="shared" si="2"/>
        <v>0</v>
      </c>
      <c r="F448" s="17" t="str">
        <f t="shared" si="3"/>
        <v>0</v>
      </c>
      <c r="G448" s="18" t="str">
        <f t="shared" si="4"/>
        <v>0</v>
      </c>
      <c r="H448" s="19">
        <v>5199040.92</v>
      </c>
      <c r="I448" s="20"/>
    </row>
    <row r="449">
      <c r="A449" s="2" t="s">
        <v>23</v>
      </c>
      <c r="B449" s="7" t="s">
        <v>499</v>
      </c>
      <c r="D449" s="16" t="str">
        <f t="shared" si="1"/>
        <v>0</v>
      </c>
      <c r="E449" s="16" t="str">
        <f t="shared" si="2"/>
        <v>0</v>
      </c>
      <c r="F449" s="17" t="str">
        <f t="shared" si="3"/>
        <v>0</v>
      </c>
      <c r="G449" s="18" t="str">
        <f t="shared" si="4"/>
        <v>0</v>
      </c>
      <c r="H449" s="19">
        <v>2380699.65</v>
      </c>
      <c r="I449" s="20"/>
    </row>
    <row r="450">
      <c r="A450" s="2" t="s">
        <v>23</v>
      </c>
      <c r="B450" s="7" t="s">
        <v>500</v>
      </c>
      <c r="D450" s="16" t="str">
        <f t="shared" si="1"/>
        <v>0</v>
      </c>
      <c r="E450" s="16" t="str">
        <f t="shared" si="2"/>
        <v>0</v>
      </c>
      <c r="F450" s="17" t="str">
        <f t="shared" si="3"/>
        <v>0</v>
      </c>
      <c r="G450" s="18" t="str">
        <f t="shared" si="4"/>
        <v>0</v>
      </c>
      <c r="H450" s="19">
        <v>2852848.1</v>
      </c>
      <c r="I450" s="20"/>
    </row>
    <row r="451">
      <c r="A451" s="2" t="s">
        <v>23</v>
      </c>
      <c r="B451" s="7" t="s">
        <v>501</v>
      </c>
      <c r="D451" s="16" t="str">
        <f t="shared" si="1"/>
        <v>0</v>
      </c>
      <c r="E451" s="16" t="str">
        <f t="shared" si="2"/>
        <v>0</v>
      </c>
      <c r="F451" s="17" t="str">
        <f t="shared" si="3"/>
        <v>0</v>
      </c>
      <c r="G451" s="18" t="str">
        <f t="shared" si="4"/>
        <v>0</v>
      </c>
      <c r="H451" s="19">
        <v>2385272.35</v>
      </c>
      <c r="I451" s="20"/>
    </row>
    <row r="452">
      <c r="A452" s="2" t="s">
        <v>23</v>
      </c>
      <c r="B452" s="7" t="s">
        <v>502</v>
      </c>
      <c r="D452" s="16" t="str">
        <f t="shared" si="1"/>
        <v>Inpex </v>
      </c>
      <c r="E452" s="16" t="str">
        <f t="shared" si="2"/>
        <v>0</v>
      </c>
      <c r="F452" s="17" t="str">
        <f t="shared" si="3"/>
        <v>INPEX CORPORATION NPV</v>
      </c>
      <c r="G452" s="18">
        <f t="shared" si="4"/>
        <v>3482713.75</v>
      </c>
      <c r="H452" s="19">
        <v>3482713.75</v>
      </c>
      <c r="I452" s="20"/>
    </row>
    <row r="453">
      <c r="A453" s="2" t="s">
        <v>23</v>
      </c>
      <c r="B453" s="7" t="s">
        <v>503</v>
      </c>
      <c r="D453" s="16" t="str">
        <f t="shared" si="1"/>
        <v>0</v>
      </c>
      <c r="E453" s="16" t="str">
        <f t="shared" si="2"/>
        <v>0</v>
      </c>
      <c r="F453" s="17" t="str">
        <f t="shared" si="3"/>
        <v>0</v>
      </c>
      <c r="G453" s="18" t="str">
        <f t="shared" si="4"/>
        <v>0</v>
      </c>
      <c r="H453" s="19">
        <v>5706484.37</v>
      </c>
      <c r="I453" s="20"/>
    </row>
    <row r="454">
      <c r="A454" s="2" t="s">
        <v>23</v>
      </c>
      <c r="B454" s="7" t="s">
        <v>504</v>
      </c>
      <c r="D454" s="16" t="str">
        <f t="shared" si="1"/>
        <v>0</v>
      </c>
      <c r="E454" s="16" t="str">
        <f t="shared" si="2"/>
        <v>0</v>
      </c>
      <c r="F454" s="17" t="str">
        <f t="shared" si="3"/>
        <v>0</v>
      </c>
      <c r="G454" s="18" t="str">
        <f t="shared" si="4"/>
        <v>0</v>
      </c>
      <c r="H454" s="19">
        <v>847500.15</v>
      </c>
      <c r="I454" s="20"/>
    </row>
    <row r="455">
      <c r="A455" s="2" t="s">
        <v>23</v>
      </c>
      <c r="B455" s="7" t="s">
        <v>505</v>
      </c>
      <c r="D455" s="16" t="str">
        <f t="shared" si="1"/>
        <v>0</v>
      </c>
      <c r="E455" s="16" t="str">
        <f t="shared" si="2"/>
        <v>0</v>
      </c>
      <c r="F455" s="17" t="str">
        <f t="shared" si="3"/>
        <v>0</v>
      </c>
      <c r="G455" s="18" t="str">
        <f t="shared" si="4"/>
        <v>0</v>
      </c>
      <c r="H455" s="19">
        <v>1.134886883E7</v>
      </c>
      <c r="I455" s="20"/>
    </row>
    <row r="456">
      <c r="A456" s="2" t="s">
        <v>23</v>
      </c>
      <c r="B456" s="7" t="s">
        <v>506</v>
      </c>
      <c r="D456" s="16" t="str">
        <f t="shared" si="1"/>
        <v>0</v>
      </c>
      <c r="E456" s="16" t="str">
        <f t="shared" si="2"/>
        <v>0</v>
      </c>
      <c r="F456" s="17" t="str">
        <f t="shared" si="3"/>
        <v>0</v>
      </c>
      <c r="G456" s="18" t="str">
        <f t="shared" si="4"/>
        <v>0</v>
      </c>
      <c r="H456" s="19">
        <v>7189211.0</v>
      </c>
      <c r="I456" s="20"/>
    </row>
    <row r="457">
      <c r="A457" s="2" t="s">
        <v>23</v>
      </c>
      <c r="B457" s="7" t="s">
        <v>507</v>
      </c>
      <c r="D457" s="16" t="str">
        <f t="shared" si="1"/>
        <v>0</v>
      </c>
      <c r="E457" s="16" t="str">
        <f t="shared" si="2"/>
        <v>0</v>
      </c>
      <c r="F457" s="17" t="str">
        <f t="shared" si="3"/>
        <v>0</v>
      </c>
      <c r="G457" s="18" t="str">
        <f t="shared" si="4"/>
        <v>0</v>
      </c>
      <c r="H457" s="19">
        <v>3808729.64</v>
      </c>
      <c r="I457" s="20"/>
    </row>
    <row r="458">
      <c r="A458" s="2" t="s">
        <v>23</v>
      </c>
      <c r="B458" s="7" t="s">
        <v>508</v>
      </c>
      <c r="D458" s="16" t="str">
        <f t="shared" si="1"/>
        <v>0</v>
      </c>
      <c r="E458" s="16" t="str">
        <f t="shared" si="2"/>
        <v>0</v>
      </c>
      <c r="F458" s="17" t="str">
        <f t="shared" si="3"/>
        <v>0</v>
      </c>
      <c r="G458" s="18" t="str">
        <f t="shared" si="4"/>
        <v>0</v>
      </c>
      <c r="H458" s="19">
        <v>279224.38</v>
      </c>
      <c r="I458" s="20"/>
    </row>
    <row r="459">
      <c r="A459" s="2" t="s">
        <v>23</v>
      </c>
      <c r="B459" s="7" t="s">
        <v>509</v>
      </c>
      <c r="D459" s="16" t="str">
        <f t="shared" si="1"/>
        <v>0</v>
      </c>
      <c r="E459" s="16" t="str">
        <f t="shared" si="2"/>
        <v>0</v>
      </c>
      <c r="F459" s="17" t="str">
        <f t="shared" si="3"/>
        <v>0</v>
      </c>
      <c r="G459" s="18" t="str">
        <f t="shared" si="4"/>
        <v>0</v>
      </c>
      <c r="H459" s="19">
        <v>1052524.54</v>
      </c>
      <c r="I459" s="20"/>
    </row>
    <row r="460">
      <c r="A460" s="2" t="s">
        <v>23</v>
      </c>
      <c r="B460" s="7" t="s">
        <v>510</v>
      </c>
      <c r="D460" s="16" t="str">
        <f t="shared" si="1"/>
        <v>0</v>
      </c>
      <c r="E460" s="16" t="str">
        <f t="shared" si="2"/>
        <v>0</v>
      </c>
      <c r="F460" s="17" t="str">
        <f t="shared" si="3"/>
        <v>0</v>
      </c>
      <c r="G460" s="18" t="str">
        <f t="shared" si="4"/>
        <v>0</v>
      </c>
      <c r="H460" s="19">
        <v>632691.68</v>
      </c>
      <c r="I460" s="20"/>
    </row>
    <row r="461">
      <c r="A461" s="2" t="s">
        <v>23</v>
      </c>
      <c r="B461" s="7" t="s">
        <v>511</v>
      </c>
      <c r="D461" s="16" t="str">
        <f t="shared" si="1"/>
        <v>0</v>
      </c>
      <c r="E461" s="16" t="str">
        <f t="shared" si="2"/>
        <v>0</v>
      </c>
      <c r="F461" s="17" t="str">
        <f t="shared" si="3"/>
        <v>0</v>
      </c>
      <c r="G461" s="18" t="str">
        <f t="shared" si="4"/>
        <v>0</v>
      </c>
      <c r="H461" s="19">
        <v>1657070.11</v>
      </c>
      <c r="I461" s="20"/>
    </row>
    <row r="462">
      <c r="A462" s="2" t="s">
        <v>23</v>
      </c>
      <c r="B462" s="7" t="s">
        <v>512</v>
      </c>
      <c r="D462" s="16" t="str">
        <f t="shared" si="1"/>
        <v>0</v>
      </c>
      <c r="E462" s="16" t="str">
        <f t="shared" si="2"/>
        <v>0</v>
      </c>
      <c r="F462" s="17" t="str">
        <f t="shared" si="3"/>
        <v>0</v>
      </c>
      <c r="G462" s="18" t="str">
        <f t="shared" si="4"/>
        <v>0</v>
      </c>
      <c r="H462" s="19">
        <v>1455597.19</v>
      </c>
      <c r="I462" s="20"/>
    </row>
    <row r="463">
      <c r="A463" s="2" t="s">
        <v>23</v>
      </c>
      <c r="B463" s="7" t="s">
        <v>513</v>
      </c>
      <c r="D463" s="16" t="str">
        <f t="shared" si="1"/>
        <v>0</v>
      </c>
      <c r="E463" s="16" t="str">
        <f t="shared" si="2"/>
        <v>0</v>
      </c>
      <c r="F463" s="17" t="str">
        <f t="shared" si="3"/>
        <v>0</v>
      </c>
      <c r="G463" s="18" t="str">
        <f t="shared" si="4"/>
        <v>0</v>
      </c>
      <c r="H463" s="19">
        <v>2333869.87</v>
      </c>
      <c r="I463" s="20"/>
    </row>
    <row r="464">
      <c r="A464" s="2" t="s">
        <v>23</v>
      </c>
      <c r="B464" s="7" t="s">
        <v>514</v>
      </c>
      <c r="D464" s="16" t="str">
        <f t="shared" si="1"/>
        <v>0</v>
      </c>
      <c r="E464" s="16" t="str">
        <f t="shared" si="2"/>
        <v>0</v>
      </c>
      <c r="F464" s="17" t="str">
        <f t="shared" si="3"/>
        <v>0</v>
      </c>
      <c r="G464" s="18" t="str">
        <f t="shared" si="4"/>
        <v>0</v>
      </c>
      <c r="H464" s="19">
        <v>453812.0</v>
      </c>
      <c r="I464" s="20"/>
    </row>
    <row r="465">
      <c r="A465" s="2" t="s">
        <v>23</v>
      </c>
      <c r="B465" s="7" t="s">
        <v>515</v>
      </c>
      <c r="D465" s="16" t="str">
        <f t="shared" si="1"/>
        <v>0</v>
      </c>
      <c r="E465" s="16" t="str">
        <f t="shared" si="2"/>
        <v>0</v>
      </c>
      <c r="F465" s="17" t="str">
        <f t="shared" si="3"/>
        <v>0</v>
      </c>
      <c r="G465" s="18" t="str">
        <f t="shared" si="4"/>
        <v>0</v>
      </c>
      <c r="H465" s="19">
        <v>1282375.37</v>
      </c>
      <c r="I465" s="20"/>
    </row>
    <row r="466">
      <c r="A466" s="2" t="s">
        <v>23</v>
      </c>
      <c r="B466" s="7" t="s">
        <v>516</v>
      </c>
      <c r="D466" s="16" t="str">
        <f t="shared" si="1"/>
        <v>0</v>
      </c>
      <c r="E466" s="16" t="str">
        <f t="shared" si="2"/>
        <v>0</v>
      </c>
      <c r="F466" s="17" t="str">
        <f t="shared" si="3"/>
        <v>0</v>
      </c>
      <c r="G466" s="18" t="str">
        <f t="shared" si="4"/>
        <v>0</v>
      </c>
      <c r="H466" s="19">
        <v>1842654.29</v>
      </c>
      <c r="I466" s="20"/>
    </row>
    <row r="467">
      <c r="A467" s="2" t="s">
        <v>23</v>
      </c>
      <c r="B467" s="7" t="s">
        <v>517</v>
      </c>
      <c r="D467" s="16" t="str">
        <f t="shared" si="1"/>
        <v>0</v>
      </c>
      <c r="E467" s="16" t="str">
        <f t="shared" si="2"/>
        <v>0</v>
      </c>
      <c r="F467" s="17" t="str">
        <f t="shared" si="3"/>
        <v>0</v>
      </c>
      <c r="G467" s="18" t="str">
        <f t="shared" si="4"/>
        <v>0</v>
      </c>
      <c r="H467" s="19">
        <v>506632.08</v>
      </c>
      <c r="I467" s="20"/>
    </row>
    <row r="468">
      <c r="A468" s="2" t="s">
        <v>23</v>
      </c>
      <c r="B468" s="7" t="s">
        <v>518</v>
      </c>
      <c r="D468" s="16" t="str">
        <f t="shared" si="1"/>
        <v>0</v>
      </c>
      <c r="E468" s="16" t="str">
        <f t="shared" si="2"/>
        <v>0</v>
      </c>
      <c r="F468" s="17" t="str">
        <f t="shared" si="3"/>
        <v>0</v>
      </c>
      <c r="G468" s="18" t="str">
        <f t="shared" si="4"/>
        <v>0</v>
      </c>
      <c r="H468" s="19">
        <v>2638431.8</v>
      </c>
      <c r="I468" s="20"/>
    </row>
    <row r="469">
      <c r="A469" s="2" t="s">
        <v>23</v>
      </c>
      <c r="B469" s="7" t="s">
        <v>519</v>
      </c>
      <c r="D469" s="16" t="str">
        <f t="shared" si="1"/>
        <v>0</v>
      </c>
      <c r="E469" s="16" t="str">
        <f t="shared" si="2"/>
        <v>0</v>
      </c>
      <c r="F469" s="17" t="str">
        <f t="shared" si="3"/>
        <v>0</v>
      </c>
      <c r="G469" s="18" t="str">
        <f t="shared" si="4"/>
        <v>0</v>
      </c>
      <c r="H469" s="19">
        <v>745960.25</v>
      </c>
      <c r="I469" s="20"/>
    </row>
    <row r="470">
      <c r="A470" s="2" t="s">
        <v>23</v>
      </c>
      <c r="B470" s="7" t="s">
        <v>520</v>
      </c>
      <c r="D470" s="16" t="str">
        <f t="shared" si="1"/>
        <v>0</v>
      </c>
      <c r="E470" s="16" t="str">
        <f t="shared" si="2"/>
        <v>0</v>
      </c>
      <c r="F470" s="17" t="str">
        <f t="shared" si="3"/>
        <v>0</v>
      </c>
      <c r="G470" s="18" t="str">
        <f t="shared" si="4"/>
        <v>0</v>
      </c>
      <c r="H470" s="19">
        <v>3238849.34</v>
      </c>
      <c r="I470" s="20"/>
    </row>
    <row r="471">
      <c r="A471" s="2" t="s">
        <v>23</v>
      </c>
      <c r="B471" s="7" t="s">
        <v>521</v>
      </c>
      <c r="D471" s="16" t="str">
        <f t="shared" si="1"/>
        <v>0</v>
      </c>
      <c r="E471" s="16" t="str">
        <f t="shared" si="2"/>
        <v>0</v>
      </c>
      <c r="F471" s="17" t="str">
        <f t="shared" si="3"/>
        <v>0</v>
      </c>
      <c r="G471" s="18" t="str">
        <f t="shared" si="4"/>
        <v>0</v>
      </c>
      <c r="H471" s="19">
        <v>3176125.41</v>
      </c>
      <c r="I471" s="20"/>
    </row>
    <row r="472">
      <c r="A472" s="2" t="s">
        <v>23</v>
      </c>
      <c r="B472" s="7" t="s">
        <v>522</v>
      </c>
      <c r="D472" s="16" t="str">
        <f t="shared" si="1"/>
        <v>0</v>
      </c>
      <c r="E472" s="16" t="str">
        <f t="shared" si="2"/>
        <v>0</v>
      </c>
      <c r="F472" s="17" t="str">
        <f t="shared" si="3"/>
        <v>0</v>
      </c>
      <c r="G472" s="18" t="str">
        <f t="shared" si="4"/>
        <v>0</v>
      </c>
      <c r="H472" s="19">
        <v>932504.0</v>
      </c>
      <c r="I472" s="20"/>
    </row>
    <row r="473">
      <c r="A473" s="2" t="s">
        <v>23</v>
      </c>
      <c r="B473" s="7" t="s">
        <v>523</v>
      </c>
      <c r="D473" s="16" t="str">
        <f t="shared" si="1"/>
        <v>0</v>
      </c>
      <c r="E473" s="16" t="str">
        <f t="shared" si="2"/>
        <v>0</v>
      </c>
      <c r="F473" s="17" t="str">
        <f t="shared" si="3"/>
        <v>0</v>
      </c>
      <c r="G473" s="18" t="str">
        <f t="shared" si="4"/>
        <v>0</v>
      </c>
      <c r="H473" s="19">
        <v>9881154.36</v>
      </c>
      <c r="I473" s="20"/>
    </row>
    <row r="474">
      <c r="A474" s="2" t="s">
        <v>23</v>
      </c>
      <c r="B474" s="7" t="s">
        <v>524</v>
      </c>
      <c r="D474" s="16" t="str">
        <f t="shared" si="1"/>
        <v>0</v>
      </c>
      <c r="E474" s="16" t="str">
        <f t="shared" si="2"/>
        <v>0</v>
      </c>
      <c r="F474" s="17" t="str">
        <f t="shared" si="3"/>
        <v>0</v>
      </c>
      <c r="G474" s="18" t="str">
        <f t="shared" si="4"/>
        <v>0</v>
      </c>
      <c r="H474" s="19">
        <v>1878655.08</v>
      </c>
      <c r="I474" s="20"/>
    </row>
    <row r="475">
      <c r="A475" s="2" t="s">
        <v>23</v>
      </c>
      <c r="B475" s="7" t="s">
        <v>525</v>
      </c>
      <c r="D475" s="16" t="str">
        <f t="shared" si="1"/>
        <v>0</v>
      </c>
      <c r="E475" s="16" t="str">
        <f t="shared" si="2"/>
        <v>0</v>
      </c>
      <c r="F475" s="17" t="str">
        <f t="shared" si="3"/>
        <v>0</v>
      </c>
      <c r="G475" s="18" t="str">
        <f t="shared" si="4"/>
        <v>0</v>
      </c>
      <c r="H475" s="19">
        <v>634595.0</v>
      </c>
      <c r="I475" s="20"/>
    </row>
    <row r="476">
      <c r="A476" s="2" t="s">
        <v>23</v>
      </c>
      <c r="B476" s="7" t="s">
        <v>526</v>
      </c>
      <c r="D476" s="16" t="str">
        <f t="shared" si="1"/>
        <v>0</v>
      </c>
      <c r="E476" s="16" t="str">
        <f t="shared" si="2"/>
        <v>0</v>
      </c>
      <c r="F476" s="17" t="str">
        <f t="shared" si="3"/>
        <v>0</v>
      </c>
      <c r="G476" s="18" t="str">
        <f t="shared" si="4"/>
        <v>0</v>
      </c>
      <c r="H476" s="19">
        <v>2108975.0</v>
      </c>
      <c r="I476" s="20"/>
    </row>
    <row r="477">
      <c r="A477" s="2" t="s">
        <v>23</v>
      </c>
      <c r="B477" s="7" t="s">
        <v>527</v>
      </c>
      <c r="D477" s="16" t="str">
        <f t="shared" si="1"/>
        <v>0</v>
      </c>
      <c r="E477" s="16" t="str">
        <f t="shared" si="2"/>
        <v>0</v>
      </c>
      <c r="F477" s="17" t="str">
        <f t="shared" si="3"/>
        <v>0</v>
      </c>
      <c r="G477" s="18" t="str">
        <f t="shared" si="4"/>
        <v>0</v>
      </c>
      <c r="H477" s="19">
        <v>6658441.72</v>
      </c>
      <c r="I477" s="20"/>
    </row>
    <row r="478">
      <c r="A478" s="2" t="s">
        <v>23</v>
      </c>
      <c r="B478" s="7" t="s">
        <v>528</v>
      </c>
      <c r="D478" s="16" t="str">
        <f t="shared" si="1"/>
        <v>0</v>
      </c>
      <c r="E478" s="16" t="str">
        <f t="shared" si="2"/>
        <v>0</v>
      </c>
      <c r="F478" s="17" t="str">
        <f t="shared" si="3"/>
        <v>0</v>
      </c>
      <c r="G478" s="18" t="str">
        <f t="shared" si="4"/>
        <v>0</v>
      </c>
      <c r="H478" s="19">
        <v>1768477.36</v>
      </c>
      <c r="I478" s="20"/>
    </row>
    <row r="479">
      <c r="A479" s="2" t="s">
        <v>23</v>
      </c>
      <c r="B479" s="7" t="s">
        <v>529</v>
      </c>
      <c r="D479" s="16" t="str">
        <f t="shared" si="1"/>
        <v>0</v>
      </c>
      <c r="E479" s="16" t="str">
        <f t="shared" si="2"/>
        <v>0</v>
      </c>
      <c r="F479" s="17" t="str">
        <f t="shared" si="3"/>
        <v>0</v>
      </c>
      <c r="G479" s="18" t="str">
        <f t="shared" si="4"/>
        <v>0</v>
      </c>
      <c r="H479" s="19">
        <v>668185.21</v>
      </c>
      <c r="I479" s="20"/>
    </row>
    <row r="480">
      <c r="A480" s="2" t="s">
        <v>23</v>
      </c>
      <c r="B480" s="7" t="s">
        <v>530</v>
      </c>
      <c r="D480" s="16" t="str">
        <f t="shared" si="1"/>
        <v>0</v>
      </c>
      <c r="E480" s="16" t="str">
        <f t="shared" si="2"/>
        <v>0</v>
      </c>
      <c r="F480" s="17" t="str">
        <f t="shared" si="3"/>
        <v>0</v>
      </c>
      <c r="G480" s="18" t="str">
        <f t="shared" si="4"/>
        <v>0</v>
      </c>
      <c r="H480" s="19">
        <v>327144.99</v>
      </c>
      <c r="I480" s="20"/>
    </row>
    <row r="481">
      <c r="A481" s="2" t="s">
        <v>23</v>
      </c>
      <c r="B481" s="7" t="s">
        <v>531</v>
      </c>
      <c r="D481" s="16" t="str">
        <f t="shared" si="1"/>
        <v>0</v>
      </c>
      <c r="E481" s="16" t="str">
        <f t="shared" si="2"/>
        <v>0</v>
      </c>
      <c r="F481" s="17" t="str">
        <f t="shared" si="3"/>
        <v>0</v>
      </c>
      <c r="G481" s="18" t="str">
        <f t="shared" si="4"/>
        <v>0</v>
      </c>
      <c r="H481" s="19">
        <v>2626137.07</v>
      </c>
      <c r="I481" s="20"/>
    </row>
    <row r="482">
      <c r="A482" s="2" t="s">
        <v>23</v>
      </c>
      <c r="B482" s="7" t="s">
        <v>532</v>
      </c>
      <c r="D482" s="16" t="str">
        <f t="shared" si="1"/>
        <v>0</v>
      </c>
      <c r="E482" s="16" t="str">
        <f t="shared" si="2"/>
        <v>0</v>
      </c>
      <c r="F482" s="17" t="str">
        <f t="shared" si="3"/>
        <v>0</v>
      </c>
      <c r="G482" s="18" t="str">
        <f t="shared" si="4"/>
        <v>0</v>
      </c>
      <c r="H482" s="19">
        <v>3888286.64</v>
      </c>
      <c r="I482" s="20"/>
    </row>
    <row r="483">
      <c r="A483" s="2" t="s">
        <v>23</v>
      </c>
      <c r="B483" s="7" t="s">
        <v>533</v>
      </c>
      <c r="D483" s="16" t="str">
        <f t="shared" si="1"/>
        <v>0</v>
      </c>
      <c r="E483" s="16" t="str">
        <f t="shared" si="2"/>
        <v>0</v>
      </c>
      <c r="F483" s="17" t="str">
        <f t="shared" si="3"/>
        <v>0</v>
      </c>
      <c r="G483" s="18" t="str">
        <f t="shared" si="4"/>
        <v>0</v>
      </c>
      <c r="H483" s="19">
        <v>2743007.76</v>
      </c>
      <c r="I483" s="20"/>
    </row>
    <row r="484">
      <c r="A484" s="2" t="s">
        <v>23</v>
      </c>
      <c r="B484" s="7" t="s">
        <v>534</v>
      </c>
      <c r="D484" s="16" t="str">
        <f t="shared" si="1"/>
        <v>0</v>
      </c>
      <c r="E484" s="16" t="str">
        <f t="shared" si="2"/>
        <v>0</v>
      </c>
      <c r="F484" s="17" t="str">
        <f t="shared" si="3"/>
        <v>0</v>
      </c>
      <c r="G484" s="18" t="str">
        <f t="shared" si="4"/>
        <v>0</v>
      </c>
      <c r="H484" s="19">
        <v>1042700.35</v>
      </c>
      <c r="I484" s="20"/>
    </row>
    <row r="485">
      <c r="A485" s="2" t="s">
        <v>23</v>
      </c>
      <c r="B485" s="7" t="s">
        <v>535</v>
      </c>
      <c r="D485" s="16" t="str">
        <f t="shared" si="1"/>
        <v>0</v>
      </c>
      <c r="E485" s="16" t="str">
        <f t="shared" si="2"/>
        <v>0</v>
      </c>
      <c r="F485" s="17" t="str">
        <f t="shared" si="3"/>
        <v>0</v>
      </c>
      <c r="G485" s="18" t="str">
        <f t="shared" si="4"/>
        <v>0</v>
      </c>
      <c r="H485" s="19">
        <v>403568.94</v>
      </c>
      <c r="I485" s="20"/>
    </row>
    <row r="486">
      <c r="A486" s="2" t="s">
        <v>23</v>
      </c>
      <c r="B486" s="7" t="s">
        <v>536</v>
      </c>
      <c r="D486" s="16" t="str">
        <f t="shared" si="1"/>
        <v>0</v>
      </c>
      <c r="E486" s="16" t="str">
        <f t="shared" si="2"/>
        <v>0</v>
      </c>
      <c r="F486" s="17" t="str">
        <f t="shared" si="3"/>
        <v>0</v>
      </c>
      <c r="G486" s="18" t="str">
        <f t="shared" si="4"/>
        <v>0</v>
      </c>
      <c r="H486" s="19">
        <v>486725.6</v>
      </c>
      <c r="I486" s="20"/>
    </row>
    <row r="487">
      <c r="A487" s="2" t="s">
        <v>23</v>
      </c>
      <c r="B487" s="7" t="s">
        <v>537</v>
      </c>
      <c r="D487" s="16" t="str">
        <f t="shared" si="1"/>
        <v>0</v>
      </c>
      <c r="E487" s="16" t="str">
        <f t="shared" si="2"/>
        <v>0</v>
      </c>
      <c r="F487" s="17" t="str">
        <f t="shared" si="3"/>
        <v>0</v>
      </c>
      <c r="G487" s="18" t="str">
        <f t="shared" si="4"/>
        <v>0</v>
      </c>
      <c r="H487" s="19">
        <v>1757383.88</v>
      </c>
      <c r="I487" s="20"/>
    </row>
    <row r="488">
      <c r="A488" s="2" t="s">
        <v>23</v>
      </c>
      <c r="B488" s="7" t="s">
        <v>538</v>
      </c>
      <c r="D488" s="16" t="str">
        <f t="shared" si="1"/>
        <v>0</v>
      </c>
      <c r="E488" s="16" t="str">
        <f t="shared" si="2"/>
        <v>0</v>
      </c>
      <c r="F488" s="17" t="str">
        <f t="shared" si="3"/>
        <v>0</v>
      </c>
      <c r="G488" s="18" t="str">
        <f t="shared" si="4"/>
        <v>0</v>
      </c>
      <c r="H488" s="19">
        <v>6339463.61</v>
      </c>
      <c r="I488" s="20"/>
    </row>
    <row r="489">
      <c r="A489" s="2" t="s">
        <v>23</v>
      </c>
      <c r="B489" s="7" t="s">
        <v>539</v>
      </c>
      <c r="D489" s="16" t="str">
        <f t="shared" si="1"/>
        <v>0</v>
      </c>
      <c r="E489" s="16" t="str">
        <f t="shared" si="2"/>
        <v>0</v>
      </c>
      <c r="F489" s="17" t="str">
        <f t="shared" si="3"/>
        <v>0</v>
      </c>
      <c r="G489" s="18" t="str">
        <f t="shared" si="4"/>
        <v>0</v>
      </c>
      <c r="H489" s="19">
        <v>1902775.88</v>
      </c>
      <c r="I489" s="20"/>
    </row>
    <row r="490">
      <c r="A490" s="2" t="s">
        <v>23</v>
      </c>
      <c r="B490" s="7" t="s">
        <v>540</v>
      </c>
      <c r="D490" s="16" t="str">
        <f t="shared" si="1"/>
        <v>0</v>
      </c>
      <c r="E490" s="16" t="str">
        <f t="shared" si="2"/>
        <v>0</v>
      </c>
      <c r="F490" s="17" t="str">
        <f t="shared" si="3"/>
        <v>0</v>
      </c>
      <c r="G490" s="18" t="str">
        <f t="shared" si="4"/>
        <v>0</v>
      </c>
      <c r="H490" s="19">
        <v>109241.64</v>
      </c>
      <c r="I490" s="20"/>
    </row>
    <row r="491">
      <c r="A491" s="2" t="s">
        <v>23</v>
      </c>
      <c r="B491" s="7" t="s">
        <v>541</v>
      </c>
      <c r="D491" s="16" t="str">
        <f t="shared" si="1"/>
        <v>0</v>
      </c>
      <c r="E491" s="16" t="str">
        <f t="shared" si="2"/>
        <v>0</v>
      </c>
      <c r="F491" s="17" t="str">
        <f t="shared" si="3"/>
        <v>0</v>
      </c>
      <c r="G491" s="18" t="str">
        <f t="shared" si="4"/>
        <v>0</v>
      </c>
      <c r="H491" s="19">
        <v>1903195.32</v>
      </c>
      <c r="I491" s="20"/>
    </row>
    <row r="492">
      <c r="A492" s="2" t="s">
        <v>23</v>
      </c>
      <c r="B492" s="7" t="s">
        <v>542</v>
      </c>
      <c r="D492" s="16" t="str">
        <f t="shared" si="1"/>
        <v>0</v>
      </c>
      <c r="E492" s="16" t="str">
        <f t="shared" si="2"/>
        <v>0</v>
      </c>
      <c r="F492" s="17" t="str">
        <f t="shared" si="3"/>
        <v>0</v>
      </c>
      <c r="G492" s="18" t="str">
        <f t="shared" si="4"/>
        <v>0</v>
      </c>
      <c r="H492" s="19">
        <v>55410.52</v>
      </c>
      <c r="I492" s="20"/>
    </row>
    <row r="493">
      <c r="A493" s="2" t="s">
        <v>23</v>
      </c>
      <c r="B493" s="7" t="s">
        <v>543</v>
      </c>
      <c r="D493" s="16" t="str">
        <f t="shared" si="1"/>
        <v>0</v>
      </c>
      <c r="E493" s="16" t="str">
        <f t="shared" si="2"/>
        <v>0</v>
      </c>
      <c r="F493" s="17" t="str">
        <f t="shared" si="3"/>
        <v>0</v>
      </c>
      <c r="G493" s="18" t="str">
        <f t="shared" si="4"/>
        <v>0</v>
      </c>
      <c r="H493" s="19">
        <v>5822954.54</v>
      </c>
      <c r="I493" s="20"/>
    </row>
    <row r="494">
      <c r="A494" s="2" t="s">
        <v>23</v>
      </c>
      <c r="B494" s="7" t="s">
        <v>544</v>
      </c>
      <c r="D494" s="16" t="str">
        <f t="shared" si="1"/>
        <v>0</v>
      </c>
      <c r="E494" s="16" t="str">
        <f t="shared" si="2"/>
        <v>0</v>
      </c>
      <c r="F494" s="17" t="str">
        <f t="shared" si="3"/>
        <v>0</v>
      </c>
      <c r="G494" s="18" t="str">
        <f t="shared" si="4"/>
        <v>0</v>
      </c>
      <c r="H494" s="19">
        <v>3670260.4</v>
      </c>
      <c r="I494" s="20"/>
    </row>
    <row r="495">
      <c r="A495" s="2" t="s">
        <v>23</v>
      </c>
      <c r="B495" s="7" t="s">
        <v>545</v>
      </c>
      <c r="D495" s="16" t="str">
        <f t="shared" si="1"/>
        <v>0</v>
      </c>
      <c r="E495" s="16" t="str">
        <f t="shared" si="2"/>
        <v>0</v>
      </c>
      <c r="F495" s="17" t="str">
        <f t="shared" si="3"/>
        <v>0</v>
      </c>
      <c r="G495" s="18" t="str">
        <f t="shared" si="4"/>
        <v>0</v>
      </c>
      <c r="H495" s="19">
        <v>3647391.72</v>
      </c>
      <c r="I495" s="20"/>
    </row>
    <row r="496">
      <c r="A496" s="2" t="s">
        <v>23</v>
      </c>
      <c r="B496" s="7" t="s">
        <v>546</v>
      </c>
      <c r="D496" s="16" t="str">
        <f t="shared" si="1"/>
        <v>0</v>
      </c>
      <c r="E496" s="16" t="str">
        <f t="shared" si="2"/>
        <v>0</v>
      </c>
      <c r="F496" s="17" t="str">
        <f t="shared" si="3"/>
        <v>0</v>
      </c>
      <c r="G496" s="18" t="str">
        <f t="shared" si="4"/>
        <v>0</v>
      </c>
      <c r="H496" s="19">
        <v>5075747.02</v>
      </c>
      <c r="I496" s="20"/>
    </row>
    <row r="497">
      <c r="A497" s="2" t="s">
        <v>23</v>
      </c>
      <c r="B497" s="7" t="s">
        <v>547</v>
      </c>
      <c r="D497" s="16" t="str">
        <f t="shared" si="1"/>
        <v>0</v>
      </c>
      <c r="E497" s="16" t="str">
        <f t="shared" si="2"/>
        <v>0</v>
      </c>
      <c r="F497" s="17" t="str">
        <f t="shared" si="3"/>
        <v>0</v>
      </c>
      <c r="G497" s="18" t="str">
        <f t="shared" si="4"/>
        <v>0</v>
      </c>
      <c r="H497" s="19">
        <v>3205037.16</v>
      </c>
      <c r="I497" s="20"/>
    </row>
    <row r="498">
      <c r="A498" s="2" t="s">
        <v>23</v>
      </c>
      <c r="B498" s="7" t="s">
        <v>548</v>
      </c>
      <c r="D498" s="16" t="str">
        <f t="shared" si="1"/>
        <v>0</v>
      </c>
      <c r="E498" s="16" t="str">
        <f t="shared" si="2"/>
        <v>0</v>
      </c>
      <c r="F498" s="17" t="str">
        <f t="shared" si="3"/>
        <v>0</v>
      </c>
      <c r="G498" s="18" t="str">
        <f t="shared" si="4"/>
        <v>0</v>
      </c>
      <c r="H498" s="19">
        <v>2963743.85</v>
      </c>
      <c r="I498" s="20"/>
    </row>
    <row r="499">
      <c r="A499" s="2" t="s">
        <v>23</v>
      </c>
      <c r="B499" s="7" t="s">
        <v>549</v>
      </c>
      <c r="D499" s="16" t="str">
        <f t="shared" si="1"/>
        <v>0</v>
      </c>
      <c r="E499" s="16" t="str">
        <f t="shared" si="2"/>
        <v>0</v>
      </c>
      <c r="F499" s="17" t="str">
        <f t="shared" si="3"/>
        <v>0</v>
      </c>
      <c r="G499" s="18" t="str">
        <f t="shared" si="4"/>
        <v>0</v>
      </c>
      <c r="H499" s="19">
        <v>3954823.39</v>
      </c>
      <c r="I499" s="20"/>
    </row>
    <row r="500">
      <c r="A500" s="2" t="s">
        <v>23</v>
      </c>
      <c r="B500" s="7" t="s">
        <v>550</v>
      </c>
      <c r="D500" s="16" t="str">
        <f t="shared" si="1"/>
        <v>0</v>
      </c>
      <c r="E500" s="16" t="str">
        <f t="shared" si="2"/>
        <v>0</v>
      </c>
      <c r="F500" s="17" t="str">
        <f t="shared" si="3"/>
        <v>0</v>
      </c>
      <c r="G500" s="18" t="str">
        <f t="shared" si="4"/>
        <v>0</v>
      </c>
      <c r="H500" s="19">
        <v>0.0</v>
      </c>
      <c r="I500" s="2"/>
    </row>
    <row r="501">
      <c r="A501" s="2" t="s">
        <v>23</v>
      </c>
      <c r="B501" s="7" t="s">
        <v>551</v>
      </c>
      <c r="D501" s="16" t="str">
        <f t="shared" si="1"/>
        <v>0</v>
      </c>
      <c r="E501" s="16" t="str">
        <f t="shared" si="2"/>
        <v>0</v>
      </c>
      <c r="F501" s="17" t="str">
        <f t="shared" si="3"/>
        <v>0</v>
      </c>
      <c r="G501" s="18" t="str">
        <f t="shared" si="4"/>
        <v>0</v>
      </c>
      <c r="H501" s="19">
        <v>1419036.8</v>
      </c>
      <c r="I501" s="20"/>
    </row>
    <row r="502">
      <c r="A502" s="2" t="s">
        <v>23</v>
      </c>
      <c r="B502" s="7" t="s">
        <v>552</v>
      </c>
      <c r="D502" s="16" t="str">
        <f t="shared" si="1"/>
        <v>0</v>
      </c>
      <c r="E502" s="16" t="str">
        <f t="shared" si="2"/>
        <v>0</v>
      </c>
      <c r="F502" s="17" t="str">
        <f t="shared" si="3"/>
        <v>0</v>
      </c>
      <c r="G502" s="18" t="str">
        <f t="shared" si="4"/>
        <v>0</v>
      </c>
      <c r="H502" s="19">
        <v>1367338.71</v>
      </c>
      <c r="I502" s="20"/>
    </row>
    <row r="503">
      <c r="A503" s="2" t="s">
        <v>23</v>
      </c>
      <c r="B503" s="7" t="s">
        <v>553</v>
      </c>
      <c r="D503" s="16" t="str">
        <f t="shared" si="1"/>
        <v>0</v>
      </c>
      <c r="E503" s="16" t="str">
        <f t="shared" si="2"/>
        <v>0</v>
      </c>
      <c r="F503" s="17" t="str">
        <f t="shared" si="3"/>
        <v>0</v>
      </c>
      <c r="G503" s="18" t="str">
        <f t="shared" si="4"/>
        <v>0</v>
      </c>
      <c r="H503" s="19">
        <v>7518690.72</v>
      </c>
      <c r="I503" s="20"/>
    </row>
    <row r="504">
      <c r="A504" s="2" t="s">
        <v>23</v>
      </c>
      <c r="B504" s="7" t="s">
        <v>554</v>
      </c>
      <c r="D504" s="16" t="str">
        <f t="shared" si="1"/>
        <v>0</v>
      </c>
      <c r="E504" s="16" t="str">
        <f t="shared" si="2"/>
        <v>0</v>
      </c>
      <c r="F504" s="17" t="str">
        <f t="shared" si="3"/>
        <v>0</v>
      </c>
      <c r="G504" s="18" t="str">
        <f t="shared" si="4"/>
        <v>0</v>
      </c>
      <c r="H504" s="19">
        <v>2987541.23</v>
      </c>
      <c r="I504" s="20"/>
    </row>
    <row r="505">
      <c r="A505" s="2" t="s">
        <v>23</v>
      </c>
      <c r="B505" s="7" t="s">
        <v>555</v>
      </c>
      <c r="D505" s="16" t="str">
        <f t="shared" si="1"/>
        <v>0</v>
      </c>
      <c r="E505" s="16" t="str">
        <f t="shared" si="2"/>
        <v>0</v>
      </c>
      <c r="F505" s="17" t="str">
        <f t="shared" si="3"/>
        <v>0</v>
      </c>
      <c r="G505" s="18" t="str">
        <f t="shared" si="4"/>
        <v>0</v>
      </c>
      <c r="H505" s="19">
        <v>3734830.94</v>
      </c>
      <c r="I505" s="20"/>
    </row>
    <row r="506">
      <c r="A506" s="2" t="s">
        <v>23</v>
      </c>
      <c r="B506" s="7" t="s">
        <v>556</v>
      </c>
      <c r="D506" s="16" t="str">
        <f t="shared" si="1"/>
        <v>0</v>
      </c>
      <c r="E506" s="16" t="str">
        <f t="shared" si="2"/>
        <v>0</v>
      </c>
      <c r="F506" s="17" t="str">
        <f t="shared" si="3"/>
        <v>0</v>
      </c>
      <c r="G506" s="18" t="str">
        <f t="shared" si="4"/>
        <v>0</v>
      </c>
      <c r="H506" s="19">
        <v>3299523.51</v>
      </c>
      <c r="I506" s="20"/>
    </row>
    <row r="507">
      <c r="A507" s="2" t="s">
        <v>23</v>
      </c>
      <c r="B507" s="7" t="s">
        <v>557</v>
      </c>
      <c r="D507" s="16" t="str">
        <f t="shared" si="1"/>
        <v>0</v>
      </c>
      <c r="E507" s="16" t="str">
        <f t="shared" si="2"/>
        <v>0</v>
      </c>
      <c r="F507" s="17" t="str">
        <f t="shared" si="3"/>
        <v>0</v>
      </c>
      <c r="G507" s="18" t="str">
        <f t="shared" si="4"/>
        <v>0</v>
      </c>
      <c r="H507" s="19">
        <v>4117863.17</v>
      </c>
      <c r="I507" s="20"/>
    </row>
    <row r="508">
      <c r="A508" s="2" t="s">
        <v>23</v>
      </c>
      <c r="B508" s="7" t="s">
        <v>558</v>
      </c>
      <c r="D508" s="16" t="str">
        <f t="shared" si="1"/>
        <v>0</v>
      </c>
      <c r="E508" s="16" t="str">
        <f t="shared" si="2"/>
        <v>0</v>
      </c>
      <c r="F508" s="17" t="str">
        <f t="shared" si="3"/>
        <v>0</v>
      </c>
      <c r="G508" s="18" t="str">
        <f t="shared" si="4"/>
        <v>0</v>
      </c>
      <c r="H508" s="19">
        <v>3532475.32</v>
      </c>
      <c r="I508" s="20"/>
    </row>
    <row r="509">
      <c r="A509" s="2" t="s">
        <v>23</v>
      </c>
      <c r="B509" s="7" t="s">
        <v>559</v>
      </c>
      <c r="D509" s="16" t="str">
        <f t="shared" si="1"/>
        <v>0</v>
      </c>
      <c r="E509" s="16" t="str">
        <f t="shared" si="2"/>
        <v>0</v>
      </c>
      <c r="F509" s="17" t="str">
        <f t="shared" si="3"/>
        <v>0</v>
      </c>
      <c r="G509" s="18" t="str">
        <f t="shared" si="4"/>
        <v>0</v>
      </c>
      <c r="H509" s="19">
        <v>3962593.21</v>
      </c>
      <c r="I509" s="20"/>
    </row>
    <row r="510">
      <c r="A510" s="2" t="s">
        <v>23</v>
      </c>
      <c r="B510" s="7" t="s">
        <v>560</v>
      </c>
      <c r="D510" s="16" t="str">
        <f t="shared" si="1"/>
        <v>0</v>
      </c>
      <c r="E510" s="16" t="str">
        <f t="shared" si="2"/>
        <v>0</v>
      </c>
      <c r="F510" s="17" t="str">
        <f t="shared" si="3"/>
        <v>0</v>
      </c>
      <c r="G510" s="18" t="str">
        <f t="shared" si="4"/>
        <v>0</v>
      </c>
      <c r="H510" s="19">
        <v>349698.57</v>
      </c>
      <c r="I510" s="20"/>
    </row>
    <row r="511">
      <c r="A511" s="2" t="s">
        <v>23</v>
      </c>
      <c r="B511" s="7" t="s">
        <v>561</v>
      </c>
      <c r="D511" s="16" t="str">
        <f t="shared" si="1"/>
        <v>0</v>
      </c>
      <c r="E511" s="16" t="str">
        <f t="shared" si="2"/>
        <v>0</v>
      </c>
      <c r="F511" s="17" t="str">
        <f t="shared" si="3"/>
        <v>0</v>
      </c>
      <c r="G511" s="18" t="str">
        <f t="shared" si="4"/>
        <v>0</v>
      </c>
      <c r="H511" s="19">
        <v>1879523.82</v>
      </c>
      <c r="I511" s="20"/>
    </row>
    <row r="512">
      <c r="A512" s="2" t="s">
        <v>23</v>
      </c>
      <c r="B512" s="7" t="s">
        <v>562</v>
      </c>
      <c r="D512" s="16" t="str">
        <f t="shared" si="1"/>
        <v>0</v>
      </c>
      <c r="E512" s="16" t="str">
        <f t="shared" si="2"/>
        <v>0</v>
      </c>
      <c r="F512" s="17" t="str">
        <f t="shared" si="3"/>
        <v>0</v>
      </c>
      <c r="G512" s="18" t="str">
        <f t="shared" si="4"/>
        <v>0</v>
      </c>
      <c r="H512" s="19">
        <v>478406.25</v>
      </c>
      <c r="I512" s="20"/>
    </row>
    <row r="513">
      <c r="A513" s="2" t="s">
        <v>23</v>
      </c>
      <c r="B513" s="7" t="s">
        <v>563</v>
      </c>
      <c r="D513" s="16" t="str">
        <f t="shared" si="1"/>
        <v>0</v>
      </c>
      <c r="E513" s="16" t="str">
        <f t="shared" si="2"/>
        <v>0</v>
      </c>
      <c r="F513" s="17" t="str">
        <f t="shared" si="3"/>
        <v>0</v>
      </c>
      <c r="G513" s="18" t="str">
        <f t="shared" si="4"/>
        <v>0</v>
      </c>
      <c r="H513" s="19">
        <v>896218.75</v>
      </c>
      <c r="I513" s="20"/>
    </row>
    <row r="514">
      <c r="A514" s="2" t="s">
        <v>23</v>
      </c>
      <c r="B514" s="7" t="s">
        <v>564</v>
      </c>
      <c r="D514" s="16" t="str">
        <f t="shared" si="1"/>
        <v>0</v>
      </c>
      <c r="E514" s="16" t="str">
        <f t="shared" si="2"/>
        <v>0</v>
      </c>
      <c r="F514" s="17" t="str">
        <f t="shared" si="3"/>
        <v>0</v>
      </c>
      <c r="G514" s="18" t="str">
        <f t="shared" si="4"/>
        <v>0</v>
      </c>
      <c r="H514" s="19">
        <v>6005775.74</v>
      </c>
      <c r="I514" s="20"/>
    </row>
    <row r="515">
      <c r="A515" s="2" t="s">
        <v>23</v>
      </c>
      <c r="B515" s="7" t="s">
        <v>565</v>
      </c>
      <c r="D515" s="16" t="str">
        <f t="shared" si="1"/>
        <v>0</v>
      </c>
      <c r="E515" s="16" t="str">
        <f t="shared" si="2"/>
        <v>0</v>
      </c>
      <c r="F515" s="17" t="str">
        <f t="shared" si="3"/>
        <v>0</v>
      </c>
      <c r="G515" s="18" t="str">
        <f t="shared" si="4"/>
        <v>0</v>
      </c>
      <c r="H515" s="19">
        <v>383738.69</v>
      </c>
      <c r="I515" s="20"/>
    </row>
    <row r="516">
      <c r="A516" s="2" t="s">
        <v>23</v>
      </c>
      <c r="B516" s="7" t="s">
        <v>566</v>
      </c>
      <c r="D516" s="16" t="str">
        <f t="shared" si="1"/>
        <v>0</v>
      </c>
      <c r="E516" s="16" t="str">
        <f t="shared" si="2"/>
        <v>0</v>
      </c>
      <c r="F516" s="17" t="str">
        <f t="shared" si="3"/>
        <v>0</v>
      </c>
      <c r="G516" s="18" t="str">
        <f t="shared" si="4"/>
        <v>0</v>
      </c>
      <c r="H516" s="19">
        <v>3554041.11</v>
      </c>
      <c r="I516" s="20"/>
    </row>
    <row r="517">
      <c r="A517" s="2" t="s">
        <v>23</v>
      </c>
      <c r="B517" s="7" t="s">
        <v>567</v>
      </c>
      <c r="D517" s="16" t="str">
        <f t="shared" si="1"/>
        <v>0</v>
      </c>
      <c r="E517" s="16" t="str">
        <f t="shared" si="2"/>
        <v>0</v>
      </c>
      <c r="F517" s="17" t="str">
        <f t="shared" si="3"/>
        <v>0</v>
      </c>
      <c r="G517" s="18" t="str">
        <f t="shared" si="4"/>
        <v>0</v>
      </c>
      <c r="H517" s="19">
        <v>3931925.78</v>
      </c>
      <c r="I517" s="20"/>
    </row>
    <row r="518">
      <c r="A518" s="2" t="s">
        <v>23</v>
      </c>
      <c r="B518" s="7" t="s">
        <v>568</v>
      </c>
      <c r="D518" s="16" t="str">
        <f t="shared" si="1"/>
        <v>0</v>
      </c>
      <c r="E518" s="16" t="str">
        <f t="shared" si="2"/>
        <v>0</v>
      </c>
      <c r="F518" s="17" t="str">
        <f t="shared" si="3"/>
        <v>0</v>
      </c>
      <c r="G518" s="18" t="str">
        <f t="shared" si="4"/>
        <v>0</v>
      </c>
      <c r="H518" s="19">
        <v>685003.53</v>
      </c>
      <c r="I518" s="20"/>
    </row>
    <row r="519">
      <c r="A519" s="2" t="s">
        <v>23</v>
      </c>
      <c r="B519" s="7" t="s">
        <v>569</v>
      </c>
      <c r="D519" s="16" t="str">
        <f t="shared" si="1"/>
        <v>0</v>
      </c>
      <c r="E519" s="16" t="str">
        <f t="shared" si="2"/>
        <v>0</v>
      </c>
      <c r="F519" s="17" t="str">
        <f t="shared" si="3"/>
        <v>0</v>
      </c>
      <c r="G519" s="18" t="str">
        <f t="shared" si="4"/>
        <v>0</v>
      </c>
      <c r="H519" s="19">
        <v>1089274.1</v>
      </c>
      <c r="I519" s="20"/>
    </row>
    <row r="520">
      <c r="A520" s="2" t="s">
        <v>23</v>
      </c>
      <c r="B520" s="7" t="s">
        <v>570</v>
      </c>
      <c r="D520" s="16" t="str">
        <f t="shared" si="1"/>
        <v>0</v>
      </c>
      <c r="E520" s="16" t="str">
        <f t="shared" si="2"/>
        <v>0</v>
      </c>
      <c r="F520" s="17" t="str">
        <f t="shared" si="3"/>
        <v>0</v>
      </c>
      <c r="G520" s="18" t="str">
        <f t="shared" si="4"/>
        <v>0</v>
      </c>
      <c r="H520" s="19">
        <v>2911915.37</v>
      </c>
      <c r="I520" s="20"/>
    </row>
    <row r="521">
      <c r="A521" s="2" t="s">
        <v>23</v>
      </c>
      <c r="B521" s="7" t="s">
        <v>571</v>
      </c>
      <c r="D521" s="16" t="str">
        <f t="shared" si="1"/>
        <v>0</v>
      </c>
      <c r="E521" s="16" t="str">
        <f t="shared" si="2"/>
        <v>0</v>
      </c>
      <c r="F521" s="17" t="str">
        <f t="shared" si="3"/>
        <v>0</v>
      </c>
      <c r="G521" s="18" t="str">
        <f t="shared" si="4"/>
        <v>0</v>
      </c>
      <c r="H521" s="19">
        <v>2129068.49</v>
      </c>
      <c r="I521" s="20"/>
    </row>
    <row r="522">
      <c r="A522" s="2" t="s">
        <v>23</v>
      </c>
      <c r="B522" s="7" t="s">
        <v>572</v>
      </c>
      <c r="D522" s="16" t="str">
        <f t="shared" si="1"/>
        <v>0</v>
      </c>
      <c r="E522" s="16" t="str">
        <f t="shared" si="2"/>
        <v>0</v>
      </c>
      <c r="F522" s="17" t="str">
        <f t="shared" si="3"/>
        <v>0</v>
      </c>
      <c r="G522" s="18" t="str">
        <f t="shared" si="4"/>
        <v>0</v>
      </c>
      <c r="H522" s="19">
        <v>642139.0</v>
      </c>
      <c r="I522" s="20"/>
    </row>
    <row r="523">
      <c r="A523" s="2" t="s">
        <v>23</v>
      </c>
      <c r="B523" s="7" t="s">
        <v>573</v>
      </c>
      <c r="D523" s="16" t="str">
        <f t="shared" si="1"/>
        <v>0</v>
      </c>
      <c r="E523" s="16" t="str">
        <f t="shared" si="2"/>
        <v>0</v>
      </c>
      <c r="F523" s="17" t="str">
        <f t="shared" si="3"/>
        <v>0</v>
      </c>
      <c r="G523" s="18" t="str">
        <f t="shared" si="4"/>
        <v>0</v>
      </c>
      <c r="H523" s="19">
        <v>911233.5</v>
      </c>
      <c r="I523" s="20"/>
    </row>
    <row r="524">
      <c r="A524" s="2" t="s">
        <v>23</v>
      </c>
      <c r="B524" s="7" t="s">
        <v>574</v>
      </c>
      <c r="D524" s="16" t="str">
        <f t="shared" si="1"/>
        <v>0</v>
      </c>
      <c r="E524" s="16" t="str">
        <f t="shared" si="2"/>
        <v>0</v>
      </c>
      <c r="F524" s="17" t="str">
        <f t="shared" si="3"/>
        <v>0</v>
      </c>
      <c r="G524" s="18" t="str">
        <f t="shared" si="4"/>
        <v>0</v>
      </c>
      <c r="H524" s="19">
        <v>873031.6</v>
      </c>
      <c r="I524" s="20"/>
    </row>
    <row r="525">
      <c r="A525" s="2" t="s">
        <v>23</v>
      </c>
      <c r="B525" s="7" t="s">
        <v>575</v>
      </c>
      <c r="D525" s="16" t="str">
        <f t="shared" si="1"/>
        <v>0</v>
      </c>
      <c r="E525" s="16" t="str">
        <f t="shared" si="2"/>
        <v>0</v>
      </c>
      <c r="F525" s="17" t="str">
        <f t="shared" si="3"/>
        <v>0</v>
      </c>
      <c r="G525" s="18" t="str">
        <f t="shared" si="4"/>
        <v>0</v>
      </c>
      <c r="H525" s="19">
        <v>3733124.04</v>
      </c>
      <c r="I525" s="20"/>
    </row>
    <row r="526">
      <c r="A526" s="2" t="s">
        <v>23</v>
      </c>
      <c r="B526" s="7" t="s">
        <v>576</v>
      </c>
      <c r="D526" s="16" t="str">
        <f t="shared" si="1"/>
        <v>0</v>
      </c>
      <c r="E526" s="16" t="str">
        <f t="shared" si="2"/>
        <v>0</v>
      </c>
      <c r="F526" s="17" t="str">
        <f t="shared" si="3"/>
        <v>0</v>
      </c>
      <c r="G526" s="18" t="str">
        <f t="shared" si="4"/>
        <v>0</v>
      </c>
      <c r="H526" s="19">
        <v>2.657276345E7</v>
      </c>
      <c r="I526" s="20"/>
    </row>
    <row r="527">
      <c r="A527" s="2" t="s">
        <v>23</v>
      </c>
      <c r="B527" s="7" t="s">
        <v>577</v>
      </c>
      <c r="D527" s="16" t="str">
        <f t="shared" si="1"/>
        <v>0</v>
      </c>
      <c r="E527" s="16" t="str">
        <f t="shared" si="2"/>
        <v>0</v>
      </c>
      <c r="F527" s="17" t="str">
        <f t="shared" si="3"/>
        <v>0</v>
      </c>
      <c r="G527" s="18" t="str">
        <f t="shared" si="4"/>
        <v>0</v>
      </c>
      <c r="H527" s="19">
        <v>3342425.5</v>
      </c>
      <c r="I527" s="20"/>
    </row>
    <row r="528">
      <c r="A528" s="2" t="s">
        <v>23</v>
      </c>
      <c r="B528" s="7" t="s">
        <v>578</v>
      </c>
      <c r="D528" s="16" t="str">
        <f t="shared" si="1"/>
        <v>0</v>
      </c>
      <c r="E528" s="16" t="str">
        <f t="shared" si="2"/>
        <v>0</v>
      </c>
      <c r="F528" s="17" t="str">
        <f t="shared" si="3"/>
        <v>0</v>
      </c>
      <c r="G528" s="18" t="str">
        <f t="shared" si="4"/>
        <v>0</v>
      </c>
      <c r="H528" s="19">
        <v>0.0</v>
      </c>
      <c r="I528" s="2"/>
    </row>
    <row r="529">
      <c r="A529" s="2" t="s">
        <v>23</v>
      </c>
      <c r="B529" s="7" t="s">
        <v>579</v>
      </c>
      <c r="D529" s="16" t="str">
        <f t="shared" si="1"/>
        <v>0</v>
      </c>
      <c r="E529" s="16" t="str">
        <f t="shared" si="2"/>
        <v>0</v>
      </c>
      <c r="F529" s="17" t="str">
        <f t="shared" si="3"/>
        <v>0</v>
      </c>
      <c r="G529" s="18" t="str">
        <f t="shared" si="4"/>
        <v>0</v>
      </c>
      <c r="H529" s="19">
        <v>5948782.18</v>
      </c>
      <c r="I529" s="20"/>
    </row>
    <row r="530">
      <c r="A530" s="2" t="s">
        <v>23</v>
      </c>
      <c r="B530" s="7" t="s">
        <v>580</v>
      </c>
      <c r="D530" s="16" t="str">
        <f t="shared" si="1"/>
        <v>Lukoil</v>
      </c>
      <c r="E530" s="16" t="str">
        <f t="shared" si="2"/>
        <v>0</v>
      </c>
      <c r="F530" s="17" t="str">
        <f t="shared" si="3"/>
        <v>LUKOIL INTERNATION 3.416% GTD 24/4/18 USD'REG</v>
      </c>
      <c r="G530" s="18">
        <f t="shared" si="4"/>
        <v>817620.44</v>
      </c>
      <c r="H530" s="19">
        <v>817620.44</v>
      </c>
      <c r="I530" s="20"/>
    </row>
    <row r="531">
      <c r="A531" s="2" t="s">
        <v>23</v>
      </c>
      <c r="B531" s="7" t="s">
        <v>581</v>
      </c>
      <c r="D531" s="16" t="str">
        <f t="shared" si="1"/>
        <v>Lukoil</v>
      </c>
      <c r="E531" s="16" t="str">
        <f t="shared" si="2"/>
        <v>0</v>
      </c>
      <c r="F531" s="17" t="str">
        <f t="shared" si="3"/>
        <v>LUKOIL OIL COMPANY SPON ADR</v>
      </c>
      <c r="G531" s="18">
        <f t="shared" si="4"/>
        <v>3371084.94</v>
      </c>
      <c r="H531" s="19">
        <v>3371084.94</v>
      </c>
      <c r="I531" s="20"/>
    </row>
    <row r="532">
      <c r="A532" s="2" t="s">
        <v>23</v>
      </c>
      <c r="B532" s="7" t="s">
        <v>582</v>
      </c>
      <c r="D532" s="16" t="str">
        <f t="shared" si="1"/>
        <v>0</v>
      </c>
      <c r="E532" s="16" t="str">
        <f t="shared" si="2"/>
        <v>0</v>
      </c>
      <c r="F532" s="17" t="str">
        <f t="shared" si="3"/>
        <v>0</v>
      </c>
      <c r="G532" s="18" t="str">
        <f t="shared" si="4"/>
        <v>0</v>
      </c>
      <c r="H532" s="19">
        <v>1692432.64</v>
      </c>
      <c r="I532" s="20"/>
    </row>
    <row r="533">
      <c r="A533" s="2" t="s">
        <v>23</v>
      </c>
      <c r="B533" s="7" t="s">
        <v>583</v>
      </c>
      <c r="D533" s="16" t="str">
        <f t="shared" si="1"/>
        <v>0</v>
      </c>
      <c r="E533" s="16" t="str">
        <f t="shared" si="2"/>
        <v>0</v>
      </c>
      <c r="F533" s="17" t="str">
        <f t="shared" si="3"/>
        <v>0</v>
      </c>
      <c r="G533" s="18" t="str">
        <f t="shared" si="4"/>
        <v>0</v>
      </c>
      <c r="H533" s="19">
        <v>3090517.82</v>
      </c>
      <c r="I533" s="20"/>
    </row>
    <row r="534">
      <c r="A534" s="2" t="s">
        <v>23</v>
      </c>
      <c r="B534" s="7" t="s">
        <v>584</v>
      </c>
      <c r="D534" s="16" t="str">
        <f t="shared" si="1"/>
        <v>0</v>
      </c>
      <c r="E534" s="16" t="str">
        <f t="shared" si="2"/>
        <v>0</v>
      </c>
      <c r="F534" s="17" t="str">
        <f t="shared" si="3"/>
        <v>0</v>
      </c>
      <c r="G534" s="18" t="str">
        <f t="shared" si="4"/>
        <v>0</v>
      </c>
      <c r="H534" s="19">
        <v>900102.6</v>
      </c>
      <c r="I534" s="20"/>
    </row>
    <row r="535">
      <c r="A535" s="2" t="s">
        <v>23</v>
      </c>
      <c r="B535" s="7" t="s">
        <v>585</v>
      </c>
      <c r="D535" s="16" t="str">
        <f t="shared" si="1"/>
        <v>0</v>
      </c>
      <c r="E535" s="16" t="str">
        <f t="shared" si="2"/>
        <v>0</v>
      </c>
      <c r="F535" s="17" t="str">
        <f t="shared" si="3"/>
        <v>0</v>
      </c>
      <c r="G535" s="18" t="str">
        <f t="shared" si="4"/>
        <v>0</v>
      </c>
      <c r="H535" s="19">
        <v>1541326.12</v>
      </c>
      <c r="I535" s="20"/>
    </row>
    <row r="536">
      <c r="A536" s="2" t="s">
        <v>23</v>
      </c>
      <c r="B536" s="7" t="s">
        <v>586</v>
      </c>
      <c r="D536" s="16" t="str">
        <f t="shared" si="1"/>
        <v>0</v>
      </c>
      <c r="E536" s="16" t="str">
        <f t="shared" si="2"/>
        <v>0</v>
      </c>
      <c r="F536" s="17" t="str">
        <f t="shared" si="3"/>
        <v>0</v>
      </c>
      <c r="G536" s="18" t="str">
        <f t="shared" si="4"/>
        <v>0</v>
      </c>
      <c r="H536" s="19">
        <v>71651.71</v>
      </c>
      <c r="I536" s="20"/>
    </row>
    <row r="537">
      <c r="A537" s="2" t="s">
        <v>23</v>
      </c>
      <c r="B537" s="7" t="s">
        <v>587</v>
      </c>
      <c r="D537" s="16" t="str">
        <f t="shared" si="1"/>
        <v>0</v>
      </c>
      <c r="E537" s="16" t="str">
        <f t="shared" si="2"/>
        <v>0</v>
      </c>
      <c r="F537" s="17" t="str">
        <f t="shared" si="3"/>
        <v>0</v>
      </c>
      <c r="G537" s="18" t="str">
        <f t="shared" si="4"/>
        <v>0</v>
      </c>
      <c r="H537" s="19">
        <v>3734113.08</v>
      </c>
      <c r="I537" s="20"/>
    </row>
    <row r="538">
      <c r="A538" s="2" t="s">
        <v>23</v>
      </c>
      <c r="B538" s="7" t="s">
        <v>588</v>
      </c>
      <c r="D538" s="16" t="str">
        <f t="shared" si="1"/>
        <v>0</v>
      </c>
      <c r="E538" s="16" t="str">
        <f t="shared" si="2"/>
        <v>0</v>
      </c>
      <c r="F538" s="17" t="str">
        <f t="shared" si="3"/>
        <v>0</v>
      </c>
      <c r="G538" s="18" t="str">
        <f t="shared" si="4"/>
        <v>0</v>
      </c>
      <c r="H538" s="19">
        <v>618894.52</v>
      </c>
      <c r="I538" s="20"/>
    </row>
    <row r="539">
      <c r="A539" s="2" t="s">
        <v>23</v>
      </c>
      <c r="B539" s="7" t="s">
        <v>589</v>
      </c>
      <c r="D539" s="16" t="str">
        <f t="shared" si="1"/>
        <v>0</v>
      </c>
      <c r="E539" s="16" t="str">
        <f t="shared" si="2"/>
        <v>0</v>
      </c>
      <c r="F539" s="17" t="str">
        <f t="shared" si="3"/>
        <v>0</v>
      </c>
      <c r="G539" s="18" t="str">
        <f t="shared" si="4"/>
        <v>0</v>
      </c>
      <c r="H539" s="19">
        <v>7068708.03</v>
      </c>
      <c r="I539" s="20"/>
    </row>
    <row r="540">
      <c r="A540" s="2" t="s">
        <v>23</v>
      </c>
      <c r="B540" s="7" t="s">
        <v>590</v>
      </c>
      <c r="D540" s="16" t="str">
        <f t="shared" si="1"/>
        <v>0</v>
      </c>
      <c r="E540" s="16" t="str">
        <f t="shared" si="2"/>
        <v>0</v>
      </c>
      <c r="F540" s="17" t="str">
        <f t="shared" si="3"/>
        <v>0</v>
      </c>
      <c r="G540" s="18" t="str">
        <f t="shared" si="4"/>
        <v>0</v>
      </c>
      <c r="H540" s="19">
        <v>2093269.23</v>
      </c>
      <c r="I540" s="20"/>
    </row>
    <row r="541">
      <c r="A541" s="2" t="s">
        <v>23</v>
      </c>
      <c r="B541" s="7" t="s">
        <v>591</v>
      </c>
      <c r="D541" s="16" t="str">
        <f t="shared" si="1"/>
        <v>0</v>
      </c>
      <c r="E541" s="16" t="str">
        <f t="shared" si="2"/>
        <v>0</v>
      </c>
      <c r="F541" s="17" t="str">
        <f t="shared" si="3"/>
        <v>0</v>
      </c>
      <c r="G541" s="18" t="str">
        <f t="shared" si="4"/>
        <v>0</v>
      </c>
      <c r="H541" s="19">
        <v>6399841.94</v>
      </c>
      <c r="I541" s="20"/>
    </row>
    <row r="542">
      <c r="A542" s="2" t="s">
        <v>23</v>
      </c>
      <c r="B542" s="7" t="s">
        <v>592</v>
      </c>
      <c r="D542" s="16" t="str">
        <f t="shared" si="1"/>
        <v>0</v>
      </c>
      <c r="E542" s="16" t="str">
        <f t="shared" si="2"/>
        <v>0</v>
      </c>
      <c r="F542" s="17" t="str">
        <f t="shared" si="3"/>
        <v>0</v>
      </c>
      <c r="G542" s="18" t="str">
        <f t="shared" si="4"/>
        <v>0</v>
      </c>
      <c r="H542" s="19">
        <v>3844579.44</v>
      </c>
      <c r="I542" s="20"/>
    </row>
    <row r="543">
      <c r="A543" s="2" t="s">
        <v>23</v>
      </c>
      <c r="B543" s="7" t="s">
        <v>593</v>
      </c>
      <c r="D543" s="16" t="str">
        <f t="shared" si="1"/>
        <v>0</v>
      </c>
      <c r="E543" s="16" t="str">
        <f t="shared" si="2"/>
        <v>0</v>
      </c>
      <c r="F543" s="17" t="str">
        <f t="shared" si="3"/>
        <v>0</v>
      </c>
      <c r="G543" s="18" t="str">
        <f t="shared" si="4"/>
        <v>0</v>
      </c>
      <c r="H543" s="19">
        <v>439940.8</v>
      </c>
      <c r="I543" s="20"/>
    </row>
    <row r="544">
      <c r="A544" s="2" t="s">
        <v>23</v>
      </c>
      <c r="B544" s="7" t="s">
        <v>594</v>
      </c>
      <c r="D544" s="16" t="str">
        <f t="shared" si="1"/>
        <v>0</v>
      </c>
      <c r="E544" s="16" t="str">
        <f t="shared" si="2"/>
        <v>0</v>
      </c>
      <c r="F544" s="17" t="str">
        <f t="shared" si="3"/>
        <v>0</v>
      </c>
      <c r="G544" s="18" t="str">
        <f t="shared" si="4"/>
        <v>0</v>
      </c>
      <c r="H544" s="19">
        <v>333200.0</v>
      </c>
      <c r="I544" s="20"/>
    </row>
    <row r="545">
      <c r="A545" s="2" t="s">
        <v>23</v>
      </c>
      <c r="B545" s="7" t="s">
        <v>595</v>
      </c>
      <c r="D545" s="16" t="str">
        <f t="shared" si="1"/>
        <v>0</v>
      </c>
      <c r="E545" s="16" t="str">
        <f t="shared" si="2"/>
        <v>0</v>
      </c>
      <c r="F545" s="17" t="str">
        <f t="shared" si="3"/>
        <v>0</v>
      </c>
      <c r="G545" s="18" t="str">
        <f t="shared" si="4"/>
        <v>0</v>
      </c>
      <c r="H545" s="19">
        <v>2477103.44</v>
      </c>
      <c r="I545" s="20"/>
    </row>
    <row r="546">
      <c r="A546" s="2" t="s">
        <v>23</v>
      </c>
      <c r="B546" s="7" t="s">
        <v>596</v>
      </c>
      <c r="D546" s="16" t="str">
        <f t="shared" si="1"/>
        <v>0</v>
      </c>
      <c r="E546" s="16" t="str">
        <f t="shared" si="2"/>
        <v>0</v>
      </c>
      <c r="F546" s="17" t="str">
        <f t="shared" si="3"/>
        <v>0</v>
      </c>
      <c r="G546" s="18" t="str">
        <f t="shared" si="4"/>
        <v>0</v>
      </c>
      <c r="H546" s="19">
        <v>4530272.1</v>
      </c>
      <c r="I546" s="20"/>
    </row>
    <row r="547">
      <c r="A547" s="2" t="s">
        <v>23</v>
      </c>
      <c r="B547" s="7" t="s">
        <v>597</v>
      </c>
      <c r="D547" s="16" t="str">
        <f t="shared" si="1"/>
        <v>0</v>
      </c>
      <c r="E547" s="16" t="str">
        <f t="shared" si="2"/>
        <v>0</v>
      </c>
      <c r="F547" s="17" t="str">
        <f t="shared" si="3"/>
        <v>0</v>
      </c>
      <c r="G547" s="18" t="str">
        <f t="shared" si="4"/>
        <v>0</v>
      </c>
      <c r="H547" s="19">
        <v>1.594337043E7</v>
      </c>
      <c r="I547" s="20"/>
    </row>
    <row r="548">
      <c r="A548" s="2" t="s">
        <v>23</v>
      </c>
      <c r="B548" s="7" t="s">
        <v>598</v>
      </c>
      <c r="D548" s="16" t="str">
        <f t="shared" si="1"/>
        <v>0</v>
      </c>
      <c r="E548" s="16" t="str">
        <f t="shared" si="2"/>
        <v>0</v>
      </c>
      <c r="F548" s="17" t="str">
        <f t="shared" si="3"/>
        <v>0</v>
      </c>
      <c r="G548" s="18" t="str">
        <f t="shared" si="4"/>
        <v>0</v>
      </c>
      <c r="H548" s="19">
        <v>1061255.22</v>
      </c>
      <c r="I548" s="20"/>
    </row>
    <row r="549">
      <c r="A549" s="2" t="s">
        <v>23</v>
      </c>
      <c r="B549" s="7" t="s">
        <v>599</v>
      </c>
      <c r="D549" s="16" t="str">
        <f t="shared" si="1"/>
        <v>0</v>
      </c>
      <c r="E549" s="16" t="str">
        <f t="shared" si="2"/>
        <v>0</v>
      </c>
      <c r="F549" s="17" t="str">
        <f t="shared" si="3"/>
        <v>0</v>
      </c>
      <c r="G549" s="18" t="str">
        <f t="shared" si="4"/>
        <v>0</v>
      </c>
      <c r="H549" s="19">
        <v>2603397.6</v>
      </c>
      <c r="I549" s="20"/>
    </row>
    <row r="550">
      <c r="A550" s="2" t="s">
        <v>23</v>
      </c>
      <c r="B550" s="7" t="s">
        <v>600</v>
      </c>
      <c r="D550" s="16" t="str">
        <f t="shared" si="1"/>
        <v>0</v>
      </c>
      <c r="E550" s="16" t="str">
        <f t="shared" si="2"/>
        <v>0</v>
      </c>
      <c r="F550" s="17" t="str">
        <f t="shared" si="3"/>
        <v>0</v>
      </c>
      <c r="G550" s="18" t="str">
        <f t="shared" si="4"/>
        <v>0</v>
      </c>
      <c r="H550" s="19">
        <v>4401183.87</v>
      </c>
      <c r="I550" s="20"/>
    </row>
    <row r="551">
      <c r="A551" s="2" t="s">
        <v>23</v>
      </c>
      <c r="B551" s="7" t="s">
        <v>601</v>
      </c>
      <c r="D551" s="16" t="str">
        <f t="shared" si="1"/>
        <v>0</v>
      </c>
      <c r="E551" s="16" t="str">
        <f t="shared" si="2"/>
        <v>0</v>
      </c>
      <c r="F551" s="17" t="str">
        <f t="shared" si="3"/>
        <v>0</v>
      </c>
      <c r="G551" s="18" t="str">
        <f t="shared" si="4"/>
        <v>0</v>
      </c>
      <c r="H551" s="19">
        <v>831781.68</v>
      </c>
      <c r="I551" s="20"/>
    </row>
    <row r="552">
      <c r="A552" s="2" t="s">
        <v>23</v>
      </c>
      <c r="B552" s="7" t="s">
        <v>602</v>
      </c>
      <c r="D552" s="16" t="str">
        <f t="shared" si="1"/>
        <v>0</v>
      </c>
      <c r="E552" s="16" t="str">
        <f t="shared" si="2"/>
        <v>0</v>
      </c>
      <c r="F552" s="17" t="str">
        <f t="shared" si="3"/>
        <v>0</v>
      </c>
      <c r="G552" s="18" t="str">
        <f t="shared" si="4"/>
        <v>0</v>
      </c>
      <c r="H552" s="19">
        <v>1867301.62</v>
      </c>
      <c r="I552" s="20"/>
    </row>
    <row r="553">
      <c r="A553" s="2" t="s">
        <v>23</v>
      </c>
      <c r="B553" s="7" t="s">
        <v>603</v>
      </c>
      <c r="D553" s="16" t="str">
        <f t="shared" si="1"/>
        <v>0</v>
      </c>
      <c r="E553" s="16" t="str">
        <f t="shared" si="2"/>
        <v>0</v>
      </c>
      <c r="F553" s="17" t="str">
        <f t="shared" si="3"/>
        <v>0</v>
      </c>
      <c r="G553" s="18" t="str">
        <f t="shared" si="4"/>
        <v>0</v>
      </c>
      <c r="H553" s="19">
        <v>539823.64</v>
      </c>
      <c r="I553" s="20"/>
    </row>
    <row r="554">
      <c r="A554" s="2" t="s">
        <v>23</v>
      </c>
      <c r="B554" s="7" t="s">
        <v>604</v>
      </c>
      <c r="D554" s="16" t="str">
        <f t="shared" si="1"/>
        <v>0</v>
      </c>
      <c r="E554" s="16" t="str">
        <f t="shared" si="2"/>
        <v>0</v>
      </c>
      <c r="F554" s="17" t="str">
        <f t="shared" si="3"/>
        <v>0</v>
      </c>
      <c r="G554" s="18" t="str">
        <f t="shared" si="4"/>
        <v>0</v>
      </c>
      <c r="H554" s="19">
        <v>3679565.01</v>
      </c>
      <c r="I554" s="20"/>
    </row>
    <row r="555">
      <c r="A555" s="2" t="s">
        <v>23</v>
      </c>
      <c r="B555" s="7" t="s">
        <v>605</v>
      </c>
      <c r="D555" s="16" t="str">
        <f t="shared" si="1"/>
        <v>0</v>
      </c>
      <c r="E555" s="16" t="str">
        <f t="shared" si="2"/>
        <v>0</v>
      </c>
      <c r="F555" s="17" t="str">
        <f t="shared" si="3"/>
        <v>0</v>
      </c>
      <c r="G555" s="18" t="str">
        <f t="shared" si="4"/>
        <v>0</v>
      </c>
      <c r="H555" s="19">
        <v>3375228.2</v>
      </c>
      <c r="I555" s="20"/>
    </row>
    <row r="556">
      <c r="A556" s="2" t="s">
        <v>23</v>
      </c>
      <c r="B556" s="7" t="s">
        <v>606</v>
      </c>
      <c r="D556" s="16" t="str">
        <f t="shared" si="1"/>
        <v>0</v>
      </c>
      <c r="E556" s="16" t="str">
        <f t="shared" si="2"/>
        <v>0</v>
      </c>
      <c r="F556" s="17" t="str">
        <f t="shared" si="3"/>
        <v>0</v>
      </c>
      <c r="G556" s="18" t="str">
        <f t="shared" si="4"/>
        <v>0</v>
      </c>
      <c r="H556" s="19">
        <v>4112547.12</v>
      </c>
      <c r="I556" s="20"/>
    </row>
    <row r="557">
      <c r="A557" s="2" t="s">
        <v>23</v>
      </c>
      <c r="B557" s="7" t="s">
        <v>607</v>
      </c>
      <c r="D557" s="16" t="str">
        <f t="shared" si="1"/>
        <v>0</v>
      </c>
      <c r="E557" s="16" t="str">
        <f t="shared" si="2"/>
        <v>0</v>
      </c>
      <c r="F557" s="17" t="str">
        <f t="shared" si="3"/>
        <v>0</v>
      </c>
      <c r="G557" s="18" t="str">
        <f t="shared" si="4"/>
        <v>0</v>
      </c>
      <c r="H557" s="19">
        <v>2016860.0</v>
      </c>
      <c r="I557" s="20"/>
    </row>
    <row r="558">
      <c r="A558" s="2" t="s">
        <v>23</v>
      </c>
      <c r="B558" s="7" t="s">
        <v>608</v>
      </c>
      <c r="D558" s="16" t="str">
        <f t="shared" si="1"/>
        <v>0</v>
      </c>
      <c r="E558" s="21">
        <v>0.0</v>
      </c>
      <c r="F558" s="21">
        <v>0.0</v>
      </c>
      <c r="G558" s="22">
        <v>0.0</v>
      </c>
      <c r="H558" s="19">
        <v>1834040.0</v>
      </c>
      <c r="I558" s="20"/>
    </row>
    <row r="559">
      <c r="A559" s="2" t="s">
        <v>23</v>
      </c>
      <c r="B559" s="7" t="s">
        <v>609</v>
      </c>
      <c r="D559" s="16" t="str">
        <f t="shared" si="1"/>
        <v>0</v>
      </c>
      <c r="E559" s="21">
        <v>0.0</v>
      </c>
      <c r="F559" s="21">
        <v>0.0</v>
      </c>
      <c r="G559" s="22">
        <v>0.0</v>
      </c>
      <c r="H559" s="19">
        <v>6269495.39</v>
      </c>
      <c r="I559" s="20"/>
    </row>
    <row r="560">
      <c r="A560" s="2" t="s">
        <v>23</v>
      </c>
      <c r="B560" s="7" t="s">
        <v>610</v>
      </c>
      <c r="D560" s="16" t="str">
        <f t="shared" si="1"/>
        <v>Mitsui &amp; Co </v>
      </c>
      <c r="E560" s="16" t="str">
        <f t="shared" ref="E560:E961" si="5">IF(ISNUMBER(SEARCH("Coal India",B560)),"Coal India",IF(ISNUMBER(SEARCH("China Shenhua",B560)),"China Shenhua",IF(ISNUMBER(SEARCH("Adani",B560)),"Adani",IF(ISNUMBER(SEARCH("Shanxi Coking",B560)),"Shanxi Coking",IF(ISNUMBER(SEARCH("Anglo American",B560)),"Anglo American",IF(ISNUMBER(SEARCH("BHP Billiton",B560)),"BHP Billiton",IF(ISNUMBER(SEARCH("Yitai Coal",B560)),"Yitai Coal",IF(ISNUMBER(SEARCH("Datang Intl",B560)),"Datang Intl",IF(ISNUMBER(SEARCH("China Coal",B560)),"China Coal",IF(ISNUMBER(SEARCH("Peabody Energy",B560)),"Peabody Energy",IF(ISNUMBER(SEARCH("Glencore Xstrata",B560)),"Glencore Xstrata",IF(ISNUMBER(SEARCH("Datong Coal",B560)),"Datong Coal",IF(ISNUMBER(SEARCH("Yanzhou Coal",B560)),"Yanzhou Coal",IF(ISNUMBER(SEARCH("DEH",B560)),"DEH",IF(ISNUMBER(SEARCH("Exxaro",B560)),"Exxaro",IF(ISNUMBER(SEARCH("Yangquan Coal",B560)),"Yangquan Coal",IF(ISNUMBER(SEARCH("Mechel",B560)),"Mechel",IF(ISNUMBER(SEARCH("Arch Coal",B560)),"Arch Coal",IF(ISNUMBER(SEARCH("Alpha Natural Resources",B560)),"Alpha Natural Resources",IF(ISNUMBER(SEARCH("EVRAZ",B560)),"EVRAZ", IF(ISNUMBER(SEARCH("Mitsubishi",B560)),"Mitsubishi",
if(and(or(B560="Vale", ISNUMBER(SEARCH("Vale ",B560))),NOT(ISNUMBER(SEARCH("?Vale",B560)))), "Vale",IF(ISNUMBER(SEARCH("Raspadskaya",B560)),"Raspadskaya",IF(ISNUMBER(SEARCH("Rio Tinto",B560)),"Rio Tinto",IF(ISNUMBER(SEARCH("Asia Resource",B560)),"Asia Resource",IF(ISNUMBER(SEARCH("Rusal",B560)),"Rusal",IF(ISNUMBER(SEARCH("Neyveli Lignite",B560)),"Neyveli Lignite",IF(ISNUMBER(SEARCH("Pingdingshan",B560)),"Pingdingshan",IF(ISNUMBER(SEARCH("Cloud Peak",B560)),"Cloud Peak",IF(ISNUMBER(SEARCH("Sasol",B560)),"Sasol",IF(ISNUMBER(SEARCH("Tata Steel",B560)),"Tata Steel",IF(AND(ISNUMBER(SEARCH("AGL",B560)),NOT(ISNUMBER(SEARCH("?AGL",B560)))),"AGL", IF(ISNUMBER(SEARCH("Teck",B560)),"Teck",IF(ISNUMBER(SEARCH("Severstal",B560)),"Severstal",IF(ISNUMBER(SEARCH("Coalspur",B560)),"Coalspur",IF(ISNUMBER(SEARCH("Kuzbass Fuel ",B560)),"Kuzbass Fuel ",IF(ISNUMBER(SEARCH("Polyus Gold",B560)),"Polyus Gold",IF(ISNUMBER(SEARCH("Energy Ventures",B560)),"Energy Ventures",IF(ISNUMBER(SEARCH("Whitehaven Coal",B560)),"Whitehaven Coal",IF(ISNUMBER(SEARCH("Banpu",B560)),"Banpu",IF(ISNUMBER(SEARCH("Bayan",B560)),"Bayan",IF(AND(ISNUMBER(SEARCH("RWE",B560)),NOT(ISNUMBER(SEARCH("ERWE",B560)))),"RWE",IF(ISNUMBER(SEARCH("Consol Energy",B560)),"Consol Energy",IF(ISNUMBER(SEARCH("WHSP",B560)),"WHSP",IF(ISNUMBER(SEARCH("Westmoreland",B560)),"Westmoreland",IF(ISNUMBER(SEARCH("Resource Generation",B560)),"Resource Generation",IF(ISNUMBER(SEARCH("Churchill Mining",B560)),"Churchill Mining",IF(ISNUMBER(SEARCH("NTPC",B560)),"NTPC",IF(ISNUMBER(SEARCH("Adaro",B560)),"Adaro",IF(ISNUMBER(SEARCH("Nacco",B560)),"Nacco",  IF(ISNUMBER(SEARCH("Idemitsu Kosan",B560)),"Idemitsu Kosan",IF(ISNUMBER(SEARCH("ARLP",B560)),"ARLP",IF(ISNUMBER(SEARCH("Huolinhe Opencut",B560)),"Huolinhe Opencut",IF(ISNUMBER(SEARCH("Golden Energy",B560)),"Golden Energy",IF(ISNUMBER(SEARCH("Mitsui &amp; Co",B560)),"Mitsui &amp; Co",
IF(AND(ISNUMBER(SEARCH("CoAL",B560)),NOT(ISNUMBER(SEARCH("?CoAL",B560)))),"CoAL",IF(ISNUMBER(SEARCH("NLMK",B560)),"NLMK",IF(ISNUMBER(SEARCH("Tata Power",B560)),"Tata Power",IF(ISNUMBER(SEARCH("MMK OJSC",B560)),"MMK OJSC",IF(ISNUMBER(SEARCH("Wesfarmers",B560)),"Wesfarmers",IF(ISNUMBER(SEARCH("Kazakhmys",B560)),"Kazakhmys",IF(ISNUMBER(SEARCH("New World Resources",B560)),"New World Resources",IF(ISNUMBER(SEARCH("MMC",B560)),"MMC",IF(ISNUMBER(SEARCH("Itochu",B560)),"Itochu",IF(ISNUMBER(SEARCH("Cockatoo",B560)),"Cockatoo",IF(ISNUMBER(SEARCH("Shanxi Meijin Energy",B560)),"Shanxi Meijin Energy",IF(ISNUMBER(SEARCH("Jizhong Energy",B560)),"Jizhong Energy",IF(ISNUMBER(SEARCH("Bandanna",B560)),"Bandanna",IF(ISNUMBER(SEARCH("Polo Resources",B560)),"Polo Resources",IF(ISNUMBER(SEARCH("Allete",B560)),"Allete",IF(ISNUMBER(SEARCH("CLP Holdings",B560)),"CLP Holdings", IF(AND(ISNUMBER(SEARCH("Aspire",B560)),NOT(ISNUMBER(SEARCH("Aspire D",B560)))),"Aspire", IF(ISNUMBER(SEARCH("Marubeni",B560)),"Marubeni",IF(ISNUMBER(SEARCH("China Resources",B560)),"China Resources",IF(ISNUMBER(SEARCH("Walter Energy",B560)),"Walter Energy",IF(ISNUMBER(SEARCH("Coal Energy",B560)),"Coal Energy",IF(ISNUMBER(SEARCH("Indika",B560)),"Indika",IF(ISNUMBER(SEARCH("Arcelor Mittal",B560)),"Arcelor Mittal",IF(ISNUMBER(SEARCH("FirstEnergy",B560)),"FirstEnergy",IF(ISNUMBER(SEARCH("Black Hills",B560)),"Black Hills",IF(ISNUMBER(SEARCH("Wescoal",B560)),"Wescoal",IF(ISNUMBER(SEARCH("Grupo Mexico",B560)),"Grupo Mexico",IF(and(or(B560="ARM", ISNUMBER(SEARCH("ARM ",B560))),NOT(ISNUMBER(SEARCH("?ARM",B560)))), "ARM",IF(ISNUMBER(SEARCH("Shanxi Coal",B560)),"Shanxi Coal",IF(ISNUMBER(SEARCH("Capital Power",B560)),"Capital Power",IF(ISNUMBER(SEARCH("PTT",B560)),"PTT",IF(ISNUMBER(SEARCH("Shanxi Lanhua Sci-Tech",B560)),"Shanxi Lanhua Sci-Tech",IF(ISNUMBER(SEARCH("Fortune",B560)),"Fortune",IF(ISNUMBER(SEARCH("Cardero",B560)),"Cardero",IF(ISNUMBER(SEARCH("Zhengzhou  Coal",B560)),"Zhengzhou Coal",IF(ISNUMBER(SEARCH("SAIL",B560)),"SAIL",IF(ISNUMBER(SEARCH("JSPL",B560)),"JSPL",IF(ISNUMBER(SEARCH("Shougang Fushan",B560)),"Shougang Fushan",IF(ISNUMBER(SEARCH("Jingyuan",B560)),"Jingyuan",IF(ISNUMBER(SEARCH("Stanmore",B560)),"Stanmore",IF(ISNUMBER(SEARCH("Prophecy Coal",B560)),"Prophecy Coal",IF(ISNUMBER(SEARCH("Cliffs Natural Resources",B560)),"Cliffs Natural Resources",IF(ISNUMBER(SEARCH("James River",B560)),"James River",IF(ISNUMBER(SEARCH("CESC",B560)),"CESC",IF(ISNUMBER(SEARCH("Alcoa",B560)),"Alcoa","0"))))))))))))))))))))))))))))))))))))))))))))))))))))))))))))))))))))))))))))))))))))))))))))))))))))
</f>
        <v>Mitsui &amp; Co</v>
      </c>
      <c r="F560" s="17" t="str">
        <f t="shared" ref="F560:F961" si="6">IF(OR(NOT(D560="0"),NOT(E560="0")),B560,D560)</f>
        <v>MITSUI &amp; CO LTD NPV</v>
      </c>
      <c r="G560" s="18">
        <f t="shared" ref="G560:G961" si="7">IF(F560="0",F560,H560)</f>
        <v>3551455.09</v>
      </c>
      <c r="H560" s="19">
        <v>3551455.09</v>
      </c>
      <c r="I560" s="20"/>
    </row>
    <row r="561">
      <c r="A561" s="2" t="s">
        <v>23</v>
      </c>
      <c r="B561" s="7" t="s">
        <v>611</v>
      </c>
      <c r="D561" s="16" t="str">
        <f t="shared" si="1"/>
        <v>0</v>
      </c>
      <c r="E561" s="16" t="str">
        <f t="shared" si="5"/>
        <v>0</v>
      </c>
      <c r="F561" s="17" t="str">
        <f t="shared" si="6"/>
        <v>0</v>
      </c>
      <c r="G561" s="18" t="str">
        <f t="shared" si="7"/>
        <v>0</v>
      </c>
      <c r="H561" s="19">
        <v>1718594.53</v>
      </c>
      <c r="I561" s="20"/>
    </row>
    <row r="562">
      <c r="A562" s="2" t="s">
        <v>23</v>
      </c>
      <c r="B562" s="7" t="s">
        <v>612</v>
      </c>
      <c r="D562" s="16" t="str">
        <f t="shared" si="1"/>
        <v>0</v>
      </c>
      <c r="E562" s="16" t="str">
        <f t="shared" si="5"/>
        <v>0</v>
      </c>
      <c r="F562" s="17" t="str">
        <f t="shared" si="6"/>
        <v>0</v>
      </c>
      <c r="G562" s="18" t="str">
        <f t="shared" si="7"/>
        <v>0</v>
      </c>
      <c r="H562" s="19">
        <v>4508167.56</v>
      </c>
      <c r="I562" s="20"/>
    </row>
    <row r="563">
      <c r="A563" s="2" t="s">
        <v>23</v>
      </c>
      <c r="B563" s="7" t="s">
        <v>613</v>
      </c>
      <c r="D563" s="16" t="str">
        <f t="shared" si="1"/>
        <v>0</v>
      </c>
      <c r="E563" s="16" t="str">
        <f t="shared" si="5"/>
        <v>0</v>
      </c>
      <c r="F563" s="17" t="str">
        <f t="shared" si="6"/>
        <v>0</v>
      </c>
      <c r="G563" s="18" t="str">
        <f t="shared" si="7"/>
        <v>0</v>
      </c>
      <c r="H563" s="19">
        <v>3972029.87</v>
      </c>
      <c r="I563" s="20"/>
    </row>
    <row r="564">
      <c r="A564" s="2" t="s">
        <v>23</v>
      </c>
      <c r="B564" s="7" t="s">
        <v>614</v>
      </c>
      <c r="D564" s="16" t="str">
        <f t="shared" si="1"/>
        <v>0</v>
      </c>
      <c r="E564" s="16" t="str">
        <f t="shared" si="5"/>
        <v>0</v>
      </c>
      <c r="F564" s="17" t="str">
        <f t="shared" si="6"/>
        <v>0</v>
      </c>
      <c r="G564" s="18" t="str">
        <f t="shared" si="7"/>
        <v>0</v>
      </c>
      <c r="H564" s="19">
        <v>3273113.8</v>
      </c>
      <c r="I564" s="20"/>
    </row>
    <row r="565">
      <c r="A565" s="2" t="s">
        <v>23</v>
      </c>
      <c r="B565" s="7" t="s">
        <v>615</v>
      </c>
      <c r="D565" s="16" t="str">
        <f t="shared" si="1"/>
        <v>0</v>
      </c>
      <c r="E565" s="16" t="str">
        <f t="shared" si="5"/>
        <v>0</v>
      </c>
      <c r="F565" s="17" t="str">
        <f t="shared" si="6"/>
        <v>0</v>
      </c>
      <c r="G565" s="18" t="str">
        <f t="shared" si="7"/>
        <v>0</v>
      </c>
      <c r="H565" s="19">
        <v>4666554.02</v>
      </c>
      <c r="I565" s="20"/>
    </row>
    <row r="566">
      <c r="A566" s="2" t="s">
        <v>23</v>
      </c>
      <c r="B566" s="7" t="s">
        <v>616</v>
      </c>
      <c r="D566" s="16" t="str">
        <f t="shared" si="1"/>
        <v>0</v>
      </c>
      <c r="E566" s="16" t="str">
        <f t="shared" si="5"/>
        <v>0</v>
      </c>
      <c r="F566" s="17" t="str">
        <f t="shared" si="6"/>
        <v>0</v>
      </c>
      <c r="G566" s="18" t="str">
        <f t="shared" si="7"/>
        <v>0</v>
      </c>
      <c r="H566" s="19">
        <v>3999462.92</v>
      </c>
      <c r="I566" s="20"/>
    </row>
    <row r="567">
      <c r="A567" s="2" t="s">
        <v>23</v>
      </c>
      <c r="B567" s="7" t="s">
        <v>617</v>
      </c>
      <c r="D567" s="16" t="str">
        <f t="shared" si="1"/>
        <v>0</v>
      </c>
      <c r="E567" s="16" t="str">
        <f t="shared" si="5"/>
        <v>0</v>
      </c>
      <c r="F567" s="17" t="str">
        <f t="shared" si="6"/>
        <v>0</v>
      </c>
      <c r="G567" s="18" t="str">
        <f t="shared" si="7"/>
        <v>0</v>
      </c>
      <c r="H567" s="19">
        <v>207839.71</v>
      </c>
      <c r="I567" s="20"/>
    </row>
    <row r="568">
      <c r="A568" s="2" t="s">
        <v>23</v>
      </c>
      <c r="B568" s="7" t="s">
        <v>618</v>
      </c>
      <c r="D568" s="16" t="str">
        <f t="shared" si="1"/>
        <v>0</v>
      </c>
      <c r="E568" s="16" t="str">
        <f t="shared" si="5"/>
        <v>0</v>
      </c>
      <c r="F568" s="17" t="str">
        <f t="shared" si="6"/>
        <v>0</v>
      </c>
      <c r="G568" s="18" t="str">
        <f t="shared" si="7"/>
        <v>0</v>
      </c>
      <c r="H568" s="19">
        <v>3666073.62</v>
      </c>
      <c r="I568" s="20"/>
    </row>
    <row r="569">
      <c r="A569" s="2" t="s">
        <v>23</v>
      </c>
      <c r="B569" s="7" t="s">
        <v>619</v>
      </c>
      <c r="D569" s="16" t="str">
        <f t="shared" si="1"/>
        <v>0</v>
      </c>
      <c r="E569" s="16" t="str">
        <f t="shared" si="5"/>
        <v>0</v>
      </c>
      <c r="F569" s="17" t="str">
        <f t="shared" si="6"/>
        <v>0</v>
      </c>
      <c r="G569" s="18" t="str">
        <f t="shared" si="7"/>
        <v>0</v>
      </c>
      <c r="H569" s="19">
        <v>2043738.55</v>
      </c>
      <c r="I569" s="20"/>
    </row>
    <row r="570">
      <c r="A570" s="2" t="s">
        <v>23</v>
      </c>
      <c r="B570" s="7" t="s">
        <v>620</v>
      </c>
      <c r="D570" s="16" t="str">
        <f t="shared" si="1"/>
        <v>0</v>
      </c>
      <c r="E570" s="16" t="str">
        <f t="shared" si="5"/>
        <v>0</v>
      </c>
      <c r="F570" s="17" t="str">
        <f t="shared" si="6"/>
        <v>0</v>
      </c>
      <c r="G570" s="18" t="str">
        <f t="shared" si="7"/>
        <v>0</v>
      </c>
      <c r="H570" s="19">
        <v>1769239.61</v>
      </c>
      <c r="I570" s="20"/>
    </row>
    <row r="571">
      <c r="A571" s="2" t="s">
        <v>23</v>
      </c>
      <c r="B571" s="7" t="s">
        <v>621</v>
      </c>
      <c r="D571" s="16" t="str">
        <f t="shared" si="1"/>
        <v>0</v>
      </c>
      <c r="E571" s="16" t="str">
        <f t="shared" si="5"/>
        <v>0</v>
      </c>
      <c r="F571" s="17" t="str">
        <f t="shared" si="6"/>
        <v>0</v>
      </c>
      <c r="G571" s="18" t="str">
        <f t="shared" si="7"/>
        <v>0</v>
      </c>
      <c r="H571" s="19">
        <v>4413813.67</v>
      </c>
      <c r="I571" s="20"/>
    </row>
    <row r="572">
      <c r="A572" s="2" t="s">
        <v>23</v>
      </c>
      <c r="B572" s="7" t="s">
        <v>622</v>
      </c>
      <c r="D572" s="16" t="str">
        <f t="shared" si="1"/>
        <v>0</v>
      </c>
      <c r="E572" s="16" t="str">
        <f t="shared" si="5"/>
        <v>0</v>
      </c>
      <c r="F572" s="17" t="str">
        <f t="shared" si="6"/>
        <v>0</v>
      </c>
      <c r="G572" s="18" t="str">
        <f t="shared" si="7"/>
        <v>0</v>
      </c>
      <c r="H572" s="19">
        <v>1562409.48</v>
      </c>
      <c r="I572" s="20"/>
    </row>
    <row r="573">
      <c r="A573" s="2" t="s">
        <v>23</v>
      </c>
      <c r="B573" s="7" t="s">
        <v>623</v>
      </c>
      <c r="D573" s="16" t="str">
        <f t="shared" si="1"/>
        <v>0</v>
      </c>
      <c r="E573" s="16" t="str">
        <f t="shared" si="5"/>
        <v>0</v>
      </c>
      <c r="F573" s="17" t="str">
        <f t="shared" si="6"/>
        <v>0</v>
      </c>
      <c r="G573" s="18" t="str">
        <f t="shared" si="7"/>
        <v>0</v>
      </c>
      <c r="H573" s="19">
        <v>3429885.34</v>
      </c>
      <c r="I573" s="20"/>
    </row>
    <row r="574">
      <c r="A574" s="2" t="s">
        <v>23</v>
      </c>
      <c r="B574" s="7" t="s">
        <v>624</v>
      </c>
      <c r="D574" s="16" t="str">
        <f t="shared" si="1"/>
        <v>0</v>
      </c>
      <c r="E574" s="16" t="str">
        <f t="shared" si="5"/>
        <v>0</v>
      </c>
      <c r="F574" s="17" t="str">
        <f t="shared" si="6"/>
        <v>0</v>
      </c>
      <c r="G574" s="18" t="str">
        <f t="shared" si="7"/>
        <v>0</v>
      </c>
      <c r="H574" s="19">
        <v>2290199.57</v>
      </c>
      <c r="I574" s="20"/>
    </row>
    <row r="575">
      <c r="A575" s="2" t="s">
        <v>23</v>
      </c>
      <c r="B575" s="7" t="s">
        <v>625</v>
      </c>
      <c r="D575" s="16" t="str">
        <f t="shared" si="1"/>
        <v>0</v>
      </c>
      <c r="E575" s="16" t="str">
        <f t="shared" si="5"/>
        <v>0</v>
      </c>
      <c r="F575" s="17" t="str">
        <f t="shared" si="6"/>
        <v>0</v>
      </c>
      <c r="G575" s="18" t="str">
        <f t="shared" si="7"/>
        <v>0</v>
      </c>
      <c r="H575" s="19">
        <v>921463.75</v>
      </c>
      <c r="I575" s="20"/>
    </row>
    <row r="576">
      <c r="A576" s="2" t="s">
        <v>23</v>
      </c>
      <c r="B576" s="7" t="s">
        <v>626</v>
      </c>
      <c r="D576" s="16" t="str">
        <f t="shared" si="1"/>
        <v>0</v>
      </c>
      <c r="E576" s="16" t="str">
        <f t="shared" si="5"/>
        <v>0</v>
      </c>
      <c r="F576" s="17" t="str">
        <f t="shared" si="6"/>
        <v>0</v>
      </c>
      <c r="G576" s="18" t="str">
        <f t="shared" si="7"/>
        <v>0</v>
      </c>
      <c r="H576" s="19">
        <v>3702545.89</v>
      </c>
      <c r="I576" s="20"/>
    </row>
    <row r="577">
      <c r="A577" s="2" t="s">
        <v>23</v>
      </c>
      <c r="B577" s="7" t="s">
        <v>627</v>
      </c>
      <c r="D577" s="16" t="str">
        <f t="shared" si="1"/>
        <v>0</v>
      </c>
      <c r="E577" s="16" t="str">
        <f t="shared" si="5"/>
        <v>0</v>
      </c>
      <c r="F577" s="17" t="str">
        <f t="shared" si="6"/>
        <v>0</v>
      </c>
      <c r="G577" s="18" t="str">
        <f t="shared" si="7"/>
        <v>0</v>
      </c>
      <c r="H577" s="19">
        <v>1114758.14</v>
      </c>
      <c r="I577" s="20"/>
    </row>
    <row r="578">
      <c r="A578" s="2" t="s">
        <v>23</v>
      </c>
      <c r="B578" s="7" t="s">
        <v>628</v>
      </c>
      <c r="D578" s="16" t="str">
        <f t="shared" si="1"/>
        <v>0</v>
      </c>
      <c r="E578" s="16" t="str">
        <f t="shared" si="5"/>
        <v>0</v>
      </c>
      <c r="F578" s="17" t="str">
        <f t="shared" si="6"/>
        <v>0</v>
      </c>
      <c r="G578" s="18" t="str">
        <f t="shared" si="7"/>
        <v>0</v>
      </c>
      <c r="H578" s="19">
        <v>2383456.65</v>
      </c>
      <c r="I578" s="20"/>
    </row>
    <row r="579">
      <c r="A579" s="2" t="s">
        <v>23</v>
      </c>
      <c r="B579" s="7" t="s">
        <v>629</v>
      </c>
      <c r="D579" s="16" t="str">
        <f t="shared" si="1"/>
        <v>0</v>
      </c>
      <c r="E579" s="16" t="str">
        <f t="shared" si="5"/>
        <v>0</v>
      </c>
      <c r="F579" s="17" t="str">
        <f t="shared" si="6"/>
        <v>0</v>
      </c>
      <c r="G579" s="18" t="str">
        <f t="shared" si="7"/>
        <v>0</v>
      </c>
      <c r="H579" s="19">
        <v>3595622.11</v>
      </c>
      <c r="I579" s="20"/>
    </row>
    <row r="580">
      <c r="A580" s="2" t="s">
        <v>23</v>
      </c>
      <c r="B580" s="7" t="s">
        <v>630</v>
      </c>
      <c r="D580" s="16" t="str">
        <f t="shared" si="1"/>
        <v>0</v>
      </c>
      <c r="E580" s="16" t="str">
        <f t="shared" si="5"/>
        <v>0</v>
      </c>
      <c r="F580" s="17" t="str">
        <f t="shared" si="6"/>
        <v>0</v>
      </c>
      <c r="G580" s="18" t="str">
        <f t="shared" si="7"/>
        <v>0</v>
      </c>
      <c r="H580" s="19">
        <v>7601825.75</v>
      </c>
      <c r="I580" s="20"/>
    </row>
    <row r="581">
      <c r="A581" s="2" t="s">
        <v>23</v>
      </c>
      <c r="B581" s="7" t="s">
        <v>631</v>
      </c>
      <c r="D581" s="16" t="str">
        <f t="shared" si="1"/>
        <v>0</v>
      </c>
      <c r="E581" s="16" t="str">
        <f t="shared" si="5"/>
        <v>0</v>
      </c>
      <c r="F581" s="17" t="str">
        <f t="shared" si="6"/>
        <v>0</v>
      </c>
      <c r="G581" s="18" t="str">
        <f t="shared" si="7"/>
        <v>0</v>
      </c>
      <c r="H581" s="19">
        <v>4745077.2</v>
      </c>
      <c r="I581" s="20"/>
    </row>
    <row r="582">
      <c r="A582" s="2" t="s">
        <v>23</v>
      </c>
      <c r="B582" s="7" t="s">
        <v>632</v>
      </c>
      <c r="D582" s="16" t="str">
        <f t="shared" si="1"/>
        <v>0</v>
      </c>
      <c r="E582" s="16" t="str">
        <f t="shared" si="5"/>
        <v>0</v>
      </c>
      <c r="F582" s="17" t="str">
        <f t="shared" si="6"/>
        <v>0</v>
      </c>
      <c r="G582" s="18" t="str">
        <f t="shared" si="7"/>
        <v>0</v>
      </c>
      <c r="H582" s="19">
        <v>4732781.41</v>
      </c>
      <c r="I582" s="20"/>
    </row>
    <row r="583">
      <c r="A583" s="2" t="s">
        <v>23</v>
      </c>
      <c r="B583" s="7" t="s">
        <v>633</v>
      </c>
      <c r="D583" s="16" t="str">
        <f t="shared" si="1"/>
        <v>0</v>
      </c>
      <c r="E583" s="16" t="str">
        <f t="shared" si="5"/>
        <v>0</v>
      </c>
      <c r="F583" s="17" t="str">
        <f t="shared" si="6"/>
        <v>0</v>
      </c>
      <c r="G583" s="18" t="str">
        <f t="shared" si="7"/>
        <v>0</v>
      </c>
      <c r="H583" s="19">
        <v>897579.05</v>
      </c>
      <c r="I583" s="20"/>
    </row>
    <row r="584">
      <c r="A584" s="2" t="s">
        <v>23</v>
      </c>
      <c r="B584" s="7" t="s">
        <v>634</v>
      </c>
      <c r="D584" s="16" t="str">
        <f t="shared" si="1"/>
        <v>0</v>
      </c>
      <c r="E584" s="16" t="str">
        <f t="shared" si="5"/>
        <v>0</v>
      </c>
      <c r="F584" s="17" t="str">
        <f t="shared" si="6"/>
        <v>0</v>
      </c>
      <c r="G584" s="18" t="str">
        <f t="shared" si="7"/>
        <v>0</v>
      </c>
      <c r="H584" s="19">
        <v>252120.0</v>
      </c>
      <c r="I584" s="20"/>
    </row>
    <row r="585">
      <c r="A585" s="2" t="s">
        <v>23</v>
      </c>
      <c r="B585" s="7" t="s">
        <v>635</v>
      </c>
      <c r="D585" s="16" t="str">
        <f t="shared" si="1"/>
        <v>0</v>
      </c>
      <c r="E585" s="16" t="str">
        <f t="shared" si="5"/>
        <v>0</v>
      </c>
      <c r="F585" s="17" t="str">
        <f t="shared" si="6"/>
        <v>0</v>
      </c>
      <c r="G585" s="18" t="str">
        <f t="shared" si="7"/>
        <v>0</v>
      </c>
      <c r="H585" s="19">
        <v>2129491.47</v>
      </c>
      <c r="I585" s="20"/>
    </row>
    <row r="586">
      <c r="A586" s="2" t="s">
        <v>23</v>
      </c>
      <c r="B586" s="7" t="s">
        <v>636</v>
      </c>
      <c r="D586" s="16" t="str">
        <f t="shared" si="1"/>
        <v>0</v>
      </c>
      <c r="E586" s="16" t="str">
        <f t="shared" si="5"/>
        <v>0</v>
      </c>
      <c r="F586" s="17" t="str">
        <f t="shared" si="6"/>
        <v>0</v>
      </c>
      <c r="G586" s="18" t="str">
        <f t="shared" si="7"/>
        <v>0</v>
      </c>
      <c r="H586" s="19">
        <v>104687.5</v>
      </c>
      <c r="I586" s="20"/>
    </row>
    <row r="587">
      <c r="A587" s="2" t="s">
        <v>23</v>
      </c>
      <c r="B587" s="7" t="s">
        <v>637</v>
      </c>
      <c r="D587" s="16" t="str">
        <f t="shared" si="1"/>
        <v>0</v>
      </c>
      <c r="E587" s="16" t="str">
        <f t="shared" si="5"/>
        <v>0</v>
      </c>
      <c r="F587" s="17" t="str">
        <f t="shared" si="6"/>
        <v>0</v>
      </c>
      <c r="G587" s="18" t="str">
        <f t="shared" si="7"/>
        <v>0</v>
      </c>
      <c r="H587" s="19">
        <v>2158038.75</v>
      </c>
      <c r="I587" s="20"/>
    </row>
    <row r="588">
      <c r="A588" s="2" t="s">
        <v>23</v>
      </c>
      <c r="B588" s="7" t="s">
        <v>638</v>
      </c>
      <c r="D588" s="16" t="str">
        <f t="shared" si="1"/>
        <v>0</v>
      </c>
      <c r="E588" s="16" t="str">
        <f t="shared" si="5"/>
        <v>0</v>
      </c>
      <c r="F588" s="17" t="str">
        <f t="shared" si="6"/>
        <v>0</v>
      </c>
      <c r="G588" s="18" t="str">
        <f t="shared" si="7"/>
        <v>0</v>
      </c>
      <c r="H588" s="19">
        <v>1504763.04</v>
      </c>
      <c r="I588" s="20"/>
    </row>
    <row r="589">
      <c r="A589" s="2" t="s">
        <v>23</v>
      </c>
      <c r="B589" s="7" t="s">
        <v>639</v>
      </c>
      <c r="D589" s="16" t="str">
        <f t="shared" si="1"/>
        <v>0</v>
      </c>
      <c r="E589" s="16" t="str">
        <f t="shared" si="5"/>
        <v>0</v>
      </c>
      <c r="F589" s="17" t="str">
        <f t="shared" si="6"/>
        <v>0</v>
      </c>
      <c r="G589" s="18" t="str">
        <f t="shared" si="7"/>
        <v>0</v>
      </c>
      <c r="H589" s="19">
        <v>373500.0</v>
      </c>
      <c r="I589" s="20"/>
    </row>
    <row r="590">
      <c r="A590" s="2" t="s">
        <v>23</v>
      </c>
      <c r="B590" s="7" t="s">
        <v>640</v>
      </c>
      <c r="D590" s="16" t="str">
        <f t="shared" si="1"/>
        <v>0</v>
      </c>
      <c r="E590" s="16" t="str">
        <f t="shared" si="5"/>
        <v>0</v>
      </c>
      <c r="F590" s="17" t="str">
        <f t="shared" si="6"/>
        <v>0</v>
      </c>
      <c r="G590" s="18" t="str">
        <f t="shared" si="7"/>
        <v>0</v>
      </c>
      <c r="H590" s="19">
        <v>1.617668021E7</v>
      </c>
      <c r="I590" s="20"/>
    </row>
    <row r="591">
      <c r="A591" s="2" t="s">
        <v>23</v>
      </c>
      <c r="B591" s="7" t="s">
        <v>641</v>
      </c>
      <c r="D591" s="16" t="str">
        <f t="shared" si="1"/>
        <v>0</v>
      </c>
      <c r="E591" s="16" t="str">
        <f t="shared" si="5"/>
        <v>0</v>
      </c>
      <c r="F591" s="17" t="str">
        <f t="shared" si="6"/>
        <v>0</v>
      </c>
      <c r="G591" s="18" t="str">
        <f t="shared" si="7"/>
        <v>0</v>
      </c>
      <c r="H591" s="19">
        <v>3090757.81</v>
      </c>
      <c r="I591" s="20"/>
    </row>
    <row r="592">
      <c r="A592" s="2" t="s">
        <v>23</v>
      </c>
      <c r="B592" s="7" t="s">
        <v>642</v>
      </c>
      <c r="D592" s="16" t="str">
        <f t="shared" si="1"/>
        <v>0</v>
      </c>
      <c r="E592" s="16" t="str">
        <f t="shared" si="5"/>
        <v>0</v>
      </c>
      <c r="F592" s="17" t="str">
        <f t="shared" si="6"/>
        <v>0</v>
      </c>
      <c r="G592" s="18" t="str">
        <f t="shared" si="7"/>
        <v>0</v>
      </c>
      <c r="H592" s="19">
        <v>1132576.01</v>
      </c>
      <c r="I592" s="20"/>
    </row>
    <row r="593">
      <c r="A593" s="2" t="s">
        <v>23</v>
      </c>
      <c r="B593" s="7" t="s">
        <v>643</v>
      </c>
      <c r="D593" s="16" t="str">
        <f t="shared" si="1"/>
        <v>0</v>
      </c>
      <c r="E593" s="16" t="str">
        <f t="shared" si="5"/>
        <v>0</v>
      </c>
      <c r="F593" s="17" t="str">
        <f t="shared" si="6"/>
        <v>0</v>
      </c>
      <c r="G593" s="18" t="str">
        <f t="shared" si="7"/>
        <v>0</v>
      </c>
      <c r="H593" s="19">
        <v>1002645.38</v>
      </c>
      <c r="I593" s="20"/>
    </row>
    <row r="594">
      <c r="A594" s="2" t="s">
        <v>23</v>
      </c>
      <c r="B594" s="7" t="s">
        <v>644</v>
      </c>
      <c r="D594" s="16" t="str">
        <f t="shared" si="1"/>
        <v>0</v>
      </c>
      <c r="E594" s="16" t="str">
        <f t="shared" si="5"/>
        <v>0</v>
      </c>
      <c r="F594" s="17" t="str">
        <f t="shared" si="6"/>
        <v>0</v>
      </c>
      <c r="G594" s="18" t="str">
        <f t="shared" si="7"/>
        <v>0</v>
      </c>
      <c r="H594" s="19">
        <v>896651.53</v>
      </c>
      <c r="I594" s="20"/>
    </row>
    <row r="595">
      <c r="A595" s="2" t="s">
        <v>23</v>
      </c>
      <c r="B595" s="7" t="s">
        <v>645</v>
      </c>
      <c r="D595" s="16" t="str">
        <f t="shared" si="1"/>
        <v>0</v>
      </c>
      <c r="E595" s="16" t="str">
        <f t="shared" si="5"/>
        <v>0</v>
      </c>
      <c r="F595" s="17" t="str">
        <f t="shared" si="6"/>
        <v>0</v>
      </c>
      <c r="G595" s="18" t="str">
        <f t="shared" si="7"/>
        <v>0</v>
      </c>
      <c r="H595" s="19">
        <v>4712121.14</v>
      </c>
      <c r="I595" s="20"/>
    </row>
    <row r="596">
      <c r="A596" s="2" t="s">
        <v>23</v>
      </c>
      <c r="B596" s="7" t="s">
        <v>646</v>
      </c>
      <c r="D596" s="16" t="str">
        <f t="shared" si="1"/>
        <v>0</v>
      </c>
      <c r="E596" s="16" t="str">
        <f t="shared" si="5"/>
        <v>0</v>
      </c>
      <c r="F596" s="17" t="str">
        <f t="shared" si="6"/>
        <v>0</v>
      </c>
      <c r="G596" s="18" t="str">
        <f t="shared" si="7"/>
        <v>0</v>
      </c>
      <c r="H596" s="19">
        <v>457320.15</v>
      </c>
      <c r="I596" s="20"/>
    </row>
    <row r="597">
      <c r="A597" s="2" t="s">
        <v>23</v>
      </c>
      <c r="B597" s="7" t="s">
        <v>647</v>
      </c>
      <c r="D597" s="16" t="str">
        <f t="shared" si="1"/>
        <v>0</v>
      </c>
      <c r="E597" s="16" t="str">
        <f t="shared" si="5"/>
        <v>0</v>
      </c>
      <c r="F597" s="17" t="str">
        <f t="shared" si="6"/>
        <v>0</v>
      </c>
      <c r="G597" s="18" t="str">
        <f t="shared" si="7"/>
        <v>0</v>
      </c>
      <c r="H597" s="19">
        <v>4570058.48</v>
      </c>
      <c r="I597" s="20"/>
    </row>
    <row r="598">
      <c r="A598" s="2" t="s">
        <v>23</v>
      </c>
      <c r="B598" s="7" t="s">
        <v>648</v>
      </c>
      <c r="D598" s="16" t="str">
        <f t="shared" si="1"/>
        <v>0</v>
      </c>
      <c r="E598" s="16" t="str">
        <f t="shared" si="5"/>
        <v>0</v>
      </c>
      <c r="F598" s="17" t="str">
        <f t="shared" si="6"/>
        <v>0</v>
      </c>
      <c r="G598" s="18" t="str">
        <f t="shared" si="7"/>
        <v>0</v>
      </c>
      <c r="H598" s="19">
        <v>3986912.98</v>
      </c>
      <c r="I598" s="20"/>
    </row>
    <row r="599">
      <c r="A599" s="2" t="s">
        <v>23</v>
      </c>
      <c r="B599" s="7" t="s">
        <v>649</v>
      </c>
      <c r="D599" s="16" t="str">
        <f t="shared" si="1"/>
        <v>0</v>
      </c>
      <c r="E599" s="16" t="str">
        <f t="shared" si="5"/>
        <v>0</v>
      </c>
      <c r="F599" s="17" t="str">
        <f t="shared" si="6"/>
        <v>0</v>
      </c>
      <c r="G599" s="18" t="str">
        <f t="shared" si="7"/>
        <v>0</v>
      </c>
      <c r="H599" s="19">
        <v>1890193.05</v>
      </c>
      <c r="I599" s="20"/>
    </row>
    <row r="600">
      <c r="A600" s="2" t="s">
        <v>23</v>
      </c>
      <c r="B600" s="7" t="s">
        <v>650</v>
      </c>
      <c r="D600" s="16" t="str">
        <f t="shared" si="1"/>
        <v>0</v>
      </c>
      <c r="E600" s="16" t="str">
        <f t="shared" si="5"/>
        <v>0</v>
      </c>
      <c r="F600" s="17" t="str">
        <f t="shared" si="6"/>
        <v>0</v>
      </c>
      <c r="G600" s="18" t="str">
        <f t="shared" si="7"/>
        <v>0</v>
      </c>
      <c r="H600" s="19">
        <v>6140587.4</v>
      </c>
      <c r="I600" s="20"/>
    </row>
    <row r="601">
      <c r="A601" s="2" t="s">
        <v>23</v>
      </c>
      <c r="B601" s="7" t="s">
        <v>651</v>
      </c>
      <c r="D601" s="16" t="str">
        <f t="shared" si="1"/>
        <v>0</v>
      </c>
      <c r="E601" s="16" t="str">
        <f t="shared" si="5"/>
        <v>0</v>
      </c>
      <c r="F601" s="17" t="str">
        <f t="shared" si="6"/>
        <v>0</v>
      </c>
      <c r="G601" s="18" t="str">
        <f t="shared" si="7"/>
        <v>0</v>
      </c>
      <c r="H601" s="19">
        <v>4044983.11</v>
      </c>
      <c r="I601" s="20"/>
    </row>
    <row r="602">
      <c r="A602" s="2" t="s">
        <v>23</v>
      </c>
      <c r="B602" s="7" t="s">
        <v>652</v>
      </c>
      <c r="D602" s="16" t="str">
        <f t="shared" si="1"/>
        <v>0</v>
      </c>
      <c r="E602" s="16" t="str">
        <f t="shared" si="5"/>
        <v>0</v>
      </c>
      <c r="F602" s="17" t="str">
        <f t="shared" si="6"/>
        <v>0</v>
      </c>
      <c r="G602" s="18" t="str">
        <f t="shared" si="7"/>
        <v>0</v>
      </c>
      <c r="H602" s="19">
        <v>2865239.82</v>
      </c>
      <c r="I602" s="20"/>
    </row>
    <row r="603">
      <c r="A603" s="2" t="s">
        <v>23</v>
      </c>
      <c r="B603" s="7" t="s">
        <v>653</v>
      </c>
      <c r="D603" s="16" t="str">
        <f t="shared" si="1"/>
        <v>0</v>
      </c>
      <c r="E603" s="16" t="str">
        <f t="shared" si="5"/>
        <v>0</v>
      </c>
      <c r="F603" s="17" t="str">
        <f t="shared" si="6"/>
        <v>0</v>
      </c>
      <c r="G603" s="18" t="str">
        <f t="shared" si="7"/>
        <v>0</v>
      </c>
      <c r="H603" s="19">
        <v>2435979.67</v>
      </c>
      <c r="I603" s="20"/>
    </row>
    <row r="604">
      <c r="A604" s="2" t="s">
        <v>23</v>
      </c>
      <c r="B604" s="7" t="s">
        <v>654</v>
      </c>
      <c r="D604" s="16" t="str">
        <f t="shared" si="1"/>
        <v>0</v>
      </c>
      <c r="E604" s="16" t="str">
        <f t="shared" si="5"/>
        <v>0</v>
      </c>
      <c r="F604" s="17" t="str">
        <f t="shared" si="6"/>
        <v>0</v>
      </c>
      <c r="G604" s="18" t="str">
        <f t="shared" si="7"/>
        <v>0</v>
      </c>
      <c r="H604" s="19">
        <v>426020.03</v>
      </c>
      <c r="I604" s="20"/>
    </row>
    <row r="605">
      <c r="A605" s="2" t="s">
        <v>23</v>
      </c>
      <c r="B605" s="7" t="s">
        <v>655</v>
      </c>
      <c r="D605" s="16" t="str">
        <f t="shared" si="1"/>
        <v>0</v>
      </c>
      <c r="E605" s="16" t="str">
        <f t="shared" si="5"/>
        <v>0</v>
      </c>
      <c r="F605" s="17" t="str">
        <f t="shared" si="6"/>
        <v>0</v>
      </c>
      <c r="G605" s="18" t="str">
        <f t="shared" si="7"/>
        <v>0</v>
      </c>
      <c r="H605" s="19">
        <v>2501103.37</v>
      </c>
      <c r="I605" s="20"/>
    </row>
    <row r="606">
      <c r="A606" s="2" t="s">
        <v>23</v>
      </c>
      <c r="B606" s="7" t="s">
        <v>656</v>
      </c>
      <c r="D606" s="16" t="str">
        <f t="shared" si="1"/>
        <v>0</v>
      </c>
      <c r="E606" s="16" t="str">
        <f t="shared" si="5"/>
        <v>0</v>
      </c>
      <c r="F606" s="17" t="str">
        <f t="shared" si="6"/>
        <v>0</v>
      </c>
      <c r="G606" s="18" t="str">
        <f t="shared" si="7"/>
        <v>0</v>
      </c>
      <c r="H606" s="19">
        <v>3460701.6</v>
      </c>
      <c r="I606" s="20"/>
    </row>
    <row r="607">
      <c r="A607" s="2" t="s">
        <v>23</v>
      </c>
      <c r="B607" s="7" t="s">
        <v>657</v>
      </c>
      <c r="D607" s="16" t="str">
        <f t="shared" si="1"/>
        <v>0</v>
      </c>
      <c r="E607" s="16" t="str">
        <f t="shared" si="5"/>
        <v>0</v>
      </c>
      <c r="F607" s="17" t="str">
        <f t="shared" si="6"/>
        <v>0</v>
      </c>
      <c r="G607" s="18" t="str">
        <f t="shared" si="7"/>
        <v>0</v>
      </c>
      <c r="H607" s="19">
        <v>1828977.5</v>
      </c>
      <c r="I607" s="20"/>
    </row>
    <row r="608">
      <c r="A608" s="2" t="s">
        <v>23</v>
      </c>
      <c r="B608" s="7" t="s">
        <v>658</v>
      </c>
      <c r="D608" s="16" t="str">
        <f t="shared" si="1"/>
        <v>0</v>
      </c>
      <c r="E608" s="16" t="str">
        <f t="shared" si="5"/>
        <v>0</v>
      </c>
      <c r="F608" s="17" t="str">
        <f t="shared" si="6"/>
        <v>0</v>
      </c>
      <c r="G608" s="18" t="str">
        <f t="shared" si="7"/>
        <v>0</v>
      </c>
      <c r="H608" s="19">
        <v>439766.12</v>
      </c>
      <c r="I608" s="20"/>
    </row>
    <row r="609">
      <c r="A609" s="2" t="s">
        <v>23</v>
      </c>
      <c r="B609" s="7" t="s">
        <v>659</v>
      </c>
      <c r="D609" s="16" t="str">
        <f t="shared" si="1"/>
        <v>0</v>
      </c>
      <c r="E609" s="16" t="str">
        <f t="shared" si="5"/>
        <v>0</v>
      </c>
      <c r="F609" s="17" t="str">
        <f t="shared" si="6"/>
        <v>0</v>
      </c>
      <c r="G609" s="18" t="str">
        <f t="shared" si="7"/>
        <v>0</v>
      </c>
      <c r="H609" s="19">
        <v>1035891.6</v>
      </c>
      <c r="I609" s="20"/>
    </row>
    <row r="610">
      <c r="A610" s="2" t="s">
        <v>23</v>
      </c>
      <c r="B610" s="7" t="s">
        <v>660</v>
      </c>
      <c r="D610" s="16" t="str">
        <f t="shared" si="1"/>
        <v>0</v>
      </c>
      <c r="E610" s="16" t="str">
        <f t="shared" si="5"/>
        <v>0</v>
      </c>
      <c r="F610" s="17" t="str">
        <f t="shared" si="6"/>
        <v>0</v>
      </c>
      <c r="G610" s="18" t="str">
        <f t="shared" si="7"/>
        <v>0</v>
      </c>
      <c r="H610" s="19">
        <v>3981915.01</v>
      </c>
      <c r="I610" s="20"/>
    </row>
    <row r="611">
      <c r="A611" s="2" t="s">
        <v>23</v>
      </c>
      <c r="B611" s="7" t="s">
        <v>661</v>
      </c>
      <c r="D611" s="16" t="str">
        <f t="shared" si="1"/>
        <v>0</v>
      </c>
      <c r="E611" s="16" t="str">
        <f t="shared" si="5"/>
        <v>0</v>
      </c>
      <c r="F611" s="17" t="str">
        <f t="shared" si="6"/>
        <v>0</v>
      </c>
      <c r="G611" s="18" t="str">
        <f t="shared" si="7"/>
        <v>0</v>
      </c>
      <c r="H611" s="19">
        <v>886734.0</v>
      </c>
      <c r="I611" s="20"/>
    </row>
    <row r="612">
      <c r="A612" s="2" t="s">
        <v>23</v>
      </c>
      <c r="B612" s="7" t="s">
        <v>662</v>
      </c>
      <c r="D612" s="16" t="str">
        <f t="shared" si="1"/>
        <v>0</v>
      </c>
      <c r="E612" s="16" t="str">
        <f t="shared" si="5"/>
        <v>0</v>
      </c>
      <c r="F612" s="17" t="str">
        <f t="shared" si="6"/>
        <v>0</v>
      </c>
      <c r="G612" s="18" t="str">
        <f t="shared" si="7"/>
        <v>0</v>
      </c>
      <c r="H612" s="19">
        <v>2.76613081E7</v>
      </c>
      <c r="I612" s="20"/>
    </row>
    <row r="613">
      <c r="A613" s="2" t="s">
        <v>23</v>
      </c>
      <c r="B613" s="7" t="s">
        <v>663</v>
      </c>
      <c r="D613" s="16" t="str">
        <f t="shared" si="1"/>
        <v>0</v>
      </c>
      <c r="E613" s="16" t="str">
        <f t="shared" si="5"/>
        <v>0</v>
      </c>
      <c r="F613" s="17" t="str">
        <f t="shared" si="6"/>
        <v>0</v>
      </c>
      <c r="G613" s="18" t="str">
        <f t="shared" si="7"/>
        <v>0</v>
      </c>
      <c r="H613" s="19">
        <v>1.812554596E7</v>
      </c>
      <c r="I613" s="20"/>
    </row>
    <row r="614">
      <c r="A614" s="2" t="s">
        <v>23</v>
      </c>
      <c r="B614" s="7" t="s">
        <v>664</v>
      </c>
      <c r="D614" s="16" t="str">
        <f t="shared" si="1"/>
        <v>0</v>
      </c>
      <c r="E614" s="16" t="str">
        <f t="shared" si="5"/>
        <v>0</v>
      </c>
      <c r="F614" s="17" t="str">
        <f t="shared" si="6"/>
        <v>0</v>
      </c>
      <c r="G614" s="18" t="str">
        <f t="shared" si="7"/>
        <v>0</v>
      </c>
      <c r="H614" s="19">
        <v>2466924.72</v>
      </c>
      <c r="I614" s="20"/>
    </row>
    <row r="615">
      <c r="A615" s="2" t="s">
        <v>23</v>
      </c>
      <c r="B615" s="7" t="s">
        <v>665</v>
      </c>
      <c r="D615" s="16" t="str">
        <f t="shared" si="1"/>
        <v>0</v>
      </c>
      <c r="E615" s="16" t="str">
        <f t="shared" si="5"/>
        <v>0</v>
      </c>
      <c r="F615" s="17" t="str">
        <f t="shared" si="6"/>
        <v>0</v>
      </c>
      <c r="G615" s="18" t="str">
        <f t="shared" si="7"/>
        <v>0</v>
      </c>
      <c r="H615" s="19">
        <v>525285.0</v>
      </c>
      <c r="I615" s="20"/>
    </row>
    <row r="616">
      <c r="A616" s="2" t="s">
        <v>23</v>
      </c>
      <c r="B616" s="7" t="s">
        <v>666</v>
      </c>
      <c r="D616" s="16" t="str">
        <f t="shared" si="1"/>
        <v>0</v>
      </c>
      <c r="E616" s="16" t="str">
        <f t="shared" si="5"/>
        <v>0</v>
      </c>
      <c r="F616" s="17" t="str">
        <f t="shared" si="6"/>
        <v>0</v>
      </c>
      <c r="G616" s="18" t="str">
        <f t="shared" si="7"/>
        <v>0</v>
      </c>
      <c r="H616" s="19">
        <v>262500.0</v>
      </c>
      <c r="I616" s="20"/>
    </row>
    <row r="617">
      <c r="A617" s="2" t="s">
        <v>23</v>
      </c>
      <c r="B617" s="7" t="s">
        <v>667</v>
      </c>
      <c r="D617" s="16" t="str">
        <f t="shared" si="1"/>
        <v>0</v>
      </c>
      <c r="E617" s="16" t="str">
        <f t="shared" si="5"/>
        <v>0</v>
      </c>
      <c r="F617" s="17" t="str">
        <f t="shared" si="6"/>
        <v>0</v>
      </c>
      <c r="G617" s="18" t="str">
        <f t="shared" si="7"/>
        <v>0</v>
      </c>
      <c r="H617" s="19">
        <v>3842200.53</v>
      </c>
      <c r="I617" s="20"/>
    </row>
    <row r="618">
      <c r="A618" s="2" t="s">
        <v>23</v>
      </c>
      <c r="B618" s="7" t="s">
        <v>668</v>
      </c>
      <c r="D618" s="16" t="str">
        <f t="shared" si="1"/>
        <v>0</v>
      </c>
      <c r="E618" s="16" t="str">
        <f t="shared" si="5"/>
        <v>0</v>
      </c>
      <c r="F618" s="17" t="str">
        <f t="shared" si="6"/>
        <v>0</v>
      </c>
      <c r="G618" s="18" t="str">
        <f t="shared" si="7"/>
        <v>0</v>
      </c>
      <c r="H618" s="19">
        <v>4318354.05</v>
      </c>
      <c r="I618" s="20"/>
    </row>
    <row r="619">
      <c r="A619" s="2" t="s">
        <v>23</v>
      </c>
      <c r="B619" s="7" t="s">
        <v>669</v>
      </c>
      <c r="D619" s="16" t="str">
        <f t="shared" si="1"/>
        <v>OMV</v>
      </c>
      <c r="E619" s="16" t="str">
        <f t="shared" si="5"/>
        <v>0</v>
      </c>
      <c r="F619" s="17" t="str">
        <f t="shared" si="6"/>
        <v>OMV AG NPV</v>
      </c>
      <c r="G619" s="18">
        <f t="shared" si="7"/>
        <v>1699096.76</v>
      </c>
      <c r="H619" s="19">
        <v>1699096.76</v>
      </c>
      <c r="I619" s="20"/>
    </row>
    <row r="620">
      <c r="A620" s="2" t="s">
        <v>23</v>
      </c>
      <c r="B620" s="7" t="s">
        <v>670</v>
      </c>
      <c r="D620" s="16" t="str">
        <f t="shared" si="1"/>
        <v>0</v>
      </c>
      <c r="E620" s="16" t="str">
        <f t="shared" si="5"/>
        <v>0</v>
      </c>
      <c r="F620" s="17" t="str">
        <f t="shared" si="6"/>
        <v>0</v>
      </c>
      <c r="G620" s="18" t="str">
        <f t="shared" si="7"/>
        <v>0</v>
      </c>
      <c r="H620" s="19">
        <v>3580866.0</v>
      </c>
      <c r="I620" s="20"/>
    </row>
    <row r="621">
      <c r="A621" s="2" t="s">
        <v>23</v>
      </c>
      <c r="B621" s="7" t="s">
        <v>671</v>
      </c>
      <c r="D621" s="16" t="str">
        <f t="shared" si="1"/>
        <v>0</v>
      </c>
      <c r="E621" s="16" t="str">
        <f t="shared" si="5"/>
        <v>0</v>
      </c>
      <c r="F621" s="17" t="str">
        <f t="shared" si="6"/>
        <v>0</v>
      </c>
      <c r="G621" s="18" t="str">
        <f t="shared" si="7"/>
        <v>0</v>
      </c>
      <c r="H621" s="19">
        <v>1.176956404E7</v>
      </c>
      <c r="I621" s="20"/>
    </row>
    <row r="622">
      <c r="A622" s="2" t="s">
        <v>23</v>
      </c>
      <c r="B622" s="7" t="s">
        <v>672</v>
      </c>
      <c r="D622" s="16" t="str">
        <f t="shared" si="1"/>
        <v>0</v>
      </c>
      <c r="E622" s="16" t="str">
        <f t="shared" si="5"/>
        <v>0</v>
      </c>
      <c r="F622" s="17" t="str">
        <f t="shared" si="6"/>
        <v>0</v>
      </c>
      <c r="G622" s="18" t="str">
        <f t="shared" si="7"/>
        <v>0</v>
      </c>
      <c r="H622" s="19">
        <v>932431.39</v>
      </c>
      <c r="I622" s="20"/>
    </row>
    <row r="623">
      <c r="A623" s="2" t="s">
        <v>23</v>
      </c>
      <c r="B623" s="7" t="s">
        <v>673</v>
      </c>
      <c r="D623" s="16" t="str">
        <f t="shared" si="1"/>
        <v>0</v>
      </c>
      <c r="E623" s="16" t="str">
        <f t="shared" si="5"/>
        <v>0</v>
      </c>
      <c r="F623" s="17" t="str">
        <f t="shared" si="6"/>
        <v>0</v>
      </c>
      <c r="G623" s="18" t="str">
        <f t="shared" si="7"/>
        <v>0</v>
      </c>
      <c r="H623" s="19">
        <v>3719363.85</v>
      </c>
      <c r="I623" s="20"/>
    </row>
    <row r="624">
      <c r="A624" s="2" t="s">
        <v>23</v>
      </c>
      <c r="B624" s="7" t="s">
        <v>674</v>
      </c>
      <c r="D624" s="16" t="str">
        <f t="shared" si="1"/>
        <v>0</v>
      </c>
      <c r="E624" s="16" t="str">
        <f t="shared" si="5"/>
        <v>0</v>
      </c>
      <c r="F624" s="17" t="str">
        <f t="shared" si="6"/>
        <v>0</v>
      </c>
      <c r="G624" s="18" t="str">
        <f t="shared" si="7"/>
        <v>0</v>
      </c>
      <c r="H624" s="19">
        <v>2150713.22</v>
      </c>
      <c r="I624" s="20"/>
    </row>
    <row r="625">
      <c r="A625" s="2" t="s">
        <v>23</v>
      </c>
      <c r="B625" s="7" t="s">
        <v>675</v>
      </c>
      <c r="D625" s="16" t="str">
        <f t="shared" si="1"/>
        <v>0</v>
      </c>
      <c r="E625" s="16" t="str">
        <f t="shared" si="5"/>
        <v>0</v>
      </c>
      <c r="F625" s="17" t="str">
        <f t="shared" si="6"/>
        <v>0</v>
      </c>
      <c r="G625" s="18" t="str">
        <f t="shared" si="7"/>
        <v>0</v>
      </c>
      <c r="H625" s="19">
        <v>724194.45</v>
      </c>
      <c r="I625" s="20"/>
    </row>
    <row r="626">
      <c r="A626" s="2" t="s">
        <v>23</v>
      </c>
      <c r="B626" s="7" t="s">
        <v>676</v>
      </c>
      <c r="D626" s="16" t="str">
        <f t="shared" si="1"/>
        <v>0</v>
      </c>
      <c r="E626" s="16" t="str">
        <f t="shared" si="5"/>
        <v>0</v>
      </c>
      <c r="F626" s="17" t="str">
        <f t="shared" si="6"/>
        <v>0</v>
      </c>
      <c r="G626" s="18" t="str">
        <f t="shared" si="7"/>
        <v>0</v>
      </c>
      <c r="H626" s="19">
        <v>3279584.54</v>
      </c>
      <c r="I626" s="20"/>
    </row>
    <row r="627">
      <c r="A627" s="2" t="s">
        <v>23</v>
      </c>
      <c r="B627" s="7" t="s">
        <v>677</v>
      </c>
      <c r="D627" s="16" t="str">
        <f t="shared" si="1"/>
        <v>0</v>
      </c>
      <c r="E627" s="16" t="str">
        <f t="shared" si="5"/>
        <v>0</v>
      </c>
      <c r="F627" s="17" t="str">
        <f t="shared" si="6"/>
        <v>0</v>
      </c>
      <c r="G627" s="18" t="str">
        <f t="shared" si="7"/>
        <v>0</v>
      </c>
      <c r="H627" s="19">
        <v>1099512.95</v>
      </c>
      <c r="I627" s="20"/>
    </row>
    <row r="628">
      <c r="A628" s="2" t="s">
        <v>23</v>
      </c>
      <c r="B628" s="7" t="s">
        <v>678</v>
      </c>
      <c r="D628" s="16" t="str">
        <f t="shared" si="1"/>
        <v>0</v>
      </c>
      <c r="E628" s="16" t="str">
        <f t="shared" si="5"/>
        <v>0</v>
      </c>
      <c r="F628" s="17" t="str">
        <f t="shared" si="6"/>
        <v>0</v>
      </c>
      <c r="G628" s="18" t="str">
        <f t="shared" si="7"/>
        <v>0</v>
      </c>
      <c r="H628" s="19">
        <v>1349227.25</v>
      </c>
      <c r="I628" s="20"/>
    </row>
    <row r="629">
      <c r="A629" s="2" t="s">
        <v>23</v>
      </c>
      <c r="B629" s="7" t="s">
        <v>679</v>
      </c>
      <c r="D629" s="16" t="str">
        <f t="shared" si="1"/>
        <v>0</v>
      </c>
      <c r="E629" s="16" t="str">
        <f t="shared" si="5"/>
        <v>0</v>
      </c>
      <c r="F629" s="17" t="str">
        <f t="shared" si="6"/>
        <v>0</v>
      </c>
      <c r="G629" s="18" t="str">
        <f t="shared" si="7"/>
        <v>0</v>
      </c>
      <c r="H629" s="19">
        <v>1967400.0</v>
      </c>
      <c r="I629" s="20"/>
    </row>
    <row r="630">
      <c r="A630" s="2" t="s">
        <v>23</v>
      </c>
      <c r="B630" s="7" t="s">
        <v>680</v>
      </c>
      <c r="D630" s="16" t="str">
        <f t="shared" si="1"/>
        <v>0</v>
      </c>
      <c r="E630" s="16" t="str">
        <f t="shared" si="5"/>
        <v>0</v>
      </c>
      <c r="F630" s="17" t="str">
        <f t="shared" si="6"/>
        <v>0</v>
      </c>
      <c r="G630" s="18" t="str">
        <f t="shared" si="7"/>
        <v>0</v>
      </c>
      <c r="H630" s="19">
        <v>1872000.0</v>
      </c>
      <c r="I630" s="20"/>
    </row>
    <row r="631">
      <c r="A631" s="2" t="s">
        <v>23</v>
      </c>
      <c r="B631" s="7" t="s">
        <v>681</v>
      </c>
      <c r="D631" s="16" t="str">
        <f t="shared" si="1"/>
        <v>0</v>
      </c>
      <c r="E631" s="16" t="str">
        <f t="shared" si="5"/>
        <v>0</v>
      </c>
      <c r="F631" s="17" t="str">
        <f t="shared" si="6"/>
        <v>0</v>
      </c>
      <c r="G631" s="18" t="str">
        <f t="shared" si="7"/>
        <v>0</v>
      </c>
      <c r="H631" s="19">
        <v>2782697.26</v>
      </c>
      <c r="I631" s="20"/>
    </row>
    <row r="632">
      <c r="A632" s="2" t="s">
        <v>23</v>
      </c>
      <c r="B632" s="7" t="s">
        <v>682</v>
      </c>
      <c r="D632" s="16" t="str">
        <f t="shared" si="1"/>
        <v>0</v>
      </c>
      <c r="E632" s="16" t="str">
        <f t="shared" si="5"/>
        <v>0</v>
      </c>
      <c r="F632" s="17" t="str">
        <f t="shared" si="6"/>
        <v>0</v>
      </c>
      <c r="G632" s="18" t="str">
        <f t="shared" si="7"/>
        <v>0</v>
      </c>
      <c r="H632" s="19">
        <v>868371.39</v>
      </c>
      <c r="I632" s="20"/>
    </row>
    <row r="633">
      <c r="A633" s="2" t="s">
        <v>23</v>
      </c>
      <c r="B633" s="7" t="s">
        <v>683</v>
      </c>
      <c r="D633" s="16" t="str">
        <f t="shared" si="1"/>
        <v>0</v>
      </c>
      <c r="E633" s="16" t="str">
        <f t="shared" si="5"/>
        <v>0</v>
      </c>
      <c r="F633" s="17" t="str">
        <f t="shared" si="6"/>
        <v>0</v>
      </c>
      <c r="G633" s="18" t="str">
        <f t="shared" si="7"/>
        <v>0</v>
      </c>
      <c r="H633" s="19">
        <v>2896562.52</v>
      </c>
      <c r="I633" s="20"/>
    </row>
    <row r="634">
      <c r="A634" s="2" t="s">
        <v>23</v>
      </c>
      <c r="B634" s="7" t="s">
        <v>684</v>
      </c>
      <c r="D634" s="16" t="str">
        <f t="shared" si="1"/>
        <v>0</v>
      </c>
      <c r="E634" s="16" t="str">
        <f t="shared" si="5"/>
        <v>0</v>
      </c>
      <c r="F634" s="17" t="str">
        <f t="shared" si="6"/>
        <v>0</v>
      </c>
      <c r="G634" s="18" t="str">
        <f t="shared" si="7"/>
        <v>0</v>
      </c>
      <c r="H634" s="19">
        <v>1.099932064E7</v>
      </c>
      <c r="I634" s="20"/>
    </row>
    <row r="635">
      <c r="A635" s="2" t="s">
        <v>23</v>
      </c>
      <c r="B635" s="7" t="s">
        <v>685</v>
      </c>
      <c r="D635" s="16" t="str">
        <f t="shared" si="1"/>
        <v>0</v>
      </c>
      <c r="E635" s="16" t="str">
        <f t="shared" si="5"/>
        <v>0</v>
      </c>
      <c r="F635" s="17" t="str">
        <f t="shared" si="6"/>
        <v>0</v>
      </c>
      <c r="G635" s="18" t="str">
        <f t="shared" si="7"/>
        <v>0</v>
      </c>
      <c r="H635" s="19">
        <v>268286.44</v>
      </c>
      <c r="I635" s="20"/>
    </row>
    <row r="636">
      <c r="A636" s="2" t="s">
        <v>23</v>
      </c>
      <c r="B636" s="7" t="s">
        <v>686</v>
      </c>
      <c r="D636" s="16" t="str">
        <f t="shared" si="1"/>
        <v>0</v>
      </c>
      <c r="E636" s="16" t="str">
        <f t="shared" si="5"/>
        <v>0</v>
      </c>
      <c r="F636" s="17" t="str">
        <f t="shared" si="6"/>
        <v>0</v>
      </c>
      <c r="G636" s="18" t="str">
        <f t="shared" si="7"/>
        <v>0</v>
      </c>
      <c r="H636" s="19">
        <v>3755420.76</v>
      </c>
      <c r="I636" s="20"/>
    </row>
    <row r="637">
      <c r="A637" s="2" t="s">
        <v>23</v>
      </c>
      <c r="B637" s="7" t="s">
        <v>687</v>
      </c>
      <c r="D637" s="16" t="str">
        <f t="shared" si="1"/>
        <v>0</v>
      </c>
      <c r="E637" s="16" t="str">
        <f t="shared" si="5"/>
        <v>0</v>
      </c>
      <c r="F637" s="17" t="str">
        <f t="shared" si="6"/>
        <v>0</v>
      </c>
      <c r="G637" s="18" t="str">
        <f t="shared" si="7"/>
        <v>0</v>
      </c>
      <c r="H637" s="19">
        <v>420927.91</v>
      </c>
      <c r="I637" s="20"/>
    </row>
    <row r="638">
      <c r="A638" s="2" t="s">
        <v>23</v>
      </c>
      <c r="B638" s="7" t="s">
        <v>688</v>
      </c>
      <c r="D638" s="16" t="str">
        <f t="shared" si="1"/>
        <v>0</v>
      </c>
      <c r="E638" s="16" t="str">
        <f t="shared" si="5"/>
        <v>0</v>
      </c>
      <c r="F638" s="17" t="str">
        <f t="shared" si="6"/>
        <v>0</v>
      </c>
      <c r="G638" s="18" t="str">
        <f t="shared" si="7"/>
        <v>0</v>
      </c>
      <c r="H638" s="19">
        <v>281918.23</v>
      </c>
      <c r="I638" s="20"/>
    </row>
    <row r="639">
      <c r="A639" s="2" t="s">
        <v>23</v>
      </c>
      <c r="B639" s="7" t="s">
        <v>689</v>
      </c>
      <c r="D639" s="16" t="str">
        <f t="shared" si="1"/>
        <v>0</v>
      </c>
      <c r="E639" s="16" t="str">
        <f t="shared" si="5"/>
        <v>0</v>
      </c>
      <c r="F639" s="17" t="str">
        <f t="shared" si="6"/>
        <v>0</v>
      </c>
      <c r="G639" s="18" t="str">
        <f t="shared" si="7"/>
        <v>0</v>
      </c>
      <c r="H639" s="19">
        <v>1384113.81</v>
      </c>
      <c r="I639" s="20"/>
    </row>
    <row r="640">
      <c r="A640" s="2" t="s">
        <v>23</v>
      </c>
      <c r="B640" s="7" t="s">
        <v>690</v>
      </c>
      <c r="D640" s="16" t="str">
        <f t="shared" si="1"/>
        <v>0</v>
      </c>
      <c r="E640" s="16" t="str">
        <f t="shared" si="5"/>
        <v>0</v>
      </c>
      <c r="F640" s="17" t="str">
        <f t="shared" si="6"/>
        <v>0</v>
      </c>
      <c r="G640" s="18" t="str">
        <f t="shared" si="7"/>
        <v>0</v>
      </c>
      <c r="H640" s="19">
        <v>1026992.09</v>
      </c>
      <c r="I640" s="20"/>
    </row>
    <row r="641">
      <c r="A641" s="2" t="s">
        <v>23</v>
      </c>
      <c r="B641" s="7" t="s">
        <v>691</v>
      </c>
      <c r="D641" s="16" t="str">
        <f t="shared" si="1"/>
        <v>0</v>
      </c>
      <c r="E641" s="16" t="str">
        <f t="shared" si="5"/>
        <v>0</v>
      </c>
      <c r="F641" s="17" t="str">
        <f t="shared" si="6"/>
        <v>0</v>
      </c>
      <c r="G641" s="18" t="str">
        <f t="shared" si="7"/>
        <v>0</v>
      </c>
      <c r="H641" s="19">
        <v>3243437.76</v>
      </c>
      <c r="I641" s="20"/>
    </row>
    <row r="642">
      <c r="A642" s="2" t="s">
        <v>23</v>
      </c>
      <c r="B642" s="7" t="s">
        <v>692</v>
      </c>
      <c r="D642" s="16" t="str">
        <f t="shared" si="1"/>
        <v>0</v>
      </c>
      <c r="E642" s="16" t="str">
        <f t="shared" si="5"/>
        <v>0</v>
      </c>
      <c r="F642" s="17" t="str">
        <f t="shared" si="6"/>
        <v>0</v>
      </c>
      <c r="G642" s="18" t="str">
        <f t="shared" si="7"/>
        <v>0</v>
      </c>
      <c r="H642" s="19">
        <v>955332.85</v>
      </c>
      <c r="I642" s="20"/>
    </row>
    <row r="643">
      <c r="A643" s="2" t="s">
        <v>23</v>
      </c>
      <c r="B643" s="7" t="s">
        <v>693</v>
      </c>
      <c r="D643" s="16" t="str">
        <f t="shared" si="1"/>
        <v>0</v>
      </c>
      <c r="E643" s="16" t="str">
        <f t="shared" si="5"/>
        <v>0</v>
      </c>
      <c r="F643" s="17" t="str">
        <f t="shared" si="6"/>
        <v>0</v>
      </c>
      <c r="G643" s="18" t="str">
        <f t="shared" si="7"/>
        <v>0</v>
      </c>
      <c r="H643" s="19">
        <v>3348543.09</v>
      </c>
      <c r="I643" s="20"/>
    </row>
    <row r="644">
      <c r="A644" s="2" t="s">
        <v>23</v>
      </c>
      <c r="B644" s="7" t="s">
        <v>694</v>
      </c>
      <c r="D644" s="16" t="str">
        <f t="shared" si="1"/>
        <v>0</v>
      </c>
      <c r="E644" s="16" t="str">
        <f t="shared" si="5"/>
        <v>0</v>
      </c>
      <c r="F644" s="17" t="str">
        <f t="shared" si="6"/>
        <v>0</v>
      </c>
      <c r="G644" s="18" t="str">
        <f t="shared" si="7"/>
        <v>0</v>
      </c>
      <c r="H644" s="19">
        <v>2.268585284E7</v>
      </c>
      <c r="I644" s="20"/>
    </row>
    <row r="645">
      <c r="A645" s="2" t="s">
        <v>23</v>
      </c>
      <c r="B645" s="7" t="s">
        <v>695</v>
      </c>
      <c r="D645" s="16" t="str">
        <f t="shared" si="1"/>
        <v>0</v>
      </c>
      <c r="E645" s="16" t="str">
        <f t="shared" si="5"/>
        <v>0</v>
      </c>
      <c r="F645" s="17" t="str">
        <f t="shared" si="6"/>
        <v>0</v>
      </c>
      <c r="G645" s="18" t="str">
        <f t="shared" si="7"/>
        <v>0</v>
      </c>
      <c r="H645" s="19">
        <v>6512610.48</v>
      </c>
      <c r="I645" s="20"/>
    </row>
    <row r="646">
      <c r="A646" s="2" t="s">
        <v>23</v>
      </c>
      <c r="B646" s="7" t="s">
        <v>696</v>
      </c>
      <c r="D646" s="16" t="str">
        <f t="shared" si="1"/>
        <v>0</v>
      </c>
      <c r="E646" s="16" t="str">
        <f t="shared" si="5"/>
        <v>0</v>
      </c>
      <c r="F646" s="17" t="str">
        <f t="shared" si="6"/>
        <v>0</v>
      </c>
      <c r="G646" s="18" t="str">
        <f t="shared" si="7"/>
        <v>0</v>
      </c>
      <c r="H646" s="19">
        <v>472680.0</v>
      </c>
      <c r="I646" s="20"/>
    </row>
    <row r="647">
      <c r="A647" s="2" t="s">
        <v>23</v>
      </c>
      <c r="B647" s="7" t="s">
        <v>697</v>
      </c>
      <c r="D647" s="16" t="str">
        <f t="shared" si="1"/>
        <v>0</v>
      </c>
      <c r="E647" s="16" t="str">
        <f t="shared" si="5"/>
        <v>0</v>
      </c>
      <c r="F647" s="17" t="str">
        <f t="shared" si="6"/>
        <v>0</v>
      </c>
      <c r="G647" s="18" t="str">
        <f t="shared" si="7"/>
        <v>0</v>
      </c>
      <c r="H647" s="19">
        <v>4436186.14</v>
      </c>
      <c r="I647" s="20"/>
    </row>
    <row r="648">
      <c r="A648" s="2" t="s">
        <v>23</v>
      </c>
      <c r="B648" s="7" t="s">
        <v>698</v>
      </c>
      <c r="D648" s="16" t="str">
        <f t="shared" si="1"/>
        <v>0</v>
      </c>
      <c r="E648" s="16" t="str">
        <f t="shared" si="5"/>
        <v>0</v>
      </c>
      <c r="F648" s="17" t="str">
        <f t="shared" si="6"/>
        <v>0</v>
      </c>
      <c r="G648" s="18" t="str">
        <f t="shared" si="7"/>
        <v>0</v>
      </c>
      <c r="H648" s="19">
        <v>3707473.61</v>
      </c>
      <c r="I648" s="20"/>
    </row>
    <row r="649">
      <c r="A649" s="2" t="s">
        <v>23</v>
      </c>
      <c r="B649" s="7" t="s">
        <v>699</v>
      </c>
      <c r="D649" s="16" t="str">
        <f t="shared" si="1"/>
        <v>0</v>
      </c>
      <c r="E649" s="16" t="str">
        <f t="shared" si="5"/>
        <v>0</v>
      </c>
      <c r="F649" s="17" t="str">
        <f t="shared" si="6"/>
        <v>0</v>
      </c>
      <c r="G649" s="18" t="str">
        <f t="shared" si="7"/>
        <v>0</v>
      </c>
      <c r="H649" s="19">
        <v>3869501.01</v>
      </c>
      <c r="I649" s="20"/>
    </row>
    <row r="650">
      <c r="A650" s="2" t="s">
        <v>23</v>
      </c>
      <c r="B650" s="7" t="s">
        <v>700</v>
      </c>
      <c r="D650" s="16" t="str">
        <f t="shared" si="1"/>
        <v>0</v>
      </c>
      <c r="E650" s="16" t="str">
        <f t="shared" si="5"/>
        <v>0</v>
      </c>
      <c r="F650" s="17" t="str">
        <f t="shared" si="6"/>
        <v>0</v>
      </c>
      <c r="G650" s="18" t="str">
        <f t="shared" si="7"/>
        <v>0</v>
      </c>
      <c r="H650" s="19">
        <v>8443486.56</v>
      </c>
      <c r="I650" s="20"/>
    </row>
    <row r="651">
      <c r="A651" s="2" t="s">
        <v>23</v>
      </c>
      <c r="B651" s="7" t="s">
        <v>701</v>
      </c>
      <c r="D651" s="16" t="str">
        <f t="shared" si="1"/>
        <v>0</v>
      </c>
      <c r="E651" s="16" t="str">
        <f t="shared" si="5"/>
        <v>0</v>
      </c>
      <c r="F651" s="17" t="str">
        <f t="shared" si="6"/>
        <v>0</v>
      </c>
      <c r="G651" s="18" t="str">
        <f t="shared" si="7"/>
        <v>0</v>
      </c>
      <c r="H651" s="19">
        <v>248749.38</v>
      </c>
      <c r="I651" s="20"/>
    </row>
    <row r="652">
      <c r="A652" s="2" t="s">
        <v>23</v>
      </c>
      <c r="B652" s="7" t="s">
        <v>702</v>
      </c>
      <c r="D652" s="16" t="str">
        <f t="shared" si="1"/>
        <v>0</v>
      </c>
      <c r="E652" s="16" t="str">
        <f t="shared" si="5"/>
        <v>0</v>
      </c>
      <c r="F652" s="17" t="str">
        <f t="shared" si="6"/>
        <v>0</v>
      </c>
      <c r="G652" s="18" t="str">
        <f t="shared" si="7"/>
        <v>0</v>
      </c>
      <c r="H652" s="19">
        <v>1190272.97</v>
      </c>
      <c r="I652" s="20"/>
    </row>
    <row r="653">
      <c r="A653" s="2" t="s">
        <v>23</v>
      </c>
      <c r="B653" s="7" t="s">
        <v>703</v>
      </c>
      <c r="D653" s="16" t="str">
        <f t="shared" si="1"/>
        <v>0</v>
      </c>
      <c r="E653" s="16" t="str">
        <f t="shared" si="5"/>
        <v>0</v>
      </c>
      <c r="F653" s="17" t="str">
        <f t="shared" si="6"/>
        <v>0</v>
      </c>
      <c r="G653" s="18" t="str">
        <f t="shared" si="7"/>
        <v>0</v>
      </c>
      <c r="H653" s="19">
        <v>4729592.11</v>
      </c>
      <c r="I653" s="20"/>
    </row>
    <row r="654">
      <c r="A654" s="2" t="s">
        <v>23</v>
      </c>
      <c r="B654" s="7" t="s">
        <v>704</v>
      </c>
      <c r="D654" s="16" t="str">
        <f t="shared" si="1"/>
        <v>0</v>
      </c>
      <c r="E654" s="16" t="str">
        <f t="shared" si="5"/>
        <v>0</v>
      </c>
      <c r="F654" s="17" t="str">
        <f t="shared" si="6"/>
        <v>0</v>
      </c>
      <c r="G654" s="18" t="str">
        <f t="shared" si="7"/>
        <v>0</v>
      </c>
      <c r="H654" s="19">
        <v>3914830.46</v>
      </c>
      <c r="I654" s="20"/>
    </row>
    <row r="655">
      <c r="A655" s="2" t="s">
        <v>23</v>
      </c>
      <c r="B655" s="7" t="s">
        <v>705</v>
      </c>
      <c r="D655" s="16" t="str">
        <f t="shared" si="1"/>
        <v>0</v>
      </c>
      <c r="E655" s="16" t="str">
        <f t="shared" si="5"/>
        <v>0</v>
      </c>
      <c r="F655" s="17" t="str">
        <f t="shared" si="6"/>
        <v>0</v>
      </c>
      <c r="G655" s="18" t="str">
        <f t="shared" si="7"/>
        <v>0</v>
      </c>
      <c r="H655" s="19">
        <v>4556389.43</v>
      </c>
      <c r="I655" s="20"/>
    </row>
    <row r="656">
      <c r="A656" s="2" t="s">
        <v>23</v>
      </c>
      <c r="B656" s="7" t="s">
        <v>706</v>
      </c>
      <c r="D656" s="16" t="str">
        <f t="shared" si="1"/>
        <v>0</v>
      </c>
      <c r="E656" s="16" t="str">
        <f t="shared" si="5"/>
        <v>0</v>
      </c>
      <c r="F656" s="17" t="str">
        <f t="shared" si="6"/>
        <v>0</v>
      </c>
      <c r="G656" s="18" t="str">
        <f t="shared" si="7"/>
        <v>0</v>
      </c>
      <c r="H656" s="19">
        <v>176498.8</v>
      </c>
      <c r="I656" s="20"/>
    </row>
    <row r="657">
      <c r="A657" s="2" t="s">
        <v>23</v>
      </c>
      <c r="B657" s="7" t="s">
        <v>707</v>
      </c>
      <c r="D657" s="16" t="str">
        <f t="shared" si="1"/>
        <v>0</v>
      </c>
      <c r="E657" s="16" t="str">
        <f t="shared" si="5"/>
        <v>0</v>
      </c>
      <c r="F657" s="17" t="str">
        <f t="shared" si="6"/>
        <v>0</v>
      </c>
      <c r="G657" s="18" t="str">
        <f t="shared" si="7"/>
        <v>0</v>
      </c>
      <c r="H657" s="19">
        <v>4524023.12</v>
      </c>
      <c r="I657" s="20"/>
    </row>
    <row r="658">
      <c r="A658" s="2" t="s">
        <v>23</v>
      </c>
      <c r="B658" s="7" t="s">
        <v>708</v>
      </c>
      <c r="D658" s="16" t="str">
        <f t="shared" si="1"/>
        <v>0</v>
      </c>
      <c r="E658" s="16" t="str">
        <f t="shared" si="5"/>
        <v>0</v>
      </c>
      <c r="F658" s="17" t="str">
        <f t="shared" si="6"/>
        <v>0</v>
      </c>
      <c r="G658" s="18" t="str">
        <f t="shared" si="7"/>
        <v>0</v>
      </c>
      <c r="H658" s="19">
        <v>3383259.88</v>
      </c>
      <c r="I658" s="20"/>
    </row>
    <row r="659">
      <c r="A659" s="2" t="s">
        <v>23</v>
      </c>
      <c r="B659" s="7" t="s">
        <v>709</v>
      </c>
      <c r="D659" s="16" t="str">
        <f t="shared" si="1"/>
        <v>0</v>
      </c>
      <c r="E659" s="16" t="str">
        <f t="shared" si="5"/>
        <v>0</v>
      </c>
      <c r="F659" s="17" t="str">
        <f t="shared" si="6"/>
        <v>0</v>
      </c>
      <c r="G659" s="18" t="str">
        <f t="shared" si="7"/>
        <v>0</v>
      </c>
      <c r="H659" s="19">
        <v>3751901.24</v>
      </c>
      <c r="I659" s="20"/>
    </row>
    <row r="660">
      <c r="A660" s="2" t="s">
        <v>23</v>
      </c>
      <c r="B660" s="7" t="s">
        <v>710</v>
      </c>
      <c r="D660" s="16" t="str">
        <f t="shared" si="1"/>
        <v>0</v>
      </c>
      <c r="E660" s="16" t="str">
        <f t="shared" si="5"/>
        <v>0</v>
      </c>
      <c r="F660" s="17" t="str">
        <f t="shared" si="6"/>
        <v>0</v>
      </c>
      <c r="G660" s="18" t="str">
        <f t="shared" si="7"/>
        <v>0</v>
      </c>
      <c r="H660" s="19">
        <v>4077806.44</v>
      </c>
      <c r="I660" s="20"/>
    </row>
    <row r="661">
      <c r="A661" s="2" t="s">
        <v>23</v>
      </c>
      <c r="B661" s="7" t="s">
        <v>711</v>
      </c>
      <c r="D661" s="16" t="str">
        <f t="shared" si="1"/>
        <v>0</v>
      </c>
      <c r="E661" s="16" t="str">
        <f t="shared" si="5"/>
        <v>0</v>
      </c>
      <c r="F661" s="17" t="str">
        <f t="shared" si="6"/>
        <v>0</v>
      </c>
      <c r="G661" s="18" t="str">
        <f t="shared" si="7"/>
        <v>0</v>
      </c>
      <c r="H661" s="19">
        <v>1000692.0</v>
      </c>
      <c r="I661" s="20"/>
    </row>
    <row r="662">
      <c r="A662" s="2" t="s">
        <v>23</v>
      </c>
      <c r="B662" s="7" t="s">
        <v>712</v>
      </c>
      <c r="D662" s="16" t="str">
        <f t="shared" si="1"/>
        <v>0</v>
      </c>
      <c r="E662" s="16" t="str">
        <f t="shared" si="5"/>
        <v>0</v>
      </c>
      <c r="F662" s="17" t="str">
        <f t="shared" si="6"/>
        <v>0</v>
      </c>
      <c r="G662" s="18" t="str">
        <f t="shared" si="7"/>
        <v>0</v>
      </c>
      <c r="H662" s="19">
        <v>1294321.6</v>
      </c>
      <c r="I662" s="20"/>
    </row>
    <row r="663">
      <c r="A663" s="2" t="s">
        <v>23</v>
      </c>
      <c r="B663" s="7" t="s">
        <v>713</v>
      </c>
      <c r="D663" s="16" t="str">
        <f t="shared" si="1"/>
        <v>0</v>
      </c>
      <c r="E663" s="16" t="str">
        <f t="shared" si="5"/>
        <v>0</v>
      </c>
      <c r="F663" s="17" t="str">
        <f t="shared" si="6"/>
        <v>0</v>
      </c>
      <c r="G663" s="18" t="str">
        <f t="shared" si="7"/>
        <v>0</v>
      </c>
      <c r="H663" s="19">
        <v>428275.77</v>
      </c>
      <c r="I663" s="20"/>
    </row>
    <row r="664">
      <c r="A664" s="2" t="s">
        <v>23</v>
      </c>
      <c r="B664" s="7" t="s">
        <v>714</v>
      </c>
      <c r="D664" s="16" t="str">
        <f t="shared" si="1"/>
        <v>0</v>
      </c>
      <c r="E664" s="16" t="str">
        <f t="shared" si="5"/>
        <v>0</v>
      </c>
      <c r="F664" s="17" t="str">
        <f t="shared" si="6"/>
        <v>0</v>
      </c>
      <c r="G664" s="18" t="str">
        <f t="shared" si="7"/>
        <v>0</v>
      </c>
      <c r="H664" s="19">
        <v>7547029.55</v>
      </c>
      <c r="I664" s="20"/>
    </row>
    <row r="665">
      <c r="A665" s="2" t="s">
        <v>23</v>
      </c>
      <c r="B665" s="7" t="s">
        <v>715</v>
      </c>
      <c r="D665" s="16" t="str">
        <f t="shared" si="1"/>
        <v>0</v>
      </c>
      <c r="E665" s="16" t="str">
        <f t="shared" si="5"/>
        <v>0</v>
      </c>
      <c r="F665" s="17" t="str">
        <f t="shared" si="6"/>
        <v>0</v>
      </c>
      <c r="G665" s="18" t="str">
        <f t="shared" si="7"/>
        <v>0</v>
      </c>
      <c r="H665" s="19">
        <v>351854.03</v>
      </c>
      <c r="I665" s="20"/>
    </row>
    <row r="666">
      <c r="A666" s="2" t="s">
        <v>23</v>
      </c>
      <c r="B666" s="7" t="s">
        <v>716</v>
      </c>
      <c r="D666" s="16" t="str">
        <f t="shared" si="1"/>
        <v>0</v>
      </c>
      <c r="E666" s="16" t="str">
        <f t="shared" si="5"/>
        <v>0</v>
      </c>
      <c r="F666" s="17" t="str">
        <f t="shared" si="6"/>
        <v>0</v>
      </c>
      <c r="G666" s="18" t="str">
        <f t="shared" si="7"/>
        <v>0</v>
      </c>
      <c r="H666" s="19">
        <v>590453.72</v>
      </c>
      <c r="I666" s="20"/>
    </row>
    <row r="667">
      <c r="A667" s="2" t="s">
        <v>23</v>
      </c>
      <c r="B667" s="7" t="s">
        <v>717</v>
      </c>
      <c r="D667" s="16" t="str">
        <f t="shared" si="1"/>
        <v>PTT </v>
      </c>
      <c r="E667" s="16" t="str">
        <f t="shared" si="5"/>
        <v>PTT</v>
      </c>
      <c r="F667" s="17" t="str">
        <f t="shared" si="6"/>
        <v>PTT PUBLIC COMPANY THB10(ALIEN MKT)</v>
      </c>
      <c r="G667" s="18">
        <f t="shared" si="7"/>
        <v>2676048.63</v>
      </c>
      <c r="H667" s="19">
        <v>2676048.63</v>
      </c>
      <c r="I667" s="20"/>
    </row>
    <row r="668">
      <c r="A668" s="2" t="s">
        <v>23</v>
      </c>
      <c r="B668" s="7" t="s">
        <v>718</v>
      </c>
      <c r="D668" s="16" t="str">
        <f t="shared" si="1"/>
        <v>0</v>
      </c>
      <c r="E668" s="16" t="str">
        <f t="shared" si="5"/>
        <v>0</v>
      </c>
      <c r="F668" s="17" t="str">
        <f t="shared" si="6"/>
        <v>0</v>
      </c>
      <c r="G668" s="18" t="str">
        <f t="shared" si="7"/>
        <v>0</v>
      </c>
      <c r="H668" s="19">
        <v>4192232.0</v>
      </c>
      <c r="I668" s="20"/>
    </row>
    <row r="669">
      <c r="A669" s="2" t="s">
        <v>23</v>
      </c>
      <c r="B669" s="7" t="s">
        <v>719</v>
      </c>
      <c r="D669" s="16" t="str">
        <f t="shared" si="1"/>
        <v>0</v>
      </c>
      <c r="E669" s="16" t="str">
        <f t="shared" si="5"/>
        <v>0</v>
      </c>
      <c r="F669" s="17" t="str">
        <f t="shared" si="6"/>
        <v>0</v>
      </c>
      <c r="G669" s="18" t="str">
        <f t="shared" si="7"/>
        <v>0</v>
      </c>
      <c r="H669" s="19">
        <v>932975.74</v>
      </c>
      <c r="I669" s="20"/>
    </row>
    <row r="670">
      <c r="A670" s="2" t="s">
        <v>23</v>
      </c>
      <c r="B670" s="7" t="s">
        <v>720</v>
      </c>
      <c r="D670" s="16" t="str">
        <f t="shared" si="1"/>
        <v>0</v>
      </c>
      <c r="E670" s="16" t="str">
        <f t="shared" si="5"/>
        <v>0</v>
      </c>
      <c r="F670" s="17" t="str">
        <f t="shared" si="6"/>
        <v>0</v>
      </c>
      <c r="G670" s="18" t="str">
        <f t="shared" si="7"/>
        <v>0</v>
      </c>
      <c r="H670" s="19">
        <v>226996.66</v>
      </c>
      <c r="I670" s="20"/>
    </row>
    <row r="671">
      <c r="A671" s="2" t="s">
        <v>23</v>
      </c>
      <c r="B671" s="7" t="s">
        <v>721</v>
      </c>
      <c r="D671" s="16" t="str">
        <f t="shared" si="1"/>
        <v>0</v>
      </c>
      <c r="E671" s="16" t="str">
        <f t="shared" si="5"/>
        <v>0</v>
      </c>
      <c r="F671" s="17" t="str">
        <f t="shared" si="6"/>
        <v>0</v>
      </c>
      <c r="G671" s="18" t="str">
        <f t="shared" si="7"/>
        <v>0</v>
      </c>
      <c r="H671" s="19">
        <v>262723.79</v>
      </c>
      <c r="I671" s="20"/>
    </row>
    <row r="672">
      <c r="A672" s="2" t="s">
        <v>23</v>
      </c>
      <c r="B672" s="7" t="s">
        <v>722</v>
      </c>
      <c r="D672" s="16" t="str">
        <f t="shared" si="1"/>
        <v>0</v>
      </c>
      <c r="E672" s="16" t="str">
        <f t="shared" si="5"/>
        <v>0</v>
      </c>
      <c r="F672" s="17" t="str">
        <f t="shared" si="6"/>
        <v>0</v>
      </c>
      <c r="G672" s="18" t="str">
        <f t="shared" si="7"/>
        <v>0</v>
      </c>
      <c r="H672" s="19">
        <v>921632.67</v>
      </c>
      <c r="I672" s="20"/>
    </row>
    <row r="673">
      <c r="A673" s="2" t="s">
        <v>23</v>
      </c>
      <c r="B673" s="7" t="s">
        <v>723</v>
      </c>
      <c r="D673" s="16" t="str">
        <f t="shared" si="1"/>
        <v>0</v>
      </c>
      <c r="E673" s="16" t="str">
        <f t="shared" si="5"/>
        <v>0</v>
      </c>
      <c r="F673" s="17" t="str">
        <f t="shared" si="6"/>
        <v>0</v>
      </c>
      <c r="G673" s="18" t="str">
        <f t="shared" si="7"/>
        <v>0</v>
      </c>
      <c r="H673" s="19">
        <v>322406.48</v>
      </c>
      <c r="I673" s="20"/>
    </row>
    <row r="674">
      <c r="A674" s="2" t="s">
        <v>23</v>
      </c>
      <c r="B674" s="7" t="s">
        <v>724</v>
      </c>
      <c r="D674" s="16" t="str">
        <f t="shared" si="1"/>
        <v>0</v>
      </c>
      <c r="E674" s="16" t="str">
        <f t="shared" si="5"/>
        <v>0</v>
      </c>
      <c r="F674" s="17" t="str">
        <f t="shared" si="6"/>
        <v>0</v>
      </c>
      <c r="G674" s="18" t="str">
        <f t="shared" si="7"/>
        <v>0</v>
      </c>
      <c r="H674" s="19">
        <v>354047.31</v>
      </c>
      <c r="I674" s="20"/>
    </row>
    <row r="675">
      <c r="A675" s="2" t="s">
        <v>23</v>
      </c>
      <c r="B675" s="7" t="s">
        <v>725</v>
      </c>
      <c r="D675" s="16" t="str">
        <f t="shared" si="1"/>
        <v>0</v>
      </c>
      <c r="E675" s="16" t="str">
        <f t="shared" si="5"/>
        <v>0</v>
      </c>
      <c r="F675" s="17" t="str">
        <f t="shared" si="6"/>
        <v>0</v>
      </c>
      <c r="G675" s="18" t="str">
        <f t="shared" si="7"/>
        <v>0</v>
      </c>
      <c r="H675" s="19">
        <v>385225.78</v>
      </c>
      <c r="I675" s="20"/>
    </row>
    <row r="676">
      <c r="A676" s="2" t="s">
        <v>23</v>
      </c>
      <c r="B676" s="7" t="s">
        <v>726</v>
      </c>
      <c r="D676" s="16" t="str">
        <f t="shared" si="1"/>
        <v>0</v>
      </c>
      <c r="E676" s="16" t="str">
        <f t="shared" si="5"/>
        <v>0</v>
      </c>
      <c r="F676" s="17" t="str">
        <f t="shared" si="6"/>
        <v>0</v>
      </c>
      <c r="G676" s="18" t="str">
        <f t="shared" si="7"/>
        <v>0</v>
      </c>
      <c r="H676" s="19">
        <v>357196.39</v>
      </c>
      <c r="I676" s="20"/>
    </row>
    <row r="677">
      <c r="A677" s="2" t="s">
        <v>23</v>
      </c>
      <c r="B677" s="7" t="s">
        <v>727</v>
      </c>
      <c r="D677" s="16" t="str">
        <f t="shared" si="1"/>
        <v>0</v>
      </c>
      <c r="E677" s="16" t="str">
        <f t="shared" si="5"/>
        <v>0</v>
      </c>
      <c r="F677" s="17" t="str">
        <f t="shared" si="6"/>
        <v>0</v>
      </c>
      <c r="G677" s="18" t="str">
        <f t="shared" si="7"/>
        <v>0</v>
      </c>
      <c r="H677" s="19">
        <v>401114.48</v>
      </c>
      <c r="I677" s="20"/>
    </row>
    <row r="678">
      <c r="A678" s="2" t="s">
        <v>23</v>
      </c>
      <c r="B678" s="7" t="s">
        <v>728</v>
      </c>
      <c r="D678" s="16" t="str">
        <f t="shared" si="1"/>
        <v>0</v>
      </c>
      <c r="E678" s="16" t="str">
        <f t="shared" si="5"/>
        <v>0</v>
      </c>
      <c r="F678" s="17" t="str">
        <f t="shared" si="6"/>
        <v>0</v>
      </c>
      <c r="G678" s="18" t="str">
        <f t="shared" si="7"/>
        <v>0</v>
      </c>
      <c r="H678" s="19">
        <v>488302.76</v>
      </c>
      <c r="I678" s="20"/>
    </row>
    <row r="679">
      <c r="A679" s="2" t="s">
        <v>23</v>
      </c>
      <c r="B679" s="7" t="s">
        <v>729</v>
      </c>
      <c r="D679" s="16" t="str">
        <f t="shared" si="1"/>
        <v>0</v>
      </c>
      <c r="E679" s="16" t="str">
        <f t="shared" si="5"/>
        <v>0</v>
      </c>
      <c r="F679" s="17" t="str">
        <f t="shared" si="6"/>
        <v>0</v>
      </c>
      <c r="G679" s="18" t="str">
        <f t="shared" si="7"/>
        <v>0</v>
      </c>
      <c r="H679" s="19">
        <v>1097412.88</v>
      </c>
      <c r="I679" s="20"/>
    </row>
    <row r="680">
      <c r="A680" s="2" t="s">
        <v>23</v>
      </c>
      <c r="B680" s="7" t="s">
        <v>730</v>
      </c>
      <c r="D680" s="16" t="str">
        <f t="shared" si="1"/>
        <v>0</v>
      </c>
      <c r="E680" s="16" t="str">
        <f t="shared" si="5"/>
        <v>0</v>
      </c>
      <c r="F680" s="17" t="str">
        <f t="shared" si="6"/>
        <v>0</v>
      </c>
      <c r="G680" s="18" t="str">
        <f t="shared" si="7"/>
        <v>0</v>
      </c>
      <c r="H680" s="19">
        <v>3401234.24</v>
      </c>
      <c r="I680" s="20"/>
    </row>
    <row r="681">
      <c r="A681" s="2" t="s">
        <v>23</v>
      </c>
      <c r="B681" s="7" t="s">
        <v>731</v>
      </c>
      <c r="D681" s="16" t="str">
        <f t="shared" si="1"/>
        <v>0</v>
      </c>
      <c r="E681" s="16" t="str">
        <f t="shared" si="5"/>
        <v>0</v>
      </c>
      <c r="F681" s="17" t="str">
        <f t="shared" si="6"/>
        <v>0</v>
      </c>
      <c r="G681" s="18" t="str">
        <f t="shared" si="7"/>
        <v>0</v>
      </c>
      <c r="H681" s="19">
        <v>1.021294849E7</v>
      </c>
      <c r="I681" s="20"/>
    </row>
    <row r="682">
      <c r="A682" s="2" t="s">
        <v>23</v>
      </c>
      <c r="B682" s="7" t="s">
        <v>732</v>
      </c>
      <c r="D682" s="16" t="str">
        <f t="shared" si="1"/>
        <v>0</v>
      </c>
      <c r="E682" s="16" t="str">
        <f t="shared" si="5"/>
        <v>0</v>
      </c>
      <c r="F682" s="17" t="str">
        <f t="shared" si="6"/>
        <v>0</v>
      </c>
      <c r="G682" s="18" t="str">
        <f t="shared" si="7"/>
        <v>0</v>
      </c>
      <c r="H682" s="19">
        <v>1912859.3</v>
      </c>
      <c r="I682" s="20"/>
    </row>
    <row r="683">
      <c r="A683" s="2" t="s">
        <v>23</v>
      </c>
      <c r="B683" s="7" t="s">
        <v>733</v>
      </c>
      <c r="D683" s="16" t="str">
        <f t="shared" si="1"/>
        <v>0</v>
      </c>
      <c r="E683" s="16" t="str">
        <f t="shared" si="5"/>
        <v>0</v>
      </c>
      <c r="F683" s="17" t="str">
        <f t="shared" si="6"/>
        <v>0</v>
      </c>
      <c r="G683" s="18" t="str">
        <f t="shared" si="7"/>
        <v>0</v>
      </c>
      <c r="H683" s="19">
        <v>882239.1</v>
      </c>
      <c r="I683" s="20"/>
    </row>
    <row r="684">
      <c r="A684" s="2" t="s">
        <v>23</v>
      </c>
      <c r="B684" s="7" t="s">
        <v>734</v>
      </c>
      <c r="D684" s="16" t="str">
        <f t="shared" si="1"/>
        <v>0</v>
      </c>
      <c r="E684" s="16" t="str">
        <f t="shared" si="5"/>
        <v>0</v>
      </c>
      <c r="F684" s="17" t="str">
        <f t="shared" si="6"/>
        <v>0</v>
      </c>
      <c r="G684" s="18" t="str">
        <f t="shared" si="7"/>
        <v>0</v>
      </c>
      <c r="H684" s="19">
        <v>2910821.59</v>
      </c>
      <c r="I684" s="20"/>
    </row>
    <row r="685">
      <c r="A685" s="2" t="s">
        <v>23</v>
      </c>
      <c r="B685" s="7" t="s">
        <v>735</v>
      </c>
      <c r="D685" s="16" t="str">
        <f t="shared" si="1"/>
        <v>0</v>
      </c>
      <c r="E685" s="16" t="str">
        <f t="shared" si="5"/>
        <v>0</v>
      </c>
      <c r="F685" s="17" t="str">
        <f t="shared" si="6"/>
        <v>0</v>
      </c>
      <c r="G685" s="18" t="str">
        <f t="shared" si="7"/>
        <v>0</v>
      </c>
      <c r="H685" s="19">
        <v>514050.89</v>
      </c>
      <c r="I685" s="20"/>
    </row>
    <row r="686">
      <c r="A686" s="2" t="s">
        <v>23</v>
      </c>
      <c r="B686" s="7" t="s">
        <v>736</v>
      </c>
      <c r="D686" s="16" t="str">
        <f t="shared" si="1"/>
        <v>0</v>
      </c>
      <c r="E686" s="16" t="str">
        <f t="shared" si="5"/>
        <v>0</v>
      </c>
      <c r="F686" s="17" t="str">
        <f t="shared" si="6"/>
        <v>0</v>
      </c>
      <c r="G686" s="18" t="str">
        <f t="shared" si="7"/>
        <v>0</v>
      </c>
      <c r="H686" s="19">
        <v>3994313.41</v>
      </c>
      <c r="I686" s="20"/>
    </row>
    <row r="687">
      <c r="A687" s="2" t="s">
        <v>23</v>
      </c>
      <c r="B687" s="7" t="s">
        <v>737</v>
      </c>
      <c r="D687" s="16" t="str">
        <f t="shared" si="1"/>
        <v>0</v>
      </c>
      <c r="E687" s="16" t="str">
        <f t="shared" si="5"/>
        <v>0</v>
      </c>
      <c r="F687" s="17" t="str">
        <f t="shared" si="6"/>
        <v>0</v>
      </c>
      <c r="G687" s="18" t="str">
        <f t="shared" si="7"/>
        <v>0</v>
      </c>
      <c r="H687" s="19">
        <v>96438.43</v>
      </c>
      <c r="I687" s="20"/>
    </row>
    <row r="688">
      <c r="A688" s="2" t="s">
        <v>23</v>
      </c>
      <c r="B688" s="7" t="s">
        <v>738</v>
      </c>
      <c r="D688" s="16" t="str">
        <f t="shared" si="1"/>
        <v>0</v>
      </c>
      <c r="E688" s="16" t="str">
        <f t="shared" si="5"/>
        <v>0</v>
      </c>
      <c r="F688" s="17" t="str">
        <f t="shared" si="6"/>
        <v>0</v>
      </c>
      <c r="G688" s="18" t="str">
        <f t="shared" si="7"/>
        <v>0</v>
      </c>
      <c r="H688" s="19">
        <v>1.224519548E7</v>
      </c>
      <c r="I688" s="20"/>
    </row>
    <row r="689">
      <c r="A689" s="2" t="s">
        <v>23</v>
      </c>
      <c r="B689" s="7" t="s">
        <v>739</v>
      </c>
      <c r="D689" s="16" t="str">
        <f t="shared" si="1"/>
        <v>0</v>
      </c>
      <c r="E689" s="16" t="str">
        <f t="shared" si="5"/>
        <v>0</v>
      </c>
      <c r="F689" s="17" t="str">
        <f t="shared" si="6"/>
        <v>0</v>
      </c>
      <c r="G689" s="18" t="str">
        <f t="shared" si="7"/>
        <v>0</v>
      </c>
      <c r="H689" s="19">
        <v>644125.01</v>
      </c>
      <c r="I689" s="20"/>
    </row>
    <row r="690">
      <c r="A690" s="2" t="s">
        <v>23</v>
      </c>
      <c r="B690" s="7" t="s">
        <v>740</v>
      </c>
      <c r="D690" s="16" t="str">
        <f t="shared" si="1"/>
        <v>0</v>
      </c>
      <c r="E690" s="16" t="str">
        <f t="shared" si="5"/>
        <v>0</v>
      </c>
      <c r="F690" s="17" t="str">
        <f t="shared" si="6"/>
        <v>0</v>
      </c>
      <c r="G690" s="18" t="str">
        <f t="shared" si="7"/>
        <v>0</v>
      </c>
      <c r="H690" s="19">
        <v>503195.31</v>
      </c>
      <c r="I690" s="20"/>
    </row>
    <row r="691">
      <c r="A691" s="2" t="s">
        <v>23</v>
      </c>
      <c r="B691" s="7" t="s">
        <v>741</v>
      </c>
      <c r="D691" s="16" t="str">
        <f t="shared" si="1"/>
        <v>0</v>
      </c>
      <c r="E691" s="16" t="str">
        <f t="shared" si="5"/>
        <v>0</v>
      </c>
      <c r="F691" s="17" t="str">
        <f t="shared" si="6"/>
        <v>0</v>
      </c>
      <c r="G691" s="18" t="str">
        <f t="shared" si="7"/>
        <v>0</v>
      </c>
      <c r="H691" s="19">
        <v>906487.06</v>
      </c>
      <c r="I691" s="20"/>
    </row>
    <row r="692">
      <c r="A692" s="2" t="s">
        <v>23</v>
      </c>
      <c r="B692" s="7" t="s">
        <v>742</v>
      </c>
      <c r="D692" s="16" t="str">
        <f t="shared" si="1"/>
        <v>0</v>
      </c>
      <c r="E692" s="16" t="str">
        <f t="shared" si="5"/>
        <v>0</v>
      </c>
      <c r="F692" s="17" t="str">
        <f t="shared" si="6"/>
        <v>0</v>
      </c>
      <c r="G692" s="18" t="str">
        <f t="shared" si="7"/>
        <v>0</v>
      </c>
      <c r="H692" s="19">
        <v>1120141.12</v>
      </c>
      <c r="I692" s="20"/>
    </row>
    <row r="693">
      <c r="A693" s="2" t="s">
        <v>23</v>
      </c>
      <c r="B693" s="7" t="s">
        <v>743</v>
      </c>
      <c r="D693" s="16" t="str">
        <f t="shared" si="1"/>
        <v>0</v>
      </c>
      <c r="E693" s="16" t="str">
        <f t="shared" si="5"/>
        <v>0</v>
      </c>
      <c r="F693" s="17" t="str">
        <f t="shared" si="6"/>
        <v>0</v>
      </c>
      <c r="G693" s="18" t="str">
        <f t="shared" si="7"/>
        <v>0</v>
      </c>
      <c r="H693" s="19">
        <v>3011969.99</v>
      </c>
      <c r="I693" s="20"/>
    </row>
    <row r="694">
      <c r="A694" s="2" t="s">
        <v>23</v>
      </c>
      <c r="B694" s="7" t="s">
        <v>744</v>
      </c>
      <c r="D694" s="16" t="str">
        <f t="shared" si="1"/>
        <v>0</v>
      </c>
      <c r="E694" s="16" t="str">
        <f t="shared" si="5"/>
        <v>0</v>
      </c>
      <c r="F694" s="17" t="str">
        <f t="shared" si="6"/>
        <v>0</v>
      </c>
      <c r="G694" s="18" t="str">
        <f t="shared" si="7"/>
        <v>0</v>
      </c>
      <c r="H694" s="19">
        <v>923592.12</v>
      </c>
      <c r="I694" s="20"/>
    </row>
    <row r="695">
      <c r="A695" s="2" t="s">
        <v>23</v>
      </c>
      <c r="B695" s="7" t="s">
        <v>745</v>
      </c>
      <c r="D695" s="16" t="str">
        <f t="shared" si="1"/>
        <v>0</v>
      </c>
      <c r="E695" s="16" t="str">
        <f t="shared" si="5"/>
        <v>0</v>
      </c>
      <c r="F695" s="17" t="str">
        <f t="shared" si="6"/>
        <v>0</v>
      </c>
      <c r="G695" s="18" t="str">
        <f t="shared" si="7"/>
        <v>0</v>
      </c>
      <c r="H695" s="19">
        <v>3940689.95</v>
      </c>
      <c r="I695" s="20"/>
    </row>
    <row r="696">
      <c r="A696" s="2" t="s">
        <v>23</v>
      </c>
      <c r="B696" s="7" t="s">
        <v>746</v>
      </c>
      <c r="D696" s="16" t="str">
        <f t="shared" si="1"/>
        <v>0</v>
      </c>
      <c r="E696" s="16" t="str">
        <f t="shared" si="5"/>
        <v>0</v>
      </c>
      <c r="F696" s="17" t="str">
        <f t="shared" si="6"/>
        <v>0</v>
      </c>
      <c r="G696" s="18" t="str">
        <f t="shared" si="7"/>
        <v>0</v>
      </c>
      <c r="H696" s="19">
        <v>1.783471917E7</v>
      </c>
      <c r="I696" s="20"/>
    </row>
    <row r="697">
      <c r="A697" s="2" t="s">
        <v>23</v>
      </c>
      <c r="B697" s="7" t="s">
        <v>747</v>
      </c>
      <c r="D697" s="16" t="str">
        <f t="shared" si="1"/>
        <v>0</v>
      </c>
      <c r="E697" s="16" t="str">
        <f t="shared" si="5"/>
        <v>0</v>
      </c>
      <c r="F697" s="17" t="str">
        <f t="shared" si="6"/>
        <v>0</v>
      </c>
      <c r="G697" s="18" t="str">
        <f t="shared" si="7"/>
        <v>0</v>
      </c>
      <c r="H697" s="19">
        <v>5164616.31</v>
      </c>
      <c r="I697" s="20"/>
    </row>
    <row r="698">
      <c r="A698" s="2" t="s">
        <v>23</v>
      </c>
      <c r="B698" s="7" t="s">
        <v>748</v>
      </c>
      <c r="D698" s="16" t="str">
        <f t="shared" si="1"/>
        <v>0</v>
      </c>
      <c r="E698" s="16" t="str">
        <f t="shared" si="5"/>
        <v>0</v>
      </c>
      <c r="F698" s="17" t="str">
        <f t="shared" si="6"/>
        <v>0</v>
      </c>
      <c r="G698" s="18" t="str">
        <f t="shared" si="7"/>
        <v>0</v>
      </c>
      <c r="H698" s="19">
        <v>926048.76</v>
      </c>
      <c r="I698" s="20"/>
    </row>
    <row r="699">
      <c r="A699" s="2" t="s">
        <v>23</v>
      </c>
      <c r="B699" s="7" t="s">
        <v>749</v>
      </c>
      <c r="D699" s="16" t="str">
        <f t="shared" si="1"/>
        <v>0</v>
      </c>
      <c r="E699" s="16" t="str">
        <f t="shared" si="5"/>
        <v>0</v>
      </c>
      <c r="F699" s="17" t="str">
        <f t="shared" si="6"/>
        <v>0</v>
      </c>
      <c r="G699" s="18" t="str">
        <f t="shared" si="7"/>
        <v>0</v>
      </c>
      <c r="H699" s="19">
        <v>5678726.76</v>
      </c>
      <c r="I699" s="20"/>
    </row>
    <row r="700">
      <c r="A700" s="2" t="s">
        <v>23</v>
      </c>
      <c r="B700" s="7" t="s">
        <v>750</v>
      </c>
      <c r="D700" s="16" t="str">
        <f t="shared" si="1"/>
        <v>0</v>
      </c>
      <c r="E700" s="16" t="str">
        <f t="shared" si="5"/>
        <v>Rio Tinto</v>
      </c>
      <c r="F700" s="17" t="str">
        <f t="shared" si="6"/>
        <v>RIO TINTO LIMITED NPV</v>
      </c>
      <c r="G700" s="18">
        <f t="shared" si="7"/>
        <v>2762353.76</v>
      </c>
      <c r="H700" s="19">
        <v>2762353.76</v>
      </c>
      <c r="I700" s="20"/>
    </row>
    <row r="701">
      <c r="A701" s="2" t="s">
        <v>23</v>
      </c>
      <c r="B701" s="7" t="s">
        <v>751</v>
      </c>
      <c r="D701" s="16" t="str">
        <f t="shared" si="1"/>
        <v>0</v>
      </c>
      <c r="E701" s="16" t="str">
        <f t="shared" si="5"/>
        <v>Rio Tinto</v>
      </c>
      <c r="F701" s="17" t="str">
        <f t="shared" si="6"/>
        <v>RIO TINTO ORD GBP0.10</v>
      </c>
      <c r="G701" s="18">
        <f t="shared" si="7"/>
        <v>3312940.23</v>
      </c>
      <c r="H701" s="19">
        <v>3312940.23</v>
      </c>
      <c r="I701" s="20"/>
    </row>
    <row r="702">
      <c r="A702" s="2" t="s">
        <v>23</v>
      </c>
      <c r="B702" s="7" t="s">
        <v>752</v>
      </c>
      <c r="D702" s="16" t="str">
        <f t="shared" si="1"/>
        <v>0</v>
      </c>
      <c r="E702" s="16" t="str">
        <f t="shared" si="5"/>
        <v>0</v>
      </c>
      <c r="F702" s="17" t="str">
        <f t="shared" si="6"/>
        <v>0</v>
      </c>
      <c r="G702" s="18" t="str">
        <f t="shared" si="7"/>
        <v>0</v>
      </c>
      <c r="H702" s="19">
        <v>813720.32</v>
      </c>
      <c r="I702" s="20"/>
    </row>
    <row r="703">
      <c r="A703" s="2" t="s">
        <v>23</v>
      </c>
      <c r="B703" s="7" t="s">
        <v>753</v>
      </c>
      <c r="D703" s="16" t="str">
        <f t="shared" si="1"/>
        <v>0</v>
      </c>
      <c r="E703" s="16" t="str">
        <f t="shared" si="5"/>
        <v>0</v>
      </c>
      <c r="F703" s="17" t="str">
        <f t="shared" si="6"/>
        <v>0</v>
      </c>
      <c r="G703" s="18" t="str">
        <f t="shared" si="7"/>
        <v>0</v>
      </c>
      <c r="H703" s="19">
        <v>610512.37</v>
      </c>
      <c r="I703" s="20"/>
    </row>
    <row r="704">
      <c r="A704" s="2" t="s">
        <v>23</v>
      </c>
      <c r="B704" s="7" t="s">
        <v>754</v>
      </c>
      <c r="D704" s="16" t="str">
        <f t="shared" si="1"/>
        <v>0</v>
      </c>
      <c r="E704" s="16" t="str">
        <f t="shared" si="5"/>
        <v>0</v>
      </c>
      <c r="F704" s="17" t="str">
        <f t="shared" si="6"/>
        <v>0</v>
      </c>
      <c r="G704" s="18" t="str">
        <f t="shared" si="7"/>
        <v>0</v>
      </c>
      <c r="H704" s="19">
        <v>216027.2</v>
      </c>
      <c r="I704" s="20"/>
    </row>
    <row r="705">
      <c r="A705" s="2" t="s">
        <v>23</v>
      </c>
      <c r="B705" s="7" t="s">
        <v>755</v>
      </c>
      <c r="D705" s="16" t="str">
        <f t="shared" si="1"/>
        <v>0</v>
      </c>
      <c r="E705" s="16" t="str">
        <f t="shared" si="5"/>
        <v>0</v>
      </c>
      <c r="F705" s="17" t="str">
        <f t="shared" si="6"/>
        <v>0</v>
      </c>
      <c r="G705" s="18" t="str">
        <f t="shared" si="7"/>
        <v>0</v>
      </c>
      <c r="H705" s="19">
        <v>3.146615778E7</v>
      </c>
      <c r="I705" s="20"/>
    </row>
    <row r="706">
      <c r="A706" s="2" t="s">
        <v>23</v>
      </c>
      <c r="B706" s="7" t="s">
        <v>756</v>
      </c>
      <c r="D706" s="16" t="str">
        <f t="shared" si="1"/>
        <v>0</v>
      </c>
      <c r="E706" s="16" t="str">
        <f t="shared" si="5"/>
        <v>0</v>
      </c>
      <c r="F706" s="17" t="str">
        <f t="shared" si="6"/>
        <v>0</v>
      </c>
      <c r="G706" s="18" t="str">
        <f t="shared" si="7"/>
        <v>0</v>
      </c>
      <c r="H706" s="19">
        <v>492977.35</v>
      </c>
      <c r="I706" s="20"/>
    </row>
    <row r="707">
      <c r="A707" s="2" t="s">
        <v>23</v>
      </c>
      <c r="B707" s="7" t="s">
        <v>757</v>
      </c>
      <c r="D707" s="16" t="str">
        <f t="shared" si="1"/>
        <v>0</v>
      </c>
      <c r="E707" s="16" t="str">
        <f t="shared" si="5"/>
        <v>0</v>
      </c>
      <c r="F707" s="17" t="str">
        <f t="shared" si="6"/>
        <v>0</v>
      </c>
      <c r="G707" s="18" t="str">
        <f t="shared" si="7"/>
        <v>0</v>
      </c>
      <c r="H707" s="19">
        <v>1444530.0</v>
      </c>
      <c r="I707" s="20"/>
    </row>
    <row r="708">
      <c r="A708" s="2" t="s">
        <v>23</v>
      </c>
      <c r="B708" s="7" t="s">
        <v>758</v>
      </c>
      <c r="D708" s="16" t="str">
        <f t="shared" si="1"/>
        <v>0</v>
      </c>
      <c r="E708" s="16" t="str">
        <f t="shared" si="5"/>
        <v>0</v>
      </c>
      <c r="F708" s="17" t="str">
        <f t="shared" si="6"/>
        <v>0</v>
      </c>
      <c r="G708" s="18" t="str">
        <f t="shared" si="7"/>
        <v>0</v>
      </c>
      <c r="H708" s="19">
        <v>2517880.68</v>
      </c>
      <c r="I708" s="20"/>
    </row>
    <row r="709">
      <c r="A709" s="2" t="s">
        <v>23</v>
      </c>
      <c r="B709" s="7" t="s">
        <v>759</v>
      </c>
      <c r="D709" s="16" t="str">
        <f t="shared" si="1"/>
        <v>0</v>
      </c>
      <c r="E709" s="16" t="str">
        <f t="shared" si="5"/>
        <v>0</v>
      </c>
      <c r="F709" s="17" t="str">
        <f t="shared" si="6"/>
        <v>0</v>
      </c>
      <c r="G709" s="18" t="str">
        <f t="shared" si="7"/>
        <v>0</v>
      </c>
      <c r="H709" s="19">
        <v>509847.6</v>
      </c>
      <c r="I709" s="20"/>
    </row>
    <row r="710">
      <c r="A710" s="2" t="s">
        <v>23</v>
      </c>
      <c r="B710" s="7" t="s">
        <v>760</v>
      </c>
      <c r="D710" s="16" t="str">
        <f t="shared" si="1"/>
        <v>0</v>
      </c>
      <c r="E710" s="16" t="str">
        <f t="shared" si="5"/>
        <v>0</v>
      </c>
      <c r="F710" s="17" t="str">
        <f t="shared" si="6"/>
        <v>0</v>
      </c>
      <c r="G710" s="18" t="str">
        <f t="shared" si="7"/>
        <v>0</v>
      </c>
      <c r="H710" s="19">
        <v>823921.52</v>
      </c>
      <c r="I710" s="20"/>
    </row>
    <row r="711">
      <c r="A711" s="2" t="s">
        <v>23</v>
      </c>
      <c r="B711" s="7" t="s">
        <v>761</v>
      </c>
      <c r="D711" s="16" t="str">
        <f t="shared" si="1"/>
        <v>0</v>
      </c>
      <c r="E711" s="16" t="str">
        <f t="shared" si="5"/>
        <v>0</v>
      </c>
      <c r="F711" s="17" t="str">
        <f t="shared" si="6"/>
        <v>0</v>
      </c>
      <c r="G711" s="18" t="str">
        <f t="shared" si="7"/>
        <v>0</v>
      </c>
      <c r="H711" s="19">
        <v>276669.75</v>
      </c>
      <c r="I711" s="20"/>
    </row>
    <row r="712">
      <c r="A712" s="2" t="s">
        <v>23</v>
      </c>
      <c r="B712" s="7" t="s">
        <v>762</v>
      </c>
      <c r="D712" s="16" t="str">
        <f t="shared" si="1"/>
        <v>0</v>
      </c>
      <c r="E712" s="16" t="str">
        <f t="shared" si="5"/>
        <v>0</v>
      </c>
      <c r="F712" s="17" t="str">
        <f t="shared" si="6"/>
        <v>0</v>
      </c>
      <c r="G712" s="18" t="str">
        <f t="shared" si="7"/>
        <v>0</v>
      </c>
      <c r="H712" s="19">
        <v>2883527.58</v>
      </c>
      <c r="I712" s="20"/>
    </row>
    <row r="713">
      <c r="A713" s="2" t="s">
        <v>23</v>
      </c>
      <c r="B713" s="7" t="s">
        <v>763</v>
      </c>
      <c r="D713" s="16" t="str">
        <f t="shared" si="1"/>
        <v>Shell</v>
      </c>
      <c r="E713" s="16" t="str">
        <f t="shared" si="5"/>
        <v>0</v>
      </c>
      <c r="F713" s="17" t="str">
        <f t="shared" si="6"/>
        <v>ROYAL DUTCH SHELL 'A'SHS EUR0.07</v>
      </c>
      <c r="G713" s="18">
        <f t="shared" si="7"/>
        <v>12389527.26</v>
      </c>
      <c r="H713" s="19">
        <v>1.238952726E7</v>
      </c>
      <c r="I713" s="20"/>
    </row>
    <row r="714">
      <c r="A714" s="2" t="s">
        <v>23</v>
      </c>
      <c r="B714" s="7" t="s">
        <v>764</v>
      </c>
      <c r="D714" s="16" t="str">
        <f t="shared" si="1"/>
        <v>Shell</v>
      </c>
      <c r="E714" s="16" t="str">
        <f t="shared" si="5"/>
        <v>0</v>
      </c>
      <c r="F714" s="17" t="str">
        <f t="shared" si="6"/>
        <v>ROYAL DUTCH SHELL 'B'ORD EUR0.07</v>
      </c>
      <c r="G714" s="18">
        <f t="shared" si="7"/>
        <v>4007965.82</v>
      </c>
      <c r="H714" s="19">
        <v>4007965.82</v>
      </c>
      <c r="I714" s="20"/>
    </row>
    <row r="715">
      <c r="A715" s="2" t="s">
        <v>23</v>
      </c>
      <c r="B715" s="7" t="s">
        <v>765</v>
      </c>
      <c r="D715" s="16" t="str">
        <f t="shared" si="1"/>
        <v>0</v>
      </c>
      <c r="E715" s="16" t="str">
        <f t="shared" si="5"/>
        <v>0</v>
      </c>
      <c r="F715" s="17" t="str">
        <f t="shared" si="6"/>
        <v>0</v>
      </c>
      <c r="G715" s="18" t="str">
        <f t="shared" si="7"/>
        <v>0</v>
      </c>
      <c r="H715" s="19">
        <v>867222.92</v>
      </c>
      <c r="I715" s="20"/>
    </row>
    <row r="716">
      <c r="A716" s="2" t="s">
        <v>23</v>
      </c>
      <c r="B716" s="7" t="s">
        <v>766</v>
      </c>
      <c r="D716" s="16" t="str">
        <f t="shared" si="1"/>
        <v>0</v>
      </c>
      <c r="E716" s="16" t="str">
        <f t="shared" si="5"/>
        <v>0</v>
      </c>
      <c r="F716" s="17" t="str">
        <f t="shared" si="6"/>
        <v>0</v>
      </c>
      <c r="G716" s="18" t="str">
        <f t="shared" si="7"/>
        <v>0</v>
      </c>
      <c r="H716" s="19">
        <v>3103121.52</v>
      </c>
      <c r="I716" s="20"/>
    </row>
    <row r="717">
      <c r="A717" s="2" t="s">
        <v>23</v>
      </c>
      <c r="B717" s="7" t="s">
        <v>767</v>
      </c>
      <c r="D717" s="16" t="str">
        <f t="shared" si="1"/>
        <v>0</v>
      </c>
      <c r="E717" s="16" t="str">
        <f t="shared" si="5"/>
        <v>0</v>
      </c>
      <c r="F717" s="17" t="str">
        <f t="shared" si="6"/>
        <v>0</v>
      </c>
      <c r="G717" s="18" t="str">
        <f t="shared" si="7"/>
        <v>0</v>
      </c>
      <c r="H717" s="19">
        <v>396336.52</v>
      </c>
      <c r="I717" s="20"/>
    </row>
    <row r="718">
      <c r="A718" s="2" t="s">
        <v>23</v>
      </c>
      <c r="B718" s="7" t="s">
        <v>768</v>
      </c>
      <c r="D718" s="16" t="str">
        <f t="shared" si="1"/>
        <v>0</v>
      </c>
      <c r="E718" s="16" t="str">
        <f t="shared" si="5"/>
        <v>0</v>
      </c>
      <c r="F718" s="17" t="str">
        <f t="shared" si="6"/>
        <v>0</v>
      </c>
      <c r="G718" s="18" t="str">
        <f t="shared" si="7"/>
        <v>0</v>
      </c>
      <c r="H718" s="19">
        <v>544438.52</v>
      </c>
      <c r="I718" s="20"/>
    </row>
    <row r="719">
      <c r="A719" s="2" t="s">
        <v>23</v>
      </c>
      <c r="B719" s="7" t="s">
        <v>769</v>
      </c>
      <c r="D719" s="16" t="str">
        <f t="shared" si="1"/>
        <v>0</v>
      </c>
      <c r="E719" s="16" t="str">
        <f t="shared" si="5"/>
        <v>0</v>
      </c>
      <c r="F719" s="17" t="str">
        <f t="shared" si="6"/>
        <v>0</v>
      </c>
      <c r="G719" s="18" t="str">
        <f t="shared" si="7"/>
        <v>0</v>
      </c>
      <c r="H719" s="19">
        <v>1541659.63</v>
      </c>
      <c r="I719" s="20"/>
    </row>
    <row r="720">
      <c r="A720" s="2" t="s">
        <v>23</v>
      </c>
      <c r="B720" s="7" t="s">
        <v>770</v>
      </c>
      <c r="D720" s="16" t="str">
        <f t="shared" si="1"/>
        <v>0</v>
      </c>
      <c r="E720" s="16" t="str">
        <f t="shared" si="5"/>
        <v>0</v>
      </c>
      <c r="F720" s="17" t="str">
        <f t="shared" si="6"/>
        <v>0</v>
      </c>
      <c r="G720" s="18" t="str">
        <f t="shared" si="7"/>
        <v>0</v>
      </c>
      <c r="H720" s="19">
        <v>374291.43</v>
      </c>
      <c r="I720" s="20"/>
    </row>
    <row r="721">
      <c r="A721" s="2" t="s">
        <v>23</v>
      </c>
      <c r="B721" s="7" t="s">
        <v>771</v>
      </c>
      <c r="D721" s="16" t="str">
        <f t="shared" si="1"/>
        <v>0</v>
      </c>
      <c r="E721" s="16" t="str">
        <f t="shared" si="5"/>
        <v>0</v>
      </c>
      <c r="F721" s="17" t="str">
        <f t="shared" si="6"/>
        <v>0</v>
      </c>
      <c r="G721" s="18" t="str">
        <f t="shared" si="7"/>
        <v>0</v>
      </c>
      <c r="H721" s="19">
        <v>650069.84</v>
      </c>
      <c r="I721" s="20"/>
    </row>
    <row r="722">
      <c r="A722" s="2" t="s">
        <v>23</v>
      </c>
      <c r="B722" s="7" t="s">
        <v>772</v>
      </c>
      <c r="D722" s="16" t="str">
        <f t="shared" si="1"/>
        <v>0</v>
      </c>
      <c r="E722" s="16" t="str">
        <f t="shared" si="5"/>
        <v>0</v>
      </c>
      <c r="F722" s="17" t="str">
        <f t="shared" si="6"/>
        <v>0</v>
      </c>
      <c r="G722" s="18" t="str">
        <f t="shared" si="7"/>
        <v>0</v>
      </c>
      <c r="H722" s="19">
        <v>1999456.42</v>
      </c>
      <c r="I722" s="20"/>
    </row>
    <row r="723">
      <c r="A723" s="2" t="s">
        <v>23</v>
      </c>
      <c r="B723" s="7" t="s">
        <v>773</v>
      </c>
      <c r="D723" s="16" t="str">
        <f t="shared" si="1"/>
        <v>0</v>
      </c>
      <c r="E723" s="16" t="str">
        <f t="shared" si="5"/>
        <v>0</v>
      </c>
      <c r="F723" s="17" t="str">
        <f t="shared" si="6"/>
        <v>0</v>
      </c>
      <c r="G723" s="18" t="str">
        <f t="shared" si="7"/>
        <v>0</v>
      </c>
      <c r="H723" s="19">
        <v>2851959.76</v>
      </c>
      <c r="I723" s="20"/>
    </row>
    <row r="724">
      <c r="A724" s="2" t="s">
        <v>23</v>
      </c>
      <c r="B724" s="7" t="s">
        <v>774</v>
      </c>
      <c r="D724" s="16" t="str">
        <f t="shared" si="1"/>
        <v>0</v>
      </c>
      <c r="E724" s="16" t="str">
        <f t="shared" si="5"/>
        <v>0</v>
      </c>
      <c r="F724" s="17" t="str">
        <f t="shared" si="6"/>
        <v>0</v>
      </c>
      <c r="G724" s="18" t="str">
        <f t="shared" si="7"/>
        <v>0</v>
      </c>
      <c r="H724" s="19">
        <v>5839833.37</v>
      </c>
      <c r="I724" s="20"/>
    </row>
    <row r="725">
      <c r="A725" s="2" t="s">
        <v>23</v>
      </c>
      <c r="B725" s="7" t="s">
        <v>775</v>
      </c>
      <c r="D725" s="16" t="str">
        <f t="shared" si="1"/>
        <v>0</v>
      </c>
      <c r="E725" s="16" t="str">
        <f t="shared" si="5"/>
        <v>0</v>
      </c>
      <c r="F725" s="17" t="str">
        <f t="shared" si="6"/>
        <v>0</v>
      </c>
      <c r="G725" s="18" t="str">
        <f t="shared" si="7"/>
        <v>0</v>
      </c>
      <c r="H725" s="19">
        <v>3150069.93</v>
      </c>
      <c r="I725" s="20"/>
    </row>
    <row r="726">
      <c r="A726" s="2" t="s">
        <v>23</v>
      </c>
      <c r="B726" s="7" t="s">
        <v>776</v>
      </c>
      <c r="D726" s="16" t="str">
        <f t="shared" si="1"/>
        <v>0</v>
      </c>
      <c r="E726" s="16" t="str">
        <f t="shared" si="5"/>
        <v>0</v>
      </c>
      <c r="F726" s="17" t="str">
        <f t="shared" si="6"/>
        <v>0</v>
      </c>
      <c r="G726" s="18" t="str">
        <f t="shared" si="7"/>
        <v>0</v>
      </c>
      <c r="H726" s="19">
        <v>1.554400571E7</v>
      </c>
      <c r="I726" s="20"/>
    </row>
    <row r="727">
      <c r="A727" s="2" t="s">
        <v>23</v>
      </c>
      <c r="B727" s="7" t="s">
        <v>777</v>
      </c>
      <c r="D727" s="16" t="str">
        <f t="shared" si="1"/>
        <v>0</v>
      </c>
      <c r="E727" s="16" t="str">
        <f t="shared" si="5"/>
        <v>0</v>
      </c>
      <c r="F727" s="17" t="str">
        <f t="shared" si="6"/>
        <v>0</v>
      </c>
      <c r="G727" s="18" t="str">
        <f t="shared" si="7"/>
        <v>0</v>
      </c>
      <c r="H727" s="19">
        <v>1809555.12</v>
      </c>
      <c r="I727" s="20"/>
    </row>
    <row r="728">
      <c r="A728" s="2" t="s">
        <v>23</v>
      </c>
      <c r="B728" s="7" t="s">
        <v>778</v>
      </c>
      <c r="D728" s="16" t="str">
        <f t="shared" si="1"/>
        <v>0</v>
      </c>
      <c r="E728" s="16" t="str">
        <f t="shared" si="5"/>
        <v>0</v>
      </c>
      <c r="F728" s="17" t="str">
        <f t="shared" si="6"/>
        <v>0</v>
      </c>
      <c r="G728" s="18" t="str">
        <f t="shared" si="7"/>
        <v>0</v>
      </c>
      <c r="H728" s="19">
        <v>9374197.6</v>
      </c>
      <c r="I728" s="20"/>
    </row>
    <row r="729">
      <c r="A729" s="2" t="s">
        <v>23</v>
      </c>
      <c r="B729" s="7" t="s">
        <v>779</v>
      </c>
      <c r="D729" s="16" t="str">
        <f t="shared" si="1"/>
        <v>0</v>
      </c>
      <c r="E729" s="16" t="str">
        <f t="shared" si="5"/>
        <v>0</v>
      </c>
      <c r="F729" s="17" t="str">
        <f t="shared" si="6"/>
        <v>0</v>
      </c>
      <c r="G729" s="18" t="str">
        <f t="shared" si="7"/>
        <v>0</v>
      </c>
      <c r="H729" s="19">
        <v>1219557.92</v>
      </c>
      <c r="I729" s="20"/>
    </row>
    <row r="730">
      <c r="A730" s="2" t="s">
        <v>23</v>
      </c>
      <c r="B730" s="7" t="s">
        <v>780</v>
      </c>
      <c r="D730" s="16" t="str">
        <f t="shared" si="1"/>
        <v>0</v>
      </c>
      <c r="E730" s="16" t="str">
        <f t="shared" si="5"/>
        <v>0</v>
      </c>
      <c r="F730" s="17" t="str">
        <f t="shared" si="6"/>
        <v>0</v>
      </c>
      <c r="G730" s="18" t="str">
        <f t="shared" si="7"/>
        <v>0</v>
      </c>
      <c r="H730" s="19">
        <v>1430114.62</v>
      </c>
      <c r="I730" s="20"/>
    </row>
    <row r="731">
      <c r="A731" s="2" t="s">
        <v>23</v>
      </c>
      <c r="B731" s="7" t="s">
        <v>781</v>
      </c>
      <c r="D731" s="16" t="str">
        <f t="shared" si="1"/>
        <v>0</v>
      </c>
      <c r="E731" s="16" t="str">
        <f t="shared" si="5"/>
        <v>0</v>
      </c>
      <c r="F731" s="17" t="str">
        <f t="shared" si="6"/>
        <v>0</v>
      </c>
      <c r="G731" s="18" t="str">
        <f t="shared" si="7"/>
        <v>0</v>
      </c>
      <c r="H731" s="19">
        <v>2.25866185E7</v>
      </c>
      <c r="I731" s="20"/>
    </row>
    <row r="732">
      <c r="A732" s="2" t="s">
        <v>23</v>
      </c>
      <c r="B732" s="7" t="s">
        <v>782</v>
      </c>
      <c r="D732" s="16" t="str">
        <f t="shared" si="1"/>
        <v>0</v>
      </c>
      <c r="E732" s="16" t="str">
        <f t="shared" si="5"/>
        <v>0</v>
      </c>
      <c r="F732" s="17" t="str">
        <f t="shared" si="6"/>
        <v>0</v>
      </c>
      <c r="G732" s="18" t="str">
        <f t="shared" si="7"/>
        <v>0</v>
      </c>
      <c r="H732" s="19">
        <v>285392.28</v>
      </c>
      <c r="I732" s="20"/>
    </row>
    <row r="733">
      <c r="A733" s="2" t="s">
        <v>23</v>
      </c>
      <c r="B733" s="7" t="s">
        <v>783</v>
      </c>
      <c r="D733" s="16" t="str">
        <f t="shared" si="1"/>
        <v>0</v>
      </c>
      <c r="E733" s="16" t="str">
        <f t="shared" si="5"/>
        <v>0</v>
      </c>
      <c r="F733" s="17" t="str">
        <f t="shared" si="6"/>
        <v>0</v>
      </c>
      <c r="G733" s="18" t="str">
        <f t="shared" si="7"/>
        <v>0</v>
      </c>
      <c r="H733" s="19">
        <v>3963921.86</v>
      </c>
      <c r="I733" s="20"/>
    </row>
    <row r="734">
      <c r="A734" s="2" t="s">
        <v>23</v>
      </c>
      <c r="B734" s="7" t="s">
        <v>784</v>
      </c>
      <c r="D734" s="16" t="str">
        <f t="shared" si="1"/>
        <v>0</v>
      </c>
      <c r="E734" s="16" t="str">
        <f t="shared" si="5"/>
        <v>0</v>
      </c>
      <c r="F734" s="17" t="str">
        <f t="shared" si="6"/>
        <v>0</v>
      </c>
      <c r="G734" s="18" t="str">
        <f t="shared" si="7"/>
        <v>0</v>
      </c>
      <c r="H734" s="19">
        <v>485859.07</v>
      </c>
      <c r="I734" s="20"/>
    </row>
    <row r="735">
      <c r="A735" s="2" t="s">
        <v>23</v>
      </c>
      <c r="B735" s="7" t="s">
        <v>785</v>
      </c>
      <c r="D735" s="16" t="str">
        <f t="shared" si="1"/>
        <v>0</v>
      </c>
      <c r="E735" s="16" t="str">
        <f t="shared" si="5"/>
        <v>0</v>
      </c>
      <c r="F735" s="17" t="str">
        <f t="shared" si="6"/>
        <v>0</v>
      </c>
      <c r="G735" s="18" t="str">
        <f t="shared" si="7"/>
        <v>0</v>
      </c>
      <c r="H735" s="19">
        <v>3615504.87</v>
      </c>
      <c r="I735" s="20"/>
    </row>
    <row r="736">
      <c r="A736" s="2" t="s">
        <v>23</v>
      </c>
      <c r="B736" s="7" t="s">
        <v>786</v>
      </c>
      <c r="D736" s="16" t="str">
        <f t="shared" si="1"/>
        <v>0</v>
      </c>
      <c r="E736" s="16" t="str">
        <f t="shared" si="5"/>
        <v>0</v>
      </c>
      <c r="F736" s="17" t="str">
        <f t="shared" si="6"/>
        <v>0</v>
      </c>
      <c r="G736" s="18" t="str">
        <f t="shared" si="7"/>
        <v>0</v>
      </c>
      <c r="H736" s="19">
        <v>45304.57</v>
      </c>
      <c r="I736" s="20"/>
    </row>
    <row r="737">
      <c r="A737" s="2" t="s">
        <v>23</v>
      </c>
      <c r="B737" s="7" t="s">
        <v>787</v>
      </c>
      <c r="D737" s="16" t="str">
        <f t="shared" si="1"/>
        <v>0</v>
      </c>
      <c r="E737" s="16" t="str">
        <f t="shared" si="5"/>
        <v>0</v>
      </c>
      <c r="F737" s="17" t="str">
        <f t="shared" si="6"/>
        <v>0</v>
      </c>
      <c r="G737" s="18" t="str">
        <f t="shared" si="7"/>
        <v>0</v>
      </c>
      <c r="H737" s="19">
        <v>4733422.08</v>
      </c>
      <c r="I737" s="20"/>
    </row>
    <row r="738">
      <c r="A738" s="2" t="s">
        <v>23</v>
      </c>
      <c r="B738" s="7" t="s">
        <v>788</v>
      </c>
      <c r="D738" s="16" t="str">
        <f t="shared" si="1"/>
        <v>0</v>
      </c>
      <c r="E738" s="16" t="str">
        <f t="shared" si="5"/>
        <v>0</v>
      </c>
      <c r="F738" s="17" t="str">
        <f t="shared" si="6"/>
        <v>0</v>
      </c>
      <c r="G738" s="18" t="str">
        <f t="shared" si="7"/>
        <v>0</v>
      </c>
      <c r="H738" s="19">
        <v>713207.02</v>
      </c>
      <c r="I738" s="20"/>
    </row>
    <row r="739">
      <c r="A739" s="2" t="s">
        <v>23</v>
      </c>
      <c r="B739" s="7" t="s">
        <v>789</v>
      </c>
      <c r="D739" s="16" t="str">
        <f t="shared" si="1"/>
        <v>0</v>
      </c>
      <c r="E739" s="16" t="str">
        <f t="shared" si="5"/>
        <v>0</v>
      </c>
      <c r="F739" s="17" t="str">
        <f t="shared" si="6"/>
        <v>0</v>
      </c>
      <c r="G739" s="18" t="str">
        <f t="shared" si="7"/>
        <v>0</v>
      </c>
      <c r="H739" s="19">
        <v>5098275.25</v>
      </c>
      <c r="I739" s="20"/>
    </row>
    <row r="740">
      <c r="A740" s="2" t="s">
        <v>23</v>
      </c>
      <c r="B740" s="7" t="s">
        <v>790</v>
      </c>
      <c r="D740" s="16" t="str">
        <f t="shared" si="1"/>
        <v>0</v>
      </c>
      <c r="E740" s="16" t="str">
        <f t="shared" si="5"/>
        <v>0</v>
      </c>
      <c r="F740" s="17" t="str">
        <f t="shared" si="6"/>
        <v>0</v>
      </c>
      <c r="G740" s="18" t="str">
        <f t="shared" si="7"/>
        <v>0</v>
      </c>
      <c r="H740" s="19">
        <v>1.713086409E7</v>
      </c>
      <c r="I740" s="20"/>
    </row>
    <row r="741">
      <c r="A741" s="2" t="s">
        <v>23</v>
      </c>
      <c r="B741" s="7" t="s">
        <v>791</v>
      </c>
      <c r="D741" s="16" t="str">
        <f t="shared" si="1"/>
        <v>0</v>
      </c>
      <c r="E741" s="16" t="str">
        <f t="shared" si="5"/>
        <v>0</v>
      </c>
      <c r="F741" s="17" t="str">
        <f t="shared" si="6"/>
        <v>0</v>
      </c>
      <c r="G741" s="18" t="str">
        <f t="shared" si="7"/>
        <v>0</v>
      </c>
      <c r="H741" s="19">
        <v>731749.35</v>
      </c>
      <c r="I741" s="20"/>
    </row>
    <row r="742">
      <c r="A742" s="2" t="s">
        <v>23</v>
      </c>
      <c r="B742" s="7" t="s">
        <v>792</v>
      </c>
      <c r="D742" s="16" t="str">
        <f t="shared" si="1"/>
        <v>0</v>
      </c>
      <c r="E742" s="16" t="str">
        <f t="shared" si="5"/>
        <v>0</v>
      </c>
      <c r="F742" s="17" t="str">
        <f t="shared" si="6"/>
        <v>0</v>
      </c>
      <c r="G742" s="18" t="str">
        <f t="shared" si="7"/>
        <v>0</v>
      </c>
      <c r="H742" s="19">
        <v>3362256.98</v>
      </c>
      <c r="I742" s="20"/>
    </row>
    <row r="743">
      <c r="A743" s="2" t="s">
        <v>23</v>
      </c>
      <c r="B743" s="7" t="s">
        <v>793</v>
      </c>
      <c r="D743" s="16" t="str">
        <f t="shared" si="1"/>
        <v>0</v>
      </c>
      <c r="E743" s="16" t="str">
        <f t="shared" si="5"/>
        <v>0</v>
      </c>
      <c r="F743" s="17" t="str">
        <f t="shared" si="6"/>
        <v>0</v>
      </c>
      <c r="G743" s="18" t="str">
        <f t="shared" si="7"/>
        <v>0</v>
      </c>
      <c r="H743" s="19">
        <v>3130696.6</v>
      </c>
      <c r="I743" s="20"/>
    </row>
    <row r="744">
      <c r="A744" s="2" t="s">
        <v>23</v>
      </c>
      <c r="B744" s="7" t="s">
        <v>794</v>
      </c>
      <c r="D744" s="16" t="str">
        <f t="shared" si="1"/>
        <v>0</v>
      </c>
      <c r="E744" s="16" t="str">
        <f t="shared" si="5"/>
        <v>0</v>
      </c>
      <c r="F744" s="17" t="str">
        <f t="shared" si="6"/>
        <v>0</v>
      </c>
      <c r="G744" s="18" t="str">
        <f t="shared" si="7"/>
        <v>0</v>
      </c>
      <c r="H744" s="19">
        <v>3940859.31</v>
      </c>
      <c r="I744" s="20"/>
    </row>
    <row r="745">
      <c r="A745" s="2" t="s">
        <v>23</v>
      </c>
      <c r="B745" s="7" t="s">
        <v>795</v>
      </c>
      <c r="D745" s="16" t="str">
        <f t="shared" si="1"/>
        <v>0</v>
      </c>
      <c r="E745" s="16" t="str">
        <f t="shared" si="5"/>
        <v>0</v>
      </c>
      <c r="F745" s="17" t="str">
        <f t="shared" si="6"/>
        <v>0</v>
      </c>
      <c r="G745" s="18" t="str">
        <f t="shared" si="7"/>
        <v>0</v>
      </c>
      <c r="H745" s="19">
        <v>902888.11</v>
      </c>
      <c r="I745" s="20"/>
    </row>
    <row r="746">
      <c r="A746" s="2" t="s">
        <v>23</v>
      </c>
      <c r="B746" s="7" t="s">
        <v>796</v>
      </c>
      <c r="D746" s="16" t="str">
        <f t="shared" si="1"/>
        <v>0</v>
      </c>
      <c r="E746" s="16" t="str">
        <f t="shared" si="5"/>
        <v>0</v>
      </c>
      <c r="F746" s="17" t="str">
        <f t="shared" si="6"/>
        <v>0</v>
      </c>
      <c r="G746" s="18" t="str">
        <f t="shared" si="7"/>
        <v>0</v>
      </c>
      <c r="H746" s="19">
        <v>1860918.15</v>
      </c>
      <c r="I746" s="20"/>
    </row>
    <row r="747">
      <c r="A747" s="2" t="s">
        <v>23</v>
      </c>
      <c r="B747" s="7" t="s">
        <v>797</v>
      </c>
      <c r="D747" s="16" t="str">
        <f t="shared" si="1"/>
        <v>0</v>
      </c>
      <c r="E747" s="16" t="str">
        <f t="shared" si="5"/>
        <v>0</v>
      </c>
      <c r="F747" s="17" t="str">
        <f t="shared" si="6"/>
        <v>0</v>
      </c>
      <c r="G747" s="18" t="str">
        <f t="shared" si="7"/>
        <v>0</v>
      </c>
      <c r="H747" s="19">
        <v>203881.8</v>
      </c>
      <c r="I747" s="20"/>
    </row>
    <row r="748">
      <c r="A748" s="2" t="s">
        <v>23</v>
      </c>
      <c r="B748" s="7" t="s">
        <v>798</v>
      </c>
      <c r="D748" s="16" t="str">
        <f t="shared" si="1"/>
        <v>0</v>
      </c>
      <c r="E748" s="16" t="str">
        <f t="shared" si="5"/>
        <v>0</v>
      </c>
      <c r="F748" s="17" t="str">
        <f t="shared" si="6"/>
        <v>0</v>
      </c>
      <c r="G748" s="18" t="str">
        <f t="shared" si="7"/>
        <v>0</v>
      </c>
      <c r="H748" s="19">
        <v>1.024931603E7</v>
      </c>
      <c r="I748" s="20"/>
    </row>
    <row r="749">
      <c r="A749" s="2" t="s">
        <v>23</v>
      </c>
      <c r="B749" s="7" t="s">
        <v>799</v>
      </c>
      <c r="D749" s="16" t="str">
        <f t="shared" si="1"/>
        <v>0</v>
      </c>
      <c r="E749" s="16" t="str">
        <f t="shared" si="5"/>
        <v>0</v>
      </c>
      <c r="F749" s="17" t="str">
        <f t="shared" si="6"/>
        <v>0</v>
      </c>
      <c r="G749" s="18" t="str">
        <f t="shared" si="7"/>
        <v>0</v>
      </c>
      <c r="H749" s="19">
        <v>501397.79</v>
      </c>
      <c r="I749" s="20"/>
    </row>
    <row r="750">
      <c r="A750" s="2" t="s">
        <v>23</v>
      </c>
      <c r="B750" s="7" t="s">
        <v>800</v>
      </c>
      <c r="D750" s="16" t="str">
        <f t="shared" si="1"/>
        <v>0</v>
      </c>
      <c r="E750" s="16" t="str">
        <f t="shared" si="5"/>
        <v>0</v>
      </c>
      <c r="F750" s="17" t="str">
        <f t="shared" si="6"/>
        <v>0</v>
      </c>
      <c r="G750" s="18" t="str">
        <f t="shared" si="7"/>
        <v>0</v>
      </c>
      <c r="H750" s="19">
        <v>1.740736877E7</v>
      </c>
      <c r="I750" s="20"/>
    </row>
    <row r="751">
      <c r="A751" s="2" t="s">
        <v>23</v>
      </c>
      <c r="B751" s="7" t="s">
        <v>801</v>
      </c>
      <c r="D751" s="16" t="str">
        <f t="shared" si="1"/>
        <v>0</v>
      </c>
      <c r="E751" s="16" t="str">
        <f t="shared" si="5"/>
        <v>0</v>
      </c>
      <c r="F751" s="17" t="str">
        <f t="shared" si="6"/>
        <v>0</v>
      </c>
      <c r="G751" s="18" t="str">
        <f t="shared" si="7"/>
        <v>0</v>
      </c>
      <c r="H751" s="19">
        <v>951756.02</v>
      </c>
      <c r="I751" s="20"/>
    </row>
    <row r="752">
      <c r="A752" s="2" t="s">
        <v>23</v>
      </c>
      <c r="B752" s="7" t="s">
        <v>802</v>
      </c>
      <c r="D752" s="16" t="str">
        <f t="shared" si="1"/>
        <v>0</v>
      </c>
      <c r="E752" s="16" t="str">
        <f t="shared" si="5"/>
        <v>0</v>
      </c>
      <c r="F752" s="17" t="str">
        <f t="shared" si="6"/>
        <v>0</v>
      </c>
      <c r="G752" s="18" t="str">
        <f t="shared" si="7"/>
        <v>0</v>
      </c>
      <c r="H752" s="19">
        <v>290288.18</v>
      </c>
      <c r="I752" s="20"/>
    </row>
    <row r="753">
      <c r="A753" s="2" t="s">
        <v>23</v>
      </c>
      <c r="B753" s="7" t="s">
        <v>803</v>
      </c>
      <c r="D753" s="16" t="str">
        <f t="shared" si="1"/>
        <v>0</v>
      </c>
      <c r="E753" s="16" t="str">
        <f t="shared" si="5"/>
        <v>0</v>
      </c>
      <c r="F753" s="17" t="str">
        <f t="shared" si="6"/>
        <v>0</v>
      </c>
      <c r="G753" s="18" t="str">
        <f t="shared" si="7"/>
        <v>0</v>
      </c>
      <c r="H753" s="19">
        <v>2382434.2</v>
      </c>
      <c r="I753" s="20"/>
    </row>
    <row r="754">
      <c r="A754" s="2" t="s">
        <v>23</v>
      </c>
      <c r="B754" s="7" t="s">
        <v>804</v>
      </c>
      <c r="D754" s="16" t="str">
        <f t="shared" si="1"/>
        <v>0</v>
      </c>
      <c r="E754" s="16" t="str">
        <f t="shared" si="5"/>
        <v>0</v>
      </c>
      <c r="F754" s="17" t="str">
        <f t="shared" si="6"/>
        <v>0</v>
      </c>
      <c r="G754" s="18" t="str">
        <f t="shared" si="7"/>
        <v>0</v>
      </c>
      <c r="H754" s="19">
        <v>2604779.57</v>
      </c>
      <c r="I754" s="20"/>
    </row>
    <row r="755">
      <c r="A755" s="2" t="s">
        <v>23</v>
      </c>
      <c r="B755" s="7" t="s">
        <v>805</v>
      </c>
      <c r="D755" s="16" t="str">
        <f t="shared" si="1"/>
        <v>0</v>
      </c>
      <c r="E755" s="16" t="str">
        <f t="shared" si="5"/>
        <v>0</v>
      </c>
      <c r="F755" s="17" t="str">
        <f t="shared" si="6"/>
        <v>0</v>
      </c>
      <c r="G755" s="18" t="str">
        <f t="shared" si="7"/>
        <v>0</v>
      </c>
      <c r="H755" s="19">
        <v>5852465.92</v>
      </c>
      <c r="I755" s="20"/>
    </row>
    <row r="756">
      <c r="A756" s="2" t="s">
        <v>23</v>
      </c>
      <c r="B756" s="7" t="s">
        <v>806</v>
      </c>
      <c r="D756" s="16" t="str">
        <f t="shared" si="1"/>
        <v>0</v>
      </c>
      <c r="E756" s="16" t="str">
        <f t="shared" si="5"/>
        <v>0</v>
      </c>
      <c r="F756" s="17" t="str">
        <f t="shared" si="6"/>
        <v>0</v>
      </c>
      <c r="G756" s="18" t="str">
        <f t="shared" si="7"/>
        <v>0</v>
      </c>
      <c r="H756" s="19">
        <v>3108541.38</v>
      </c>
      <c r="I756" s="20"/>
    </row>
    <row r="757">
      <c r="A757" s="2" t="s">
        <v>23</v>
      </c>
      <c r="B757" s="7" t="s">
        <v>807</v>
      </c>
      <c r="D757" s="16" t="str">
        <f t="shared" si="1"/>
        <v>0</v>
      </c>
      <c r="E757" s="16" t="str">
        <f t="shared" si="5"/>
        <v>0</v>
      </c>
      <c r="F757" s="17" t="str">
        <f t="shared" si="6"/>
        <v>0</v>
      </c>
      <c r="G757" s="18" t="str">
        <f t="shared" si="7"/>
        <v>0</v>
      </c>
      <c r="H757" s="19">
        <v>3590064.11</v>
      </c>
      <c r="I757" s="20"/>
    </row>
    <row r="758">
      <c r="A758" s="2" t="s">
        <v>23</v>
      </c>
      <c r="B758" s="7" t="s">
        <v>808</v>
      </c>
      <c r="D758" s="16" t="str">
        <f t="shared" si="1"/>
        <v>0</v>
      </c>
      <c r="E758" s="16" t="str">
        <f t="shared" si="5"/>
        <v>0</v>
      </c>
      <c r="F758" s="17" t="str">
        <f t="shared" si="6"/>
        <v>0</v>
      </c>
      <c r="G758" s="18" t="str">
        <f t="shared" si="7"/>
        <v>0</v>
      </c>
      <c r="H758" s="19">
        <v>2.029760755E7</v>
      </c>
      <c r="I758" s="20"/>
    </row>
    <row r="759">
      <c r="A759" s="2" t="s">
        <v>23</v>
      </c>
      <c r="B759" s="7" t="s">
        <v>809</v>
      </c>
      <c r="D759" s="16" t="str">
        <f t="shared" si="1"/>
        <v>0</v>
      </c>
      <c r="E759" s="16" t="str">
        <f t="shared" si="5"/>
        <v>0</v>
      </c>
      <c r="F759" s="17" t="str">
        <f t="shared" si="6"/>
        <v>0</v>
      </c>
      <c r="G759" s="18" t="str">
        <f t="shared" si="7"/>
        <v>0</v>
      </c>
      <c r="H759" s="19">
        <v>3590341.67</v>
      </c>
      <c r="I759" s="20"/>
    </row>
    <row r="760">
      <c r="A760" s="2" t="s">
        <v>23</v>
      </c>
      <c r="B760" s="7" t="s">
        <v>810</v>
      </c>
      <c r="D760" s="16" t="str">
        <f t="shared" si="1"/>
        <v>0</v>
      </c>
      <c r="E760" s="16" t="str">
        <f t="shared" si="5"/>
        <v>0</v>
      </c>
      <c r="F760" s="17" t="str">
        <f t="shared" si="6"/>
        <v>0</v>
      </c>
      <c r="G760" s="18" t="str">
        <f t="shared" si="7"/>
        <v>0</v>
      </c>
      <c r="H760" s="19">
        <v>1228099.05</v>
      </c>
      <c r="I760" s="20"/>
    </row>
    <row r="761">
      <c r="A761" s="2" t="s">
        <v>23</v>
      </c>
      <c r="B761" s="7" t="s">
        <v>811</v>
      </c>
      <c r="D761" s="16" t="str">
        <f t="shared" si="1"/>
        <v>0</v>
      </c>
      <c r="E761" s="16" t="str">
        <f t="shared" si="5"/>
        <v>0</v>
      </c>
      <c r="F761" s="17" t="str">
        <f t="shared" si="6"/>
        <v>0</v>
      </c>
      <c r="G761" s="18" t="str">
        <f t="shared" si="7"/>
        <v>0</v>
      </c>
      <c r="H761" s="19">
        <v>3392886.33</v>
      </c>
      <c r="I761" s="20"/>
    </row>
    <row r="762">
      <c r="A762" s="2" t="s">
        <v>23</v>
      </c>
      <c r="B762" s="7" t="s">
        <v>812</v>
      </c>
      <c r="D762" s="16" t="str">
        <f t="shared" si="1"/>
        <v>0</v>
      </c>
      <c r="E762" s="16" t="str">
        <f t="shared" si="5"/>
        <v>0</v>
      </c>
      <c r="F762" s="17" t="str">
        <f t="shared" si="6"/>
        <v>0</v>
      </c>
      <c r="G762" s="18" t="str">
        <f t="shared" si="7"/>
        <v>0</v>
      </c>
      <c r="H762" s="19">
        <v>3521026.96</v>
      </c>
      <c r="I762" s="20"/>
    </row>
    <row r="763">
      <c r="A763" s="2" t="s">
        <v>23</v>
      </c>
      <c r="B763" s="7" t="s">
        <v>813</v>
      </c>
      <c r="D763" s="16" t="str">
        <f t="shared" si="1"/>
        <v>0</v>
      </c>
      <c r="E763" s="16" t="str">
        <f t="shared" si="5"/>
        <v>0</v>
      </c>
      <c r="F763" s="17" t="str">
        <f t="shared" si="6"/>
        <v>0</v>
      </c>
      <c r="G763" s="18" t="str">
        <f t="shared" si="7"/>
        <v>0</v>
      </c>
      <c r="H763" s="19">
        <v>2507512.67</v>
      </c>
      <c r="I763" s="20"/>
    </row>
    <row r="764">
      <c r="A764" s="2" t="s">
        <v>23</v>
      </c>
      <c r="B764" s="7" t="s">
        <v>814</v>
      </c>
      <c r="D764" s="16" t="str">
        <f t="shared" si="1"/>
        <v>0</v>
      </c>
      <c r="E764" s="16" t="str">
        <f t="shared" si="5"/>
        <v>0</v>
      </c>
      <c r="F764" s="17" t="str">
        <f t="shared" si="6"/>
        <v>0</v>
      </c>
      <c r="G764" s="18" t="str">
        <f t="shared" si="7"/>
        <v>0</v>
      </c>
      <c r="H764" s="19">
        <v>487073.7</v>
      </c>
      <c r="I764" s="20"/>
    </row>
    <row r="765">
      <c r="A765" s="2" t="s">
        <v>23</v>
      </c>
      <c r="B765" s="7" t="s">
        <v>815</v>
      </c>
      <c r="D765" s="16" t="str">
        <f t="shared" si="1"/>
        <v>0</v>
      </c>
      <c r="E765" s="16" t="str">
        <f t="shared" si="5"/>
        <v>0</v>
      </c>
      <c r="F765" s="17" t="str">
        <f t="shared" si="6"/>
        <v>0</v>
      </c>
      <c r="G765" s="18" t="str">
        <f t="shared" si="7"/>
        <v>0</v>
      </c>
      <c r="H765" s="19">
        <v>348873.81</v>
      </c>
      <c r="I765" s="20"/>
    </row>
    <row r="766">
      <c r="A766" s="2" t="s">
        <v>23</v>
      </c>
      <c r="B766" s="7" t="s">
        <v>816</v>
      </c>
      <c r="D766" s="16" t="str">
        <f t="shared" si="1"/>
        <v>0</v>
      </c>
      <c r="E766" s="16" t="str">
        <f t="shared" si="5"/>
        <v>0</v>
      </c>
      <c r="F766" s="17" t="str">
        <f t="shared" si="6"/>
        <v>0</v>
      </c>
      <c r="G766" s="18" t="str">
        <f t="shared" si="7"/>
        <v>0</v>
      </c>
      <c r="H766" s="19">
        <v>2743249.47</v>
      </c>
      <c r="I766" s="20"/>
    </row>
    <row r="767">
      <c r="A767" s="2" t="s">
        <v>23</v>
      </c>
      <c r="B767" s="7" t="s">
        <v>817</v>
      </c>
      <c r="D767" s="16" t="str">
        <f t="shared" si="1"/>
        <v>0</v>
      </c>
      <c r="E767" s="16" t="str">
        <f t="shared" si="5"/>
        <v>0</v>
      </c>
      <c r="F767" s="17" t="str">
        <f t="shared" si="6"/>
        <v>0</v>
      </c>
      <c r="G767" s="18" t="str">
        <f t="shared" si="7"/>
        <v>0</v>
      </c>
      <c r="H767" s="19">
        <v>4103449.21</v>
      </c>
      <c r="I767" s="20"/>
    </row>
    <row r="768">
      <c r="A768" s="2" t="s">
        <v>23</v>
      </c>
      <c r="B768" s="7" t="s">
        <v>818</v>
      </c>
      <c r="D768" s="16" t="str">
        <f t="shared" si="1"/>
        <v>0</v>
      </c>
      <c r="E768" s="16" t="str">
        <f t="shared" si="5"/>
        <v>0</v>
      </c>
      <c r="F768" s="17" t="str">
        <f t="shared" si="6"/>
        <v>0</v>
      </c>
      <c r="G768" s="18" t="str">
        <f t="shared" si="7"/>
        <v>0</v>
      </c>
      <c r="H768" s="19">
        <v>1900368.0</v>
      </c>
      <c r="I768" s="20"/>
    </row>
    <row r="769">
      <c r="A769" s="2" t="s">
        <v>23</v>
      </c>
      <c r="B769" s="7" t="s">
        <v>819</v>
      </c>
      <c r="D769" s="16" t="str">
        <f t="shared" si="1"/>
        <v>0</v>
      </c>
      <c r="E769" s="16" t="str">
        <f t="shared" si="5"/>
        <v>0</v>
      </c>
      <c r="F769" s="17" t="str">
        <f t="shared" si="6"/>
        <v>0</v>
      </c>
      <c r="G769" s="18" t="str">
        <f t="shared" si="7"/>
        <v>0</v>
      </c>
      <c r="H769" s="19">
        <v>3317787.04</v>
      </c>
      <c r="I769" s="20"/>
    </row>
    <row r="770">
      <c r="A770" s="2" t="s">
        <v>23</v>
      </c>
      <c r="B770" s="7" t="s">
        <v>820</v>
      </c>
      <c r="D770" s="16" t="str">
        <f t="shared" si="1"/>
        <v>0</v>
      </c>
      <c r="E770" s="16" t="str">
        <f t="shared" si="5"/>
        <v>0</v>
      </c>
      <c r="F770" s="17" t="str">
        <f t="shared" si="6"/>
        <v>0</v>
      </c>
      <c r="G770" s="18" t="str">
        <f t="shared" si="7"/>
        <v>0</v>
      </c>
      <c r="H770" s="19">
        <v>7164976.56</v>
      </c>
      <c r="I770" s="20"/>
    </row>
    <row r="771">
      <c r="A771" s="2" t="s">
        <v>23</v>
      </c>
      <c r="B771" s="7" t="s">
        <v>821</v>
      </c>
      <c r="D771" s="16" t="str">
        <f t="shared" si="1"/>
        <v>0</v>
      </c>
      <c r="E771" s="16" t="str">
        <f t="shared" si="5"/>
        <v>0</v>
      </c>
      <c r="F771" s="17" t="str">
        <f t="shared" si="6"/>
        <v>0</v>
      </c>
      <c r="G771" s="18" t="str">
        <f t="shared" si="7"/>
        <v>0</v>
      </c>
      <c r="H771" s="19">
        <v>172007.3</v>
      </c>
      <c r="I771" s="20"/>
    </row>
    <row r="772">
      <c r="A772" s="2" t="s">
        <v>23</v>
      </c>
      <c r="B772" s="7" t="s">
        <v>822</v>
      </c>
      <c r="D772" s="16" t="str">
        <f t="shared" si="1"/>
        <v>0</v>
      </c>
      <c r="E772" s="16" t="str">
        <f t="shared" si="5"/>
        <v>0</v>
      </c>
      <c r="F772" s="17" t="str">
        <f t="shared" si="6"/>
        <v>0</v>
      </c>
      <c r="G772" s="18" t="str">
        <f t="shared" si="7"/>
        <v>0</v>
      </c>
      <c r="H772" s="19">
        <v>499055.24</v>
      </c>
      <c r="I772" s="20"/>
    </row>
    <row r="773">
      <c r="A773" s="2" t="s">
        <v>23</v>
      </c>
      <c r="B773" s="7" t="s">
        <v>823</v>
      </c>
      <c r="D773" s="16" t="str">
        <f t="shared" si="1"/>
        <v>0</v>
      </c>
      <c r="E773" s="16" t="str">
        <f t="shared" si="5"/>
        <v>0</v>
      </c>
      <c r="F773" s="17" t="str">
        <f t="shared" si="6"/>
        <v>0</v>
      </c>
      <c r="G773" s="18" t="str">
        <f t="shared" si="7"/>
        <v>0</v>
      </c>
      <c r="H773" s="19">
        <v>2088337.68</v>
      </c>
      <c r="I773" s="20"/>
    </row>
    <row r="774">
      <c r="A774" s="2" t="s">
        <v>23</v>
      </c>
      <c r="B774" s="7" t="s">
        <v>824</v>
      </c>
      <c r="D774" s="16" t="str">
        <f t="shared" si="1"/>
        <v>0</v>
      </c>
      <c r="E774" s="16" t="str">
        <f t="shared" si="5"/>
        <v>0</v>
      </c>
      <c r="F774" s="17" t="str">
        <f t="shared" si="6"/>
        <v>0</v>
      </c>
      <c r="G774" s="18" t="str">
        <f t="shared" si="7"/>
        <v>0</v>
      </c>
      <c r="H774" s="19">
        <v>3756677.25</v>
      </c>
      <c r="I774" s="20"/>
    </row>
    <row r="775">
      <c r="A775" s="2" t="s">
        <v>23</v>
      </c>
      <c r="B775" s="7" t="s">
        <v>825</v>
      </c>
      <c r="D775" s="16" t="str">
        <f t="shared" si="1"/>
        <v>0</v>
      </c>
      <c r="E775" s="16" t="str">
        <f t="shared" si="5"/>
        <v>0</v>
      </c>
      <c r="F775" s="17" t="str">
        <f t="shared" si="6"/>
        <v>0</v>
      </c>
      <c r="G775" s="18" t="str">
        <f t="shared" si="7"/>
        <v>0</v>
      </c>
      <c r="H775" s="19">
        <v>1030960.88</v>
      </c>
      <c r="I775" s="20"/>
    </row>
    <row r="776">
      <c r="A776" s="2" t="s">
        <v>23</v>
      </c>
      <c r="B776" s="7" t="s">
        <v>826</v>
      </c>
      <c r="D776" s="16" t="str">
        <f t="shared" si="1"/>
        <v>0</v>
      </c>
      <c r="E776" s="16" t="str">
        <f t="shared" si="5"/>
        <v>0</v>
      </c>
      <c r="F776" s="17" t="str">
        <f t="shared" si="6"/>
        <v>0</v>
      </c>
      <c r="G776" s="18" t="str">
        <f t="shared" si="7"/>
        <v>0</v>
      </c>
      <c r="H776" s="19">
        <v>2004762.5</v>
      </c>
      <c r="I776" s="20"/>
    </row>
    <row r="777">
      <c r="A777" s="2" t="s">
        <v>23</v>
      </c>
      <c r="B777" s="7" t="s">
        <v>827</v>
      </c>
      <c r="D777" s="16" t="str">
        <f t="shared" si="1"/>
        <v>0</v>
      </c>
      <c r="E777" s="16" t="str">
        <f t="shared" si="5"/>
        <v>0</v>
      </c>
      <c r="F777" s="17" t="str">
        <f t="shared" si="6"/>
        <v>0</v>
      </c>
      <c r="G777" s="18" t="str">
        <f t="shared" si="7"/>
        <v>0</v>
      </c>
      <c r="H777" s="19">
        <v>895367.2</v>
      </c>
      <c r="I777" s="20"/>
    </row>
    <row r="778">
      <c r="A778" s="2" t="s">
        <v>23</v>
      </c>
      <c r="B778" s="7" t="s">
        <v>828</v>
      </c>
      <c r="D778" s="16" t="str">
        <f t="shared" si="1"/>
        <v>0</v>
      </c>
      <c r="E778" s="16" t="str">
        <f t="shared" si="5"/>
        <v>0</v>
      </c>
      <c r="F778" s="17" t="str">
        <f t="shared" si="6"/>
        <v>0</v>
      </c>
      <c r="G778" s="18" t="str">
        <f t="shared" si="7"/>
        <v>0</v>
      </c>
      <c r="H778" s="19">
        <v>5549648.65</v>
      </c>
      <c r="I778" s="20"/>
    </row>
    <row r="779">
      <c r="A779" s="2" t="s">
        <v>23</v>
      </c>
      <c r="B779" s="7" t="s">
        <v>829</v>
      </c>
      <c r="D779" s="16" t="str">
        <f t="shared" si="1"/>
        <v>0</v>
      </c>
      <c r="E779" s="16" t="str">
        <f t="shared" si="5"/>
        <v>0</v>
      </c>
      <c r="F779" s="17" t="str">
        <f t="shared" si="6"/>
        <v>0</v>
      </c>
      <c r="G779" s="18" t="str">
        <f t="shared" si="7"/>
        <v>0</v>
      </c>
      <c r="H779" s="19">
        <v>1.382236621E7</v>
      </c>
      <c r="I779" s="20"/>
    </row>
    <row r="780">
      <c r="A780" s="2" t="s">
        <v>23</v>
      </c>
      <c r="B780" s="7" t="s">
        <v>830</v>
      </c>
      <c r="D780" s="16" t="str">
        <f t="shared" si="1"/>
        <v>0</v>
      </c>
      <c r="E780" s="16" t="str">
        <f t="shared" si="5"/>
        <v>0</v>
      </c>
      <c r="F780" s="17" t="str">
        <f t="shared" si="6"/>
        <v>0</v>
      </c>
      <c r="G780" s="18" t="str">
        <f t="shared" si="7"/>
        <v>0</v>
      </c>
      <c r="H780" s="19">
        <v>3955126.78</v>
      </c>
      <c r="I780" s="20"/>
    </row>
    <row r="781">
      <c r="A781" s="2" t="s">
        <v>23</v>
      </c>
      <c r="B781" s="7" t="s">
        <v>831</v>
      </c>
      <c r="D781" s="16" t="str">
        <f t="shared" si="1"/>
        <v>0</v>
      </c>
      <c r="E781" s="16" t="str">
        <f t="shared" si="5"/>
        <v>0</v>
      </c>
      <c r="F781" s="17" t="str">
        <f t="shared" si="6"/>
        <v>0</v>
      </c>
      <c r="G781" s="18" t="str">
        <f t="shared" si="7"/>
        <v>0</v>
      </c>
      <c r="H781" s="19">
        <v>2080573.32</v>
      </c>
      <c r="I781" s="20"/>
    </row>
    <row r="782">
      <c r="A782" s="2" t="s">
        <v>23</v>
      </c>
      <c r="B782" s="7" t="s">
        <v>832</v>
      </c>
      <c r="D782" s="16" t="str">
        <f t="shared" si="1"/>
        <v>0</v>
      </c>
      <c r="E782" s="16" t="str">
        <f t="shared" si="5"/>
        <v>0</v>
      </c>
      <c r="F782" s="17" t="str">
        <f t="shared" si="6"/>
        <v>0</v>
      </c>
      <c r="G782" s="18" t="str">
        <f t="shared" si="7"/>
        <v>0</v>
      </c>
      <c r="H782" s="19">
        <v>1135192.0</v>
      </c>
      <c r="I782" s="20"/>
    </row>
    <row r="783">
      <c r="A783" s="2" t="s">
        <v>23</v>
      </c>
      <c r="B783" s="7" t="s">
        <v>833</v>
      </c>
      <c r="D783" s="16" t="str">
        <f t="shared" si="1"/>
        <v>0</v>
      </c>
      <c r="E783" s="16" t="str">
        <f t="shared" si="5"/>
        <v>0</v>
      </c>
      <c r="F783" s="17" t="str">
        <f t="shared" si="6"/>
        <v>0</v>
      </c>
      <c r="G783" s="18" t="str">
        <f t="shared" si="7"/>
        <v>0</v>
      </c>
      <c r="H783" s="19">
        <v>1.867928985E7</v>
      </c>
      <c r="I783" s="20"/>
    </row>
    <row r="784">
      <c r="A784" s="2" t="s">
        <v>23</v>
      </c>
      <c r="B784" s="7" t="s">
        <v>834</v>
      </c>
      <c r="D784" s="16" t="str">
        <f t="shared" si="1"/>
        <v>0</v>
      </c>
      <c r="E784" s="16" t="str">
        <f t="shared" si="5"/>
        <v>0</v>
      </c>
      <c r="F784" s="17" t="str">
        <f t="shared" si="6"/>
        <v>0</v>
      </c>
      <c r="G784" s="18" t="str">
        <f t="shared" si="7"/>
        <v>0</v>
      </c>
      <c r="H784" s="19">
        <v>1090180.45</v>
      </c>
      <c r="I784" s="20"/>
    </row>
    <row r="785">
      <c r="A785" s="2" t="s">
        <v>23</v>
      </c>
      <c r="B785" s="7" t="s">
        <v>835</v>
      </c>
      <c r="D785" s="16" t="str">
        <f t="shared" si="1"/>
        <v>0</v>
      </c>
      <c r="E785" s="16" t="str">
        <f t="shared" si="5"/>
        <v>0</v>
      </c>
      <c r="F785" s="17" t="str">
        <f t="shared" si="6"/>
        <v>0</v>
      </c>
      <c r="G785" s="18" t="str">
        <f t="shared" si="7"/>
        <v>0</v>
      </c>
      <c r="H785" s="19">
        <v>1416594.4</v>
      </c>
      <c r="I785" s="20"/>
    </row>
    <row r="786">
      <c r="A786" s="2" t="s">
        <v>23</v>
      </c>
      <c r="B786" s="7" t="s">
        <v>836</v>
      </c>
      <c r="D786" s="16" t="str">
        <f t="shared" si="1"/>
        <v>0</v>
      </c>
      <c r="E786" s="16" t="str">
        <f t="shared" si="5"/>
        <v>0</v>
      </c>
      <c r="F786" s="17" t="str">
        <f t="shared" si="6"/>
        <v>0</v>
      </c>
      <c r="G786" s="18" t="str">
        <f t="shared" si="7"/>
        <v>0</v>
      </c>
      <c r="H786" s="19">
        <v>1552776.11</v>
      </c>
      <c r="I786" s="20"/>
    </row>
    <row r="787">
      <c r="A787" s="2" t="s">
        <v>23</v>
      </c>
      <c r="B787" s="7" t="s">
        <v>837</v>
      </c>
      <c r="D787" s="16" t="str">
        <f t="shared" si="1"/>
        <v>0</v>
      </c>
      <c r="E787" s="16" t="str">
        <f t="shared" si="5"/>
        <v>0</v>
      </c>
      <c r="F787" s="17" t="str">
        <f t="shared" si="6"/>
        <v>0</v>
      </c>
      <c r="G787" s="18" t="str">
        <f t="shared" si="7"/>
        <v>0</v>
      </c>
      <c r="H787" s="19">
        <v>2466211.11</v>
      </c>
      <c r="I787" s="20"/>
    </row>
    <row r="788">
      <c r="A788" s="2" t="s">
        <v>23</v>
      </c>
      <c r="B788" s="7" t="s">
        <v>838</v>
      </c>
      <c r="D788" s="16" t="str">
        <f t="shared" si="1"/>
        <v>0</v>
      </c>
      <c r="E788" s="16" t="str">
        <f t="shared" si="5"/>
        <v>0</v>
      </c>
      <c r="F788" s="17" t="str">
        <f t="shared" si="6"/>
        <v>0</v>
      </c>
      <c r="G788" s="18" t="str">
        <f t="shared" si="7"/>
        <v>0</v>
      </c>
      <c r="H788" s="19">
        <v>658750.2</v>
      </c>
      <c r="I788" s="20"/>
    </row>
    <row r="789">
      <c r="A789" s="2" t="s">
        <v>23</v>
      </c>
      <c r="B789" s="7" t="s">
        <v>839</v>
      </c>
      <c r="D789" s="16" t="str">
        <f t="shared" si="1"/>
        <v>0</v>
      </c>
      <c r="E789" s="16" t="str">
        <f t="shared" si="5"/>
        <v>0</v>
      </c>
      <c r="F789" s="17" t="str">
        <f t="shared" si="6"/>
        <v>0</v>
      </c>
      <c r="G789" s="18" t="str">
        <f t="shared" si="7"/>
        <v>0</v>
      </c>
      <c r="H789" s="19">
        <v>4732800.0</v>
      </c>
      <c r="I789" s="20"/>
    </row>
    <row r="790">
      <c r="A790" s="2" t="s">
        <v>23</v>
      </c>
      <c r="B790" s="7" t="s">
        <v>840</v>
      </c>
      <c r="D790" s="16" t="str">
        <f t="shared" si="1"/>
        <v>0</v>
      </c>
      <c r="E790" s="16" t="str">
        <f t="shared" si="5"/>
        <v>0</v>
      </c>
      <c r="F790" s="17" t="str">
        <f t="shared" si="6"/>
        <v>0</v>
      </c>
      <c r="G790" s="18" t="str">
        <f t="shared" si="7"/>
        <v>0</v>
      </c>
      <c r="H790" s="19">
        <v>678245.75</v>
      </c>
      <c r="I790" s="20"/>
    </row>
    <row r="791">
      <c r="A791" s="2" t="s">
        <v>23</v>
      </c>
      <c r="B791" s="7" t="s">
        <v>841</v>
      </c>
      <c r="D791" s="16" t="str">
        <f t="shared" si="1"/>
        <v>Statoil </v>
      </c>
      <c r="E791" s="16" t="str">
        <f t="shared" si="5"/>
        <v>0</v>
      </c>
      <c r="F791" s="17" t="str">
        <f t="shared" si="6"/>
        <v>STATOIL ASA</v>
      </c>
      <c r="G791" s="18">
        <f t="shared" si="7"/>
        <v>15491911.72</v>
      </c>
      <c r="H791" s="19">
        <v>1.549191172E7</v>
      </c>
      <c r="I791" s="20"/>
    </row>
    <row r="792">
      <c r="A792" s="2" t="s">
        <v>23</v>
      </c>
      <c r="B792" s="7" t="s">
        <v>842</v>
      </c>
      <c r="D792" s="16" t="str">
        <f t="shared" si="1"/>
        <v>0</v>
      </c>
      <c r="E792" s="16" t="str">
        <f t="shared" si="5"/>
        <v>0</v>
      </c>
      <c r="F792" s="17" t="str">
        <f t="shared" si="6"/>
        <v>0</v>
      </c>
      <c r="G792" s="18" t="str">
        <f t="shared" si="7"/>
        <v>0</v>
      </c>
      <c r="H792" s="19">
        <v>2271231.0</v>
      </c>
      <c r="I792" s="20"/>
    </row>
    <row r="793">
      <c r="A793" s="2" t="s">
        <v>23</v>
      </c>
      <c r="B793" s="7" t="s">
        <v>843</v>
      </c>
      <c r="D793" s="16" t="str">
        <f t="shared" si="1"/>
        <v>0</v>
      </c>
      <c r="E793" s="16" t="str">
        <f t="shared" si="5"/>
        <v>0</v>
      </c>
      <c r="F793" s="17" t="str">
        <f t="shared" si="6"/>
        <v>0</v>
      </c>
      <c r="G793" s="18" t="str">
        <f t="shared" si="7"/>
        <v>0</v>
      </c>
      <c r="H793" s="19">
        <v>3067809.91</v>
      </c>
      <c r="I793" s="20"/>
    </row>
    <row r="794">
      <c r="A794" s="2" t="s">
        <v>23</v>
      </c>
      <c r="B794" s="7" t="s">
        <v>844</v>
      </c>
      <c r="D794" s="16" t="str">
        <f t="shared" si="1"/>
        <v>0</v>
      </c>
      <c r="E794" s="16" t="str">
        <f t="shared" si="5"/>
        <v>0</v>
      </c>
      <c r="F794" s="17" t="str">
        <f t="shared" si="6"/>
        <v>0</v>
      </c>
      <c r="G794" s="18" t="str">
        <f t="shared" si="7"/>
        <v>0</v>
      </c>
      <c r="H794" s="19">
        <v>90500.0</v>
      </c>
      <c r="I794" s="20"/>
    </row>
    <row r="795">
      <c r="A795" s="2" t="s">
        <v>23</v>
      </c>
      <c r="B795" s="7" t="s">
        <v>845</v>
      </c>
      <c r="D795" s="16" t="str">
        <f t="shared" si="1"/>
        <v>0</v>
      </c>
      <c r="E795" s="16" t="str">
        <f t="shared" si="5"/>
        <v>0</v>
      </c>
      <c r="F795" s="17" t="str">
        <f t="shared" si="6"/>
        <v>0</v>
      </c>
      <c r="G795" s="18" t="str">
        <f t="shared" si="7"/>
        <v>0</v>
      </c>
      <c r="H795" s="19">
        <v>4682930.72</v>
      </c>
      <c r="I795" s="20"/>
    </row>
    <row r="796">
      <c r="A796" s="2" t="s">
        <v>23</v>
      </c>
      <c r="B796" s="7" t="s">
        <v>846</v>
      </c>
      <c r="D796" s="16" t="str">
        <f t="shared" si="1"/>
        <v>0</v>
      </c>
      <c r="E796" s="16" t="str">
        <f t="shared" si="5"/>
        <v>0</v>
      </c>
      <c r="F796" s="17" t="str">
        <f t="shared" si="6"/>
        <v>0</v>
      </c>
      <c r="G796" s="18" t="str">
        <f t="shared" si="7"/>
        <v>0</v>
      </c>
      <c r="H796" s="19">
        <v>5626593.28</v>
      </c>
      <c r="I796" s="20"/>
    </row>
    <row r="797">
      <c r="A797" s="2" t="s">
        <v>23</v>
      </c>
      <c r="B797" s="7" t="s">
        <v>847</v>
      </c>
      <c r="D797" s="16" t="str">
        <f t="shared" si="1"/>
        <v>0</v>
      </c>
      <c r="E797" s="16" t="str">
        <f t="shared" si="5"/>
        <v>0</v>
      </c>
      <c r="F797" s="17" t="str">
        <f t="shared" si="6"/>
        <v>0</v>
      </c>
      <c r="G797" s="18" t="str">
        <f t="shared" si="7"/>
        <v>0</v>
      </c>
      <c r="H797" s="19">
        <v>3032204.88</v>
      </c>
      <c r="I797" s="20"/>
    </row>
    <row r="798">
      <c r="A798" s="2" t="s">
        <v>23</v>
      </c>
      <c r="B798" s="7" t="s">
        <v>848</v>
      </c>
      <c r="D798" s="16" t="str">
        <f t="shared" si="1"/>
        <v>0</v>
      </c>
      <c r="E798" s="16" t="str">
        <f t="shared" si="5"/>
        <v>0</v>
      </c>
      <c r="F798" s="17" t="str">
        <f t="shared" si="6"/>
        <v>0</v>
      </c>
      <c r="G798" s="18" t="str">
        <f t="shared" si="7"/>
        <v>0</v>
      </c>
      <c r="H798" s="19">
        <v>2735569.92</v>
      </c>
      <c r="I798" s="20"/>
    </row>
    <row r="799">
      <c r="A799" s="2" t="s">
        <v>23</v>
      </c>
      <c r="B799" s="7" t="s">
        <v>849</v>
      </c>
      <c r="D799" s="16" t="str">
        <f t="shared" si="1"/>
        <v>0</v>
      </c>
      <c r="E799" s="16" t="str">
        <f t="shared" si="5"/>
        <v>0</v>
      </c>
      <c r="F799" s="17" t="str">
        <f t="shared" si="6"/>
        <v>0</v>
      </c>
      <c r="G799" s="18" t="str">
        <f t="shared" si="7"/>
        <v>0</v>
      </c>
      <c r="H799" s="19">
        <v>2358696.27</v>
      </c>
      <c r="I799" s="20"/>
    </row>
    <row r="800">
      <c r="A800" s="2" t="s">
        <v>23</v>
      </c>
      <c r="B800" s="7" t="s">
        <v>850</v>
      </c>
      <c r="D800" s="16" t="str">
        <f t="shared" si="1"/>
        <v>0</v>
      </c>
      <c r="E800" s="16" t="str">
        <f t="shared" si="5"/>
        <v>0</v>
      </c>
      <c r="F800" s="17" t="str">
        <f t="shared" si="6"/>
        <v>0</v>
      </c>
      <c r="G800" s="18" t="str">
        <f t="shared" si="7"/>
        <v>0</v>
      </c>
      <c r="H800" s="19">
        <v>1410615.32</v>
      </c>
      <c r="I800" s="20"/>
    </row>
    <row r="801">
      <c r="A801" s="2" t="s">
        <v>23</v>
      </c>
      <c r="B801" s="7" t="s">
        <v>851</v>
      </c>
      <c r="D801" s="16" t="str">
        <f t="shared" si="1"/>
        <v>0</v>
      </c>
      <c r="E801" s="16" t="str">
        <f t="shared" si="5"/>
        <v>0</v>
      </c>
      <c r="F801" s="17" t="str">
        <f t="shared" si="6"/>
        <v>0</v>
      </c>
      <c r="G801" s="18" t="str">
        <f t="shared" si="7"/>
        <v>0</v>
      </c>
      <c r="H801" s="19">
        <v>2.150634159E7</v>
      </c>
      <c r="I801" s="20"/>
    </row>
    <row r="802">
      <c r="A802" s="2" t="s">
        <v>23</v>
      </c>
      <c r="B802" s="7" t="s">
        <v>852</v>
      </c>
      <c r="D802" s="16" t="str">
        <f t="shared" si="1"/>
        <v>0</v>
      </c>
      <c r="E802" s="16" t="str">
        <f t="shared" si="5"/>
        <v>0</v>
      </c>
      <c r="F802" s="17" t="str">
        <f t="shared" si="6"/>
        <v>0</v>
      </c>
      <c r="G802" s="18" t="str">
        <f t="shared" si="7"/>
        <v>0</v>
      </c>
      <c r="H802" s="19">
        <v>1845526.8</v>
      </c>
      <c r="I802" s="20"/>
    </row>
    <row r="803">
      <c r="A803" s="2" t="s">
        <v>23</v>
      </c>
      <c r="B803" s="7" t="s">
        <v>853</v>
      </c>
      <c r="D803" s="16" t="str">
        <f t="shared" si="1"/>
        <v>0</v>
      </c>
      <c r="E803" s="16" t="str">
        <f t="shared" si="5"/>
        <v>0</v>
      </c>
      <c r="F803" s="17" t="str">
        <f t="shared" si="6"/>
        <v>0</v>
      </c>
      <c r="G803" s="18" t="str">
        <f t="shared" si="7"/>
        <v>0</v>
      </c>
      <c r="H803" s="19">
        <v>1947891.06</v>
      </c>
      <c r="I803" s="20"/>
    </row>
    <row r="804">
      <c r="A804" s="2" t="s">
        <v>23</v>
      </c>
      <c r="B804" s="7" t="s">
        <v>854</v>
      </c>
      <c r="D804" s="16" t="str">
        <f t="shared" si="1"/>
        <v>0</v>
      </c>
      <c r="E804" s="16" t="str">
        <f t="shared" si="5"/>
        <v>0</v>
      </c>
      <c r="F804" s="17" t="str">
        <f t="shared" si="6"/>
        <v>0</v>
      </c>
      <c r="G804" s="18" t="str">
        <f t="shared" si="7"/>
        <v>0</v>
      </c>
      <c r="H804" s="19">
        <v>2277763.39</v>
      </c>
      <c r="I804" s="20"/>
    </row>
    <row r="805">
      <c r="A805" s="2" t="s">
        <v>23</v>
      </c>
      <c r="B805" s="7" t="s">
        <v>855</v>
      </c>
      <c r="D805" s="16" t="str">
        <f t="shared" si="1"/>
        <v>0</v>
      </c>
      <c r="E805" s="16" t="str">
        <f t="shared" si="5"/>
        <v>0</v>
      </c>
      <c r="F805" s="17" t="str">
        <f t="shared" si="6"/>
        <v>0</v>
      </c>
      <c r="G805" s="18" t="str">
        <f t="shared" si="7"/>
        <v>0</v>
      </c>
      <c r="H805" s="19">
        <v>5140233.72</v>
      </c>
      <c r="I805" s="20"/>
    </row>
    <row r="806">
      <c r="A806" s="2" t="s">
        <v>23</v>
      </c>
      <c r="B806" s="7" t="s">
        <v>856</v>
      </c>
      <c r="D806" s="16" t="str">
        <f t="shared" si="1"/>
        <v>0</v>
      </c>
      <c r="E806" s="16" t="str">
        <f t="shared" si="5"/>
        <v>0</v>
      </c>
      <c r="F806" s="17" t="str">
        <f t="shared" si="6"/>
        <v>0</v>
      </c>
      <c r="G806" s="18" t="str">
        <f t="shared" si="7"/>
        <v>0</v>
      </c>
      <c r="H806" s="19">
        <v>2848275.7</v>
      </c>
      <c r="I806" s="20"/>
    </row>
    <row r="807">
      <c r="A807" s="2" t="s">
        <v>23</v>
      </c>
      <c r="B807" s="7" t="s">
        <v>857</v>
      </c>
      <c r="D807" s="16" t="str">
        <f t="shared" si="1"/>
        <v>0</v>
      </c>
      <c r="E807" s="16" t="str">
        <f t="shared" si="5"/>
        <v>0</v>
      </c>
      <c r="F807" s="17" t="str">
        <f t="shared" si="6"/>
        <v>0</v>
      </c>
      <c r="G807" s="18" t="str">
        <f t="shared" si="7"/>
        <v>0</v>
      </c>
      <c r="H807" s="19">
        <v>4333270.34</v>
      </c>
      <c r="I807" s="20"/>
    </row>
    <row r="808">
      <c r="A808" s="2" t="s">
        <v>23</v>
      </c>
      <c r="B808" s="7" t="s">
        <v>858</v>
      </c>
      <c r="D808" s="16" t="str">
        <f t="shared" si="1"/>
        <v>0</v>
      </c>
      <c r="E808" s="16" t="str">
        <f t="shared" si="5"/>
        <v>0</v>
      </c>
      <c r="F808" s="17" t="str">
        <f t="shared" si="6"/>
        <v>0</v>
      </c>
      <c r="G808" s="18" t="str">
        <f t="shared" si="7"/>
        <v>0</v>
      </c>
      <c r="H808" s="19">
        <v>3854297.22</v>
      </c>
      <c r="I808" s="20"/>
    </row>
    <row r="809">
      <c r="A809" s="2" t="s">
        <v>23</v>
      </c>
      <c r="B809" s="7" t="s">
        <v>859</v>
      </c>
      <c r="D809" s="16" t="str">
        <f t="shared" si="1"/>
        <v>0</v>
      </c>
      <c r="E809" s="16" t="str">
        <f t="shared" si="5"/>
        <v>0</v>
      </c>
      <c r="F809" s="17" t="str">
        <f t="shared" si="6"/>
        <v>0</v>
      </c>
      <c r="G809" s="18" t="str">
        <f t="shared" si="7"/>
        <v>0</v>
      </c>
      <c r="H809" s="19">
        <v>1242068.79</v>
      </c>
      <c r="I809" s="20"/>
    </row>
    <row r="810">
      <c r="A810" s="2" t="s">
        <v>23</v>
      </c>
      <c r="B810" s="7" t="s">
        <v>860</v>
      </c>
      <c r="D810" s="16" t="str">
        <f t="shared" si="1"/>
        <v>0</v>
      </c>
      <c r="E810" s="16" t="str">
        <f t="shared" si="5"/>
        <v>0</v>
      </c>
      <c r="F810" s="17" t="str">
        <f t="shared" si="6"/>
        <v>0</v>
      </c>
      <c r="G810" s="18" t="str">
        <f t="shared" si="7"/>
        <v>0</v>
      </c>
      <c r="H810" s="19">
        <v>1981189.68</v>
      </c>
      <c r="I810" s="20"/>
    </row>
    <row r="811">
      <c r="A811" s="2" t="s">
        <v>23</v>
      </c>
      <c r="B811" s="7" t="s">
        <v>861</v>
      </c>
      <c r="D811" s="16" t="str">
        <f t="shared" si="1"/>
        <v>0</v>
      </c>
      <c r="E811" s="16" t="str">
        <f t="shared" si="5"/>
        <v>0</v>
      </c>
      <c r="F811" s="17" t="str">
        <f t="shared" si="6"/>
        <v>0</v>
      </c>
      <c r="G811" s="18" t="str">
        <f t="shared" si="7"/>
        <v>0</v>
      </c>
      <c r="H811" s="19">
        <v>8251116.05</v>
      </c>
      <c r="I811" s="20"/>
    </row>
    <row r="812">
      <c r="A812" s="2" t="s">
        <v>23</v>
      </c>
      <c r="B812" s="7" t="s">
        <v>862</v>
      </c>
      <c r="D812" s="16" t="str">
        <f t="shared" si="1"/>
        <v>0</v>
      </c>
      <c r="E812" s="16" t="str">
        <f t="shared" si="5"/>
        <v>0</v>
      </c>
      <c r="F812" s="17" t="str">
        <f t="shared" si="6"/>
        <v>0</v>
      </c>
      <c r="G812" s="18" t="str">
        <f t="shared" si="7"/>
        <v>0</v>
      </c>
      <c r="H812" s="19">
        <v>1524979.99</v>
      </c>
      <c r="I812" s="20"/>
    </row>
    <row r="813">
      <c r="A813" s="2" t="s">
        <v>23</v>
      </c>
      <c r="B813" s="7" t="s">
        <v>863</v>
      </c>
      <c r="D813" s="16" t="str">
        <f t="shared" si="1"/>
        <v>0</v>
      </c>
      <c r="E813" s="16" t="str">
        <f t="shared" si="5"/>
        <v>0</v>
      </c>
      <c r="F813" s="17" t="str">
        <f t="shared" si="6"/>
        <v>0</v>
      </c>
      <c r="G813" s="18" t="str">
        <f t="shared" si="7"/>
        <v>0</v>
      </c>
      <c r="H813" s="19">
        <v>2062874.33</v>
      </c>
      <c r="I813" s="20"/>
    </row>
    <row r="814">
      <c r="A814" s="2" t="s">
        <v>23</v>
      </c>
      <c r="B814" s="7" t="s">
        <v>864</v>
      </c>
      <c r="D814" s="16" t="str">
        <f t="shared" si="1"/>
        <v>0</v>
      </c>
      <c r="E814" s="16" t="str">
        <f t="shared" si="5"/>
        <v>0</v>
      </c>
      <c r="F814" s="17" t="str">
        <f t="shared" si="6"/>
        <v>0</v>
      </c>
      <c r="G814" s="18" t="str">
        <f t="shared" si="7"/>
        <v>0</v>
      </c>
      <c r="H814" s="19">
        <v>3518882.13</v>
      </c>
      <c r="I814" s="20"/>
    </row>
    <row r="815">
      <c r="A815" s="2" t="s">
        <v>23</v>
      </c>
      <c r="B815" s="7" t="s">
        <v>865</v>
      </c>
      <c r="D815" s="16" t="str">
        <f t="shared" si="1"/>
        <v>0</v>
      </c>
      <c r="E815" s="16" t="str">
        <f t="shared" si="5"/>
        <v>0</v>
      </c>
      <c r="F815" s="17" t="str">
        <f t="shared" si="6"/>
        <v>0</v>
      </c>
      <c r="G815" s="18" t="str">
        <f t="shared" si="7"/>
        <v>0</v>
      </c>
      <c r="H815" s="19">
        <v>2489566.78</v>
      </c>
      <c r="I815" s="20"/>
    </row>
    <row r="816">
      <c r="A816" s="2" t="s">
        <v>23</v>
      </c>
      <c r="B816" s="7" t="s">
        <v>866</v>
      </c>
      <c r="D816" s="16" t="str">
        <f t="shared" si="1"/>
        <v>0</v>
      </c>
      <c r="E816" s="16" t="str">
        <f t="shared" si="5"/>
        <v>0</v>
      </c>
      <c r="F816" s="17" t="str">
        <f t="shared" si="6"/>
        <v>0</v>
      </c>
      <c r="G816" s="18" t="str">
        <f t="shared" si="7"/>
        <v>0</v>
      </c>
      <c r="H816" s="19">
        <v>859693.28</v>
      </c>
      <c r="I816" s="20"/>
    </row>
    <row r="817">
      <c r="A817" s="2" t="s">
        <v>23</v>
      </c>
      <c r="B817" s="7" t="s">
        <v>867</v>
      </c>
      <c r="D817" s="16" t="str">
        <f t="shared" si="1"/>
        <v>0</v>
      </c>
      <c r="E817" s="16" t="str">
        <f t="shared" si="5"/>
        <v>0</v>
      </c>
      <c r="F817" s="17" t="str">
        <f t="shared" si="6"/>
        <v>0</v>
      </c>
      <c r="G817" s="18" t="str">
        <f t="shared" si="7"/>
        <v>0</v>
      </c>
      <c r="H817" s="19">
        <v>2074795.33</v>
      </c>
      <c r="I817" s="20"/>
    </row>
    <row r="818">
      <c r="A818" s="2" t="s">
        <v>23</v>
      </c>
      <c r="B818" s="7" t="s">
        <v>868</v>
      </c>
      <c r="D818" s="16" t="str">
        <f t="shared" si="1"/>
        <v>0</v>
      </c>
      <c r="E818" s="16" t="str">
        <f t="shared" si="5"/>
        <v>0</v>
      </c>
      <c r="F818" s="17" t="str">
        <f t="shared" si="6"/>
        <v>0</v>
      </c>
      <c r="G818" s="18" t="str">
        <f t="shared" si="7"/>
        <v>0</v>
      </c>
      <c r="H818" s="19">
        <v>3711579.79</v>
      </c>
      <c r="I818" s="20"/>
    </row>
    <row r="819">
      <c r="A819" s="2" t="s">
        <v>23</v>
      </c>
      <c r="B819" s="7" t="s">
        <v>869</v>
      </c>
      <c r="D819" s="16" t="str">
        <f t="shared" si="1"/>
        <v>0</v>
      </c>
      <c r="E819" s="16" t="str">
        <f t="shared" si="5"/>
        <v>0</v>
      </c>
      <c r="F819" s="17" t="str">
        <f t="shared" si="6"/>
        <v>0</v>
      </c>
      <c r="G819" s="18" t="str">
        <f t="shared" si="7"/>
        <v>0</v>
      </c>
      <c r="H819" s="19">
        <v>3227030.1</v>
      </c>
      <c r="I819" s="20"/>
    </row>
    <row r="820">
      <c r="A820" s="2" t="s">
        <v>23</v>
      </c>
      <c r="B820" s="7" t="s">
        <v>870</v>
      </c>
      <c r="D820" s="16" t="str">
        <f t="shared" si="1"/>
        <v>0</v>
      </c>
      <c r="E820" s="16" t="str">
        <f t="shared" si="5"/>
        <v>0</v>
      </c>
      <c r="F820" s="17" t="str">
        <f t="shared" si="6"/>
        <v>0</v>
      </c>
      <c r="G820" s="18" t="str">
        <f t="shared" si="7"/>
        <v>0</v>
      </c>
      <c r="H820" s="19">
        <v>6457455.75</v>
      </c>
      <c r="I820" s="20"/>
    </row>
    <row r="821">
      <c r="A821" s="2" t="s">
        <v>23</v>
      </c>
      <c r="B821" s="7" t="s">
        <v>871</v>
      </c>
      <c r="D821" s="16" t="str">
        <f t="shared" si="1"/>
        <v>0</v>
      </c>
      <c r="E821" s="16" t="str">
        <f t="shared" si="5"/>
        <v>0</v>
      </c>
      <c r="F821" s="17" t="str">
        <f t="shared" si="6"/>
        <v>0</v>
      </c>
      <c r="G821" s="18" t="str">
        <f t="shared" si="7"/>
        <v>0</v>
      </c>
      <c r="H821" s="19">
        <v>3622002.6</v>
      </c>
      <c r="I821" s="20"/>
    </row>
    <row r="822">
      <c r="A822" s="2" t="s">
        <v>23</v>
      </c>
      <c r="B822" s="7" t="s">
        <v>872</v>
      </c>
      <c r="D822" s="16" t="str">
        <f t="shared" si="1"/>
        <v>0</v>
      </c>
      <c r="E822" s="16" t="str">
        <f t="shared" si="5"/>
        <v>0</v>
      </c>
      <c r="F822" s="17" t="str">
        <f t="shared" si="6"/>
        <v>0</v>
      </c>
      <c r="G822" s="18" t="str">
        <f t="shared" si="7"/>
        <v>0</v>
      </c>
      <c r="H822" s="19">
        <v>2192134.7</v>
      </c>
      <c r="I822" s="20"/>
    </row>
    <row r="823">
      <c r="A823" s="2" t="s">
        <v>23</v>
      </c>
      <c r="B823" s="7" t="s">
        <v>873</v>
      </c>
      <c r="D823" s="16" t="str">
        <f t="shared" si="1"/>
        <v>0</v>
      </c>
      <c r="E823" s="16" t="str">
        <f t="shared" si="5"/>
        <v>0</v>
      </c>
      <c r="F823" s="17" t="str">
        <f t="shared" si="6"/>
        <v>0</v>
      </c>
      <c r="G823" s="18" t="str">
        <f t="shared" si="7"/>
        <v>0</v>
      </c>
      <c r="H823" s="19">
        <v>1203776.2</v>
      </c>
      <c r="I823" s="20"/>
    </row>
    <row r="824">
      <c r="A824" s="2" t="s">
        <v>23</v>
      </c>
      <c r="B824" s="7" t="s">
        <v>874</v>
      </c>
      <c r="D824" s="16" t="str">
        <f t="shared" si="1"/>
        <v>0</v>
      </c>
      <c r="E824" s="16" t="str">
        <f t="shared" si="5"/>
        <v>0</v>
      </c>
      <c r="F824" s="17" t="str">
        <f t="shared" si="6"/>
        <v>0</v>
      </c>
      <c r="G824" s="18" t="str">
        <f t="shared" si="7"/>
        <v>0</v>
      </c>
      <c r="H824" s="19">
        <v>3904707.69</v>
      </c>
      <c r="I824" s="20"/>
    </row>
    <row r="825">
      <c r="A825" s="2" t="s">
        <v>23</v>
      </c>
      <c r="B825" s="7" t="s">
        <v>875</v>
      </c>
      <c r="D825" s="16" t="str">
        <f t="shared" si="1"/>
        <v>0</v>
      </c>
      <c r="E825" s="16" t="str">
        <f t="shared" si="5"/>
        <v>0</v>
      </c>
      <c r="F825" s="17" t="str">
        <f t="shared" si="6"/>
        <v>0</v>
      </c>
      <c r="G825" s="18" t="str">
        <f t="shared" si="7"/>
        <v>0</v>
      </c>
      <c r="H825" s="19">
        <v>1.767119085E7</v>
      </c>
      <c r="I825" s="20"/>
    </row>
    <row r="826">
      <c r="A826" s="2" t="s">
        <v>23</v>
      </c>
      <c r="B826" s="7" t="s">
        <v>876</v>
      </c>
      <c r="D826" s="16" t="str">
        <f t="shared" si="1"/>
        <v>0</v>
      </c>
      <c r="E826" s="16" t="str">
        <f t="shared" si="5"/>
        <v>0</v>
      </c>
      <c r="F826" s="17" t="str">
        <f t="shared" si="6"/>
        <v>0</v>
      </c>
      <c r="G826" s="18" t="str">
        <f t="shared" si="7"/>
        <v>0</v>
      </c>
      <c r="H826" s="19">
        <v>1.514763503E7</v>
      </c>
      <c r="I826" s="20"/>
    </row>
    <row r="827">
      <c r="A827" s="2" t="s">
        <v>23</v>
      </c>
      <c r="B827" s="7" t="s">
        <v>877</v>
      </c>
      <c r="D827" s="16" t="str">
        <f t="shared" si="1"/>
        <v>0</v>
      </c>
      <c r="E827" s="16" t="str">
        <f t="shared" si="5"/>
        <v>0</v>
      </c>
      <c r="F827" s="17" t="str">
        <f t="shared" si="6"/>
        <v>0</v>
      </c>
      <c r="G827" s="18" t="str">
        <f t="shared" si="7"/>
        <v>0</v>
      </c>
      <c r="H827" s="19">
        <v>3681987.48</v>
      </c>
      <c r="I827" s="20"/>
    </row>
    <row r="828">
      <c r="A828" s="2" t="s">
        <v>23</v>
      </c>
      <c r="B828" s="7" t="s">
        <v>878</v>
      </c>
      <c r="D828" s="16" t="str">
        <f t="shared" si="1"/>
        <v>0</v>
      </c>
      <c r="E828" s="16" t="str">
        <f t="shared" si="5"/>
        <v>0</v>
      </c>
      <c r="F828" s="17" t="str">
        <f t="shared" si="6"/>
        <v>0</v>
      </c>
      <c r="G828" s="18" t="str">
        <f t="shared" si="7"/>
        <v>0</v>
      </c>
      <c r="H828" s="19">
        <v>3673248.49</v>
      </c>
      <c r="I828" s="20"/>
    </row>
    <row r="829">
      <c r="A829" s="2" t="s">
        <v>23</v>
      </c>
      <c r="B829" s="7" t="s">
        <v>879</v>
      </c>
      <c r="D829" s="16" t="str">
        <f t="shared" si="1"/>
        <v>0</v>
      </c>
      <c r="E829" s="16" t="str">
        <f t="shared" si="5"/>
        <v>0</v>
      </c>
      <c r="F829" s="17" t="str">
        <f t="shared" si="6"/>
        <v>0</v>
      </c>
      <c r="G829" s="18" t="str">
        <f t="shared" si="7"/>
        <v>0</v>
      </c>
      <c r="H829" s="19">
        <v>4753915.08</v>
      </c>
      <c r="I829" s="20"/>
    </row>
    <row r="830">
      <c r="A830" s="2" t="s">
        <v>23</v>
      </c>
      <c r="B830" s="7" t="s">
        <v>880</v>
      </c>
      <c r="D830" s="16" t="str">
        <f t="shared" si="1"/>
        <v>0</v>
      </c>
      <c r="E830" s="16" t="str">
        <f t="shared" si="5"/>
        <v>0</v>
      </c>
      <c r="F830" s="17" t="str">
        <f t="shared" si="6"/>
        <v>0</v>
      </c>
      <c r="G830" s="18" t="str">
        <f t="shared" si="7"/>
        <v>0</v>
      </c>
      <c r="H830" s="19">
        <v>3008227.3</v>
      </c>
      <c r="I830" s="20"/>
    </row>
    <row r="831">
      <c r="A831" s="2" t="s">
        <v>23</v>
      </c>
      <c r="B831" s="7" t="s">
        <v>881</v>
      </c>
      <c r="D831" s="16" t="str">
        <f t="shared" si="1"/>
        <v>0</v>
      </c>
      <c r="E831" s="16" t="str">
        <f t="shared" si="5"/>
        <v>0</v>
      </c>
      <c r="F831" s="17" t="str">
        <f t="shared" si="6"/>
        <v>0</v>
      </c>
      <c r="G831" s="18" t="str">
        <f t="shared" si="7"/>
        <v>0</v>
      </c>
      <c r="H831" s="19">
        <v>1051017.13</v>
      </c>
      <c r="I831" s="20"/>
    </row>
    <row r="832">
      <c r="A832" s="2" t="s">
        <v>23</v>
      </c>
      <c r="B832" s="7" t="s">
        <v>882</v>
      </c>
      <c r="D832" s="16" t="str">
        <f t="shared" si="1"/>
        <v>0</v>
      </c>
      <c r="E832" s="16" t="str">
        <f t="shared" si="5"/>
        <v>0</v>
      </c>
      <c r="F832" s="17" t="str">
        <f t="shared" si="6"/>
        <v>0</v>
      </c>
      <c r="G832" s="18" t="str">
        <f t="shared" si="7"/>
        <v>0</v>
      </c>
      <c r="H832" s="19">
        <v>6513589.03</v>
      </c>
      <c r="I832" s="20"/>
    </row>
    <row r="833">
      <c r="A833" s="2" t="s">
        <v>23</v>
      </c>
      <c r="B833" s="7" t="s">
        <v>883</v>
      </c>
      <c r="D833" s="16" t="str">
        <f t="shared" si="1"/>
        <v>0</v>
      </c>
      <c r="E833" s="16" t="str">
        <f t="shared" si="5"/>
        <v>0</v>
      </c>
      <c r="F833" s="17" t="str">
        <f t="shared" si="6"/>
        <v>0</v>
      </c>
      <c r="G833" s="18" t="str">
        <f t="shared" si="7"/>
        <v>0</v>
      </c>
      <c r="H833" s="19">
        <v>888026.4</v>
      </c>
      <c r="I833" s="20"/>
    </row>
    <row r="834">
      <c r="A834" s="2" t="s">
        <v>23</v>
      </c>
      <c r="B834" s="7" t="s">
        <v>884</v>
      </c>
      <c r="D834" s="16" t="str">
        <f t="shared" si="1"/>
        <v>0</v>
      </c>
      <c r="E834" s="16" t="str">
        <f t="shared" si="5"/>
        <v>0</v>
      </c>
      <c r="F834" s="17" t="str">
        <f t="shared" si="6"/>
        <v>0</v>
      </c>
      <c r="G834" s="18" t="str">
        <f t="shared" si="7"/>
        <v>0</v>
      </c>
      <c r="H834" s="19">
        <v>1.617110287E7</v>
      </c>
      <c r="I834" s="20"/>
    </row>
    <row r="835">
      <c r="A835" s="2" t="s">
        <v>23</v>
      </c>
      <c r="B835" s="7" t="s">
        <v>885</v>
      </c>
      <c r="D835" s="16" t="str">
        <f t="shared" si="1"/>
        <v>0</v>
      </c>
      <c r="E835" s="16" t="str">
        <f t="shared" si="5"/>
        <v>0</v>
      </c>
      <c r="F835" s="17" t="str">
        <f t="shared" si="6"/>
        <v>0</v>
      </c>
      <c r="G835" s="18" t="str">
        <f t="shared" si="7"/>
        <v>0</v>
      </c>
      <c r="H835" s="19">
        <v>884278.74</v>
      </c>
      <c r="I835" s="20"/>
    </row>
    <row r="836">
      <c r="A836" s="2" t="s">
        <v>23</v>
      </c>
      <c r="B836" s="7" t="s">
        <v>886</v>
      </c>
      <c r="D836" s="16" t="str">
        <f t="shared" si="1"/>
        <v>0</v>
      </c>
      <c r="E836" s="16" t="str">
        <f t="shared" si="5"/>
        <v>0</v>
      </c>
      <c r="F836" s="17" t="str">
        <f t="shared" si="6"/>
        <v>0</v>
      </c>
      <c r="G836" s="18" t="str">
        <f t="shared" si="7"/>
        <v>0</v>
      </c>
      <c r="H836" s="19">
        <v>989804.7</v>
      </c>
      <c r="I836" s="20"/>
    </row>
    <row r="837">
      <c r="A837" s="2" t="s">
        <v>23</v>
      </c>
      <c r="B837" s="7" t="s">
        <v>887</v>
      </c>
      <c r="D837" s="16" t="str">
        <f t="shared" si="1"/>
        <v>0</v>
      </c>
      <c r="E837" s="16" t="str">
        <f t="shared" si="5"/>
        <v>0</v>
      </c>
      <c r="F837" s="17" t="str">
        <f t="shared" si="6"/>
        <v>0</v>
      </c>
      <c r="G837" s="18" t="str">
        <f t="shared" si="7"/>
        <v>0</v>
      </c>
      <c r="H837" s="19">
        <v>6666627.8</v>
      </c>
      <c r="I837" s="20"/>
    </row>
    <row r="838">
      <c r="A838" s="2" t="s">
        <v>23</v>
      </c>
      <c r="B838" s="7" t="s">
        <v>888</v>
      </c>
      <c r="D838" s="16" t="str">
        <f t="shared" si="1"/>
        <v>0</v>
      </c>
      <c r="E838" s="16" t="str">
        <f t="shared" si="5"/>
        <v>0</v>
      </c>
      <c r="F838" s="17" t="str">
        <f t="shared" si="6"/>
        <v>0</v>
      </c>
      <c r="G838" s="18" t="str">
        <f t="shared" si="7"/>
        <v>0</v>
      </c>
      <c r="H838" s="19">
        <v>4429326.37</v>
      </c>
      <c r="I838" s="20"/>
    </row>
    <row r="839">
      <c r="A839" s="2" t="s">
        <v>23</v>
      </c>
      <c r="B839" s="7" t="s">
        <v>889</v>
      </c>
      <c r="D839" s="16" t="str">
        <f t="shared" si="1"/>
        <v>0</v>
      </c>
      <c r="E839" s="16" t="str">
        <f t="shared" si="5"/>
        <v>0</v>
      </c>
      <c r="F839" s="17" t="str">
        <f t="shared" si="6"/>
        <v>0</v>
      </c>
      <c r="G839" s="18" t="str">
        <f t="shared" si="7"/>
        <v>0</v>
      </c>
      <c r="H839" s="19">
        <v>3308468.43</v>
      </c>
      <c r="I839" s="20"/>
    </row>
    <row r="840">
      <c r="A840" s="2" t="s">
        <v>23</v>
      </c>
      <c r="B840" s="7" t="s">
        <v>890</v>
      </c>
      <c r="D840" s="16" t="str">
        <f t="shared" si="1"/>
        <v>0</v>
      </c>
      <c r="E840" s="16" t="str">
        <f t="shared" si="5"/>
        <v>0</v>
      </c>
      <c r="F840" s="17" t="str">
        <f t="shared" si="6"/>
        <v>0</v>
      </c>
      <c r="G840" s="18" t="str">
        <f t="shared" si="7"/>
        <v>0</v>
      </c>
      <c r="H840" s="19">
        <v>157270.41</v>
      </c>
      <c r="I840" s="20"/>
    </row>
    <row r="841">
      <c r="A841" s="2" t="s">
        <v>23</v>
      </c>
      <c r="B841" s="7" t="s">
        <v>891</v>
      </c>
      <c r="D841" s="16" t="str">
        <f t="shared" si="1"/>
        <v>0</v>
      </c>
      <c r="E841" s="16" t="str">
        <f t="shared" si="5"/>
        <v>0</v>
      </c>
      <c r="F841" s="17" t="str">
        <f t="shared" si="6"/>
        <v>0</v>
      </c>
      <c r="G841" s="18" t="str">
        <f t="shared" si="7"/>
        <v>0</v>
      </c>
      <c r="H841" s="19">
        <v>700407.4</v>
      </c>
      <c r="I841" s="20"/>
    </row>
    <row r="842">
      <c r="A842" s="2" t="s">
        <v>23</v>
      </c>
      <c r="B842" s="7" t="s">
        <v>892</v>
      </c>
      <c r="D842" s="16" t="str">
        <f t="shared" si="1"/>
        <v>0</v>
      </c>
      <c r="E842" s="16" t="str">
        <f t="shared" si="5"/>
        <v>0</v>
      </c>
      <c r="F842" s="17" t="str">
        <f t="shared" si="6"/>
        <v>0</v>
      </c>
      <c r="G842" s="18" t="str">
        <f t="shared" si="7"/>
        <v>0</v>
      </c>
      <c r="H842" s="19">
        <v>3564778.41</v>
      </c>
      <c r="I842" s="20"/>
    </row>
    <row r="843">
      <c r="A843" s="2" t="s">
        <v>23</v>
      </c>
      <c r="B843" s="7" t="s">
        <v>893</v>
      </c>
      <c r="D843" s="16" t="str">
        <f t="shared" si="1"/>
        <v>0</v>
      </c>
      <c r="E843" s="16" t="str">
        <f t="shared" si="5"/>
        <v>0</v>
      </c>
      <c r="F843" s="17" t="str">
        <f t="shared" si="6"/>
        <v>0</v>
      </c>
      <c r="G843" s="18" t="str">
        <f t="shared" si="7"/>
        <v>0</v>
      </c>
      <c r="H843" s="19">
        <v>1582728.72</v>
      </c>
      <c r="I843" s="20"/>
    </row>
    <row r="844">
      <c r="A844" s="2" t="s">
        <v>23</v>
      </c>
      <c r="B844" s="7" t="s">
        <v>894</v>
      </c>
      <c r="D844" s="16" t="str">
        <f t="shared" si="1"/>
        <v>0</v>
      </c>
      <c r="E844" s="16" t="str">
        <f t="shared" si="5"/>
        <v>0</v>
      </c>
      <c r="F844" s="17" t="str">
        <f t="shared" si="6"/>
        <v>0</v>
      </c>
      <c r="G844" s="18" t="str">
        <f t="shared" si="7"/>
        <v>0</v>
      </c>
      <c r="H844" s="19">
        <v>2721370.11</v>
      </c>
      <c r="I844" s="20"/>
    </row>
    <row r="845">
      <c r="A845" s="2" t="s">
        <v>23</v>
      </c>
      <c r="B845" s="7" t="s">
        <v>895</v>
      </c>
      <c r="D845" s="16" t="str">
        <f t="shared" si="1"/>
        <v>0</v>
      </c>
      <c r="E845" s="16" t="str">
        <f t="shared" si="5"/>
        <v>0</v>
      </c>
      <c r="F845" s="17" t="str">
        <f t="shared" si="6"/>
        <v>0</v>
      </c>
      <c r="G845" s="18" t="str">
        <f t="shared" si="7"/>
        <v>0</v>
      </c>
      <c r="H845" s="19">
        <v>1751840.22</v>
      </c>
      <c r="I845" s="20"/>
    </row>
    <row r="846">
      <c r="A846" s="2" t="s">
        <v>23</v>
      </c>
      <c r="B846" s="7" t="s">
        <v>896</v>
      </c>
      <c r="D846" s="16" t="str">
        <f t="shared" si="1"/>
        <v>0</v>
      </c>
      <c r="E846" s="16" t="str">
        <f t="shared" si="5"/>
        <v>0</v>
      </c>
      <c r="F846" s="17" t="str">
        <f t="shared" si="6"/>
        <v>0</v>
      </c>
      <c r="G846" s="18" t="str">
        <f t="shared" si="7"/>
        <v>0</v>
      </c>
      <c r="H846" s="19">
        <v>3287810.64</v>
      </c>
      <c r="I846" s="20"/>
    </row>
    <row r="847">
      <c r="A847" s="2" t="s">
        <v>23</v>
      </c>
      <c r="B847" s="7" t="s">
        <v>897</v>
      </c>
      <c r="D847" s="16" t="str">
        <f t="shared" si="1"/>
        <v>0</v>
      </c>
      <c r="E847" s="16" t="str">
        <f t="shared" si="5"/>
        <v>0</v>
      </c>
      <c r="F847" s="17" t="str">
        <f t="shared" si="6"/>
        <v>0</v>
      </c>
      <c r="G847" s="18" t="str">
        <f t="shared" si="7"/>
        <v>0</v>
      </c>
      <c r="H847" s="19">
        <v>3189419.02</v>
      </c>
      <c r="I847" s="20"/>
    </row>
    <row r="848">
      <c r="A848" s="2" t="s">
        <v>23</v>
      </c>
      <c r="B848" s="7" t="s">
        <v>898</v>
      </c>
      <c r="D848" s="16" t="str">
        <f t="shared" si="1"/>
        <v>Total</v>
      </c>
      <c r="E848" s="16" t="str">
        <f t="shared" si="5"/>
        <v>0</v>
      </c>
      <c r="F848" s="17" t="str">
        <f t="shared" si="6"/>
        <v>TOTAL EUR2.5</v>
      </c>
      <c r="G848" s="18">
        <f t="shared" si="7"/>
        <v>22546386.3</v>
      </c>
      <c r="H848" s="19">
        <v>2.25463863E7</v>
      </c>
      <c r="I848" s="20"/>
    </row>
    <row r="849">
      <c r="A849" s="2" t="s">
        <v>23</v>
      </c>
      <c r="B849" s="7" t="s">
        <v>899</v>
      </c>
      <c r="D849" s="16" t="str">
        <f t="shared" si="1"/>
        <v>0</v>
      </c>
      <c r="E849" s="16" t="str">
        <f t="shared" si="5"/>
        <v>0</v>
      </c>
      <c r="F849" s="17" t="str">
        <f t="shared" si="6"/>
        <v>0</v>
      </c>
      <c r="G849" s="18" t="str">
        <f t="shared" si="7"/>
        <v>0</v>
      </c>
      <c r="H849" s="19">
        <v>9882975.71</v>
      </c>
      <c r="I849" s="20"/>
    </row>
    <row r="850">
      <c r="A850" s="2" t="s">
        <v>23</v>
      </c>
      <c r="B850" s="7" t="s">
        <v>900</v>
      </c>
      <c r="D850" s="16" t="str">
        <f t="shared" si="1"/>
        <v>0</v>
      </c>
      <c r="E850" s="16" t="str">
        <f t="shared" si="5"/>
        <v>0</v>
      </c>
      <c r="F850" s="17" t="str">
        <f t="shared" si="6"/>
        <v>0</v>
      </c>
      <c r="G850" s="18" t="str">
        <f t="shared" si="7"/>
        <v>0</v>
      </c>
      <c r="H850" s="19">
        <v>1884878.58</v>
      </c>
      <c r="I850" s="20"/>
    </row>
    <row r="851">
      <c r="A851" s="2" t="s">
        <v>23</v>
      </c>
      <c r="B851" s="7" t="s">
        <v>901</v>
      </c>
      <c r="D851" s="16" t="str">
        <f t="shared" si="1"/>
        <v>0</v>
      </c>
      <c r="E851" s="16" t="str">
        <f t="shared" si="5"/>
        <v>0</v>
      </c>
      <c r="F851" s="17" t="str">
        <f t="shared" si="6"/>
        <v>0</v>
      </c>
      <c r="G851" s="18" t="str">
        <f t="shared" si="7"/>
        <v>0</v>
      </c>
      <c r="H851" s="19">
        <v>3708432.67</v>
      </c>
      <c r="I851" s="20"/>
    </row>
    <row r="852">
      <c r="A852" s="2" t="s">
        <v>23</v>
      </c>
      <c r="B852" s="7" t="s">
        <v>902</v>
      </c>
      <c r="D852" s="16" t="str">
        <f t="shared" si="1"/>
        <v>0</v>
      </c>
      <c r="E852" s="16" t="str">
        <f t="shared" si="5"/>
        <v>0</v>
      </c>
      <c r="F852" s="17" t="str">
        <f t="shared" si="6"/>
        <v>0</v>
      </c>
      <c r="G852" s="18" t="str">
        <f t="shared" si="7"/>
        <v>0</v>
      </c>
      <c r="H852" s="19">
        <v>1209018.0</v>
      </c>
      <c r="I852" s="20"/>
    </row>
    <row r="853">
      <c r="A853" s="2" t="s">
        <v>23</v>
      </c>
      <c r="B853" s="7" t="s">
        <v>903</v>
      </c>
      <c r="D853" s="16" t="str">
        <f t="shared" si="1"/>
        <v>0</v>
      </c>
      <c r="E853" s="16" t="str">
        <f t="shared" si="5"/>
        <v>0</v>
      </c>
      <c r="F853" s="17" t="str">
        <f t="shared" si="6"/>
        <v>0</v>
      </c>
      <c r="G853" s="18" t="str">
        <f t="shared" si="7"/>
        <v>0</v>
      </c>
      <c r="H853" s="19">
        <v>3373690.83</v>
      </c>
      <c r="I853" s="20"/>
    </row>
    <row r="854">
      <c r="A854" s="2" t="s">
        <v>23</v>
      </c>
      <c r="B854" s="7" t="s">
        <v>904</v>
      </c>
      <c r="D854" s="16" t="str">
        <f t="shared" si="1"/>
        <v>0</v>
      </c>
      <c r="E854" s="16" t="str">
        <f t="shared" si="5"/>
        <v>0</v>
      </c>
      <c r="F854" s="17" t="str">
        <f t="shared" si="6"/>
        <v>0</v>
      </c>
      <c r="G854" s="18" t="str">
        <f t="shared" si="7"/>
        <v>0</v>
      </c>
      <c r="H854" s="19">
        <v>1102140.0</v>
      </c>
      <c r="I854" s="20"/>
    </row>
    <row r="855">
      <c r="A855" s="2" t="s">
        <v>23</v>
      </c>
      <c r="B855" s="7" t="s">
        <v>905</v>
      </c>
      <c r="D855" s="16" t="str">
        <f t="shared" si="1"/>
        <v>0</v>
      </c>
      <c r="E855" s="16" t="str">
        <f t="shared" si="5"/>
        <v>0</v>
      </c>
      <c r="F855" s="17" t="str">
        <f t="shared" si="6"/>
        <v>0</v>
      </c>
      <c r="G855" s="18" t="str">
        <f t="shared" si="7"/>
        <v>0</v>
      </c>
      <c r="H855" s="19">
        <v>954789.14</v>
      </c>
      <c r="I855" s="20"/>
    </row>
    <row r="856">
      <c r="A856" s="2" t="s">
        <v>23</v>
      </c>
      <c r="B856" s="7" t="s">
        <v>906</v>
      </c>
      <c r="D856" s="16" t="str">
        <f t="shared" si="1"/>
        <v>0</v>
      </c>
      <c r="E856" s="16" t="str">
        <f t="shared" si="5"/>
        <v>0</v>
      </c>
      <c r="F856" s="17" t="str">
        <f t="shared" si="6"/>
        <v>0</v>
      </c>
      <c r="G856" s="18" t="str">
        <f t="shared" si="7"/>
        <v>0</v>
      </c>
      <c r="H856" s="19">
        <v>918260.6</v>
      </c>
      <c r="I856" s="20"/>
    </row>
    <row r="857">
      <c r="A857" s="2" t="s">
        <v>23</v>
      </c>
      <c r="B857" s="7" t="s">
        <v>907</v>
      </c>
      <c r="D857" s="16" t="str">
        <f t="shared" si="1"/>
        <v>0</v>
      </c>
      <c r="E857" s="16" t="str">
        <f t="shared" si="5"/>
        <v>0</v>
      </c>
      <c r="F857" s="17" t="str">
        <f t="shared" si="6"/>
        <v>0</v>
      </c>
      <c r="G857" s="18" t="str">
        <f t="shared" si="7"/>
        <v>0</v>
      </c>
      <c r="H857" s="19">
        <v>1465823.42</v>
      </c>
      <c r="I857" s="20"/>
    </row>
    <row r="858">
      <c r="A858" s="2" t="s">
        <v>23</v>
      </c>
      <c r="B858" s="7" t="s">
        <v>908</v>
      </c>
      <c r="D858" s="16" t="str">
        <f t="shared" si="1"/>
        <v>0</v>
      </c>
      <c r="E858" s="16" t="str">
        <f t="shared" si="5"/>
        <v>0</v>
      </c>
      <c r="F858" s="17" t="str">
        <f t="shared" si="6"/>
        <v>0</v>
      </c>
      <c r="G858" s="18" t="str">
        <f t="shared" si="7"/>
        <v>0</v>
      </c>
      <c r="H858" s="19">
        <v>354234.75</v>
      </c>
      <c r="I858" s="20"/>
    </row>
    <row r="859">
      <c r="A859" s="2" t="s">
        <v>23</v>
      </c>
      <c r="B859" s="7" t="s">
        <v>909</v>
      </c>
      <c r="D859" s="16" t="str">
        <f t="shared" si="1"/>
        <v>0</v>
      </c>
      <c r="E859" s="16" t="str">
        <f t="shared" si="5"/>
        <v>0</v>
      </c>
      <c r="F859" s="17" t="str">
        <f t="shared" si="6"/>
        <v>0</v>
      </c>
      <c r="G859" s="18" t="str">
        <f t="shared" si="7"/>
        <v>0</v>
      </c>
      <c r="H859" s="19">
        <v>345300.29</v>
      </c>
      <c r="I859" s="20"/>
    </row>
    <row r="860">
      <c r="A860" s="2" t="s">
        <v>23</v>
      </c>
      <c r="B860" s="7" t="s">
        <v>910</v>
      </c>
      <c r="D860" s="16" t="str">
        <f t="shared" si="1"/>
        <v>0</v>
      </c>
      <c r="E860" s="16" t="str">
        <f t="shared" si="5"/>
        <v>0</v>
      </c>
      <c r="F860" s="17" t="str">
        <f t="shared" si="6"/>
        <v>0</v>
      </c>
      <c r="G860" s="18" t="str">
        <f t="shared" si="7"/>
        <v>0</v>
      </c>
      <c r="H860" s="19">
        <v>577832.83</v>
      </c>
      <c r="I860" s="20"/>
    </row>
    <row r="861">
      <c r="A861" s="2" t="s">
        <v>23</v>
      </c>
      <c r="B861" s="7" t="s">
        <v>911</v>
      </c>
      <c r="D861" s="16" t="str">
        <f t="shared" si="1"/>
        <v>0</v>
      </c>
      <c r="E861" s="16" t="str">
        <f t="shared" si="5"/>
        <v>0</v>
      </c>
      <c r="F861" s="17" t="str">
        <f t="shared" si="6"/>
        <v>0</v>
      </c>
      <c r="G861" s="18" t="str">
        <f t="shared" si="7"/>
        <v>0</v>
      </c>
      <c r="H861" s="19">
        <v>516904.86</v>
      </c>
      <c r="I861" s="20"/>
    </row>
    <row r="862">
      <c r="A862" s="2" t="s">
        <v>23</v>
      </c>
      <c r="B862" s="7" t="s">
        <v>912</v>
      </c>
      <c r="D862" s="16" t="str">
        <f t="shared" si="1"/>
        <v>0</v>
      </c>
      <c r="E862" s="16" t="str">
        <f t="shared" si="5"/>
        <v>0</v>
      </c>
      <c r="F862" s="17" t="str">
        <f t="shared" si="6"/>
        <v>0</v>
      </c>
      <c r="G862" s="18" t="str">
        <f t="shared" si="7"/>
        <v>0</v>
      </c>
      <c r="H862" s="19">
        <v>1370015.75</v>
      </c>
      <c r="I862" s="20"/>
    </row>
    <row r="863">
      <c r="A863" s="2" t="s">
        <v>23</v>
      </c>
      <c r="B863" s="7" t="s">
        <v>913</v>
      </c>
      <c r="D863" s="16" t="str">
        <f t="shared" si="1"/>
        <v>Tullow Oil</v>
      </c>
      <c r="E863" s="16" t="str">
        <f t="shared" si="5"/>
        <v>0</v>
      </c>
      <c r="F863" s="17" t="str">
        <f t="shared" si="6"/>
        <v>TULLOW OIL ORD GBP0.10</v>
      </c>
      <c r="G863" s="18">
        <f t="shared" si="7"/>
        <v>374916.17</v>
      </c>
      <c r="H863" s="19">
        <v>374916.17</v>
      </c>
      <c r="I863" s="20"/>
    </row>
    <row r="864">
      <c r="A864" s="2" t="s">
        <v>23</v>
      </c>
      <c r="B864" s="7" t="s">
        <v>914</v>
      </c>
      <c r="D864" s="16" t="str">
        <f t="shared" si="1"/>
        <v>0</v>
      </c>
      <c r="E864" s="16" t="str">
        <f t="shared" si="5"/>
        <v>0</v>
      </c>
      <c r="F864" s="17" t="str">
        <f t="shared" si="6"/>
        <v>0</v>
      </c>
      <c r="G864" s="18" t="str">
        <f t="shared" si="7"/>
        <v>0</v>
      </c>
      <c r="H864" s="19">
        <v>2277238.61</v>
      </c>
      <c r="I864" s="20"/>
    </row>
    <row r="865">
      <c r="A865" s="2" t="s">
        <v>23</v>
      </c>
      <c r="B865" s="7" t="s">
        <v>915</v>
      </c>
      <c r="D865" s="16" t="str">
        <f t="shared" si="1"/>
        <v>0</v>
      </c>
      <c r="E865" s="16" t="str">
        <f t="shared" si="5"/>
        <v>0</v>
      </c>
      <c r="F865" s="17" t="str">
        <f t="shared" si="6"/>
        <v>0</v>
      </c>
      <c r="G865" s="18" t="str">
        <f t="shared" si="7"/>
        <v>0</v>
      </c>
      <c r="H865" s="19">
        <v>1865920.45</v>
      </c>
      <c r="I865" s="20"/>
    </row>
    <row r="866">
      <c r="A866" s="2" t="s">
        <v>23</v>
      </c>
      <c r="B866" s="7" t="s">
        <v>916</v>
      </c>
      <c r="D866" s="16" t="str">
        <f t="shared" si="1"/>
        <v>0</v>
      </c>
      <c r="E866" s="16" t="str">
        <f t="shared" si="5"/>
        <v>0</v>
      </c>
      <c r="F866" s="17" t="str">
        <f t="shared" si="6"/>
        <v>0</v>
      </c>
      <c r="G866" s="18" t="str">
        <f t="shared" si="7"/>
        <v>0</v>
      </c>
      <c r="H866" s="19">
        <v>320949.84</v>
      </c>
      <c r="I866" s="20"/>
    </row>
    <row r="867">
      <c r="A867" s="2" t="s">
        <v>23</v>
      </c>
      <c r="B867" s="7" t="s">
        <v>917</v>
      </c>
      <c r="D867" s="16" t="str">
        <f t="shared" si="1"/>
        <v>0</v>
      </c>
      <c r="E867" s="16" t="str">
        <f t="shared" si="5"/>
        <v>0</v>
      </c>
      <c r="F867" s="17" t="str">
        <f t="shared" si="6"/>
        <v>0</v>
      </c>
      <c r="G867" s="18" t="str">
        <f t="shared" si="7"/>
        <v>0</v>
      </c>
      <c r="H867" s="19">
        <v>678206.55</v>
      </c>
      <c r="I867" s="20"/>
    </row>
    <row r="868">
      <c r="A868" s="2" t="s">
        <v>23</v>
      </c>
      <c r="B868" s="7" t="s">
        <v>918</v>
      </c>
      <c r="D868" s="16" t="str">
        <f t="shared" si="1"/>
        <v>0</v>
      </c>
      <c r="E868" s="16" t="str">
        <f t="shared" si="5"/>
        <v>0</v>
      </c>
      <c r="F868" s="17" t="str">
        <f t="shared" si="6"/>
        <v>0</v>
      </c>
      <c r="G868" s="18" t="str">
        <f t="shared" si="7"/>
        <v>0</v>
      </c>
      <c r="H868" s="19">
        <v>703527.53</v>
      </c>
      <c r="I868" s="20"/>
    </row>
    <row r="869">
      <c r="A869" s="2" t="s">
        <v>23</v>
      </c>
      <c r="B869" s="7" t="s">
        <v>919</v>
      </c>
      <c r="D869" s="16" t="str">
        <f t="shared" si="1"/>
        <v>0</v>
      </c>
      <c r="E869" s="16" t="str">
        <f t="shared" si="5"/>
        <v>0</v>
      </c>
      <c r="F869" s="17" t="str">
        <f t="shared" si="6"/>
        <v>0</v>
      </c>
      <c r="G869" s="18" t="str">
        <f t="shared" si="7"/>
        <v>0</v>
      </c>
      <c r="H869" s="19">
        <v>1070198.57</v>
      </c>
      <c r="I869" s="20"/>
    </row>
    <row r="870">
      <c r="A870" s="2" t="s">
        <v>23</v>
      </c>
      <c r="B870" s="7" t="s">
        <v>920</v>
      </c>
      <c r="D870" s="16" t="str">
        <f t="shared" si="1"/>
        <v>0</v>
      </c>
      <c r="E870" s="16" t="str">
        <f t="shared" si="5"/>
        <v>0</v>
      </c>
      <c r="F870" s="17" t="str">
        <f t="shared" si="6"/>
        <v>0</v>
      </c>
      <c r="G870" s="18" t="str">
        <f t="shared" si="7"/>
        <v>0</v>
      </c>
      <c r="H870" s="19">
        <v>3594304.44</v>
      </c>
      <c r="I870" s="20"/>
    </row>
    <row r="871">
      <c r="A871" s="2" t="s">
        <v>23</v>
      </c>
      <c r="B871" s="7" t="s">
        <v>921</v>
      </c>
      <c r="D871" s="16" t="str">
        <f t="shared" si="1"/>
        <v>0</v>
      </c>
      <c r="E871" s="16" t="str">
        <f t="shared" si="5"/>
        <v>0</v>
      </c>
      <c r="F871" s="17" t="str">
        <f t="shared" si="6"/>
        <v>0</v>
      </c>
      <c r="G871" s="18" t="str">
        <f t="shared" si="7"/>
        <v>0</v>
      </c>
      <c r="H871" s="19">
        <v>1.059411075E7</v>
      </c>
      <c r="I871" s="20"/>
    </row>
    <row r="872">
      <c r="A872" s="2" t="s">
        <v>23</v>
      </c>
      <c r="B872" s="7" t="s">
        <v>922</v>
      </c>
      <c r="D872" s="16" t="str">
        <f t="shared" si="1"/>
        <v>0</v>
      </c>
      <c r="E872" s="16" t="str">
        <f t="shared" si="5"/>
        <v>0</v>
      </c>
      <c r="F872" s="17" t="str">
        <f t="shared" si="6"/>
        <v>0</v>
      </c>
      <c r="G872" s="18" t="str">
        <f t="shared" si="7"/>
        <v>0</v>
      </c>
      <c r="H872" s="19">
        <v>5081375.29</v>
      </c>
      <c r="I872" s="20"/>
    </row>
    <row r="873">
      <c r="A873" s="2" t="s">
        <v>23</v>
      </c>
      <c r="B873" s="7" t="s">
        <v>923</v>
      </c>
      <c r="D873" s="16" t="str">
        <f t="shared" si="1"/>
        <v>0</v>
      </c>
      <c r="E873" s="16" t="str">
        <f t="shared" si="5"/>
        <v>0</v>
      </c>
      <c r="F873" s="17" t="str">
        <f t="shared" si="6"/>
        <v>0</v>
      </c>
      <c r="G873" s="18" t="str">
        <f t="shared" si="7"/>
        <v>0</v>
      </c>
      <c r="H873" s="19">
        <v>3745840.03</v>
      </c>
      <c r="I873" s="20"/>
    </row>
    <row r="874">
      <c r="A874" s="2" t="s">
        <v>23</v>
      </c>
      <c r="B874" s="7" t="s">
        <v>924</v>
      </c>
      <c r="D874" s="16" t="str">
        <f t="shared" si="1"/>
        <v>0</v>
      </c>
      <c r="E874" s="16" t="str">
        <f t="shared" si="5"/>
        <v>0</v>
      </c>
      <c r="F874" s="17" t="str">
        <f t="shared" si="6"/>
        <v>0</v>
      </c>
      <c r="G874" s="18" t="str">
        <f t="shared" si="7"/>
        <v>0</v>
      </c>
      <c r="H874" s="19">
        <v>8514418.34</v>
      </c>
      <c r="I874" s="20"/>
    </row>
    <row r="875">
      <c r="A875" s="2" t="s">
        <v>23</v>
      </c>
      <c r="B875" s="7" t="s">
        <v>925</v>
      </c>
      <c r="D875" s="16" t="str">
        <f t="shared" si="1"/>
        <v>0</v>
      </c>
      <c r="E875" s="16" t="str">
        <f t="shared" si="5"/>
        <v>0</v>
      </c>
      <c r="F875" s="17" t="str">
        <f t="shared" si="6"/>
        <v>0</v>
      </c>
      <c r="G875" s="18" t="str">
        <f t="shared" si="7"/>
        <v>0</v>
      </c>
      <c r="H875" s="19">
        <v>5014051.64</v>
      </c>
      <c r="I875" s="20"/>
    </row>
    <row r="876">
      <c r="A876" s="2" t="s">
        <v>23</v>
      </c>
      <c r="B876" s="7" t="s">
        <v>926</v>
      </c>
      <c r="D876" s="16" t="str">
        <f t="shared" si="1"/>
        <v>0</v>
      </c>
      <c r="E876" s="16" t="str">
        <f t="shared" si="5"/>
        <v>0</v>
      </c>
      <c r="F876" s="17" t="str">
        <f t="shared" si="6"/>
        <v>0</v>
      </c>
      <c r="G876" s="18" t="str">
        <f t="shared" si="7"/>
        <v>0</v>
      </c>
      <c r="H876" s="19">
        <v>5352946.84</v>
      </c>
      <c r="I876" s="20"/>
    </row>
    <row r="877">
      <c r="A877" s="2" t="s">
        <v>23</v>
      </c>
      <c r="B877" s="7" t="s">
        <v>927</v>
      </c>
      <c r="D877" s="16" t="str">
        <f t="shared" si="1"/>
        <v>0</v>
      </c>
      <c r="E877" s="16" t="str">
        <f t="shared" si="5"/>
        <v>0</v>
      </c>
      <c r="F877" s="17" t="str">
        <f t="shared" si="6"/>
        <v>0</v>
      </c>
      <c r="G877" s="18" t="str">
        <f t="shared" si="7"/>
        <v>0</v>
      </c>
      <c r="H877" s="19">
        <v>1.199596505E7</v>
      </c>
      <c r="I877" s="20"/>
    </row>
    <row r="878">
      <c r="A878" s="2" t="s">
        <v>23</v>
      </c>
      <c r="B878" s="7" t="s">
        <v>928</v>
      </c>
      <c r="D878" s="16" t="str">
        <f t="shared" si="1"/>
        <v>0</v>
      </c>
      <c r="E878" s="16" t="str">
        <f t="shared" si="5"/>
        <v>0</v>
      </c>
      <c r="F878" s="17" t="str">
        <f t="shared" si="6"/>
        <v>0</v>
      </c>
      <c r="G878" s="18" t="str">
        <f t="shared" si="7"/>
        <v>0</v>
      </c>
      <c r="H878" s="19">
        <v>2.067623222E7</v>
      </c>
      <c r="I878" s="20"/>
    </row>
    <row r="879">
      <c r="A879" s="2" t="s">
        <v>23</v>
      </c>
      <c r="B879" s="7" t="s">
        <v>929</v>
      </c>
      <c r="D879" s="16" t="str">
        <f t="shared" si="1"/>
        <v>0</v>
      </c>
      <c r="E879" s="16" t="str">
        <f t="shared" si="5"/>
        <v>0</v>
      </c>
      <c r="F879" s="17" t="str">
        <f t="shared" si="6"/>
        <v>0</v>
      </c>
      <c r="G879" s="18" t="str">
        <f t="shared" si="7"/>
        <v>0</v>
      </c>
      <c r="H879" s="19">
        <v>3601118.32</v>
      </c>
      <c r="I879" s="20"/>
    </row>
    <row r="880">
      <c r="A880" s="2" t="s">
        <v>23</v>
      </c>
      <c r="B880" s="7" t="s">
        <v>930</v>
      </c>
      <c r="D880" s="16" t="str">
        <f t="shared" si="1"/>
        <v>0</v>
      </c>
      <c r="E880" s="16" t="str">
        <f t="shared" si="5"/>
        <v>0</v>
      </c>
      <c r="F880" s="17" t="str">
        <f t="shared" si="6"/>
        <v>0</v>
      </c>
      <c r="G880" s="18" t="str">
        <f t="shared" si="7"/>
        <v>0</v>
      </c>
      <c r="H880" s="19">
        <v>2988984.92</v>
      </c>
      <c r="I880" s="20"/>
    </row>
    <row r="881">
      <c r="A881" s="2" t="s">
        <v>23</v>
      </c>
      <c r="B881" s="7" t="s">
        <v>931</v>
      </c>
      <c r="D881" s="16" t="str">
        <f t="shared" si="1"/>
        <v>0</v>
      </c>
      <c r="E881" s="16" t="str">
        <f t="shared" si="5"/>
        <v>0</v>
      </c>
      <c r="F881" s="17" t="str">
        <f t="shared" si="6"/>
        <v>0</v>
      </c>
      <c r="G881" s="18" t="str">
        <f t="shared" si="7"/>
        <v>0</v>
      </c>
      <c r="H881" s="19">
        <v>6960754.67</v>
      </c>
      <c r="I881" s="20"/>
    </row>
    <row r="882">
      <c r="A882" s="2" t="s">
        <v>23</v>
      </c>
      <c r="B882" s="7" t="s">
        <v>932</v>
      </c>
      <c r="D882" s="16" t="str">
        <f t="shared" si="1"/>
        <v>0</v>
      </c>
      <c r="E882" s="16" t="str">
        <f t="shared" si="5"/>
        <v>0</v>
      </c>
      <c r="F882" s="17" t="str">
        <f t="shared" si="6"/>
        <v>0</v>
      </c>
      <c r="G882" s="18" t="str">
        <f t="shared" si="7"/>
        <v>0</v>
      </c>
      <c r="H882" s="19">
        <v>7835535.39</v>
      </c>
      <c r="I882" s="20"/>
    </row>
    <row r="883">
      <c r="A883" s="2" t="s">
        <v>23</v>
      </c>
      <c r="B883" s="7" t="s">
        <v>933</v>
      </c>
      <c r="D883" s="16" t="str">
        <f t="shared" si="1"/>
        <v>0</v>
      </c>
      <c r="E883" s="16" t="str">
        <f t="shared" si="5"/>
        <v>0</v>
      </c>
      <c r="F883" s="17" t="str">
        <f t="shared" si="6"/>
        <v>0</v>
      </c>
      <c r="G883" s="18" t="str">
        <f t="shared" si="7"/>
        <v>0</v>
      </c>
      <c r="H883" s="19">
        <v>3670518.6</v>
      </c>
      <c r="I883" s="20"/>
    </row>
    <row r="884">
      <c r="A884" s="2" t="s">
        <v>23</v>
      </c>
      <c r="B884" s="7" t="s">
        <v>934</v>
      </c>
      <c r="D884" s="16" t="str">
        <f t="shared" si="1"/>
        <v>0</v>
      </c>
      <c r="E884" s="16" t="str">
        <f t="shared" si="5"/>
        <v>0</v>
      </c>
      <c r="F884" s="17" t="str">
        <f t="shared" si="6"/>
        <v>0</v>
      </c>
      <c r="G884" s="18" t="str">
        <f t="shared" si="7"/>
        <v>0</v>
      </c>
      <c r="H884" s="19">
        <v>9021077.2</v>
      </c>
      <c r="I884" s="20"/>
    </row>
    <row r="885">
      <c r="A885" s="2" t="s">
        <v>23</v>
      </c>
      <c r="B885" s="7" t="s">
        <v>935</v>
      </c>
      <c r="D885" s="16" t="str">
        <f t="shared" si="1"/>
        <v>0</v>
      </c>
      <c r="E885" s="16" t="str">
        <f t="shared" si="5"/>
        <v>0</v>
      </c>
      <c r="F885" s="17" t="str">
        <f t="shared" si="6"/>
        <v>0</v>
      </c>
      <c r="G885" s="18" t="str">
        <f t="shared" si="7"/>
        <v>0</v>
      </c>
      <c r="H885" s="19">
        <v>5860139.5</v>
      </c>
      <c r="I885" s="20"/>
    </row>
    <row r="886">
      <c r="A886" s="2" t="s">
        <v>23</v>
      </c>
      <c r="B886" s="7" t="s">
        <v>936</v>
      </c>
      <c r="D886" s="16" t="str">
        <f t="shared" si="1"/>
        <v>0</v>
      </c>
      <c r="E886" s="16" t="str">
        <f t="shared" si="5"/>
        <v>0</v>
      </c>
      <c r="F886" s="17" t="str">
        <f t="shared" si="6"/>
        <v>0</v>
      </c>
      <c r="G886" s="18" t="str">
        <f t="shared" si="7"/>
        <v>0</v>
      </c>
      <c r="H886" s="19">
        <v>1.667761893E7</v>
      </c>
      <c r="I886" s="20"/>
    </row>
    <row r="887">
      <c r="A887" s="2" t="s">
        <v>23</v>
      </c>
      <c r="B887" s="7" t="s">
        <v>937</v>
      </c>
      <c r="D887" s="16" t="str">
        <f t="shared" si="1"/>
        <v>0</v>
      </c>
      <c r="E887" s="16" t="str">
        <f t="shared" si="5"/>
        <v>0</v>
      </c>
      <c r="F887" s="17" t="str">
        <f t="shared" si="6"/>
        <v>0</v>
      </c>
      <c r="G887" s="18" t="str">
        <f t="shared" si="7"/>
        <v>0</v>
      </c>
      <c r="H887" s="19">
        <v>1.058908917E7</v>
      </c>
      <c r="I887" s="20"/>
    </row>
    <row r="888">
      <c r="A888" s="2" t="s">
        <v>23</v>
      </c>
      <c r="B888" s="7" t="s">
        <v>938</v>
      </c>
      <c r="D888" s="16" t="str">
        <f t="shared" si="1"/>
        <v>0</v>
      </c>
      <c r="E888" s="16" t="str">
        <f t="shared" si="5"/>
        <v>0</v>
      </c>
      <c r="F888" s="17" t="str">
        <f t="shared" si="6"/>
        <v>0</v>
      </c>
      <c r="G888" s="18" t="str">
        <f t="shared" si="7"/>
        <v>0</v>
      </c>
      <c r="H888" s="19">
        <v>733757.05</v>
      </c>
      <c r="I888" s="20"/>
    </row>
    <row r="889">
      <c r="A889" s="2" t="s">
        <v>23</v>
      </c>
      <c r="B889" s="7" t="s">
        <v>939</v>
      </c>
      <c r="D889" s="16" t="str">
        <f t="shared" si="1"/>
        <v>0</v>
      </c>
      <c r="E889" s="16" t="str">
        <f t="shared" si="5"/>
        <v>0</v>
      </c>
      <c r="F889" s="17" t="str">
        <f t="shared" si="6"/>
        <v>0</v>
      </c>
      <c r="G889" s="18" t="str">
        <f t="shared" si="7"/>
        <v>0</v>
      </c>
      <c r="H889" s="19">
        <v>1825955.46</v>
      </c>
      <c r="I889" s="20"/>
    </row>
    <row r="890">
      <c r="A890" s="2" t="s">
        <v>23</v>
      </c>
      <c r="B890" s="7" t="s">
        <v>940</v>
      </c>
      <c r="D890" s="16" t="str">
        <f t="shared" si="1"/>
        <v>0</v>
      </c>
      <c r="E890" s="16" t="str">
        <f t="shared" si="5"/>
        <v>0</v>
      </c>
      <c r="F890" s="17" t="str">
        <f t="shared" si="6"/>
        <v>0</v>
      </c>
      <c r="G890" s="18" t="str">
        <f t="shared" si="7"/>
        <v>0</v>
      </c>
      <c r="H890" s="19">
        <v>1.295269911E7</v>
      </c>
      <c r="I890" s="20"/>
    </row>
    <row r="891">
      <c r="A891" s="2" t="s">
        <v>23</v>
      </c>
      <c r="B891" s="7" t="s">
        <v>941</v>
      </c>
      <c r="D891" s="16" t="str">
        <f t="shared" si="1"/>
        <v>0</v>
      </c>
      <c r="E891" s="16" t="str">
        <f t="shared" si="5"/>
        <v>0</v>
      </c>
      <c r="F891" s="17" t="str">
        <f t="shared" si="6"/>
        <v>0</v>
      </c>
      <c r="G891" s="18" t="str">
        <f t="shared" si="7"/>
        <v>0</v>
      </c>
      <c r="H891" s="19">
        <v>1419622.23</v>
      </c>
      <c r="I891" s="20"/>
    </row>
    <row r="892">
      <c r="A892" s="2" t="s">
        <v>23</v>
      </c>
      <c r="B892" s="7" t="s">
        <v>942</v>
      </c>
      <c r="D892" s="16" t="str">
        <f t="shared" si="1"/>
        <v>0</v>
      </c>
      <c r="E892" s="16" t="str">
        <f t="shared" si="5"/>
        <v>0</v>
      </c>
      <c r="F892" s="17" t="str">
        <f t="shared" si="6"/>
        <v>0</v>
      </c>
      <c r="G892" s="18" t="str">
        <f t="shared" si="7"/>
        <v>0</v>
      </c>
      <c r="H892" s="19">
        <v>1931615.03</v>
      </c>
      <c r="I892" s="20"/>
    </row>
    <row r="893">
      <c r="A893" s="2" t="s">
        <v>23</v>
      </c>
      <c r="B893" s="7" t="s">
        <v>943</v>
      </c>
      <c r="D893" s="16" t="str">
        <f t="shared" si="1"/>
        <v>0</v>
      </c>
      <c r="E893" s="16" t="str">
        <f t="shared" si="5"/>
        <v>0</v>
      </c>
      <c r="F893" s="17" t="str">
        <f t="shared" si="6"/>
        <v>0</v>
      </c>
      <c r="G893" s="18" t="str">
        <f t="shared" si="7"/>
        <v>0</v>
      </c>
      <c r="H893" s="19">
        <v>2070875.5</v>
      </c>
      <c r="I893" s="20"/>
    </row>
    <row r="894">
      <c r="A894" s="2" t="s">
        <v>23</v>
      </c>
      <c r="B894" s="7" t="s">
        <v>944</v>
      </c>
      <c r="D894" s="16" t="str">
        <f t="shared" si="1"/>
        <v>0</v>
      </c>
      <c r="E894" s="16" t="str">
        <f t="shared" si="5"/>
        <v>0</v>
      </c>
      <c r="F894" s="17" t="str">
        <f t="shared" si="6"/>
        <v>0</v>
      </c>
      <c r="G894" s="18" t="str">
        <f t="shared" si="7"/>
        <v>0</v>
      </c>
      <c r="H894" s="19">
        <v>2.009190192E7</v>
      </c>
      <c r="I894" s="20"/>
    </row>
    <row r="895">
      <c r="A895" s="2" t="s">
        <v>23</v>
      </c>
      <c r="B895" s="7" t="s">
        <v>945</v>
      </c>
      <c r="D895" s="16" t="str">
        <f t="shared" si="1"/>
        <v>0</v>
      </c>
      <c r="E895" s="16" t="str">
        <f t="shared" si="5"/>
        <v>0</v>
      </c>
      <c r="F895" s="17" t="str">
        <f t="shared" si="6"/>
        <v>0</v>
      </c>
      <c r="G895" s="18" t="str">
        <f t="shared" si="7"/>
        <v>0</v>
      </c>
      <c r="H895" s="19">
        <v>1.032905081E7</v>
      </c>
      <c r="I895" s="20"/>
    </row>
    <row r="896">
      <c r="A896" s="2" t="s">
        <v>23</v>
      </c>
      <c r="B896" s="7" t="s">
        <v>946</v>
      </c>
      <c r="D896" s="16" t="str">
        <f t="shared" si="1"/>
        <v>0</v>
      </c>
      <c r="E896" s="16" t="str">
        <f t="shared" si="5"/>
        <v>0</v>
      </c>
      <c r="F896" s="17" t="str">
        <f t="shared" si="6"/>
        <v>0</v>
      </c>
      <c r="G896" s="18" t="str">
        <f t="shared" si="7"/>
        <v>0</v>
      </c>
      <c r="H896" s="19">
        <v>5166933.08</v>
      </c>
      <c r="I896" s="20"/>
    </row>
    <row r="897">
      <c r="A897" s="2" t="s">
        <v>23</v>
      </c>
      <c r="B897" s="7" t="s">
        <v>947</v>
      </c>
      <c r="D897" s="16" t="str">
        <f t="shared" si="1"/>
        <v>0</v>
      </c>
      <c r="E897" s="16" t="str">
        <f t="shared" si="5"/>
        <v>0</v>
      </c>
      <c r="F897" s="17" t="str">
        <f t="shared" si="6"/>
        <v>0</v>
      </c>
      <c r="G897" s="18" t="str">
        <f t="shared" si="7"/>
        <v>0</v>
      </c>
      <c r="H897" s="19">
        <v>3556633.99</v>
      </c>
      <c r="I897" s="20"/>
    </row>
    <row r="898">
      <c r="A898" s="2" t="s">
        <v>23</v>
      </c>
      <c r="B898" s="7" t="s">
        <v>948</v>
      </c>
      <c r="D898" s="16" t="str">
        <f t="shared" si="1"/>
        <v>0</v>
      </c>
      <c r="E898" s="16" t="str">
        <f t="shared" si="5"/>
        <v>0</v>
      </c>
      <c r="F898" s="17" t="str">
        <f t="shared" si="6"/>
        <v>0</v>
      </c>
      <c r="G898" s="18" t="str">
        <f t="shared" si="7"/>
        <v>0</v>
      </c>
      <c r="H898" s="19">
        <v>3423239.46</v>
      </c>
      <c r="I898" s="20"/>
    </row>
    <row r="899">
      <c r="A899" s="2" t="s">
        <v>23</v>
      </c>
      <c r="B899" s="7" t="s">
        <v>949</v>
      </c>
      <c r="D899" s="16" t="str">
        <f t="shared" si="1"/>
        <v>0</v>
      </c>
      <c r="E899" s="16" t="str">
        <f t="shared" si="5"/>
        <v>0</v>
      </c>
      <c r="F899" s="17" t="str">
        <f t="shared" si="6"/>
        <v>0</v>
      </c>
      <c r="G899" s="18" t="str">
        <f t="shared" si="7"/>
        <v>0</v>
      </c>
      <c r="H899" s="19">
        <v>6488702.0</v>
      </c>
      <c r="I899" s="20"/>
    </row>
    <row r="900">
      <c r="A900" s="2" t="s">
        <v>23</v>
      </c>
      <c r="B900" s="7" t="s">
        <v>950</v>
      </c>
      <c r="D900" s="16" t="str">
        <f t="shared" si="1"/>
        <v>0</v>
      </c>
      <c r="E900" s="16" t="str">
        <f t="shared" si="5"/>
        <v>0</v>
      </c>
      <c r="F900" s="17" t="str">
        <f t="shared" si="6"/>
        <v>0</v>
      </c>
      <c r="G900" s="18" t="str">
        <f t="shared" si="7"/>
        <v>0</v>
      </c>
      <c r="H900" s="19">
        <v>4396864.5</v>
      </c>
      <c r="I900" s="20"/>
    </row>
    <row r="901">
      <c r="A901" s="2" t="s">
        <v>23</v>
      </c>
      <c r="B901" s="7" t="s">
        <v>951</v>
      </c>
      <c r="D901" s="16" t="str">
        <f t="shared" si="1"/>
        <v>0</v>
      </c>
      <c r="E901" s="16" t="str">
        <f t="shared" si="5"/>
        <v>0</v>
      </c>
      <c r="F901" s="17" t="str">
        <f t="shared" si="6"/>
        <v>0</v>
      </c>
      <c r="G901" s="18" t="str">
        <f t="shared" si="7"/>
        <v>0</v>
      </c>
      <c r="H901" s="19">
        <v>3522842.77</v>
      </c>
      <c r="I901" s="20"/>
    </row>
    <row r="902">
      <c r="A902" s="2" t="s">
        <v>23</v>
      </c>
      <c r="B902" s="7" t="s">
        <v>952</v>
      </c>
      <c r="D902" s="16" t="str">
        <f t="shared" si="1"/>
        <v>0</v>
      </c>
      <c r="E902" s="16" t="str">
        <f t="shared" si="5"/>
        <v>0</v>
      </c>
      <c r="F902" s="17" t="str">
        <f t="shared" si="6"/>
        <v>0</v>
      </c>
      <c r="G902" s="18" t="str">
        <f t="shared" si="7"/>
        <v>0</v>
      </c>
      <c r="H902" s="19">
        <v>399921.03</v>
      </c>
      <c r="I902" s="20"/>
    </row>
    <row r="903">
      <c r="A903" s="2" t="s">
        <v>23</v>
      </c>
      <c r="B903" s="7" t="s">
        <v>953</v>
      </c>
      <c r="D903" s="16" t="str">
        <f t="shared" si="1"/>
        <v>0</v>
      </c>
      <c r="E903" s="16" t="str">
        <f t="shared" si="5"/>
        <v>0</v>
      </c>
      <c r="F903" s="17" t="str">
        <f t="shared" si="6"/>
        <v>0</v>
      </c>
      <c r="G903" s="18" t="str">
        <f t="shared" si="7"/>
        <v>0</v>
      </c>
      <c r="H903" s="19">
        <v>383888.65</v>
      </c>
      <c r="I903" s="20"/>
    </row>
    <row r="904">
      <c r="A904" s="2" t="s">
        <v>23</v>
      </c>
      <c r="B904" s="7" t="s">
        <v>954</v>
      </c>
      <c r="D904" s="16" t="str">
        <f t="shared" si="1"/>
        <v>0</v>
      </c>
      <c r="E904" s="16" t="str">
        <f t="shared" si="5"/>
        <v>0</v>
      </c>
      <c r="F904" s="17" t="str">
        <f t="shared" si="6"/>
        <v>0</v>
      </c>
      <c r="G904" s="18" t="str">
        <f t="shared" si="7"/>
        <v>0</v>
      </c>
      <c r="H904" s="19">
        <v>3843116.57</v>
      </c>
      <c r="I904" s="20"/>
    </row>
    <row r="905">
      <c r="A905" s="2" t="s">
        <v>23</v>
      </c>
      <c r="B905" s="7" t="s">
        <v>955</v>
      </c>
      <c r="D905" s="16" t="str">
        <f t="shared" si="1"/>
        <v>0</v>
      </c>
      <c r="E905" s="16" t="str">
        <f t="shared" si="5"/>
        <v>0</v>
      </c>
      <c r="F905" s="17" t="str">
        <f t="shared" si="6"/>
        <v>0</v>
      </c>
      <c r="G905" s="18" t="str">
        <f t="shared" si="7"/>
        <v>0</v>
      </c>
      <c r="H905" s="19">
        <v>710433.93</v>
      </c>
      <c r="I905" s="20"/>
    </row>
    <row r="906">
      <c r="A906" s="2" t="s">
        <v>23</v>
      </c>
      <c r="B906" s="7" t="s">
        <v>956</v>
      </c>
      <c r="D906" s="16" t="str">
        <f t="shared" si="1"/>
        <v>0</v>
      </c>
      <c r="E906" s="16" t="str">
        <f t="shared" si="5"/>
        <v>0</v>
      </c>
      <c r="F906" s="17" t="str">
        <f t="shared" si="6"/>
        <v>0</v>
      </c>
      <c r="G906" s="18" t="str">
        <f t="shared" si="7"/>
        <v>0</v>
      </c>
      <c r="H906" s="19">
        <v>1321541.0</v>
      </c>
      <c r="I906" s="20"/>
    </row>
    <row r="907">
      <c r="A907" s="2" t="s">
        <v>23</v>
      </c>
      <c r="B907" s="7" t="s">
        <v>957</v>
      </c>
      <c r="D907" s="16" t="str">
        <f t="shared" si="1"/>
        <v>0</v>
      </c>
      <c r="E907" s="16" t="str">
        <f t="shared" si="5"/>
        <v>0</v>
      </c>
      <c r="F907" s="17" t="str">
        <f t="shared" si="6"/>
        <v>0</v>
      </c>
      <c r="G907" s="18" t="str">
        <f t="shared" si="7"/>
        <v>0</v>
      </c>
      <c r="H907" s="19">
        <v>2.379373735E7</v>
      </c>
      <c r="I907" s="20"/>
    </row>
    <row r="908">
      <c r="A908" s="2" t="s">
        <v>23</v>
      </c>
      <c r="B908" s="7" t="s">
        <v>958</v>
      </c>
      <c r="D908" s="16" t="str">
        <f t="shared" si="1"/>
        <v>0</v>
      </c>
      <c r="E908" s="16" t="str">
        <f t="shared" si="5"/>
        <v>0</v>
      </c>
      <c r="F908" s="17" t="str">
        <f t="shared" si="6"/>
        <v>0</v>
      </c>
      <c r="G908" s="18" t="str">
        <f t="shared" si="7"/>
        <v>0</v>
      </c>
      <c r="H908" s="19">
        <v>1175855.73</v>
      </c>
      <c r="I908" s="20"/>
    </row>
    <row r="909">
      <c r="A909" s="2" t="s">
        <v>23</v>
      </c>
      <c r="B909" s="7" t="s">
        <v>959</v>
      </c>
      <c r="D909" s="16" t="str">
        <f t="shared" si="1"/>
        <v>0</v>
      </c>
      <c r="E909" s="16" t="str">
        <f t="shared" si="5"/>
        <v>0</v>
      </c>
      <c r="F909" s="17" t="str">
        <f t="shared" si="6"/>
        <v>0</v>
      </c>
      <c r="G909" s="18" t="str">
        <f t="shared" si="7"/>
        <v>0</v>
      </c>
      <c r="H909" s="19">
        <v>1362773.07</v>
      </c>
      <c r="I909" s="20"/>
    </row>
    <row r="910">
      <c r="A910" s="2" t="s">
        <v>23</v>
      </c>
      <c r="B910" s="7" t="s">
        <v>960</v>
      </c>
      <c r="D910" s="16" t="str">
        <f t="shared" si="1"/>
        <v>0</v>
      </c>
      <c r="E910" s="16" t="str">
        <f t="shared" si="5"/>
        <v>0</v>
      </c>
      <c r="F910" s="17" t="str">
        <f t="shared" si="6"/>
        <v>0</v>
      </c>
      <c r="G910" s="18" t="str">
        <f t="shared" si="7"/>
        <v>0</v>
      </c>
      <c r="H910" s="19">
        <v>2.428083869E7</v>
      </c>
      <c r="I910" s="20"/>
    </row>
    <row r="911">
      <c r="A911" s="2" t="s">
        <v>23</v>
      </c>
      <c r="B911" s="7" t="s">
        <v>961</v>
      </c>
      <c r="D911" s="16" t="str">
        <f t="shared" si="1"/>
        <v>0</v>
      </c>
      <c r="E911" s="16" t="str">
        <f t="shared" si="5"/>
        <v>0</v>
      </c>
      <c r="F911" s="17" t="str">
        <f t="shared" si="6"/>
        <v>0</v>
      </c>
      <c r="G911" s="18" t="str">
        <f t="shared" si="7"/>
        <v>0</v>
      </c>
      <c r="H911" s="19">
        <v>556500.0</v>
      </c>
      <c r="I911" s="20"/>
    </row>
    <row r="912">
      <c r="A912" s="2" t="s">
        <v>23</v>
      </c>
      <c r="B912" s="7" t="s">
        <v>962</v>
      </c>
      <c r="D912" s="16" t="str">
        <f t="shared" si="1"/>
        <v>0</v>
      </c>
      <c r="E912" s="16" t="str">
        <f t="shared" si="5"/>
        <v>0</v>
      </c>
      <c r="F912" s="17" t="str">
        <f t="shared" si="6"/>
        <v>0</v>
      </c>
      <c r="G912" s="18" t="str">
        <f t="shared" si="7"/>
        <v>0</v>
      </c>
      <c r="H912" s="19">
        <v>374602.87</v>
      </c>
      <c r="I912" s="20"/>
    </row>
    <row r="913">
      <c r="A913" s="2" t="s">
        <v>23</v>
      </c>
      <c r="B913" s="7" t="s">
        <v>963</v>
      </c>
      <c r="D913" s="16" t="str">
        <f t="shared" si="1"/>
        <v>0</v>
      </c>
      <c r="E913" s="16" t="str">
        <f t="shared" si="5"/>
        <v>0</v>
      </c>
      <c r="F913" s="17" t="str">
        <f t="shared" si="6"/>
        <v>0</v>
      </c>
      <c r="G913" s="18" t="str">
        <f t="shared" si="7"/>
        <v>0</v>
      </c>
      <c r="H913" s="19">
        <v>1142758.96</v>
      </c>
      <c r="I913" s="20"/>
    </row>
    <row r="914">
      <c r="A914" s="2" t="s">
        <v>23</v>
      </c>
      <c r="B914" s="7" t="s">
        <v>964</v>
      </c>
      <c r="D914" s="16" t="str">
        <f t="shared" si="1"/>
        <v>0</v>
      </c>
      <c r="E914" s="16" t="str">
        <f t="shared" si="5"/>
        <v>0</v>
      </c>
      <c r="F914" s="17" t="str">
        <f t="shared" si="6"/>
        <v>0</v>
      </c>
      <c r="G914" s="18" t="str">
        <f t="shared" si="7"/>
        <v>0</v>
      </c>
      <c r="H914" s="19">
        <v>1317490.6</v>
      </c>
      <c r="I914" s="20"/>
    </row>
    <row r="915">
      <c r="A915" s="2" t="s">
        <v>23</v>
      </c>
      <c r="B915" s="7" t="s">
        <v>965</v>
      </c>
      <c r="D915" s="16" t="str">
        <f t="shared" si="1"/>
        <v>0</v>
      </c>
      <c r="E915" s="16" t="str">
        <f t="shared" si="5"/>
        <v>0</v>
      </c>
      <c r="F915" s="17" t="str">
        <f t="shared" si="6"/>
        <v>0</v>
      </c>
      <c r="G915" s="18" t="str">
        <f t="shared" si="7"/>
        <v>0</v>
      </c>
      <c r="H915" s="19">
        <v>1.008171249E7</v>
      </c>
      <c r="I915" s="20"/>
    </row>
    <row r="916">
      <c r="A916" s="2" t="s">
        <v>23</v>
      </c>
      <c r="B916" s="7" t="s">
        <v>966</v>
      </c>
      <c r="D916" s="16" t="str">
        <f t="shared" si="1"/>
        <v>0</v>
      </c>
      <c r="E916" s="16" t="str">
        <f t="shared" si="5"/>
        <v>0</v>
      </c>
      <c r="F916" s="17" t="str">
        <f t="shared" si="6"/>
        <v>0</v>
      </c>
      <c r="G916" s="18" t="str">
        <f t="shared" si="7"/>
        <v>0</v>
      </c>
      <c r="H916" s="19">
        <v>872469.13</v>
      </c>
      <c r="I916" s="20"/>
    </row>
    <row r="917">
      <c r="A917" s="2" t="s">
        <v>23</v>
      </c>
      <c r="B917" s="7" t="s">
        <v>967</v>
      </c>
      <c r="D917" s="16" t="str">
        <f t="shared" si="1"/>
        <v>0</v>
      </c>
      <c r="E917" s="16" t="str">
        <f t="shared" si="5"/>
        <v>0</v>
      </c>
      <c r="F917" s="17" t="str">
        <f t="shared" si="6"/>
        <v>0</v>
      </c>
      <c r="G917" s="18" t="str">
        <f t="shared" si="7"/>
        <v>0</v>
      </c>
      <c r="H917" s="19">
        <v>8039372.84</v>
      </c>
      <c r="I917" s="20"/>
    </row>
    <row r="918">
      <c r="A918" s="2" t="s">
        <v>23</v>
      </c>
      <c r="B918" s="7" t="s">
        <v>968</v>
      </c>
      <c r="D918" s="16" t="str">
        <f t="shared" si="1"/>
        <v>0</v>
      </c>
      <c r="E918" s="16" t="str">
        <f t="shared" si="5"/>
        <v>0</v>
      </c>
      <c r="F918" s="17" t="str">
        <f t="shared" si="6"/>
        <v>0</v>
      </c>
      <c r="G918" s="18" t="str">
        <f t="shared" si="7"/>
        <v>0</v>
      </c>
      <c r="H918" s="19">
        <v>1515144.35</v>
      </c>
      <c r="I918" s="20"/>
    </row>
    <row r="919">
      <c r="A919" s="2" t="s">
        <v>23</v>
      </c>
      <c r="B919" s="7" t="s">
        <v>969</v>
      </c>
      <c r="D919" s="16" t="str">
        <f t="shared" si="1"/>
        <v>0</v>
      </c>
      <c r="E919" s="16" t="str">
        <f t="shared" si="5"/>
        <v>0</v>
      </c>
      <c r="F919" s="17" t="str">
        <f t="shared" si="6"/>
        <v>0</v>
      </c>
      <c r="G919" s="18" t="str">
        <f t="shared" si="7"/>
        <v>0</v>
      </c>
      <c r="H919" s="19">
        <v>1.731964958E7</v>
      </c>
      <c r="I919" s="20"/>
    </row>
    <row r="920">
      <c r="A920" s="2" t="s">
        <v>23</v>
      </c>
      <c r="B920" s="7" t="s">
        <v>970</v>
      </c>
      <c r="D920" s="16" t="str">
        <f t="shared" si="1"/>
        <v>0</v>
      </c>
      <c r="E920" s="16" t="str">
        <f t="shared" si="5"/>
        <v>0</v>
      </c>
      <c r="F920" s="17" t="str">
        <f t="shared" si="6"/>
        <v>0</v>
      </c>
      <c r="G920" s="18" t="str">
        <f t="shared" si="7"/>
        <v>0</v>
      </c>
      <c r="H920" s="19">
        <v>1347031.35</v>
      </c>
      <c r="I920" s="20"/>
    </row>
    <row r="921">
      <c r="A921" s="2" t="s">
        <v>23</v>
      </c>
      <c r="B921" s="7" t="s">
        <v>971</v>
      </c>
      <c r="D921" s="16" t="str">
        <f t="shared" si="1"/>
        <v>0</v>
      </c>
      <c r="E921" s="16" t="str">
        <f t="shared" si="5"/>
        <v>0</v>
      </c>
      <c r="F921" s="17" t="str">
        <f t="shared" si="6"/>
        <v>0</v>
      </c>
      <c r="G921" s="18" t="str">
        <f t="shared" si="7"/>
        <v>0</v>
      </c>
      <c r="H921" s="19">
        <v>1813950.08</v>
      </c>
      <c r="I921" s="20"/>
    </row>
    <row r="922">
      <c r="A922" s="2" t="s">
        <v>23</v>
      </c>
      <c r="B922" s="7" t="s">
        <v>972</v>
      </c>
      <c r="D922" s="16" t="str">
        <f t="shared" si="1"/>
        <v>0</v>
      </c>
      <c r="E922" s="16" t="str">
        <f t="shared" si="5"/>
        <v>0</v>
      </c>
      <c r="F922" s="17" t="str">
        <f t="shared" si="6"/>
        <v>0</v>
      </c>
      <c r="G922" s="18" t="str">
        <f t="shared" si="7"/>
        <v>0</v>
      </c>
      <c r="H922" s="19">
        <v>3764302.96</v>
      </c>
      <c r="I922" s="20"/>
    </row>
    <row r="923">
      <c r="A923" s="2" t="s">
        <v>23</v>
      </c>
      <c r="B923" s="7" t="s">
        <v>973</v>
      </c>
      <c r="D923" s="16" t="str">
        <f t="shared" si="1"/>
        <v>0</v>
      </c>
      <c r="E923" s="16" t="str">
        <f t="shared" si="5"/>
        <v>0</v>
      </c>
      <c r="F923" s="17" t="str">
        <f t="shared" si="6"/>
        <v>0</v>
      </c>
      <c r="G923" s="18" t="str">
        <f t="shared" si="7"/>
        <v>0</v>
      </c>
      <c r="H923" s="19">
        <v>2589775.0</v>
      </c>
      <c r="I923" s="20"/>
    </row>
    <row r="924">
      <c r="A924" s="2" t="s">
        <v>23</v>
      </c>
      <c r="B924" s="7" t="s">
        <v>974</v>
      </c>
      <c r="D924" s="16" t="str">
        <f t="shared" si="1"/>
        <v>0</v>
      </c>
      <c r="E924" s="16" t="str">
        <f t="shared" si="5"/>
        <v>Wesfarmers</v>
      </c>
      <c r="F924" s="17" t="str">
        <f t="shared" si="6"/>
        <v>WESFARMERS LTD NPV</v>
      </c>
      <c r="G924" s="18">
        <f t="shared" si="7"/>
        <v>2370238.59</v>
      </c>
      <c r="H924" s="19">
        <v>2370238.59</v>
      </c>
      <c r="I924" s="20"/>
    </row>
    <row r="925">
      <c r="A925" s="2" t="s">
        <v>23</v>
      </c>
      <c r="B925" s="7" t="s">
        <v>975</v>
      </c>
      <c r="D925" s="16" t="str">
        <f t="shared" si="1"/>
        <v>0</v>
      </c>
      <c r="E925" s="16" t="str">
        <f t="shared" si="5"/>
        <v>0</v>
      </c>
      <c r="F925" s="17" t="str">
        <f t="shared" si="6"/>
        <v>0</v>
      </c>
      <c r="G925" s="18" t="str">
        <f t="shared" si="7"/>
        <v>0</v>
      </c>
      <c r="H925" s="19">
        <v>1133446.6</v>
      </c>
      <c r="I925" s="20"/>
    </row>
    <row r="926">
      <c r="A926" s="2" t="s">
        <v>23</v>
      </c>
      <c r="B926" s="7" t="s">
        <v>976</v>
      </c>
      <c r="D926" s="16" t="str">
        <f t="shared" si="1"/>
        <v>0</v>
      </c>
      <c r="E926" s="16" t="str">
        <f t="shared" si="5"/>
        <v>0</v>
      </c>
      <c r="F926" s="17" t="str">
        <f t="shared" si="6"/>
        <v>0</v>
      </c>
      <c r="G926" s="18" t="str">
        <f t="shared" si="7"/>
        <v>0</v>
      </c>
      <c r="H926" s="19">
        <v>4542021.56</v>
      </c>
      <c r="I926" s="20"/>
    </row>
    <row r="927">
      <c r="A927" s="2" t="s">
        <v>23</v>
      </c>
      <c r="B927" s="7" t="s">
        <v>977</v>
      </c>
      <c r="D927" s="16" t="str">
        <f t="shared" si="1"/>
        <v>0</v>
      </c>
      <c r="E927" s="16" t="str">
        <f t="shared" si="5"/>
        <v>0</v>
      </c>
      <c r="F927" s="17" t="str">
        <f t="shared" si="6"/>
        <v>0</v>
      </c>
      <c r="G927" s="18" t="str">
        <f t="shared" si="7"/>
        <v>0</v>
      </c>
      <c r="H927" s="19">
        <v>344142.75</v>
      </c>
      <c r="I927" s="20"/>
    </row>
    <row r="928">
      <c r="A928" s="2" t="s">
        <v>23</v>
      </c>
      <c r="B928" s="7" t="s">
        <v>978</v>
      </c>
      <c r="D928" s="16" t="str">
        <f t="shared" si="1"/>
        <v>0</v>
      </c>
      <c r="E928" s="16" t="str">
        <f t="shared" si="5"/>
        <v>0</v>
      </c>
      <c r="F928" s="17" t="str">
        <f t="shared" si="6"/>
        <v>0</v>
      </c>
      <c r="G928" s="18" t="str">
        <f t="shared" si="7"/>
        <v>0</v>
      </c>
      <c r="H928" s="19">
        <v>1245039.4</v>
      </c>
      <c r="I928" s="20"/>
    </row>
    <row r="929">
      <c r="A929" s="2" t="s">
        <v>23</v>
      </c>
      <c r="B929" s="7" t="s">
        <v>979</v>
      </c>
      <c r="D929" s="16" t="str">
        <f t="shared" si="1"/>
        <v>0</v>
      </c>
      <c r="E929" s="16" t="str">
        <f t="shared" si="5"/>
        <v>0</v>
      </c>
      <c r="F929" s="17" t="str">
        <f t="shared" si="6"/>
        <v>0</v>
      </c>
      <c r="G929" s="18" t="str">
        <f t="shared" si="7"/>
        <v>0</v>
      </c>
      <c r="H929" s="19">
        <v>1062298.23</v>
      </c>
      <c r="I929" s="20"/>
    </row>
    <row r="930">
      <c r="A930" s="2" t="s">
        <v>23</v>
      </c>
      <c r="B930" s="7" t="s">
        <v>980</v>
      </c>
      <c r="D930" s="16" t="str">
        <f t="shared" si="1"/>
        <v>0</v>
      </c>
      <c r="E930" s="16" t="str">
        <f t="shared" si="5"/>
        <v>0</v>
      </c>
      <c r="F930" s="17" t="str">
        <f t="shared" si="6"/>
        <v>0</v>
      </c>
      <c r="G930" s="18" t="str">
        <f t="shared" si="7"/>
        <v>0</v>
      </c>
      <c r="H930" s="19">
        <v>1285216.13</v>
      </c>
      <c r="I930" s="20"/>
    </row>
    <row r="931">
      <c r="A931" s="2" t="s">
        <v>23</v>
      </c>
      <c r="B931" s="7" t="s">
        <v>981</v>
      </c>
      <c r="D931" s="16" t="str">
        <f t="shared" si="1"/>
        <v>0</v>
      </c>
      <c r="E931" s="16" t="str">
        <f t="shared" si="5"/>
        <v>0</v>
      </c>
      <c r="F931" s="17" t="str">
        <f t="shared" si="6"/>
        <v>0</v>
      </c>
      <c r="G931" s="18" t="str">
        <f t="shared" si="7"/>
        <v>0</v>
      </c>
      <c r="H931" s="19">
        <v>589176.0</v>
      </c>
      <c r="I931" s="20"/>
    </row>
    <row r="932">
      <c r="A932" s="2" t="s">
        <v>23</v>
      </c>
      <c r="B932" s="7" t="s">
        <v>982</v>
      </c>
      <c r="D932" s="16" t="str">
        <f t="shared" si="1"/>
        <v>0</v>
      </c>
      <c r="E932" s="16" t="str">
        <f t="shared" si="5"/>
        <v>0</v>
      </c>
      <c r="F932" s="17" t="str">
        <f t="shared" si="6"/>
        <v>0</v>
      </c>
      <c r="G932" s="18" t="str">
        <f t="shared" si="7"/>
        <v>0</v>
      </c>
      <c r="H932" s="19">
        <v>4130305.96</v>
      </c>
      <c r="I932" s="20"/>
    </row>
    <row r="933">
      <c r="A933" s="2" t="s">
        <v>23</v>
      </c>
      <c r="B933" s="7" t="s">
        <v>983</v>
      </c>
      <c r="D933" s="16" t="str">
        <f t="shared" si="1"/>
        <v>0</v>
      </c>
      <c r="E933" s="16" t="str">
        <f t="shared" si="5"/>
        <v>0</v>
      </c>
      <c r="F933" s="17" t="str">
        <f t="shared" si="6"/>
        <v>0</v>
      </c>
      <c r="G933" s="18" t="str">
        <f t="shared" si="7"/>
        <v>0</v>
      </c>
      <c r="H933" s="19">
        <v>116025.52</v>
      </c>
      <c r="I933" s="20"/>
    </row>
    <row r="934">
      <c r="A934" s="2" t="s">
        <v>23</v>
      </c>
      <c r="B934" s="7" t="s">
        <v>984</v>
      </c>
      <c r="D934" s="16" t="str">
        <f t="shared" si="1"/>
        <v>0</v>
      </c>
      <c r="E934" s="16" t="str">
        <f t="shared" si="5"/>
        <v>0</v>
      </c>
      <c r="F934" s="17" t="str">
        <f t="shared" si="6"/>
        <v>0</v>
      </c>
      <c r="G934" s="18" t="str">
        <f t="shared" si="7"/>
        <v>0</v>
      </c>
      <c r="H934" s="19">
        <v>4019026.24</v>
      </c>
      <c r="I934" s="20"/>
    </row>
    <row r="935">
      <c r="A935" s="2" t="s">
        <v>23</v>
      </c>
      <c r="B935" s="7" t="s">
        <v>985</v>
      </c>
      <c r="D935" s="16" t="str">
        <f t="shared" si="1"/>
        <v>0</v>
      </c>
      <c r="E935" s="16" t="str">
        <f t="shared" si="5"/>
        <v>0</v>
      </c>
      <c r="F935" s="17" t="str">
        <f t="shared" si="6"/>
        <v>0</v>
      </c>
      <c r="G935" s="18" t="str">
        <f t="shared" si="7"/>
        <v>0</v>
      </c>
      <c r="H935" s="19">
        <v>4827391.53</v>
      </c>
      <c r="I935" s="20"/>
    </row>
    <row r="936">
      <c r="A936" s="2" t="s">
        <v>23</v>
      </c>
      <c r="B936" s="7" t="s">
        <v>986</v>
      </c>
      <c r="D936" s="16" t="str">
        <f t="shared" si="1"/>
        <v>0</v>
      </c>
      <c r="E936" s="16" t="str">
        <f t="shared" si="5"/>
        <v>0</v>
      </c>
      <c r="F936" s="17" t="str">
        <f t="shared" si="6"/>
        <v>0</v>
      </c>
      <c r="G936" s="18" t="str">
        <f t="shared" si="7"/>
        <v>0</v>
      </c>
      <c r="H936" s="19">
        <v>1488703.7</v>
      </c>
      <c r="I936" s="20"/>
    </row>
    <row r="937">
      <c r="A937" s="2" t="s">
        <v>23</v>
      </c>
      <c r="B937" s="7" t="s">
        <v>987</v>
      </c>
      <c r="D937" s="16" t="str">
        <f t="shared" si="1"/>
        <v>0</v>
      </c>
      <c r="E937" s="16" t="str">
        <f t="shared" si="5"/>
        <v>0</v>
      </c>
      <c r="F937" s="17" t="str">
        <f t="shared" si="6"/>
        <v>0</v>
      </c>
      <c r="G937" s="18" t="str">
        <f t="shared" si="7"/>
        <v>0</v>
      </c>
      <c r="H937" s="19">
        <v>5873473.73</v>
      </c>
      <c r="I937" s="20"/>
    </row>
    <row r="938">
      <c r="A938" s="2" t="s">
        <v>23</v>
      </c>
      <c r="B938" s="7" t="s">
        <v>988</v>
      </c>
      <c r="D938" s="16" t="str">
        <f t="shared" si="1"/>
        <v>Woodside Petroleum</v>
      </c>
      <c r="E938" s="16" t="str">
        <f t="shared" si="5"/>
        <v>0</v>
      </c>
      <c r="F938" s="17" t="str">
        <f t="shared" si="6"/>
        <v>WOODSIDE PETROLEUM NPV</v>
      </c>
      <c r="G938" s="18">
        <f t="shared" si="7"/>
        <v>1429145.15</v>
      </c>
      <c r="H938" s="19">
        <v>1429145.15</v>
      </c>
      <c r="I938" s="20"/>
    </row>
    <row r="939">
      <c r="A939" s="2" t="s">
        <v>23</v>
      </c>
      <c r="B939" s="7" t="s">
        <v>989</v>
      </c>
      <c r="D939" s="16" t="str">
        <f t="shared" si="1"/>
        <v>0</v>
      </c>
      <c r="E939" s="16" t="str">
        <f t="shared" si="5"/>
        <v>0</v>
      </c>
      <c r="F939" s="17" t="str">
        <f t="shared" si="6"/>
        <v>0</v>
      </c>
      <c r="G939" s="18" t="str">
        <f t="shared" si="7"/>
        <v>0</v>
      </c>
      <c r="H939" s="19">
        <v>567102.19</v>
      </c>
      <c r="I939" s="20"/>
    </row>
    <row r="940">
      <c r="A940" s="2" t="s">
        <v>23</v>
      </c>
      <c r="B940" s="7" t="s">
        <v>990</v>
      </c>
      <c r="D940" s="16" t="str">
        <f t="shared" si="1"/>
        <v>0</v>
      </c>
      <c r="E940" s="16" t="str">
        <f t="shared" si="5"/>
        <v>0</v>
      </c>
      <c r="F940" s="17" t="str">
        <f t="shared" si="6"/>
        <v>0</v>
      </c>
      <c r="G940" s="18" t="str">
        <f t="shared" si="7"/>
        <v>0</v>
      </c>
      <c r="H940" s="19">
        <v>8785236.58</v>
      </c>
      <c r="I940" s="20"/>
    </row>
    <row r="941">
      <c r="A941" s="2" t="s">
        <v>23</v>
      </c>
      <c r="B941" s="7" t="s">
        <v>991</v>
      </c>
      <c r="D941" s="16" t="str">
        <f t="shared" si="1"/>
        <v>0</v>
      </c>
      <c r="E941" s="16" t="str">
        <f t="shared" si="5"/>
        <v>0</v>
      </c>
      <c r="F941" s="17" t="str">
        <f t="shared" si="6"/>
        <v>0</v>
      </c>
      <c r="G941" s="18" t="str">
        <f t="shared" si="7"/>
        <v>0</v>
      </c>
      <c r="H941" s="19">
        <v>1182667.92</v>
      </c>
      <c r="I941" s="20"/>
    </row>
    <row r="942">
      <c r="A942" s="2" t="s">
        <v>23</v>
      </c>
      <c r="B942" s="7" t="s">
        <v>992</v>
      </c>
      <c r="D942" s="16" t="str">
        <f t="shared" si="1"/>
        <v>0</v>
      </c>
      <c r="E942" s="16" t="str">
        <f t="shared" si="5"/>
        <v>0</v>
      </c>
      <c r="F942" s="17" t="str">
        <f t="shared" si="6"/>
        <v>0</v>
      </c>
      <c r="G942" s="18" t="str">
        <f t="shared" si="7"/>
        <v>0</v>
      </c>
      <c r="H942" s="19">
        <v>4721547.43</v>
      </c>
      <c r="I942" s="20"/>
    </row>
    <row r="943">
      <c r="A943" s="2" t="s">
        <v>23</v>
      </c>
      <c r="B943" s="7" t="s">
        <v>993</v>
      </c>
      <c r="D943" s="16" t="str">
        <f t="shared" si="1"/>
        <v>0</v>
      </c>
      <c r="E943" s="16" t="str">
        <f t="shared" si="5"/>
        <v>0</v>
      </c>
      <c r="F943" s="17" t="str">
        <f t="shared" si="6"/>
        <v>0</v>
      </c>
      <c r="G943" s="18" t="str">
        <f t="shared" si="7"/>
        <v>0</v>
      </c>
      <c r="H943" s="19">
        <v>3159919.43</v>
      </c>
      <c r="I943" s="20"/>
    </row>
    <row r="944">
      <c r="A944" s="2" t="s">
        <v>23</v>
      </c>
      <c r="B944" s="7" t="s">
        <v>994</v>
      </c>
      <c r="D944" s="16" t="str">
        <f t="shared" si="1"/>
        <v>0</v>
      </c>
      <c r="E944" s="16" t="str">
        <f t="shared" si="5"/>
        <v>0</v>
      </c>
      <c r="F944" s="17" t="str">
        <f t="shared" si="6"/>
        <v>0</v>
      </c>
      <c r="G944" s="18" t="str">
        <f t="shared" si="7"/>
        <v>0</v>
      </c>
      <c r="H944" s="19">
        <v>1525901.15</v>
      </c>
      <c r="I944" s="20"/>
    </row>
    <row r="945">
      <c r="A945" s="2" t="s">
        <v>23</v>
      </c>
      <c r="B945" s="7" t="s">
        <v>995</v>
      </c>
      <c r="D945" s="16" t="str">
        <f t="shared" si="1"/>
        <v>0</v>
      </c>
      <c r="E945" s="16" t="str">
        <f t="shared" si="5"/>
        <v>0</v>
      </c>
      <c r="F945" s="17" t="str">
        <f t="shared" si="6"/>
        <v>0</v>
      </c>
      <c r="G945" s="18" t="str">
        <f t="shared" si="7"/>
        <v>0</v>
      </c>
      <c r="H945" s="19">
        <v>1.075116508E7</v>
      </c>
      <c r="I945" s="20"/>
    </row>
    <row r="946">
      <c r="A946" s="2" t="s">
        <v>23</v>
      </c>
      <c r="B946" s="7" t="s">
        <v>996</v>
      </c>
      <c r="D946" s="16" t="str">
        <f t="shared" si="1"/>
        <v>0</v>
      </c>
      <c r="E946" s="16" t="str">
        <f t="shared" si="5"/>
        <v>0</v>
      </c>
      <c r="F946" s="17" t="str">
        <f t="shared" si="6"/>
        <v>0</v>
      </c>
      <c r="G946" s="18" t="str">
        <f t="shared" si="7"/>
        <v>0</v>
      </c>
      <c r="H946" s="19">
        <v>3656652.52</v>
      </c>
      <c r="I946" s="20"/>
    </row>
    <row r="947">
      <c r="A947" s="2" t="s">
        <v>23</v>
      </c>
      <c r="B947" s="7" t="s">
        <v>997</v>
      </c>
      <c r="D947" s="16" t="str">
        <f t="shared" si="1"/>
        <v>0</v>
      </c>
      <c r="E947" s="16" t="str">
        <f t="shared" si="5"/>
        <v>0</v>
      </c>
      <c r="F947" s="17" t="str">
        <f t="shared" si="6"/>
        <v>0</v>
      </c>
      <c r="G947" s="18" t="str">
        <f t="shared" si="7"/>
        <v>0</v>
      </c>
      <c r="H947" s="19">
        <v>1858504.54</v>
      </c>
      <c r="I947" s="20"/>
    </row>
    <row r="948">
      <c r="A948" s="2" t="s">
        <v>23</v>
      </c>
      <c r="B948" s="7" t="s">
        <v>998</v>
      </c>
      <c r="D948" s="16" t="str">
        <f t="shared" si="1"/>
        <v>0</v>
      </c>
      <c r="E948" s="16" t="str">
        <f t="shared" si="5"/>
        <v>0</v>
      </c>
      <c r="F948" s="17" t="str">
        <f t="shared" si="6"/>
        <v>0</v>
      </c>
      <c r="G948" s="18" t="str">
        <f t="shared" si="7"/>
        <v>0</v>
      </c>
      <c r="H948" s="19">
        <v>2320139.02</v>
      </c>
      <c r="I948" s="20"/>
    </row>
    <row r="949">
      <c r="A949" s="2" t="s">
        <v>23</v>
      </c>
      <c r="B949" s="7" t="s">
        <v>999</v>
      </c>
      <c r="D949" s="16" t="str">
        <f t="shared" si="1"/>
        <v>0</v>
      </c>
      <c r="E949" s="16" t="str">
        <f t="shared" si="5"/>
        <v>0</v>
      </c>
      <c r="F949" s="17" t="str">
        <f t="shared" si="6"/>
        <v>0</v>
      </c>
      <c r="G949" s="18" t="str">
        <f t="shared" si="7"/>
        <v>0</v>
      </c>
      <c r="H949" s="19">
        <v>922818.19</v>
      </c>
      <c r="I949" s="20"/>
    </row>
    <row r="950">
      <c r="A950" s="2" t="s">
        <v>23</v>
      </c>
      <c r="B950" s="7" t="s">
        <v>1000</v>
      </c>
      <c r="D950" s="16" t="str">
        <f t="shared" si="1"/>
        <v>0</v>
      </c>
      <c r="E950" s="16" t="str">
        <f t="shared" si="5"/>
        <v>0</v>
      </c>
      <c r="F950" s="17" t="str">
        <f t="shared" si="6"/>
        <v>0</v>
      </c>
      <c r="G950" s="18" t="str">
        <f t="shared" si="7"/>
        <v>0</v>
      </c>
      <c r="H950" s="19">
        <v>2739061.61</v>
      </c>
      <c r="I950" s="20"/>
    </row>
    <row r="951">
      <c r="A951" s="2" t="s">
        <v>23</v>
      </c>
      <c r="B951" s="7" t="s">
        <v>1001</v>
      </c>
      <c r="D951" s="16" t="str">
        <f t="shared" si="1"/>
        <v>0</v>
      </c>
      <c r="E951" s="16" t="str">
        <f t="shared" si="5"/>
        <v>0</v>
      </c>
      <c r="F951" s="17" t="str">
        <f t="shared" si="6"/>
        <v>0</v>
      </c>
      <c r="G951" s="18" t="str">
        <f t="shared" si="7"/>
        <v>0</v>
      </c>
      <c r="H951" s="19">
        <v>1000417.5</v>
      </c>
      <c r="I951" s="20"/>
    </row>
    <row r="952">
      <c r="A952" s="2" t="s">
        <v>23</v>
      </c>
      <c r="B952" s="7" t="s">
        <v>1002</v>
      </c>
      <c r="D952" s="16" t="str">
        <f t="shared" si="1"/>
        <v>0</v>
      </c>
      <c r="E952" s="16" t="str">
        <f t="shared" si="5"/>
        <v>0</v>
      </c>
      <c r="F952" s="17" t="str">
        <f t="shared" si="6"/>
        <v>0</v>
      </c>
      <c r="G952" s="18" t="str">
        <f t="shared" si="7"/>
        <v>0</v>
      </c>
      <c r="H952" s="19">
        <v>2506153.86</v>
      </c>
      <c r="I952" s="20"/>
    </row>
    <row r="953">
      <c r="A953" s="2" t="s">
        <v>23</v>
      </c>
      <c r="B953" s="2" t="s">
        <v>1003</v>
      </c>
      <c r="D953" s="16" t="str">
        <f t="shared" si="1"/>
        <v>0</v>
      </c>
      <c r="E953" s="16" t="str">
        <f t="shared" si="5"/>
        <v>0</v>
      </c>
      <c r="F953" s="17" t="str">
        <f t="shared" si="6"/>
        <v>0</v>
      </c>
      <c r="G953" s="18" t="str">
        <f t="shared" si="7"/>
        <v>0</v>
      </c>
      <c r="H953" s="23">
        <v>1.52847E8</v>
      </c>
      <c r="I953" s="24"/>
    </row>
    <row r="954">
      <c r="A954" s="2" t="s">
        <v>23</v>
      </c>
      <c r="B954" s="2" t="s">
        <v>1004</v>
      </c>
      <c r="D954" s="16" t="str">
        <f t="shared" si="1"/>
        <v>0</v>
      </c>
      <c r="E954" s="16" t="str">
        <f t="shared" si="5"/>
        <v>0</v>
      </c>
      <c r="F954" s="17" t="str">
        <f t="shared" si="6"/>
        <v>0</v>
      </c>
      <c r="G954" s="18" t="str">
        <f t="shared" si="7"/>
        <v>0</v>
      </c>
      <c r="H954" s="23">
        <v>2.38423E8</v>
      </c>
      <c r="I954" s="20"/>
    </row>
    <row r="955">
      <c r="A955" s="2" t="s">
        <v>23</v>
      </c>
      <c r="B955" s="2" t="s">
        <v>1005</v>
      </c>
      <c r="D955" s="16" t="str">
        <f t="shared" si="1"/>
        <v>0</v>
      </c>
      <c r="E955" s="16" t="str">
        <f t="shared" si="5"/>
        <v>0</v>
      </c>
      <c r="F955" s="17" t="str">
        <f t="shared" si="6"/>
        <v>0</v>
      </c>
      <c r="G955" s="18" t="str">
        <f t="shared" si="7"/>
        <v>0</v>
      </c>
      <c r="H955" s="23">
        <v>1.75955E8</v>
      </c>
      <c r="I955" s="20"/>
    </row>
    <row r="956">
      <c r="A956" s="2" t="s">
        <v>23</v>
      </c>
      <c r="B956" s="2" t="s">
        <v>1006</v>
      </c>
      <c r="D956" s="16" t="str">
        <f t="shared" si="1"/>
        <v>0</v>
      </c>
      <c r="E956" s="16" t="str">
        <f t="shared" si="5"/>
        <v>0</v>
      </c>
      <c r="F956" s="17" t="str">
        <f t="shared" si="6"/>
        <v>0</v>
      </c>
      <c r="G956" s="18" t="str">
        <f t="shared" si="7"/>
        <v>0</v>
      </c>
      <c r="H956" s="23">
        <v>1.40806E8</v>
      </c>
      <c r="I956" s="2"/>
    </row>
    <row r="957">
      <c r="A957" s="2" t="s">
        <v>23</v>
      </c>
      <c r="B957" s="2" t="s">
        <v>1007</v>
      </c>
      <c r="D957" s="16" t="str">
        <f t="shared" si="1"/>
        <v>0</v>
      </c>
      <c r="E957" s="16" t="str">
        <f t="shared" si="5"/>
        <v>0</v>
      </c>
      <c r="F957" s="17" t="str">
        <f t="shared" si="6"/>
        <v>0</v>
      </c>
      <c r="G957" s="18" t="str">
        <f t="shared" si="7"/>
        <v>0</v>
      </c>
      <c r="H957" s="23">
        <v>9.2455E7</v>
      </c>
      <c r="I957" s="2"/>
    </row>
    <row r="958">
      <c r="A958" s="2" t="s">
        <v>23</v>
      </c>
      <c r="B958" s="2" t="s">
        <v>1008</v>
      </c>
      <c r="D958" s="16" t="str">
        <f t="shared" si="1"/>
        <v>0</v>
      </c>
      <c r="E958" s="16" t="str">
        <f t="shared" si="5"/>
        <v>0</v>
      </c>
      <c r="F958" s="17" t="str">
        <f t="shared" si="6"/>
        <v>0</v>
      </c>
      <c r="G958" s="18" t="str">
        <f t="shared" si="7"/>
        <v>0</v>
      </c>
      <c r="H958" s="23">
        <v>1.6392E8</v>
      </c>
      <c r="I958" s="2"/>
    </row>
    <row r="959">
      <c r="A959" s="2" t="s">
        <v>23</v>
      </c>
      <c r="B959" s="2" t="s">
        <v>1009</v>
      </c>
      <c r="D959" s="16" t="str">
        <f t="shared" si="1"/>
        <v>0</v>
      </c>
      <c r="E959" s="16" t="str">
        <f t="shared" si="5"/>
        <v>0</v>
      </c>
      <c r="F959" s="17" t="str">
        <f t="shared" si="6"/>
        <v>0</v>
      </c>
      <c r="G959" s="18" t="str">
        <f t="shared" si="7"/>
        <v>0</v>
      </c>
      <c r="H959" s="23">
        <v>3.22037E8</v>
      </c>
      <c r="I959" s="2"/>
    </row>
    <row r="960">
      <c r="A960" s="2" t="s">
        <v>23</v>
      </c>
      <c r="B960" s="2" t="s">
        <v>1010</v>
      </c>
      <c r="D960" s="16" t="str">
        <f t="shared" si="1"/>
        <v>0</v>
      </c>
      <c r="E960" s="16" t="str">
        <f t="shared" si="5"/>
        <v>0</v>
      </c>
      <c r="F960" s="17" t="str">
        <f t="shared" si="6"/>
        <v>0</v>
      </c>
      <c r="G960" s="18" t="str">
        <f t="shared" si="7"/>
        <v>0</v>
      </c>
      <c r="H960" s="23">
        <v>1.84569E8</v>
      </c>
      <c r="I960" s="2"/>
    </row>
    <row r="961">
      <c r="A961" s="2" t="s">
        <v>23</v>
      </c>
      <c r="B961" s="2" t="s">
        <v>1011</v>
      </c>
      <c r="D961" s="16" t="str">
        <f t="shared" si="1"/>
        <v>0</v>
      </c>
      <c r="E961" s="16" t="str">
        <f t="shared" si="5"/>
        <v>0</v>
      </c>
      <c r="F961" s="17" t="str">
        <f t="shared" si="6"/>
        <v>0</v>
      </c>
      <c r="G961" s="18" t="str">
        <f t="shared" si="7"/>
        <v>0</v>
      </c>
      <c r="H961" s="25">
        <v>9.1186E7</v>
      </c>
      <c r="I961" s="2"/>
    </row>
    <row r="962">
      <c r="H962" s="26"/>
    </row>
    <row r="963">
      <c r="I963" s="27"/>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row r="997">
      <c r="H997" s="26"/>
    </row>
    <row r="998">
      <c r="H998"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Lothian Pension Fund </v>
      </c>
      <c r="C1" s="4"/>
      <c r="D1" s="4"/>
      <c r="E1" s="4"/>
      <c r="F1" s="4"/>
      <c r="G1" s="4"/>
      <c r="H1" s="4"/>
      <c r="I1" s="6" t="s">
        <v>22</v>
      </c>
      <c r="J1" s="4"/>
      <c r="K1" s="4"/>
      <c r="L1" s="4"/>
      <c r="M1" s="4"/>
      <c r="N1" s="4"/>
      <c r="O1" s="4"/>
      <c r="P1" s="4"/>
      <c r="Q1" s="4"/>
      <c r="R1" s="4"/>
      <c r="S1" s="4"/>
      <c r="T1" s="4"/>
      <c r="U1" s="4"/>
      <c r="V1" s="4"/>
      <c r="W1" s="4"/>
      <c r="X1" s="4"/>
      <c r="Y1" s="4"/>
      <c r="Z1" s="4"/>
    </row>
    <row r="2">
      <c r="A2" s="1" t="s">
        <v>25</v>
      </c>
      <c r="B2" s="9">
        <f>SUM('Full Data'!H1:H1000)</f>
        <v>5038419856</v>
      </c>
      <c r="C2" s="4" t="s">
        <v>36</v>
      </c>
      <c r="D2" s="4"/>
      <c r="E2" s="4"/>
      <c r="F2" s="4"/>
      <c r="G2" s="4"/>
      <c r="H2" s="4"/>
      <c r="I2" s="6" t="s">
        <v>37</v>
      </c>
      <c r="J2" s="4"/>
      <c r="K2" s="10" t="s">
        <v>38</v>
      </c>
      <c r="L2" s="4"/>
      <c r="M2" s="4"/>
      <c r="N2" s="4"/>
      <c r="O2" s="4"/>
      <c r="P2" s="4"/>
      <c r="Q2" s="4"/>
      <c r="R2" s="4"/>
      <c r="S2" s="4"/>
      <c r="T2" s="4"/>
      <c r="U2" s="4"/>
      <c r="V2" s="4"/>
      <c r="W2" s="4"/>
      <c r="X2" s="4"/>
      <c r="Y2" s="4"/>
      <c r="Z2" s="4"/>
    </row>
    <row r="3">
      <c r="A3" s="1" t="s">
        <v>39</v>
      </c>
      <c r="B3" s="9">
        <f>SUM('Full Data'!G2:G1000)</f>
        <v>212632717.9</v>
      </c>
      <c r="C3" s="4"/>
      <c r="D3" s="4"/>
      <c r="E3" s="4"/>
      <c r="F3" s="4"/>
      <c r="G3" s="4"/>
      <c r="H3" s="4"/>
      <c r="I3" s="4"/>
      <c r="J3" s="4"/>
      <c r="K3" s="4"/>
      <c r="L3" s="4"/>
      <c r="M3" s="4"/>
      <c r="N3" s="4"/>
      <c r="O3" s="4"/>
      <c r="P3" s="4"/>
      <c r="Q3" s="4"/>
      <c r="R3" s="4"/>
      <c r="S3" s="4"/>
      <c r="T3" s="4"/>
      <c r="U3" s="4"/>
      <c r="V3" s="4"/>
      <c r="W3" s="4"/>
      <c r="X3" s="4"/>
      <c r="Y3" s="4"/>
      <c r="Z3" s="4"/>
    </row>
    <row r="4">
      <c r="A4" s="1" t="s">
        <v>40</v>
      </c>
      <c r="B4" s="11">
        <f>B3/B2</f>
        <v>0.04220226261</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42</v>
      </c>
      <c r="B7" s="1"/>
      <c r="C7" s="4"/>
      <c r="D7" s="4"/>
      <c r="E7" s="4" t="s">
        <v>43</v>
      </c>
      <c r="F7" s="4"/>
      <c r="G7" s="4"/>
      <c r="H7" s="4"/>
      <c r="I7" s="4"/>
      <c r="J7" s="4"/>
      <c r="K7" s="4"/>
      <c r="L7" s="4"/>
      <c r="M7" s="4"/>
      <c r="N7" s="4"/>
      <c r="O7" s="4"/>
      <c r="P7" s="4"/>
      <c r="Q7" s="4"/>
      <c r="R7" s="4"/>
      <c r="S7" s="4"/>
      <c r="T7" s="4"/>
      <c r="U7" s="4"/>
      <c r="V7" s="4"/>
      <c r="W7" s="4"/>
      <c r="X7" s="4"/>
      <c r="Y7" s="4"/>
      <c r="Z7" s="4"/>
    </row>
    <row r="8">
      <c r="A8" s="1" t="s">
        <v>20</v>
      </c>
      <c r="B8" s="1"/>
      <c r="C8" s="4" t="s">
        <v>0</v>
      </c>
      <c r="D8" s="4"/>
      <c r="E8" s="4"/>
      <c r="F8" s="4"/>
      <c r="G8" s="4"/>
      <c r="H8" s="4"/>
      <c r="I8" s="4"/>
      <c r="J8" s="4"/>
      <c r="K8" s="4"/>
      <c r="L8" s="4"/>
      <c r="M8" s="4"/>
      <c r="N8" s="4"/>
      <c r="O8" s="4"/>
      <c r="P8" s="4"/>
      <c r="Q8" s="4"/>
      <c r="R8" s="4"/>
      <c r="S8" s="4"/>
      <c r="T8" s="4"/>
      <c r="U8" s="4"/>
      <c r="V8" s="4"/>
      <c r="W8" s="4"/>
      <c r="X8" s="4"/>
      <c r="Y8" s="4"/>
      <c r="Z8" s="4"/>
    </row>
    <row r="9">
      <c r="A9" s="13">
        <f>LARGE('Full Data'!G:G,1)</f>
        <v>22546386.3</v>
      </c>
      <c r="B9" s="11">
        <f t="shared" ref="B9:B18" si="1">A9/$B$2</f>
        <v>0.004474892316</v>
      </c>
      <c r="C9" s="14" t="str">
        <f t="array" ref="C9">INDEX('Full Data'!F:F,MATCH(LARGE('Full Data'!G:G,1),'Full Data'!G:G,0))</f>
        <v>TOTAL EUR2.5</v>
      </c>
      <c r="D9" s="4"/>
      <c r="E9" s="4"/>
      <c r="F9" s="4"/>
      <c r="G9" s="4"/>
      <c r="H9" s="4"/>
      <c r="I9" s="4"/>
      <c r="J9" s="4"/>
      <c r="K9" s="4"/>
      <c r="L9" s="4"/>
      <c r="M9" s="4"/>
      <c r="N9" s="4"/>
      <c r="O9" s="4"/>
      <c r="P9" s="4"/>
      <c r="Q9" s="4"/>
      <c r="R9" s="4"/>
      <c r="S9" s="4"/>
      <c r="T9" s="4"/>
      <c r="U9" s="4"/>
      <c r="V9" s="4"/>
      <c r="W9" s="4"/>
      <c r="X9" s="4"/>
      <c r="Y9" s="4"/>
      <c r="Z9" s="4"/>
    </row>
    <row r="10">
      <c r="A10" s="13">
        <f>LARGE('Full Data'!G:G,2)</f>
        <v>18798198.02</v>
      </c>
      <c r="B10" s="11">
        <f t="shared" si="1"/>
        <v>0.003730970931</v>
      </c>
      <c r="C10" s="14" t="str">
        <f t="array" ref="C10">INDEX('Full Data'!F:F,MATCH(LARGE('Full Data'!G:G,2),'Full Data'!G:G,0))</f>
        <v>BASF - ORD SHS COMSTK</v>
      </c>
      <c r="D10" s="4"/>
      <c r="E10" s="4"/>
      <c r="F10" s="4"/>
      <c r="G10" s="4"/>
      <c r="H10" s="4"/>
      <c r="I10" s="4"/>
      <c r="J10" s="4"/>
      <c r="K10" s="4"/>
      <c r="L10" s="4"/>
      <c r="M10" s="4"/>
      <c r="N10" s="4"/>
      <c r="O10" s="4"/>
      <c r="P10" s="4"/>
      <c r="Q10" s="4"/>
      <c r="R10" s="4"/>
      <c r="S10" s="4"/>
      <c r="T10" s="4"/>
      <c r="U10" s="4"/>
      <c r="V10" s="4"/>
      <c r="W10" s="4"/>
      <c r="X10" s="4"/>
      <c r="Y10" s="4"/>
      <c r="Z10" s="4"/>
    </row>
    <row r="11">
      <c r="A11" s="13">
        <f>LARGE('Full Data'!G:G,3)</f>
        <v>16198841.65</v>
      </c>
      <c r="B11" s="11">
        <f t="shared" si="1"/>
        <v>0.003215063872</v>
      </c>
      <c r="C11" s="14" t="str">
        <f t="array" ref="C11">INDEX('Full Data'!F:F,MATCH(LARGE('Full Data'!G:G,3),'Full Data'!G:G,0))</f>
        <v>ENI SPA EUR1</v>
      </c>
      <c r="D11" s="4"/>
      <c r="E11" s="4"/>
      <c r="F11" s="4"/>
      <c r="G11" s="4"/>
      <c r="H11" s="4"/>
      <c r="I11" s="4"/>
      <c r="J11" s="4"/>
      <c r="K11" s="4"/>
      <c r="L11" s="4"/>
      <c r="M11" s="4"/>
      <c r="N11" s="4"/>
      <c r="O11" s="4"/>
      <c r="P11" s="4"/>
      <c r="Q11" s="4"/>
      <c r="R11" s="4"/>
      <c r="S11" s="4"/>
      <c r="T11" s="4"/>
      <c r="U11" s="4"/>
      <c r="V11" s="4"/>
      <c r="W11" s="4"/>
      <c r="X11" s="4"/>
      <c r="Y11" s="4"/>
      <c r="Z11" s="4"/>
    </row>
    <row r="12">
      <c r="A12" s="13">
        <f>LARGE('Full Data'!G:G,4)</f>
        <v>15491911.72</v>
      </c>
      <c r="B12" s="11">
        <f t="shared" si="1"/>
        <v>0.003074756007</v>
      </c>
      <c r="C12" s="14" t="str">
        <f t="array" ref="C12">INDEX('Full Data'!F:F,MATCH(LARGE('Full Data'!G:G,4),'Full Data'!G:G,0))</f>
        <v>STATOIL ASA</v>
      </c>
      <c r="D12" s="4"/>
      <c r="E12" s="4"/>
      <c r="F12" s="4"/>
      <c r="G12" s="4"/>
      <c r="H12" s="4"/>
      <c r="I12" s="4"/>
      <c r="J12" s="4"/>
      <c r="K12" s="4"/>
      <c r="L12" s="4"/>
      <c r="M12" s="4"/>
      <c r="N12" s="4"/>
      <c r="O12" s="4"/>
      <c r="P12" s="4"/>
      <c r="Q12" s="4"/>
      <c r="R12" s="4"/>
      <c r="S12" s="4"/>
      <c r="T12" s="4"/>
      <c r="U12" s="4"/>
      <c r="V12" s="4"/>
      <c r="W12" s="4"/>
      <c r="X12" s="4"/>
      <c r="Y12" s="4"/>
      <c r="Z12" s="4"/>
    </row>
    <row r="13">
      <c r="A13" s="13">
        <f>LARGE('Full Data'!G:G,5)</f>
        <v>13939481.35</v>
      </c>
      <c r="B13" s="11">
        <f t="shared" si="1"/>
        <v>0.002766637507</v>
      </c>
      <c r="C13" s="14" t="str">
        <f t="array" ref="C13">INDEX('Full Data'!F:F,MATCH(LARGE('Full Data'!G:G,5),'Full Data'!G:G,0))</f>
        <v>HUSKY ENERGY INC COM NPV</v>
      </c>
      <c r="D13" s="4"/>
      <c r="E13" s="4"/>
      <c r="F13" s="4"/>
      <c r="G13" s="4"/>
      <c r="H13" s="4"/>
      <c r="I13" s="4"/>
      <c r="J13" s="4"/>
      <c r="K13" s="4"/>
      <c r="L13" s="4"/>
      <c r="M13" s="4"/>
      <c r="N13" s="4"/>
      <c r="O13" s="4"/>
      <c r="P13" s="4"/>
      <c r="Q13" s="4"/>
      <c r="R13" s="4"/>
      <c r="S13" s="4"/>
      <c r="T13" s="4"/>
      <c r="U13" s="4"/>
      <c r="V13" s="4"/>
      <c r="W13" s="4"/>
      <c r="X13" s="4"/>
      <c r="Y13" s="4"/>
      <c r="Z13" s="4"/>
    </row>
    <row r="14">
      <c r="A14" s="13">
        <f>LARGE('Full Data'!G:G,6)</f>
        <v>13295078.4</v>
      </c>
      <c r="B14" s="11">
        <f t="shared" si="1"/>
        <v>0.00263873968</v>
      </c>
      <c r="C14" s="14" t="str">
        <f t="array" ref="C14">INDEX('Full Data'!F:F,MATCH(LARGE('Full Data'!G:G,6),'Full Data'!G:G,0))</f>
        <v>BP ORD USD0.25</v>
      </c>
      <c r="D14" s="4"/>
      <c r="E14" s="4"/>
      <c r="F14" s="4"/>
      <c r="G14" s="4"/>
      <c r="H14" s="4"/>
      <c r="I14" s="4"/>
      <c r="J14" s="4"/>
      <c r="K14" s="4"/>
      <c r="L14" s="4"/>
      <c r="M14" s="4"/>
      <c r="N14" s="4"/>
      <c r="O14" s="4"/>
      <c r="P14" s="4"/>
      <c r="Q14" s="4"/>
      <c r="R14" s="4"/>
      <c r="S14" s="4"/>
      <c r="T14" s="4"/>
      <c r="U14" s="4"/>
      <c r="V14" s="4"/>
      <c r="W14" s="4"/>
      <c r="X14" s="4"/>
      <c r="Y14" s="4"/>
      <c r="Z14" s="4"/>
    </row>
    <row r="15">
      <c r="A15" s="13">
        <f>LARGE('Full Data'!G:G,7)</f>
        <v>12389527.26</v>
      </c>
      <c r="B15" s="11">
        <f t="shared" si="1"/>
        <v>0.002459010486</v>
      </c>
      <c r="C15" s="14" t="str">
        <f t="array" ref="C15">INDEX('Full Data'!F:F,MATCH(LARGE('Full Data'!G:G,7),'Full Data'!G:G,0))</f>
        <v>ROYAL DUTCH SHELL 'A'SHS EUR0.07</v>
      </c>
      <c r="D15" s="4"/>
      <c r="E15" s="4"/>
      <c r="F15" s="4"/>
      <c r="G15" s="4"/>
      <c r="H15" s="4"/>
      <c r="I15" s="4"/>
      <c r="J15" s="4"/>
      <c r="K15" s="4"/>
      <c r="L15" s="4"/>
      <c r="M15" s="4"/>
      <c r="N15" s="4"/>
      <c r="O15" s="4"/>
      <c r="P15" s="4"/>
      <c r="Q15" s="4"/>
      <c r="R15" s="4"/>
      <c r="S15" s="4"/>
      <c r="T15" s="4"/>
      <c r="U15" s="4"/>
      <c r="V15" s="4"/>
      <c r="W15" s="4"/>
      <c r="X15" s="4"/>
      <c r="Y15" s="4"/>
      <c r="Z15" s="4"/>
    </row>
    <row r="16">
      <c r="A16" s="13">
        <f>LARGE('Full Data'!G:G,8)</f>
        <v>9863357.79</v>
      </c>
      <c r="B16" s="11">
        <f t="shared" si="1"/>
        <v>0.001957629192</v>
      </c>
      <c r="C16" s="14" t="str">
        <f t="array" ref="C16">INDEX('Full Data'!F:F,MATCH(LARGE('Full Data'!G:G,8),'Full Data'!G:G,0))</f>
        <v>BHP BILLITON LTD NPV</v>
      </c>
      <c r="D16" s="4"/>
      <c r="E16" s="4"/>
      <c r="F16" s="4"/>
      <c r="G16" s="4"/>
      <c r="H16" s="4"/>
      <c r="I16" s="4"/>
      <c r="J16" s="4"/>
      <c r="K16" s="4"/>
      <c r="L16" s="4"/>
      <c r="M16" s="4"/>
      <c r="N16" s="4"/>
      <c r="O16" s="4"/>
      <c r="P16" s="4"/>
      <c r="Q16" s="4"/>
      <c r="R16" s="4"/>
      <c r="S16" s="4"/>
      <c r="T16" s="4"/>
      <c r="U16" s="4"/>
      <c r="V16" s="4"/>
      <c r="W16" s="4"/>
      <c r="X16" s="4"/>
      <c r="Y16" s="4"/>
      <c r="Z16" s="4"/>
    </row>
    <row r="17">
      <c r="A17" s="13">
        <f>LARGE('Full Data'!G:G,9)</f>
        <v>9782370.94</v>
      </c>
      <c r="B17" s="11">
        <f t="shared" si="1"/>
        <v>0.001941555333</v>
      </c>
      <c r="C17" s="14" t="str">
        <f t="array" ref="C17">INDEX('Full Data'!F:F,MATCH(LARGE('Full Data'!G:G,9),'Full Data'!G:G,0))</f>
        <v>CHEVRON CORP COM</v>
      </c>
      <c r="D17" s="4"/>
      <c r="E17" s="4"/>
      <c r="F17" s="4"/>
      <c r="G17" s="4"/>
      <c r="H17" s="4"/>
      <c r="I17" s="4"/>
      <c r="J17" s="4"/>
      <c r="K17" s="4"/>
      <c r="L17" s="4"/>
      <c r="M17" s="4"/>
      <c r="N17" s="4"/>
      <c r="O17" s="4"/>
      <c r="P17" s="4"/>
      <c r="Q17" s="4"/>
      <c r="R17" s="4"/>
      <c r="S17" s="4"/>
      <c r="T17" s="4"/>
      <c r="U17" s="4"/>
      <c r="V17" s="4"/>
      <c r="W17" s="4"/>
      <c r="X17" s="4"/>
      <c r="Y17" s="4"/>
      <c r="Z17" s="4"/>
    </row>
    <row r="18">
      <c r="A18" s="13">
        <f>LARGE('Full Data'!G:G,10)</f>
        <v>7425750.09</v>
      </c>
      <c r="B18" s="11">
        <f t="shared" si="1"/>
        <v>0.001473825188</v>
      </c>
      <c r="C18" s="14" t="str">
        <f t="array" ref="C18">INDEX('Full Data'!F:F,MATCH(LARGE('Full Data'!G:G,10),'Full Data'!G:G,0))</f>
        <v>CONOCOPHILLIPS COM</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K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0.71"/>
  </cols>
  <sheetData>
    <row r="1">
      <c r="A1" s="4" t="s">
        <v>41</v>
      </c>
      <c r="B1" s="12">
        <v>0.1</v>
      </c>
      <c r="C1" s="4"/>
      <c r="D1" s="4"/>
      <c r="E1" s="4"/>
      <c r="F1" s="4"/>
      <c r="G1" s="4"/>
      <c r="H1" s="4"/>
      <c r="I1" s="4"/>
      <c r="J1" s="4"/>
      <c r="K1" s="4"/>
      <c r="L1" s="4"/>
      <c r="M1" s="4"/>
      <c r="N1" s="4"/>
      <c r="O1" s="4"/>
      <c r="P1" s="4"/>
      <c r="Q1" s="4"/>
      <c r="R1" s="4"/>
      <c r="S1" s="4"/>
      <c r="T1" s="4"/>
      <c r="U1" s="4"/>
      <c r="V1" s="4"/>
      <c r="W1" s="4"/>
      <c r="X1" s="4"/>
    </row>
    <row r="2">
      <c r="A2" s="4"/>
      <c r="B2" s="4" t="s">
        <v>20</v>
      </c>
      <c r="C2" s="4" t="s">
        <v>44</v>
      </c>
      <c r="D2" s="4" t="s">
        <v>0</v>
      </c>
      <c r="E2" s="4" t="s">
        <v>45</v>
      </c>
      <c r="F2" s="4" t="s">
        <v>46</v>
      </c>
      <c r="G2" s="4" t="s">
        <v>47</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48</v>
      </c>
      <c r="B4" s="13">
        <f>'Fossil Fuel direct investments'!B2</f>
        <v>5038419856</v>
      </c>
      <c r="C4" s="4"/>
      <c r="D4" s="14"/>
      <c r="E4" s="4"/>
      <c r="F4" s="4"/>
      <c r="G4" s="4"/>
      <c r="H4" s="4"/>
      <c r="I4" s="4"/>
      <c r="J4" s="4"/>
      <c r="K4" s="4"/>
      <c r="L4" s="4"/>
      <c r="M4" s="4"/>
      <c r="N4" s="4"/>
      <c r="O4" s="4"/>
      <c r="P4" s="4"/>
      <c r="Q4" s="4"/>
      <c r="R4" s="4"/>
      <c r="S4" s="4"/>
      <c r="T4" s="4"/>
      <c r="U4" s="4"/>
      <c r="V4" s="4"/>
      <c r="W4" s="4"/>
      <c r="X4" s="4"/>
    </row>
    <row r="5">
      <c r="A5" s="15">
        <v>1.0</v>
      </c>
      <c r="B5" s="13">
        <f>LARGE('Full Data'!H:H,A5)</f>
        <v>322037000</v>
      </c>
      <c r="C5" s="11">
        <f t="shared" ref="C5:C19" si="1">B5/$B$4</f>
        <v>0.06391626923</v>
      </c>
      <c r="D5" s="14" t="str">
        <f t="array" ref="D5">INDEX('Full Data'!B:B,MATCH(LARGE('Full Data'!H:H,A5),'Full Data'!H:H,0))</f>
        <v>Standard Life</v>
      </c>
      <c r="E5" s="4"/>
      <c r="F5" s="13">
        <f t="shared" ref="F5:F19" si="2">IF(E5="yes",B5*$B$1,0)</f>
        <v>0</v>
      </c>
      <c r="G5" s="11">
        <f t="shared" ref="G5:G19" si="3">F5/$B$4</f>
        <v>0</v>
      </c>
      <c r="H5" s="4"/>
      <c r="I5" s="4"/>
      <c r="J5" s="4"/>
      <c r="K5" s="4"/>
      <c r="L5" s="4"/>
      <c r="M5" s="4"/>
      <c r="N5" s="4"/>
      <c r="O5" s="4"/>
      <c r="P5" s="4"/>
      <c r="Q5" s="4"/>
      <c r="R5" s="4"/>
      <c r="S5" s="4"/>
      <c r="T5" s="4"/>
      <c r="U5" s="4"/>
      <c r="V5" s="4"/>
      <c r="W5" s="4"/>
      <c r="X5" s="4"/>
    </row>
    <row r="6">
      <c r="A6" s="15">
        <v>2.0</v>
      </c>
      <c r="B6" s="13">
        <f>LARGE('Full Data'!H:H,A6)</f>
        <v>238423000</v>
      </c>
      <c r="C6" s="11">
        <f t="shared" si="1"/>
        <v>0.0473209869</v>
      </c>
      <c r="D6" s="14" t="str">
        <f t="array" ref="D6">INDEX('Full Data'!B:B,MATCH(LARGE('Full Data'!H:H,A6),'Full Data'!H:H,0))</f>
        <v>Cantillon</v>
      </c>
      <c r="E6" s="4"/>
      <c r="F6" s="13">
        <f t="shared" si="2"/>
        <v>0</v>
      </c>
      <c r="G6" s="11">
        <f t="shared" si="3"/>
        <v>0</v>
      </c>
      <c r="H6" s="4"/>
      <c r="I6" s="4"/>
      <c r="J6" s="4"/>
      <c r="K6" s="4"/>
      <c r="L6" s="4"/>
      <c r="M6" s="4"/>
      <c r="N6" s="4"/>
      <c r="O6" s="4"/>
      <c r="P6" s="4"/>
      <c r="Q6" s="4"/>
      <c r="R6" s="4"/>
      <c r="S6" s="4"/>
      <c r="T6" s="4"/>
      <c r="U6" s="4"/>
      <c r="V6" s="4"/>
      <c r="W6" s="4"/>
      <c r="X6" s="4"/>
    </row>
    <row r="7">
      <c r="A7" s="15">
        <v>3.0</v>
      </c>
      <c r="B7" s="13">
        <f>LARGE('Full Data'!H:H,A7)</f>
        <v>184569000</v>
      </c>
      <c r="C7" s="11">
        <f t="shared" si="1"/>
        <v>0.03663231832</v>
      </c>
      <c r="D7" s="14" t="str">
        <f t="array" ref="D7">INDEX('Full Data'!B:B,MATCH(LARGE('Full Data'!H:H,A7),'Full Data'!H:H,0))</f>
        <v>Rogge</v>
      </c>
      <c r="E7" s="4"/>
      <c r="F7" s="13">
        <f t="shared" si="2"/>
        <v>0</v>
      </c>
      <c r="G7" s="11">
        <f t="shared" si="3"/>
        <v>0</v>
      </c>
      <c r="H7" s="4"/>
      <c r="I7" s="4"/>
      <c r="J7" s="4"/>
      <c r="K7" s="4"/>
      <c r="L7" s="4"/>
      <c r="M7" s="4"/>
      <c r="N7" s="4"/>
      <c r="O7" s="4"/>
      <c r="P7" s="4"/>
      <c r="Q7" s="4"/>
      <c r="R7" s="4"/>
      <c r="S7" s="4"/>
      <c r="T7" s="4"/>
      <c r="U7" s="4"/>
      <c r="V7" s="4"/>
      <c r="W7" s="4"/>
      <c r="X7" s="4"/>
    </row>
    <row r="8">
      <c r="A8" s="15">
        <v>4.0</v>
      </c>
      <c r="B8" s="13">
        <f>LARGE('Full Data'!H:H,A8)</f>
        <v>175955000</v>
      </c>
      <c r="C8" s="11">
        <f t="shared" si="1"/>
        <v>0.03492265532</v>
      </c>
      <c r="D8" s="14" t="str">
        <f t="array" ref="D8">INDEX('Full Data'!B:B,MATCH(LARGE('Full Data'!H:H,A8),'Full Data'!H:H,0))</f>
        <v>Harris</v>
      </c>
      <c r="E8" s="4"/>
      <c r="F8" s="13">
        <f t="shared" si="2"/>
        <v>0</v>
      </c>
      <c r="G8" s="11">
        <f t="shared" si="3"/>
        <v>0</v>
      </c>
      <c r="H8" s="4"/>
      <c r="I8" s="4"/>
      <c r="J8" s="4"/>
      <c r="K8" s="4"/>
      <c r="L8" s="4"/>
      <c r="M8" s="4"/>
      <c r="N8" s="4"/>
      <c r="O8" s="4"/>
      <c r="P8" s="4"/>
      <c r="Q8" s="4"/>
      <c r="R8" s="4"/>
      <c r="S8" s="4"/>
      <c r="T8" s="4"/>
      <c r="U8" s="4"/>
      <c r="V8" s="4"/>
      <c r="W8" s="4"/>
      <c r="X8" s="4"/>
    </row>
    <row r="9">
      <c r="A9" s="15">
        <v>5.0</v>
      </c>
      <c r="B9" s="13">
        <f>LARGE('Full Data'!H:H,A9)</f>
        <v>163920000</v>
      </c>
      <c r="C9" s="11">
        <f t="shared" si="1"/>
        <v>0.03253400961</v>
      </c>
      <c r="D9" s="14" t="str">
        <f t="array" ref="D9">INDEX('Full Data'!B:B,MATCH(LARGE('Full Data'!H:H,A9),'Full Data'!H:H,0))</f>
        <v>Nordea</v>
      </c>
      <c r="E9" s="4"/>
      <c r="F9" s="13">
        <f t="shared" si="2"/>
        <v>0</v>
      </c>
      <c r="G9" s="11">
        <f t="shared" si="3"/>
        <v>0</v>
      </c>
      <c r="H9" s="4"/>
      <c r="I9" s="4"/>
      <c r="J9" s="4"/>
      <c r="K9" s="4"/>
      <c r="L9" s="4"/>
      <c r="M9" s="4"/>
      <c r="N9" s="4"/>
      <c r="O9" s="4"/>
      <c r="P9" s="4"/>
      <c r="Q9" s="4"/>
      <c r="R9" s="4"/>
      <c r="S9" s="4"/>
      <c r="T9" s="4"/>
      <c r="U9" s="4"/>
      <c r="V9" s="4"/>
      <c r="W9" s="4"/>
      <c r="X9" s="4"/>
    </row>
    <row r="10">
      <c r="A10" s="15">
        <v>6.0</v>
      </c>
      <c r="B10" s="13">
        <f>LARGE('Full Data'!H:H,A10)</f>
        <v>152847000</v>
      </c>
      <c r="C10" s="11">
        <f t="shared" si="1"/>
        <v>0.03033629677</v>
      </c>
      <c r="D10" s="14" t="str">
        <f t="array" ref="D10">INDEX('Full Data'!B:B,MATCH(LARGE('Full Data'!H:H,A10),'Full Data'!H:H,0))</f>
        <v>Ballie Gifford</v>
      </c>
      <c r="E10" s="6" t="s">
        <v>49</v>
      </c>
      <c r="F10" s="13">
        <f t="shared" si="2"/>
        <v>15284700</v>
      </c>
      <c r="G10" s="11">
        <f t="shared" si="3"/>
        <v>0.003033629677</v>
      </c>
      <c r="H10" s="4"/>
      <c r="I10" s="4"/>
      <c r="J10" s="4"/>
      <c r="K10" s="4"/>
      <c r="L10" s="4"/>
      <c r="M10" s="4"/>
      <c r="N10" s="4"/>
      <c r="O10" s="4"/>
      <c r="P10" s="4"/>
      <c r="Q10" s="4"/>
      <c r="R10" s="4"/>
      <c r="S10" s="4"/>
      <c r="T10" s="4"/>
      <c r="U10" s="4"/>
      <c r="V10" s="4"/>
      <c r="W10" s="4"/>
      <c r="X10" s="4"/>
    </row>
    <row r="11">
      <c r="A11" s="15">
        <v>7.0</v>
      </c>
      <c r="B11" s="13">
        <f>LARGE('Full Data'!H:H,A11)</f>
        <v>140806000</v>
      </c>
      <c r="C11" s="11">
        <f t="shared" si="1"/>
        <v>0.0279464602</v>
      </c>
      <c r="D11" s="14" t="str">
        <f t="array" ref="D11">INDEX('Full Data'!B:B,MATCH(LARGE('Full Data'!H:H,A11),'Full Data'!H:H,0))</f>
        <v>Invesco</v>
      </c>
      <c r="E11" s="4"/>
      <c r="F11" s="13">
        <f t="shared" si="2"/>
        <v>0</v>
      </c>
      <c r="G11" s="11">
        <f t="shared" si="3"/>
        <v>0</v>
      </c>
      <c r="H11" s="4"/>
      <c r="I11" s="4"/>
      <c r="J11" s="4"/>
      <c r="K11" s="4"/>
      <c r="L11" s="4"/>
      <c r="M11" s="4"/>
      <c r="N11" s="4"/>
      <c r="O11" s="4"/>
      <c r="P11" s="4"/>
      <c r="Q11" s="4"/>
      <c r="R11" s="4"/>
      <c r="S11" s="4"/>
      <c r="T11" s="4"/>
      <c r="U11" s="4"/>
      <c r="V11" s="4"/>
      <c r="W11" s="4"/>
      <c r="X11" s="4"/>
    </row>
    <row r="12">
      <c r="A12" s="15">
        <v>8.0</v>
      </c>
      <c r="B12" s="13">
        <f>LARGE('Full Data'!H:H,A12)</f>
        <v>92455000</v>
      </c>
      <c r="C12" s="11">
        <f t="shared" si="1"/>
        <v>0.01834999914</v>
      </c>
      <c r="D12" s="14" t="str">
        <f t="array" ref="D12">INDEX('Full Data'!B:B,MATCH(LARGE('Full Data'!H:H,A12),'Full Data'!H:H,0))</f>
        <v>Mondrian</v>
      </c>
      <c r="E12" s="4"/>
      <c r="F12" s="13">
        <f t="shared" si="2"/>
        <v>0</v>
      </c>
      <c r="G12" s="11">
        <f t="shared" si="3"/>
        <v>0</v>
      </c>
      <c r="H12" s="4"/>
      <c r="I12" s="4"/>
      <c r="J12" s="4"/>
      <c r="K12" s="4"/>
      <c r="L12" s="4"/>
      <c r="M12" s="4"/>
      <c r="N12" s="4"/>
      <c r="O12" s="4"/>
      <c r="P12" s="4"/>
      <c r="Q12" s="4"/>
      <c r="R12" s="4"/>
      <c r="S12" s="4"/>
      <c r="T12" s="4"/>
      <c r="U12" s="4"/>
      <c r="V12" s="4"/>
      <c r="W12" s="4"/>
      <c r="X12" s="4"/>
    </row>
    <row r="13">
      <c r="A13" s="15">
        <v>9.0</v>
      </c>
      <c r="B13" s="13">
        <f>LARGE('Full Data'!H:H,A13)</f>
        <v>91186000</v>
      </c>
      <c r="C13" s="11">
        <f t="shared" si="1"/>
        <v>0.01809813446</v>
      </c>
      <c r="D13" s="14" t="str">
        <f t="array" ref="D13">INDEX('Full Data'!B:B,MATCH(LARGE('Full Data'!H:H,A13),'Full Data'!H:H,0))</f>
        <v>UBS</v>
      </c>
      <c r="E13" s="6" t="s">
        <v>49</v>
      </c>
      <c r="F13" s="13">
        <f t="shared" si="2"/>
        <v>9118600</v>
      </c>
      <c r="G13" s="11">
        <f t="shared" si="3"/>
        <v>0.001809813446</v>
      </c>
      <c r="H13" s="4"/>
      <c r="I13" s="4"/>
      <c r="J13" s="4"/>
      <c r="K13" s="4"/>
      <c r="L13" s="4"/>
      <c r="M13" s="4"/>
      <c r="N13" s="4"/>
      <c r="O13" s="4"/>
      <c r="P13" s="4"/>
      <c r="Q13" s="4"/>
      <c r="R13" s="4"/>
      <c r="S13" s="4"/>
      <c r="T13" s="4"/>
      <c r="U13" s="4"/>
      <c r="V13" s="4"/>
      <c r="W13" s="4"/>
      <c r="X13" s="4"/>
    </row>
    <row r="14">
      <c r="A14" s="15">
        <v>10.0</v>
      </c>
      <c r="B14" s="13">
        <f>LARGE('Full Data'!H:H,A14)</f>
        <v>31466157.78</v>
      </c>
      <c r="C14" s="11">
        <f t="shared" si="1"/>
        <v>0.006245243286</v>
      </c>
      <c r="D14" s="14" t="str">
        <f t="array" ref="D14">INDEX('Full Data'!B:B,MATCH(LARGE('Full Data'!H:H,A14),'Full Data'!H:H,0))</f>
        <v>ROCHE HLDGS AG GENUSSCHEINE NPV</v>
      </c>
      <c r="E14" s="4"/>
      <c r="F14" s="13">
        <f t="shared" si="2"/>
        <v>0</v>
      </c>
      <c r="G14" s="11">
        <f t="shared" si="3"/>
        <v>0</v>
      </c>
      <c r="H14" s="4"/>
      <c r="I14" s="4"/>
      <c r="J14" s="4"/>
      <c r="K14" s="4"/>
      <c r="L14" s="4"/>
      <c r="M14" s="4"/>
      <c r="N14" s="4"/>
      <c r="O14" s="4"/>
      <c r="P14" s="4"/>
      <c r="Q14" s="4"/>
      <c r="R14" s="4"/>
      <c r="S14" s="4"/>
      <c r="T14" s="4"/>
      <c r="U14" s="4"/>
      <c r="V14" s="4"/>
      <c r="W14" s="4"/>
      <c r="X14" s="4"/>
    </row>
    <row r="15">
      <c r="A15" s="15">
        <v>11.0</v>
      </c>
      <c r="B15" s="13">
        <f>LARGE('Full Data'!H:H,A15)</f>
        <v>30792304.7</v>
      </c>
      <c r="C15" s="11">
        <f t="shared" si="1"/>
        <v>0.006111500347</v>
      </c>
      <c r="D15" s="14" t="str">
        <f t="array" ref="D15">INDEX('Full Data'!B:B,MATCH(LARGE('Full Data'!H:H,A15),'Full Data'!H:H,0))</f>
        <v>HARBOURVEST GLOBAL PRIVATE EQUITY RED ORD A</v>
      </c>
      <c r="E15" s="6"/>
      <c r="F15" s="13">
        <f t="shared" si="2"/>
        <v>0</v>
      </c>
      <c r="G15" s="11">
        <f t="shared" si="3"/>
        <v>0</v>
      </c>
      <c r="H15" s="4"/>
      <c r="I15" s="4"/>
      <c r="J15" s="4"/>
      <c r="K15" s="4"/>
      <c r="L15" s="4"/>
      <c r="M15" s="4"/>
      <c r="N15" s="4"/>
      <c r="O15" s="4"/>
      <c r="P15" s="4"/>
      <c r="Q15" s="4"/>
      <c r="R15" s="4"/>
      <c r="S15" s="4"/>
      <c r="T15" s="4"/>
      <c r="U15" s="4"/>
      <c r="V15" s="4"/>
      <c r="W15" s="4"/>
      <c r="X15" s="4"/>
    </row>
    <row r="16">
      <c r="A16" s="15">
        <v>12.0</v>
      </c>
      <c r="B16" s="13">
        <f>LARGE('Full Data'!H:H,A16)</f>
        <v>27661308.1</v>
      </c>
      <c r="C16" s="11">
        <f t="shared" si="1"/>
        <v>0.005490076034</v>
      </c>
      <c r="D16" s="14" t="str">
        <f t="array" ref="D16">INDEX('Full Data'!B:B,MATCH(LARGE('Full Data'!H:H,A16),'Full Data'!H:H,0))</f>
        <v>NOVARTIS AG CHF0.50 (REGD)</v>
      </c>
      <c r="E16" s="4"/>
      <c r="F16" s="13">
        <f t="shared" si="2"/>
        <v>0</v>
      </c>
      <c r="G16" s="11">
        <f t="shared" si="3"/>
        <v>0</v>
      </c>
      <c r="H16" s="4"/>
      <c r="I16" s="4"/>
      <c r="J16" s="4"/>
      <c r="K16" s="4"/>
      <c r="L16" s="4"/>
      <c r="M16" s="4"/>
      <c r="N16" s="4"/>
      <c r="O16" s="4"/>
      <c r="P16" s="4"/>
      <c r="Q16" s="4"/>
      <c r="R16" s="4"/>
      <c r="S16" s="4"/>
      <c r="T16" s="4"/>
      <c r="U16" s="4"/>
      <c r="V16" s="4"/>
      <c r="W16" s="4"/>
      <c r="X16" s="4"/>
    </row>
    <row r="17">
      <c r="A17" s="15">
        <v>13.0</v>
      </c>
      <c r="B17" s="13">
        <f>LARGE('Full Data'!H:H,A17)</f>
        <v>26572763.45</v>
      </c>
      <c r="C17" s="11">
        <f t="shared" si="1"/>
        <v>0.005274027217</v>
      </c>
      <c r="D17" s="14" t="str">
        <f t="array" ref="D17">INDEX('Full Data'!B:B,MATCH(LARGE('Full Data'!H:H,A17),'Full Data'!H:H,0))</f>
        <v>LOCKHEED MARTIN CORP COM</v>
      </c>
      <c r="E17" s="4"/>
      <c r="F17" s="13">
        <f t="shared" si="2"/>
        <v>0</v>
      </c>
      <c r="G17" s="11">
        <f t="shared" si="3"/>
        <v>0</v>
      </c>
      <c r="H17" s="4"/>
      <c r="I17" s="4"/>
      <c r="J17" s="4"/>
      <c r="K17" s="4"/>
      <c r="L17" s="4"/>
      <c r="M17" s="4"/>
      <c r="N17" s="4"/>
      <c r="O17" s="4"/>
      <c r="P17" s="4"/>
      <c r="Q17" s="4"/>
      <c r="R17" s="4"/>
      <c r="S17" s="4"/>
      <c r="T17" s="4"/>
      <c r="U17" s="4"/>
      <c r="V17" s="4"/>
      <c r="W17" s="4"/>
      <c r="X17" s="4"/>
    </row>
    <row r="18">
      <c r="A18" s="15">
        <v>14.0</v>
      </c>
      <c r="B18" s="13">
        <f>LARGE('Full Data'!H:H,A18)</f>
        <v>25889654.43</v>
      </c>
      <c r="C18" s="11">
        <f t="shared" si="1"/>
        <v>0.005138447206</v>
      </c>
      <c r="D18" s="14" t="str">
        <f t="array" ref="D18">INDEX('Full Data'!B:B,MATCH(LARGE('Full Data'!H:H,A18),'Full Data'!H:H,0))</f>
        <v>DEUTSCHE POST AG NPV(REGD)</v>
      </c>
      <c r="E18" s="4"/>
      <c r="F18" s="13">
        <f t="shared" si="2"/>
        <v>0</v>
      </c>
      <c r="G18" s="11">
        <f t="shared" si="3"/>
        <v>0</v>
      </c>
      <c r="H18" s="4"/>
      <c r="I18" s="4"/>
      <c r="J18" s="4"/>
      <c r="K18" s="4"/>
      <c r="L18" s="4"/>
      <c r="M18" s="4"/>
      <c r="N18" s="4"/>
      <c r="O18" s="4"/>
      <c r="P18" s="4"/>
      <c r="Q18" s="4"/>
      <c r="R18" s="4"/>
      <c r="S18" s="4"/>
      <c r="T18" s="4"/>
      <c r="U18" s="4"/>
      <c r="V18" s="4"/>
      <c r="W18" s="4"/>
      <c r="X18" s="4"/>
    </row>
    <row r="19">
      <c r="A19" s="15">
        <v>15.0</v>
      </c>
      <c r="B19" s="13">
        <f>LARGE('Full Data'!H:H,A19)</f>
        <v>24638024.53</v>
      </c>
      <c r="C19" s="11">
        <f t="shared" si="1"/>
        <v>0.004890030056</v>
      </c>
      <c r="D19" s="14" t="str">
        <f t="array" ref="D19">INDEX('Full Data'!B:B,MATCH(LARGE('Full Data'!H:H,A19),'Full Data'!H:H,0))</f>
        <v>EDF EUR0.5</v>
      </c>
      <c r="E19" s="4"/>
      <c r="F19" s="13">
        <f t="shared" si="2"/>
        <v>0</v>
      </c>
      <c r="G19" s="11">
        <f t="shared" si="3"/>
        <v>0</v>
      </c>
      <c r="H19" s="4"/>
      <c r="I19" s="4"/>
      <c r="J19" s="4"/>
      <c r="K19" s="4"/>
      <c r="L19" s="4"/>
      <c r="M19" s="4"/>
      <c r="N19" s="4"/>
      <c r="O19" s="4"/>
      <c r="P19" s="4"/>
      <c r="Q19" s="4"/>
      <c r="R19" s="4"/>
      <c r="S19" s="4"/>
      <c r="T19" s="4"/>
      <c r="U19" s="4"/>
      <c r="V19" s="4"/>
      <c r="W19" s="4"/>
      <c r="X19" s="4"/>
    </row>
    <row r="20">
      <c r="A20" s="4"/>
      <c r="B20" s="4"/>
      <c r="C20" s="4"/>
      <c r="D20" s="4"/>
      <c r="E20" s="4" t="s">
        <v>50</v>
      </c>
      <c r="F20" s="13">
        <f t="shared" ref="F20:G20" si="4">SUM(F5:F19)</f>
        <v>24403300</v>
      </c>
      <c r="G20" s="11">
        <f t="shared" si="4"/>
        <v>0.004843443123</v>
      </c>
      <c r="H20" s="4"/>
      <c r="I20" s="4"/>
      <c r="J20" s="4"/>
      <c r="K20" s="4"/>
      <c r="L20" s="4"/>
      <c r="M20" s="4"/>
      <c r="N20" s="4"/>
      <c r="O20" s="4"/>
      <c r="P20" s="4"/>
      <c r="Q20" s="4"/>
      <c r="R20" s="4"/>
      <c r="S20" s="4"/>
      <c r="T20" s="4"/>
      <c r="U20" s="4"/>
      <c r="V20" s="4"/>
      <c r="W20" s="4"/>
      <c r="X20" s="4"/>
    </row>
    <row r="21">
      <c r="A21" s="4"/>
      <c r="B21" s="4"/>
      <c r="C21" s="4"/>
      <c r="D21" s="4"/>
      <c r="E21" s="4" t="s">
        <v>51</v>
      </c>
      <c r="F21" s="13">
        <f>'Fossil Fuel direct investments'!B3</f>
        <v>212632717.9</v>
      </c>
      <c r="G21" s="11">
        <f>'Fossil Fuel direct investments'!B4</f>
        <v>0.04220226261</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52</v>
      </c>
      <c r="F23" s="13">
        <f t="shared" ref="F23:G23" si="5">F20+F21</f>
        <v>237036017.9</v>
      </c>
      <c r="G23" s="11">
        <f t="shared" si="5"/>
        <v>0.04704570573</v>
      </c>
      <c r="H23" s="4"/>
      <c r="I23" s="4"/>
      <c r="J23" s="4"/>
      <c r="K23" s="4"/>
      <c r="L23" s="4"/>
      <c r="M23" s="4"/>
      <c r="N23" s="4"/>
      <c r="O23" s="4"/>
      <c r="P23" s="4"/>
      <c r="Q23" s="4"/>
      <c r="R23" s="4"/>
      <c r="S23" s="4"/>
      <c r="T23" s="4"/>
      <c r="U23" s="4"/>
      <c r="V23" s="4"/>
      <c r="W23" s="4"/>
      <c r="X23" s="4"/>
    </row>
    <row r="24">
      <c r="A24" s="4"/>
      <c r="B24" s="4"/>
      <c r="C24" s="4"/>
      <c r="D24" s="4"/>
      <c r="E24" s="4" t="s">
        <v>25</v>
      </c>
      <c r="F24" s="9">
        <f>'Fossil Fuel direct investments'!B2</f>
        <v>5038419856</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