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<sst xmlns="http://schemas.openxmlformats.org/spreadsheetml/2006/main" count="3775" uniqueCount="826">
  <si>
    <t>To access the full data open the sheet "Full Data" from the menu at the bottom.</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</si>
  <si>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</si>
  <si>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</si>
  <si>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</si>
  <si>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</si>
  <si>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</si>
  <si>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</si>
  <si>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</si>
  <si>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</si>
  <si>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</si>
  <si>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</si>
  <si>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</si>
  <si>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</si>
  <si>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</si>
  <si>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</si>
  <si>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</si>
  <si>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</si>
  <si>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</si>
  <si>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</si>
  <si>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</si>
  <si>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</si>
  <si>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</si>
  <si>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</si>
  <si>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Name of Local Authority Pension Fund</t>
  </si>
  <si>
    <t>Description of Holding</t>
  </si>
  <si>
    <t>Sub-Category/Classification</t>
  </si>
  <si>
    <t>Oil/Gas Companies</t>
  </si>
  <si>
    <t>Coal Companies</t>
  </si>
  <si>
    <t>Verification</t>
  </si>
  <si>
    <t>Fossil Fuel Amounts</t>
  </si>
  <si>
    <t>All Amounts</t>
  </si>
  <si>
    <t xml:space="preserve">Peninsula Pension Fund </t>
  </si>
  <si>
    <t>UK(GOVT OF) 1% GILT 7/9/2017 GBP1</t>
  </si>
  <si>
    <t>UK public sector bonds</t>
  </si>
  <si>
    <t>Name</t>
  </si>
  <si>
    <t>Pooled fund estimate</t>
  </si>
  <si>
    <t>Annual Report 2014</t>
  </si>
  <si>
    <t>https://www.peninsulapensions.org.uk/wp-content/uploads/2013/10/Pension-Fund-AR-FINAL.pdf</t>
  </si>
  <si>
    <t>Amount</t>
  </si>
  <si>
    <t>Percentage</t>
  </si>
  <si>
    <t>Total holdings</t>
  </si>
  <si>
    <t>Pooled fund</t>
  </si>
  <si>
    <t>Estimated fossil fuel holdings:</t>
  </si>
  <si>
    <t>in % of total holdings</t>
  </si>
  <si>
    <t>Total</t>
  </si>
  <si>
    <t>Total fossil fuel holdings</t>
  </si>
  <si>
    <t>Percentage in fossil fuels</t>
  </si>
  <si>
    <t>Top 10 Fossil Fuel Holdings</t>
  </si>
  <si>
    <t>This excludes holdings through pooled funds - see next sheet</t>
  </si>
  <si>
    <t>yes</t>
  </si>
  <si>
    <t>UK(GOVT OF) 1.75% GILT 22/07/19 GBP0.01</t>
  </si>
  <si>
    <t>UK(GOVT OF) 2% GILT 22/07/20 GBP0.01</t>
  </si>
  <si>
    <t>Total estimated fossil fuels in largest pooled funds</t>
  </si>
  <si>
    <t>UK(GOVT OF) 2.25% GILT 07/09/23 GBP</t>
  </si>
  <si>
    <t>Total direct fossil fuels</t>
  </si>
  <si>
    <t>Total fossil fuels</t>
  </si>
  <si>
    <t>UK(GOVT OF) 2.75% GILT 07/09/24 GBP0.01</t>
  </si>
  <si>
    <t>UK(GOVT OF) 3.5% GILT 22/01/45 GBP</t>
  </si>
  <si>
    <t>UK(GOVT OF) 3.75% GILT 22/07/52 GBP0.01</t>
  </si>
  <si>
    <t>UK(GOVT OF) 4.25% STK 07/12/27 GBP</t>
  </si>
  <si>
    <t>UK(GOVT OF) 4.25% STK 7/3/2036 GBP0.01</t>
  </si>
  <si>
    <t>UNITED KINGDOM(GOVERNMENT OF) 3.25% GILTDUE 22/01/2044</t>
  </si>
  <si>
    <t>ASIAN DEVELOPMENT BANK                  BNDS 2.125% 19/03/2025</t>
  </si>
  <si>
    <t>Overseas public sector bonds</t>
  </si>
  <si>
    <t>AUCKLAND CITY CO 4.62% MTN 29/03/2016   NZD</t>
  </si>
  <si>
    <t>AUSTRALIA(CMNWLTH) 5.25% BDS 15/03/19   AUD'220</t>
  </si>
  <si>
    <t>AUSTRALIA(CMNWLTH) 6% BDS 15/02/2017    AUD1000</t>
  </si>
  <si>
    <t>AUSTRALIAN GOVERNMENT 2.75% 21/04/24</t>
  </si>
  <si>
    <t>AUSTRALIAN GOVERNMENT 5.5% 21/04/2023</t>
  </si>
  <si>
    <t>AUSTRIA(REP OF) 1.15% NTS 19/10/18      EUR1000</t>
  </si>
  <si>
    <t>AUSTRIA(REP OF) 3.15% SNR MTN 20/06/44  EUR</t>
  </si>
  <si>
    <t>BAHAMAS COMMONWEALTH 5.75 01-16-2024 REG</t>
  </si>
  <si>
    <t>BELGIUM KINGDOM 3.0% 22/06/2034</t>
  </si>
  <si>
    <t>BELGIUM KINGDOM TBOND 3.75% 22/06/2045</t>
  </si>
  <si>
    <t>BELGIUM(KINGDOM) 1.25% OLO 22/06/18     EUR'69'</t>
  </si>
  <si>
    <t>BELGIUM(KINGDOM) 2.6% OLO 22/6/24       EUR'72'</t>
  </si>
  <si>
    <t>BERMUDA (GOVT OF) 5.603% NTS 20/07/20   USD'REG</t>
  </si>
  <si>
    <t>BONOS DE TESORERIA BNDS 5.7% 12/08/2024</t>
  </si>
  <si>
    <t>BONOS Y OBLIG DEL ESTADO TBOND          2.75% 30/04/2019</t>
  </si>
  <si>
    <t>BONOS Y OBLIG DEL TBOND 1.6% 30/04/2025</t>
  </si>
  <si>
    <t>BONOS Y OBLIG DEL TBOND 2.75% 31/10/2024</t>
  </si>
  <si>
    <t>BRAZIL(FED REP OF) 4.25% BDS 07/01/25   USD1000</t>
  </si>
  <si>
    <t>BRIT COLUMBIA(PROV 3.7% NTS 18/12/20    CAD1000</t>
  </si>
  <si>
    <t>BUNDESREPUB. DEUTSCHLAN 2.5% BDS        04/07/2044 EUR</t>
  </si>
  <si>
    <t>BUONI POLIENNALI DEL TES                3.75% 01/09/2024</t>
  </si>
  <si>
    <t>BUONI POLIENNALI DEL TES 0.75% 15/01/2018</t>
  </si>
  <si>
    <t>BUONI POLIENNALI DEL TES 1.5% 01/08/2019</t>
  </si>
  <si>
    <t>CANADA GOVT BD 1.75% 01/03/19</t>
  </si>
  <si>
    <t>CANADA HSG TR NO 1 CDA HSG TR SER 48    2.4% 144A 15/12/2022</t>
  </si>
  <si>
    <t>CANADA(GOVT OF) 1.75% NTS 01/09/19      CAD1000</t>
  </si>
  <si>
    <t>CANADA(GOVT OF) 2.5% BDS 01/06/24       CAD1000</t>
  </si>
  <si>
    <t>CANADA(GOVT OF) 4% MTN 01/06/2041       CAD1000</t>
  </si>
  <si>
    <t>CANADA(GOVT OF) 5% DEB 01/06/2037       CAD1000</t>
  </si>
  <si>
    <t>CHILE(REPUBLIC OF)                      1.625% BDS 30/01/2025 EUR100000</t>
  </si>
  <si>
    <t>COLOMBIA(REP OF) 12% BDS 22/10/15       COP1000000</t>
  </si>
  <si>
    <t>COLOMBIA(REP OF) 4.375% BDS 12/07/21    USD1000</t>
  </si>
  <si>
    <t>COLOMBIA(REPUBLIC OF) 2.625% DUE        15/03/2023</t>
  </si>
  <si>
    <t>COMWLTH BK OF BAHAMAS 6.95 DUE          11-20-2029 REG</t>
  </si>
  <si>
    <t>CZECH REPUBLIC 2.5% BDS 25/08/28 CZK1000</t>
  </si>
  <si>
    <t>CZECH(REP OF) 3.85% BDS 29/09/21        CZK10000</t>
  </si>
  <si>
    <t>DENMARK(KINGDOM) 1.5% BDS 15/11/23      DKK10000</t>
  </si>
  <si>
    <t>DENMARK(KINGDOM) 4% BDS 15/11/2019 DKK</t>
  </si>
  <si>
    <t>FADE BNDS 1.875% 17/09/2017</t>
  </si>
  <si>
    <t>FEDERAL HOME LN MTG CORP POOL #A6-5310  6% 09-01-2037 BEO</t>
  </si>
  <si>
    <t>FEDERAL HOME LN MTG CORP POOL #A9-1050  4.5% 02-01-2040 BEO</t>
  </si>
  <si>
    <t>FEDERAL HOME LN MTG CORP POOL #A9-5059  6% 10-01-2038 BEO</t>
  </si>
  <si>
    <t>FEDERAL HOME LN MTG CORP POOL #A9-7803  4.5% 03-01-2041 BEO</t>
  </si>
  <si>
    <t>FEDERAL HOME LN MTG CORP POOL #C9-1467  3.5% 07-01-2032 BEO</t>
  </si>
  <si>
    <t>FEDERAL HOME LN MTG CORP POOL #G0-2162  5.5% 05-01-2036 BEO</t>
  </si>
  <si>
    <t>FEDERAL HOME LN MTG CORP POOL #G0-3776  6% 01-01-2038 BEO</t>
  </si>
  <si>
    <t>FEDERAL HOME LN MTG CORP POOL #G0-3794  6% 01-01-2038 BEO</t>
  </si>
  <si>
    <t>FEDERAL HOME LN MTG CORP POOL #G0-4008  5.5% 03-01-2038 BEO</t>
  </si>
  <si>
    <t>FEDERAL HOME LN MTG CORP POOL #G0-4301  6% 03-01-2038 BEO</t>
  </si>
  <si>
    <t>FEDERAL HOME LN MTG CORP POOL #G0-4913  5% 03-01-2038 BEO</t>
  </si>
  <si>
    <t>FEDERAL HOME LN MTG CORP POOL #G0-5259  5.5% 01-01-2037 BEO</t>
  </si>
  <si>
    <t>FEDERAL HOME LN MTG CORP POOL #G0-5408  5% 12-01-2036 BEO</t>
  </si>
  <si>
    <t>FEDERAL HOME LN MTG CORP POOL #G0-5460  5.5% 08-01-2038 BEO</t>
  </si>
  <si>
    <t>FEDERAL HOME LN MTG CORP POOL #G0-5599  5.5% 01-01-2038 BEO</t>
  </si>
  <si>
    <t>FEDERAL HOME LN MTG CORP POOL #G0-7021  5% 09-01-2039 BEO</t>
  </si>
  <si>
    <t>FEDERAL HOME LN MTG CORP POOL #G1-4375  4% 07-01-2026 BEO</t>
  </si>
  <si>
    <t>FEDERAL HOME LN MTG CORP POOL #G1-8493  3.5% 01-01-2029 BEO</t>
  </si>
  <si>
    <t>FEDERAL HOME LN MTG CORP POOL #J1-5852  3.5% 07-01-2026 BEO</t>
  </si>
  <si>
    <t>FEDERAL HOME LN MTG CORP POOL #J1-6400  3.5% 08-01-2026 BEO</t>
  </si>
  <si>
    <t>FEDERAL HOME LN MTG CORP POOL #J1-6665  3.5% 09-01-2026 BEO</t>
  </si>
  <si>
    <t>FEDERAL HOME LN MTG CORP POOL #J2-0041  3% 08-01-2027 BEO</t>
  </si>
  <si>
    <t>FEDERAL HOME LN MTG CORP POOL #J2-0471  3% 09-01-2027 BEO</t>
  </si>
  <si>
    <t>FEDERAL HOME LN MTG CORP POOL #J2-5562  3.5% 09-01-2028 BEO</t>
  </si>
  <si>
    <t>FEDERAL NATL MTG ASSN GTD MTG POOL      #AH0324 4% 01-01-2041 BEO</t>
  </si>
  <si>
    <t>FEDERAL NATL MTG ASSN GTD MTG POOL      #AH4158 4% 01-01-2041 BEO</t>
  </si>
  <si>
    <t>FEDERAL NATL MTG ASSN GTD MTG POOL      #AH6594 3.5% DUE 03-01-2026 REG</t>
  </si>
  <si>
    <t>FEDERAL NATL MTG ASSN GTD MTG POOL      #AL1798 6.5% 10-01-2039 BEO</t>
  </si>
  <si>
    <t>FHLMC GOLD A5-1727 6 08-01-2036</t>
  </si>
  <si>
    <t>FHLMC GOLD G06571 6 11-01-2037</t>
  </si>
  <si>
    <t>FHLMC GOLD POOL #Q11651 3 10-01-2042</t>
  </si>
  <si>
    <t>FHLMC GOLD Q00018 4.5 04-01-2041</t>
  </si>
  <si>
    <t>FHLMC GOLD Q01831 4.5 06-01-2041</t>
  </si>
  <si>
    <t>FHLMC GOLD SINGLE FAMILY 2.5% 15 YEARS  SETTLES APRIL</t>
  </si>
  <si>
    <t>FHLMC GOLD SINGLE FAMILY 3% 15 YEARS    SETTLES APRIL</t>
  </si>
  <si>
    <t>FHLMC GOLD SINGLE FAMILY 3% 30 YEARS    SETTLES APRIL</t>
  </si>
  <si>
    <t>FHLMC GOLD SINGLE FAMILY 3.5% 30 YEARS  SETTLES APRIL</t>
  </si>
  <si>
    <t>FHLMC GOLD SINGLE FAMILY 4% 30 YEARS    SETTLES APRIL</t>
  </si>
  <si>
    <t>FINNISH GOVERNMENT 1.5% DUE 15/04/2023</t>
  </si>
  <si>
    <t>FNMA 30 YEARS SINGLE FAMILY MORTGAGE 6% 30 YEARS SETTLES APRIL</t>
  </si>
  <si>
    <t>FNMA 30 YEARS SINGLE FAMILY MTG 5.5     SETTLES APR</t>
  </si>
  <si>
    <t>FNMA POOL #252207 6.5% DUE 01-01-2019   REG</t>
  </si>
  <si>
    <t>FNMA POOL #869676 5% 03-01-2021 BEO</t>
  </si>
  <si>
    <t>FNMA POOL #906444 6.5% DUE 01-01-2037   REG</t>
  </si>
  <si>
    <t>FNMA POOL #914541 5% 04-01-2022 BEO</t>
  </si>
  <si>
    <t>FNMA POOL #934898 4.5 DUE 07-01-2024 REG</t>
  </si>
  <si>
    <t>FNMA POOL #940807 6% DUE 07-01-2037 REG</t>
  </si>
  <si>
    <t>FNMA POOL #AB2037 4.5% 01-01-2031 BEO</t>
  </si>
  <si>
    <t>FNMA POOL #AB5890 3% DUE 08-01-2027 BEO</t>
  </si>
  <si>
    <t>FNMA POOL #AO8187 3% DUE 06-01-2027 BEO</t>
  </si>
  <si>
    <t>FNMA POOL #AQ0437 2.5% DUE 10-01-2027   REG</t>
  </si>
  <si>
    <t>FNMA POOL #MA0667 4% 03-01-2031 BEO</t>
  </si>
  <si>
    <t>FNMA POOL #MA0668 4.5% 03-01-2031 BEO</t>
  </si>
  <si>
    <t>FNMA SINGLE FAMILY MORTGAGE 2% 15 YEARS SETTLES APRIL</t>
  </si>
  <si>
    <t>FNMA SINGLE FAMILY MORTGAGE 2.5% 15     YEARS SETTLES APRIL</t>
  </si>
  <si>
    <t>FNMA SINGLE FAMILY MORTGAGE 2.5% 30     YEARS SETTLES APRIL</t>
  </si>
  <si>
    <t>FNMA SINGLE FAMILY MORTGAGE 3% 15 YEARS SETTLES APRIL</t>
  </si>
  <si>
    <t>FNMA SINGLE FAMILY MORTGAGE 3% 30 YEARS SETTLES APRIL</t>
  </si>
  <si>
    <t>FNMA SINGLE FAMILY MORTGAGE 3.5% 15     YEARS SETTLES APRIL</t>
  </si>
  <si>
    <t>FNMA SINGLE FAMILY MORTGAGE 3.5% 30     YEARS SETTLES APRIL</t>
  </si>
  <si>
    <t>FNMA SINGLE FAMILY MORTGAGE 4% 30 YEARS SETTLES APRIL</t>
  </si>
  <si>
    <t>FNMA SINGLE FAMILY MORTGAGE 5% 30 YEARS SETTLES APRIL</t>
  </si>
  <si>
    <t>FNMA SINGLE FAMILY MTG 4.50 30 YEARS    SETTLES APR</t>
  </si>
  <si>
    <t>FONDO DE TITUL DEF 2.25% GTD 17/12/2016 EUR</t>
  </si>
  <si>
    <t>FRANCE(GOVT OF) .5% 25/11/2019</t>
  </si>
  <si>
    <t>FRANCE(GOVT OF) 1% BDS 25/07/2017 EUR1</t>
  </si>
  <si>
    <t>FRANCE(GOVT OF) 1% OAT 25/05/2019 EUR1</t>
  </si>
  <si>
    <t>FRANCE(GOVT OF) 1.75% OAT 25/11/2024    EUR1</t>
  </si>
  <si>
    <t>FRANCE(GOVT OF) 2.25% OAT 25/05/2024    EUR1</t>
  </si>
  <si>
    <t>FRANCE(GOVT OF) 2.5% 25/05/2030</t>
  </si>
  <si>
    <t>FRANCE(GOVT OF) 3.25% OAT 25/05/45      EUR1000</t>
  </si>
  <si>
    <t>FREDDIE MAC GOLD G0-5528 6 06-01-2036</t>
  </si>
  <si>
    <t>GERMANY(FED REP) 1% BDS 15/08/24 EUR</t>
  </si>
  <si>
    <t>GERMANY(FED REP) 1.5% BDS 15/05/2024    EUR0.01</t>
  </si>
  <si>
    <t>GERMANY(FED REP) 1.5% NTS 04/09/22      EUR0.01</t>
  </si>
  <si>
    <t>GERMANY(FED REP) 2% BDS 2.0% 15/08/2023</t>
  </si>
  <si>
    <t>GERMANY(FED REP) 4% BDS 04/01/37 EUR0.01</t>
  </si>
  <si>
    <t>GNMA I SINGLE FAMILY MORTGAGE 3.5% 30   YEARS SETTLES APRIL</t>
  </si>
  <si>
    <t>GNMA I SINGLE FAMILY MORTGAGE 4.5% 30   YEARS SETTLES APRIL</t>
  </si>
  <si>
    <t>GNMA II JUMBOS 3% 30 YEARS SETTLES APRIL</t>
  </si>
  <si>
    <t>GNMA II JUMBOS 3.5 30 YEARS SETTLES APR</t>
  </si>
  <si>
    <t>GNMA II JUMBOS 4 30 YEARS SETTLES APR</t>
  </si>
  <si>
    <t>GNMA POOL #617370 6                     01-15-2037</t>
  </si>
  <si>
    <t>GNMA POOL #644862 5.5% 06-15-2035 BEO</t>
  </si>
  <si>
    <t>GNMA POOL #698236 SER 2039 5% DUE       06-15-2039 BEO</t>
  </si>
  <si>
    <t>GNMA POOL #723434 5% 11-15-2039 BEO</t>
  </si>
  <si>
    <t>GNMA POOL #723437 5% 11-15-2039 BEO</t>
  </si>
  <si>
    <t>GNMA POOL #738520 4.5% 07-15-2041 BEO</t>
  </si>
  <si>
    <t>GNMA POOL #743158 4.5% 11-15-2040 BEO</t>
  </si>
  <si>
    <t>GNMA POOL #783024 5% 07-15-2040 BEO</t>
  </si>
  <si>
    <t>GNMA POOL #783237 4% 01-15-2041 BEO</t>
  </si>
  <si>
    <t>GNMA POOL #AB2758 SER 2042 3% DUE       08-15-2042 REG</t>
  </si>
  <si>
    <t>GNMA POOL #AE7511 3 DUE                 06-15-2043 REG</t>
  </si>
  <si>
    <t>GNMA POOL #AE7513 SER 2043 3% DUE       06-15-2043 REG</t>
  </si>
  <si>
    <t>GNMA POOL #AF2785 3% 09-15-2043 BEO</t>
  </si>
  <si>
    <t>GNMA POOL 5.5 09-15-2035 BEO</t>
  </si>
  <si>
    <t>GNMA POOL GN AD0721 3 DUE               06-15-2043 REG</t>
  </si>
  <si>
    <t>GNMAII POOL #MA0532 SER 2042 2.5% DUE   11-20-2042 REG</t>
  </si>
  <si>
    <t>GNMAII POOL #MA1011 SER 2043 3% DUE     05-20-2043 BEO 3% MBPT 20/05/43 USD</t>
  </si>
  <si>
    <t>HYDRO-QUEBEC 9.625% BDS 15/7/22 CAD</t>
  </si>
  <si>
    <t>I/O FHLMC MULTIFAMILY STRUCTURED PASS SRK501 CL X1A FLTG RT 08-25-2016</t>
  </si>
  <si>
    <t>INDONESIA(REP OF) 5.5% BDS 15/01/2024   USD'REG</t>
  </si>
  <si>
    <t>INTL BK RECON &amp; DEVELOP 2.375%          26/09/2016</t>
  </si>
  <si>
    <t>IRELAND(REPUBLIC OF) 2.4% 15/05/2030</t>
  </si>
  <si>
    <t>IRISH TREASURY 3.4% DUE 18/03/2024</t>
  </si>
  <si>
    <t>IRISH TSY .8% 15/03/2022</t>
  </si>
  <si>
    <t>ISRAEL(STATE OF) BNDS 4.25% 31/03/23    ILS1000</t>
  </si>
  <si>
    <t>ITALY(REP OF) 3.5% NTS 01/03/30 EUR1000</t>
  </si>
  <si>
    <t>ITALY(REP OF) 4% BTP 01/02/37 EUR1000</t>
  </si>
  <si>
    <t>ITALY(REP OF) 4% BTP 01/09/2020 EUR1000</t>
  </si>
  <si>
    <t>ITALY(REPUBLIC OF) 4.75% BDS 01/09/44   EUR1000</t>
  </si>
  <si>
    <t>JAPAN (20 YEAR ISSUE) 1.7% DUE          20/06/2033</t>
  </si>
  <si>
    <t>JAPAN 0.8% BDS 20/09/2023 JPY50000 '330'</t>
  </si>
  <si>
    <t>JAPAN(GOVT OF) 0.3% BDS 20 MAR 2017     JPY100000</t>
  </si>
  <si>
    <t>JAPAN(GOVT OF) 0.3% BDS 20/09/18        JPY50000</t>
  </si>
  <si>
    <t>JAPAN(GOVT OF) 0.6% BDS 20/03/2023      JPY5000</t>
  </si>
  <si>
    <t>JAPAN(GOVT OF) 1.7% BDS 20/12/32        JPY100000</t>
  </si>
  <si>
    <t>JAPAN(GOVT OF) 1.9% BDS 20/03/2053 JPY</t>
  </si>
  <si>
    <t>JAPAN(GOVT OF) 2.2% BDS 20/09/28        JPY50000</t>
  </si>
  <si>
    <t>JAPAN(GOVT OF) 2.3% BDS 20/03/39        JPY100000</t>
  </si>
  <si>
    <t>JAPAN-38 1.8% BDS 20/03/2043</t>
  </si>
  <si>
    <t>KOREA TREASURY BD 4.0%                  10/12/2031</t>
  </si>
  <si>
    <t>KOREA TREASURY BOND 3.5% 10/09/16</t>
  </si>
  <si>
    <t>KOREA(REPUBLIC OF) 2.75% BDS 10/09/19   KRW10000</t>
  </si>
  <si>
    <t>KOREA(REPUBLIC OF) 3% BDS 10/09/24      KRW10000</t>
  </si>
  <si>
    <t>KOREA(REPUBLIC OF) 3.5% BDS 10/03/24</t>
  </si>
  <si>
    <t>KREDITANST FUR WIE 0.375% GTD SNR       22/07/19 EUR</t>
  </si>
  <si>
    <t>KREDITANST FUR WIE 2.875% 12/10/2016 NOK</t>
  </si>
  <si>
    <t>LANDESKREDITBANK 3.00%                  22/05/2017</t>
  </si>
  <si>
    <t>MALAYSIA (GOVT OF) 5.734% BDS 30/7/19   MYR1000</t>
  </si>
  <si>
    <t>MALAYSIA(GOVT OF) 3.418% NTS 15/08/22   MYR1000</t>
  </si>
  <si>
    <t>MALAYSIAN GOVERNMENT 3.394% 15/03/2017</t>
  </si>
  <si>
    <t>MEX BONOS DESARR 4.75% 14/06/18</t>
  </si>
  <si>
    <t>MEXICO(UNITED MEXICAN STATES) 10%       05/12/24</t>
  </si>
  <si>
    <t>MEXICO(UTD MEX ST) 6.75% MTN 6/2/2024   GBP REGS</t>
  </si>
  <si>
    <t>MEXICO(UTD MEX ST) 8% MBONOS 11/06/20   MXN100</t>
  </si>
  <si>
    <t>MUSKRAT FALLS / LA 144A 3.63% 144ABDS   01/06/29 THB1000</t>
  </si>
  <si>
    <t>NETHERLANDS (KINGDOM OF) 1.25% BDS DUE  15/01/2019 EUR</t>
  </si>
  <si>
    <t>NETHERLANDS KING 3.75% BDS 15/01/2042   EUR</t>
  </si>
  <si>
    <t>NETHERLANDS KING 4% BDS 15/01/2037 EUR1</t>
  </si>
  <si>
    <t>NETHERLANDS TBOND 2.0% 15/07/2024 TBOND</t>
  </si>
  <si>
    <t>NEW ZEALAND LOCAL 6% BDS 15/12/17</t>
  </si>
  <si>
    <t>NEW ZEALAND(GOVT) 3% BDS 15/04/20       NZD1000</t>
  </si>
  <si>
    <t>NEW ZEALAND(GOVT) 5% BDS 15/03/19       NZD1000</t>
  </si>
  <si>
    <t>NORWAY(KINGDOM OF) 4.5% BDS 22/05/2019  NOK</t>
  </si>
  <si>
    <t>ONT PROV CDA BD 4 DUE 10-07-2019 BEO</t>
  </si>
  <si>
    <t>ONTARIO (PROVINCE OF) 3.45%             02/06/2045</t>
  </si>
  <si>
    <t>ONTARIO(PROV OF) 2.85% BDS 02/06/23     CAD1000</t>
  </si>
  <si>
    <t>ONTARIO(PROV OF) 3.5% 02/06/2024</t>
  </si>
  <si>
    <t>ONTARIO(PROV OF) 6.25% GTD 16/06/15     NZD1000</t>
  </si>
  <si>
    <t>OSLO KOMMUNE 1.6% SNR 05/05/22 NOK100000</t>
  </si>
  <si>
    <t>OSLO KOMMUNE 3.55% SNR 12/02/2021 NOK</t>
  </si>
  <si>
    <t>OSLO KOMMUNE BNDS 2.4% 13/02/2030</t>
  </si>
  <si>
    <t>PANAMA(REP OF) 5.2% SNR 30/01/2020      USD1000</t>
  </si>
  <si>
    <t>PERU(REP OF) 7.125% BDS 30/03/2019 USD</t>
  </si>
  <si>
    <t>PHILIPPINES REP GLOBAL 4.95% 15/01/2021</t>
  </si>
  <si>
    <t>PHILIPPINES REP GLOBAL PESO NT 4.95% DUE01-15-2021 REG</t>
  </si>
  <si>
    <t>PHILIPPINES(REP OF 3.9% BDS 26/11/22    PHP100000</t>
  </si>
  <si>
    <t>PHILIPPINES(REP OF 4.2% BDS 21/01/24    USD1000</t>
  </si>
  <si>
    <t>PHILIPPINES(REP OF) OF 4.95% MTN        15/01/2021 PHP</t>
  </si>
  <si>
    <t>POLAND(REP OF) 3% BDS 17/03/23 USD1000</t>
  </si>
  <si>
    <t>POLAND(REP OF) 4% BDS 25/10/23 PLN1000</t>
  </si>
  <si>
    <t>POLAND(REP OF) 5% BDS 25/04/16 PLN1000</t>
  </si>
  <si>
    <t>POLAND(REP OF) 5.125% BDS 21/04/21      USD1000</t>
  </si>
  <si>
    <t>POLAND(REPUBLIC OF) 5.15% FLTG          25/01/2021</t>
  </si>
  <si>
    <t>PROV OF ALTA CDS- MUNI 4.0% 01/12/2019</t>
  </si>
  <si>
    <t>PROVINCE OF QUE BNDS 3.0% 01/09/2023</t>
  </si>
  <si>
    <t>PROVINCE OF QUEBEC 3.5% 01/12/2045</t>
  </si>
  <si>
    <t>QUEBEC 3.5% BDS 29/07/2020 USD1000</t>
  </si>
  <si>
    <t>QUEENSLAND TREAS 5.5%                   21/06/2021</t>
  </si>
  <si>
    <t>REP OF AUSTRIA 1.65% 21/10/2024</t>
  </si>
  <si>
    <t>REPUBLIC OF TURKEY                      5.75% DUE 22/03/2024</t>
  </si>
  <si>
    <t>ROMANIA 3.625% 24/04/2024</t>
  </si>
  <si>
    <t>ROMANIA(REP OF) 4.625% SNR 4.625%       18/09/2020</t>
  </si>
  <si>
    <t>SINGAPORE(GOVT OF) 2.375% BDS 01/04/17  SGD1000</t>
  </si>
  <si>
    <t>SINGAPORE(GOVT OF) 3% BDS 01/09/24      SGD1000</t>
  </si>
  <si>
    <t>SLOVAKIA GOVERNMENT BOND 1.375% 21/01/2027</t>
  </si>
  <si>
    <t>SLOVAKIA(REP OF)                        4.375% 21/05/2022</t>
  </si>
  <si>
    <t>SLOVAKIA(REPUBLIC OF) 3.375% NTS        15/11/24 EUR1</t>
  </si>
  <si>
    <t>SPAIN(KINGDOM OF)                       4.5% BDS 31/01/18</t>
  </si>
  <si>
    <t>SPAIN(KINGDOM OF) 4.7% BDS 30/07/2041   EUR</t>
  </si>
  <si>
    <t>SPAIN(KINGDOM OF) BDS 5.15%             31/10/2044</t>
  </si>
  <si>
    <t>STATE OF QATAR 4.5% 20 JAN 2022</t>
  </si>
  <si>
    <t>STH AFRICA(REP OF) 8% SNR 31/01/30      ZAR1'R2030'</t>
  </si>
  <si>
    <t>STH AFRICA(REP OF) 8.25% BDS 15/09/17   ZAR</t>
  </si>
  <si>
    <t>SWEDEN(KINGDOM OF) 1.5% BDS 13/11/23    SEK5000</t>
  </si>
  <si>
    <t>SWEDEN(KINGDOM OF) 4.25% BDS 12/03/19   SEK5000</t>
  </si>
  <si>
    <t>SWEDISH EXP CREDIT 1.875% MTN 21/12/18</t>
  </si>
  <si>
    <t>SWITZERLAND (GOVERNMENT OF) 1.5%        30/04/42</t>
  </si>
  <si>
    <t>SWITZERLAND (GOVT) 2% BDS 25/05/22      CHF1000</t>
  </si>
  <si>
    <t>SWITZERLAND (GOVT) 3% BDS 08/01/2018    CHF1000</t>
  </si>
  <si>
    <t>THAILAND(KINGDOM) 3.65% BDS 17/12/21    THB1000</t>
  </si>
  <si>
    <t>THAILAND(KINGDOM) 3.875% BDS 13/06/19   THB1000</t>
  </si>
  <si>
    <t>UNITED STATES TREAS BDS 3.625           DUE 02-15-2044 TBOND</t>
  </si>
  <si>
    <t>UNITED STATES TREAS BDS BD 3.125% DUE   02-15-2043 REG</t>
  </si>
  <si>
    <t>UNITED STATES TREAS BDS DTD 02/15/2001  5.375 15 FEB 2031</t>
  </si>
  <si>
    <t>UNITED STATES TREAS NTS DTD 00424 1% DUE09-30-2019 REG</t>
  </si>
  <si>
    <t>UNITED STATES TREAS NTS DTD 04/30/2013  .625% DUE 04-30-2018 REG</t>
  </si>
  <si>
    <t>UNITED STATES TREAS NTS DTD 05/15/2014  2.5% DUE 05-15-2024 REG</t>
  </si>
  <si>
    <t>UNITED STATES TREAS NTS DTD 11/15/2014  2.25% DUE 11-15-2024 REG</t>
  </si>
  <si>
    <t>UNITED STATES TREAS NTS DTD 12/31/2011  .875% DUE 12-31-2016 REG</t>
  </si>
  <si>
    <t>VIETNAM(SOC REP) 6.75% NTS 29/01/20     USD'REGS</t>
  </si>
  <si>
    <t>WESTN AUST TREAS 3.0%                   08/06/2016</t>
  </si>
  <si>
    <t>ABBEY NATL TRSY SV 4.25% GT NTS 12/04/21EUR'3</t>
  </si>
  <si>
    <t>UK corporate bonds</t>
  </si>
  <si>
    <t>ABBEY NATL TRSY SV 5.125% MTG 14/04/2021GBP</t>
  </si>
  <si>
    <t>ANGLIAN WATER SVCS 5.25% EMTN 30/10/15  GBP(VAR</t>
  </si>
  <si>
    <t>AVIVA 3.875%-FRN SUB 03/07/44 EUR</t>
  </si>
  <si>
    <t>B.A.T. NETHERLANDS 4.875% GTD SNR MTN   2/21 EUR</t>
  </si>
  <si>
    <t>B.A.T.INTERNATIONAL FINANCE             4.0% 04/09/2026 GBP100000</t>
  </si>
  <si>
    <t>BARCLAYS BANK PLC 4% SNR MTN 20/01/2017 EUR</t>
  </si>
  <si>
    <t>BARCLAYS BK PLC 5.125% DUE 01-08-2020</t>
  </si>
  <si>
    <t>BG ENERGY CAPITAL PLC 5.125% 01/12/2025</t>
  </si>
  <si>
    <t>BP CAPITAL MARKETS PLC 2.315% DUE       02-13-2020</t>
  </si>
  <si>
    <t>BRIT SKY 3.75% DUE 09-16-2024</t>
  </si>
  <si>
    <t>BRITISH TELECOM 8.5%-VAR BD 7/12/16     GBP(5)</t>
  </si>
  <si>
    <t>CANARY WHARF FIN 2 5.952% BDS 22/10/37  GBP'A3'</t>
  </si>
  <si>
    <t>CANARY WHARF FIN 6.455% A/BK 22/10/2033 GBP'A1</t>
  </si>
  <si>
    <t>CENTRICA 7% MTN 19/09/2018 GBP1000</t>
  </si>
  <si>
    <t>FCE BANK 5.125% SNR MTN 16/11/15 GBP</t>
  </si>
  <si>
    <t>FCE BANK PLC MTN 1.625% 09/09/2016</t>
  </si>
  <si>
    <t>GKN HOLDINGS 6.75% BDS 28/10/19 GBP1000</t>
  </si>
  <si>
    <t>HSBC BK PLC SR NT 4.125% DUE 08-12-2020 BEO</t>
  </si>
  <si>
    <t>JAGUAR LAND ROVER 5% SNR 15/02/2022     GBP1000</t>
  </si>
  <si>
    <t>LLOYDS TSB BANK 9.875% 16/12/2021</t>
  </si>
  <si>
    <t>LLOYDS TSB BK PLC 6.5% DUE 03-24-2020</t>
  </si>
  <si>
    <t>NATIONWIDE B/S 5% BDS 01/08/15 USD REG'S</t>
  </si>
  <si>
    <t>NATIONWIDE BLDG MTN 4.375% 28/02/2022</t>
  </si>
  <si>
    <t>ROLLS ROYCE 6.75% GTD EMTN 30/04/19 GBP</t>
  </si>
  <si>
    <t>ROYAL BANK OF SCOT 6.934% SUB MTN       09/04/18 EUR</t>
  </si>
  <si>
    <t>ROYAL BK OF SCOTLAND PLC 9.5 DUE        03-16-2022</t>
  </si>
  <si>
    <t>SCOTTISH WIDOWS PLC                     5.5% 16/06/2023</t>
  </si>
  <si>
    <t>SSE PLC 5% SNR EMTN 01/10/18 GBP</t>
  </si>
  <si>
    <t>VIRGIN MEDIA SECURED FIN                5.125% MTN 15/01/2025</t>
  </si>
  <si>
    <t>ABB FINANCE BV 2.625% MTN 26/03/19      EUR1000</t>
  </si>
  <si>
    <t>Overseas corporate bonds</t>
  </si>
  <si>
    <t>ACHMEA BANK N.V. 2.75% MTN 18/02/21     EUR10000</t>
  </si>
  <si>
    <t>ACHMEA BV MTN 2.5% 19/11/2020</t>
  </si>
  <si>
    <t>ACTAVIS FDG SCS 3% DUE 03-12-2020</t>
  </si>
  <si>
    <t>ACTAVIS FDG SCS 3.45% DUE 03-15-2022</t>
  </si>
  <si>
    <t>AETNA INC 2.75% DUE 11-15-2022</t>
  </si>
  <si>
    <t>AIB MORTGAGE BANK NTS 2.25% 26/03/2021</t>
  </si>
  <si>
    <t>ALTRIA GROUP INC 4 DUE 01-31-2024 REG</t>
  </si>
  <si>
    <t>ALTRIA GROUP INC 4.25% DUE 08-09-2042</t>
  </si>
  <si>
    <t>ALTRIA GROUP INC 4.75% DUE 05-05-2021</t>
  </si>
  <si>
    <t>AMER MOVIL SAB DE CV                    6.45% BDS 05/12/22 MXN10000</t>
  </si>
  <si>
    <t>AMERICREDIT AUTOMOBILE RECEIVABLES TR 20SER 2012-4 CL B 1.31 11-08-2017</t>
  </si>
  <si>
    <t>AMERN INTL GROUP 6.4% DUE 12-15-2020</t>
  </si>
  <si>
    <t>AMERN INTL GROUP 8.175 DUE 05-15-2068</t>
  </si>
  <si>
    <t>ANADARKO PETE CORP 5.95% DUE 09-15-2016</t>
  </si>
  <si>
    <t>APPLE INC 3.85% DUE 05-04-2043</t>
  </si>
  <si>
    <t>ARCELORMITTAL SA STEP CPN 5% DUE        02-25-2017</t>
  </si>
  <si>
    <t>ASSIC GENERALI SPA 5.125% EMTN 16/9/24  EUR1000</t>
  </si>
  <si>
    <t>ATLANTIA SPA 4.375% EMTN 16/09/2025 EUR</t>
  </si>
  <si>
    <t>AXA 6.211%-FRN BDS SUB PERP EUR</t>
  </si>
  <si>
    <t>AYT CEDULAS CAJA X 3.75% MTG NTS 06/25  EURUR</t>
  </si>
  <si>
    <t>B.A.T. NETHERLANDS 4% GTD EMTN          07/07/2020 EUR</t>
  </si>
  <si>
    <t>BANCO MARE NOSTRUM 3.125% 21/01/2019</t>
  </si>
  <si>
    <t>BANK AMER CORP 5.75% DUE 12-01-2017</t>
  </si>
  <si>
    <t>BANK OF IRELAND MTGE BNK 1.75%          19/03/2019</t>
  </si>
  <si>
    <t>BANK OF IRL MTG BK 3.125% BDS 20/11/15  EUR1000</t>
  </si>
  <si>
    <t>BANQUE PSA FINANCE 4.25% SNR MTN 25/2/16EUR</t>
  </si>
  <si>
    <t>BARRY CALLEBAUT NV 5.375% NTS 15/06/21  EUR1000</t>
  </si>
  <si>
    <t>BERKSHIRE HATHAWAY .75% DUE 03-16-2023</t>
  </si>
  <si>
    <t>BERKSHIRE HATHAWAY 1.125% DUE 03-16-2027</t>
  </si>
  <si>
    <t>BK NOVA SCOTIA GTD 2.125% DUE 09-11-2019</t>
  </si>
  <si>
    <t>BK OF AMERICA CORP 4.625% SUB EMTN      14/9/18 EUR</t>
  </si>
  <si>
    <t>BK OF IRELAND 1.875% 13/05/2017</t>
  </si>
  <si>
    <t>BMW FIN NV 3.375% 14/12/2018</t>
  </si>
  <si>
    <t>BMW US CAP CORP 2.375% 2.375% 04/12/2015</t>
  </si>
  <si>
    <t>BNP PARIBAS 2.375% 20/05/2024</t>
  </si>
  <si>
    <t>BPCE 4% BDS 15/04/24 USD1000</t>
  </si>
  <si>
    <t>CAISSE FRANCAISE DE FIN 2.375%          17/01/2024</t>
  </si>
  <si>
    <t>CAPITAL AUTO RECEIVABLES ASSET SER  2015-1 CL A-1B FLTG RATE  07-20-2017</t>
  </si>
  <si>
    <t>CAPITAL AUTO RECEIVABLES ASSET TR 2014-1CL A2 04-20-2017 REG</t>
  </si>
  <si>
    <t>CARGILL INC 6% DUE 11-27-2017</t>
  </si>
  <si>
    <t>CARLSBERG BREWRIES A/S                  BNDS 2.5% 28/05/2024</t>
  </si>
  <si>
    <t>CATERPILLAR FINL S 3.25% GTD EMTN       26/06/15 CNY</t>
  </si>
  <si>
    <t>CF INDS INC 5.15% DUE 03-15-2034</t>
  </si>
  <si>
    <t>CHEVRON CORP 2.193%  DUE 11-15-2019</t>
  </si>
  <si>
    <t>CIE FIN FONCIE-CFF 2.375% BDS 21/11/22  EUR1000</t>
  </si>
  <si>
    <t>CITIGROUP COML MTG TR 2013-GC15 CL A-4  4.371 09-10-2046REG</t>
  </si>
  <si>
    <t>CITIGROUP INC 2.4% DUE 02-18-2020</t>
  </si>
  <si>
    <t>CITIGROUP INC 4.45% DUE 01-10-2017</t>
  </si>
  <si>
    <t>CMO BANC AMER COML MTG TR 2007-5 MTG    PASSTHRU CTF CL A-4 5.492 2-10-51</t>
  </si>
  <si>
    <t>CMO BEAR STEARNS COML MTG SECS 07-PWR16 MTG PTHRU CTF CL A-4 6-11-40 REG</t>
  </si>
  <si>
    <t>CMO BEAR STEARNS COML MTG SECS INC      2005-PWR10 CL A-4 DUE 12-11-2040 REG</t>
  </si>
  <si>
    <t>CMO BEAR STEARNS COML MTG SECS INC SER  2005-PWR9 CL A4A 4.871 9-15-2015 BEO</t>
  </si>
  <si>
    <t>CMO BEAR STEARNS COML MTG SECS TR       2006-PWR12 MTG PASSTHRU CTF 09-11-2038</t>
  </si>
  <si>
    <t>CMO BEAR STEARNS COML MTG SECS TR       2007-PWR17 CL A-4 06-11-2050 REG</t>
  </si>
  <si>
    <t>CMO CD 2007-CD5 MTG TR COML MTG PASSTHRUCTF CL A-4 DUE 11-15-2044 BEO</t>
  </si>
  <si>
    <t>CMO COBALT CMBS COML MTG TR 2006-C1 MTG PASSTHRU CTF CL A-4 5.186 DUE 080148REG</t>
  </si>
  <si>
    <t>CMO COBALT CMBS COML MTG TR 2006-C1 MTG PASSTHRU CTF CL A-M 5.254 8-15-48</t>
  </si>
  <si>
    <t>CMO COML MTG TR 2006-GG7 COML MTG       PASSTHRU CTF CL A-4 VAR 7-10-38 REG</t>
  </si>
  <si>
    <t>CMO COML MTG TR 2007-GG11 MTG PASSTHRU  CTF CL A-4 5.736 DUE 12-10-2049REG</t>
  </si>
  <si>
    <t>CMO COMM 2013-CCRE8 MTG TR COML MTG     PASSTHRU CTF CL A-4 3.334 6-10-2046</t>
  </si>
  <si>
    <t>CMO COMM 2014-CCRE14 MTG TR MTG PASS    THRU CTF CL A-3 3.955 DUE 02-10-2047 REG</t>
  </si>
  <si>
    <t>CMO COMMERCIAL MTG LN TR 2008-LS1 MTG   PASS THRU CTF CL A-4B DUE 12-10-2049 REG</t>
  </si>
  <si>
    <t>CMO CR SUISSE 1ST BSTN MTG SECS CORP    2005-C2 CL A-MFX 4.877 4-25-2037REG</t>
  </si>
  <si>
    <t>CMO CR SUISSE COML MTG TR 2008-C1 COML  MTG PASSTHRU CTF CL A-3 2-15-2041 REG</t>
  </si>
  <si>
    <t>CMO CR SUISSE COML MTG TR SER 2007-C3   MTG PASSTHRU CTF CL A-4 06-15-2039 BEO</t>
  </si>
  <si>
    <t>CMO GE COML MTG CORP 2005-C4 CL A-4 DUE 11-10-2045 REG</t>
  </si>
  <si>
    <t>CMO GMAC COML MTG SECS INC SER 2006-C1  CL A-4 5.238% DUE 11-10-2045 BEO</t>
  </si>
  <si>
    <t>CMO GS MTG SECS TR 2014-GC20 CL D 144A  DUE 04-10-2047 BEO</t>
  </si>
  <si>
    <t>CMO J P MORGAN CHASE CML MTG SCS TR 07-CMTG PSTHRU CTF CL A-4 5.716 02-15-51 REG</t>
  </si>
  <si>
    <t>CMO J P MORGAN CHASE COML MTG SECS CORP 2005-CIBC13 MTG PASSTHRU DUE 01-12-43</t>
  </si>
  <si>
    <t>CMO J P MORGAN CHASE COML MTG SECS TR   2006-L CL A-4 5.399 DUE 05-15-2045 REG</t>
  </si>
  <si>
    <t>CMO J P MORGAN CHASE COMMERCIAL MORTGAGE SEC SER 2006-LDP9 CL A3 5.336 05-15-47</t>
  </si>
  <si>
    <t>CMO LB-UBS COML MTG TR 2007-C6 MTG PASS THRU CTF-CL A-4 DUE 07-15-2040 REG</t>
  </si>
  <si>
    <t>CMO MERRILL LYNCH MTG TR 2005-CIP1 MTG  PASSTHRU CTF CL AJ DUE 07-12-2038 REG</t>
  </si>
  <si>
    <t>CMO ML-CFC COML MTG TR 2007-5 COML MTG  PASSTHRU CTF CL A4 5.378 DUE 08-12-2048</t>
  </si>
  <si>
    <t>CMO ML-CFC COML MTG TR 2007-5 COML MTG  PASSTHRU CTF CL AM 5.419 08-12-2048 REG</t>
  </si>
  <si>
    <t>CMO MORGAN STANLEY BK OF AMER MERRILL LYNCH TR 2014-C17 CL A-5 3.741% 08-15-2047</t>
  </si>
  <si>
    <t>CMO MORGAN STANLEY CAP I INC MORGAN     STANLEY CAPIT VAR DUE 11-14-2042 BEO</t>
  </si>
  <si>
    <t>CMO MORGAN STANLEY CAP I TR 2007-HQ13   MTG P THRU CTF CL A-3 5.569 12-15-44 BEO</t>
  </si>
  <si>
    <t>CMO MORGAN STANLEY CAP I TR 2007-IQ14   COML MTG PASSTHRU CTF CL A-4 4-15-49</t>
  </si>
  <si>
    <t>CMO MORGAN STANLEY RE REMIC TR          2009-GG10 CL A4A DUE 08-14-2045</t>
  </si>
  <si>
    <t>CMO SER 2006-C7 CL A4 FLT RT DUE        06-10-2046 REG</t>
  </si>
  <si>
    <t>CMO UBS-BARCLAYS COML MTG TR 2013-C5    PASS THRU CTF CL A-4 3.1847 3-10-46 REG</t>
  </si>
  <si>
    <t>CMO WELLS FARGO MTG BACKED SECS 2005-AR1CL IA1 VAR RT DUE 02-25-2035 REG</t>
  </si>
  <si>
    <t>CMO WFRBS COML MTG TR 2012-C6 COML MTG  PASSTHRU CTF CL D FLTG RT 04-15-2045</t>
  </si>
  <si>
    <t>CMO WFRBS COML MTG TR 2013-C15 MTG PASS THRU CTF CL A-3 3.881 DUE 08-15-2046 REG</t>
  </si>
  <si>
    <t>CMO WFRBS COML MTG TR 2014-C20 PASS THRU CTF CL A-5 3.99499988556 5-15-47 REG</t>
  </si>
  <si>
    <t>CNA FINL CORP 7.25% DUE 11-15-2023</t>
  </si>
  <si>
    <t>CNH EQUIP TR .63% DUE 12-15-2017</t>
  </si>
  <si>
    <t>CODELCO INC 4.5% DUE 08-13-2023</t>
  </si>
  <si>
    <t>COMM 2012-CCRE4 2.853% DUE 10-15-2045</t>
  </si>
  <si>
    <t>COMM 2013-CCRE9 4.022 DUE 07-10-2045</t>
  </si>
  <si>
    <t>COMM 2014-UBS4 MTG 3.694% DUE 08-10-2047</t>
  </si>
  <si>
    <t>COMPAGNIE DE ST GOBAIN BNDS 3.5%        30/09/2015</t>
  </si>
  <si>
    <t>COMPASS BK BIRMINGHAM ALA 2.75% DUE     09-29-2019</t>
  </si>
  <si>
    <t>CONSTELLATION 7.25% DUE 05-15-2017</t>
  </si>
  <si>
    <t>COOPERATIEVE 4.625% DUE 12-01-2023</t>
  </si>
  <si>
    <t>CORPORACION ANDINA DE FOMENTO NT 4.375% DUE 06-15-2022 REG</t>
  </si>
  <si>
    <t>CR SUISSE AG 3% DUE 10-29-2021</t>
  </si>
  <si>
    <t>CREDIT AGRICOLE LONDON BNDS 2.375%      20/05/2024</t>
  </si>
  <si>
    <t>CRH FINLAND SERVICES OYJ MTN 2.75%      15/10/2020</t>
  </si>
  <si>
    <t>DAIMLER AG 1.375% SNR 10/12/2015 GBP</t>
  </si>
  <si>
    <t>DAIMLER AG 1.75% EMTN 08/11/2017 GBP</t>
  </si>
  <si>
    <t>DAIMLER AG 2.25% SNR EMTN 24/01/22 EUR</t>
  </si>
  <si>
    <t>DANSKE BANK A/S BNDS 2.75% 19/05/2026</t>
  </si>
  <si>
    <t>DANSKE BANK A/S VAR RT 04/10/2023</t>
  </si>
  <si>
    <t>DEERE JOHN CAP CORP MEDIUM TERM NTS-BOOK ENTRY 2.3%  09-16-2019</t>
  </si>
  <si>
    <t>DEUTSCHE BAHN FIN 3.375% MTN 01/09/16   NOK1000</t>
  </si>
  <si>
    <t>DEUTSCHE TELEKOM I 7.375%-VAR MTN       4/12/19 GBP</t>
  </si>
  <si>
    <t>DOMINION RES INC 2.75 DUE 09-15-2022</t>
  </si>
  <si>
    <t>EDF 4.25% SUB PERP EUR1000</t>
  </si>
  <si>
    <t>EFSF 2.75% 03/12/2029</t>
  </si>
  <si>
    <t>EFSF BNDS 1.75% 29/10/2020</t>
  </si>
  <si>
    <t>EMIRATES TELECOM CORP 2.75% 18/06/2026</t>
  </si>
  <si>
    <t>ENTERPRISE FLEET .87% DUE 09-20-2019</t>
  </si>
  <si>
    <t>ENTERPRISE PRODS 5.95% DUE 02-01-2041</t>
  </si>
  <si>
    <t>ESM 2.125% SNR 20/11/23 EUR0.01</t>
  </si>
  <si>
    <t>EURO INV BANK FRN 04/2019 GBP1000 '2032'</t>
  </si>
  <si>
    <t>EURO STABILITY MECHANISM 1.25%          15/10/2018</t>
  </si>
  <si>
    <t>FCA CAPITAL IRELAN 2.875% GTD 26/01/2018EUR</t>
  </si>
  <si>
    <t>FGA CAPITAL IRELAND MTN 2.625%          17/04/2019</t>
  </si>
  <si>
    <t>FONTERRA CO-OP GRP 5.5% SNR NTS         26/02/2024 AUD</t>
  </si>
  <si>
    <t>FRESHWATER FINANCE 6.576%-FR NTS PERP   EUR50000</t>
  </si>
  <si>
    <t>GAS NATURAL CAP.MK 4.375% GTD MTN       02/11/16 EUR</t>
  </si>
  <si>
    <t>GAS NATURAL FENOSA FINAN 1.375% 21/01/2025</t>
  </si>
  <si>
    <t>GDF SUEZ                                BNDS 2.375% 19/05/2026</t>
  </si>
  <si>
    <t>GE CAPITAL TRUST 2 5.5%-FRN 15/09/67    EUR'REGS'</t>
  </si>
  <si>
    <t>GEN ELEC CAP CORP 5.5% DUE 01-08-2020</t>
  </si>
  <si>
    <t>GEN ELEC CAP CORP 6% DUE 08-07-2019</t>
  </si>
  <si>
    <t>GENERAL ELEC CAP CORP MEDIUM TERM NTS   BOOK ENTRY 5.55% DUE 05-04-2020</t>
  </si>
  <si>
    <t>GENERAL ELEC CAP CORP MEDIUM TERM NTS   BOOK ENTRY MTN 4.375% DUE 09-16-2020</t>
  </si>
  <si>
    <t>GENERAL ELEC CAP CORP MEDIUM TERM NTS   BOOK ENTRY MTN 5.5% DUE 02-01-2017</t>
  </si>
  <si>
    <t>GENERAL ELEC CO 2.7 DUE 10-09-2022 REG</t>
  </si>
  <si>
    <t>GMAC INTL FIN BV 7.5% NTS 21/04/15      EUR50000</t>
  </si>
  <si>
    <t>GOLDMAN SACHS 5.2% 17/12/2019</t>
  </si>
  <si>
    <t>GOLDMAN SACHS GROUP INC 2.55% DUE 10-23-2019</t>
  </si>
  <si>
    <t>GOLDMAN SACHS GROUP INC MEDIUM TERM NTS BOOK ENTRY NT 5.375% DUE 03-15-2020</t>
  </si>
  <si>
    <t>GOLDMAN SACHS GROUP INC SR NT 3.625     01-22-2023</t>
  </si>
  <si>
    <t>GS MTG SECS TR 3.377% DUE 05-10-2045</t>
  </si>
  <si>
    <t>HCA INC SR SECD NT 6.5 DUE 02-15-2020</t>
  </si>
  <si>
    <t>HEATHROW FUNDING LIMITED 1.875%         23/05/2024</t>
  </si>
  <si>
    <t>HEIDELBERGCEMENT F 6.75% EMTN 15/12/15  EUR'REG</t>
  </si>
  <si>
    <t>HEINEKEN NV 2.125% BDS 04/08/20</t>
  </si>
  <si>
    <t>HONDA AUTO RECEIVABLES  OWNER TRUST  SER 2015-1 CL A-2  .7%  07-17-2017</t>
  </si>
  <si>
    <t>HUNTINGTON NATL BK FIXED 2.4% DUE       04-01-2020</t>
  </si>
  <si>
    <t>HUTCH WHAMPOA 4.625% USD'REGS 11/09/2015</t>
  </si>
  <si>
    <t>HUTCHISON WHAMPOA  3.625% 31/10/2024</t>
  </si>
  <si>
    <t>HYUNDAI AUTO 1.42% DUE 12-15-2019</t>
  </si>
  <si>
    <t>I/O CMO GS MTG SECS TR 2011-GC5 MTG PASSTHRU CTF CL X-A 144A 08-10-2044 BEO</t>
  </si>
  <si>
    <t>I/O CMO JPMBB COML MTG SECS TR '2014-C23 XA'FRN 09-15-2047</t>
  </si>
  <si>
    <t>I/O CMO WFRBS COML MTG TR WFRBS FLTG RT SER 2014-LC14 CL XA 03-15-2047</t>
  </si>
  <si>
    <t>I/O GS MTG SECS MTG PASS THRU TR 2013-GC13  CL X-A VARRT DUE 07-10-2046 REG</t>
  </si>
  <si>
    <t>IBM CORP 1.375%                         DUE 11-19-2019</t>
  </si>
  <si>
    <t>ING BANK NV 4.125%-VAR LT2 21/11/23 USD</t>
  </si>
  <si>
    <t>INTER-AMER DEV BK 6% BDS 15/12/17       NZD1000</t>
  </si>
  <si>
    <t>INTESA SANPAOLO SPA 2.0% 18/06/2021</t>
  </si>
  <si>
    <t>INTL BANK RECON&amp;DV 1.375% BDS 23/06/19  SEK1000</t>
  </si>
  <si>
    <t>INTL LEASE FIN 4.875 DUE 04-01-2015</t>
  </si>
  <si>
    <t>ISS GLOBAL A/S MTN 1.125%  09/01/2020</t>
  </si>
  <si>
    <t>J P MORGAN CHASE COML MTG 2.8494        12/15/2047</t>
  </si>
  <si>
    <t>J P MORGAN CHASE COML MTG SECS TR 2007-CMTG PASSTHRU CTF CL A-4 2-12-49</t>
  </si>
  <si>
    <t>J P MORGAN CHASE FLTG RT 1.6685% DUE    02-12-2051</t>
  </si>
  <si>
    <t>J P MORGAN CHASE SER 2012-C8 CL A3      2.8291 10-15-2045</t>
  </si>
  <si>
    <t>JP MORGAN CHASE COML MTG SECS TR 2008 C MTG PASS THRU CTF CL A-4 6.068 2-15-51</t>
  </si>
  <si>
    <t>JPMORGAN CHASE &amp; 4.4% DUE 07-22-2020</t>
  </si>
  <si>
    <t>KINDER MORGAN INC 1.5% DUE 03-16-2022</t>
  </si>
  <si>
    <t>KOMMUNALBANKEN AS 144A 1 DUE 03-15-2018 BEO</t>
  </si>
  <si>
    <t>KOMMUNEKREDIT 2% BDS 01/01/18 DKK0.01</t>
  </si>
  <si>
    <t>MARATHON PETROLEUM CORP  3.625% DUE 09-15-2024</t>
  </si>
  <si>
    <t>MCKESSON CORP NEW 2.284% DUE 03-15-2019</t>
  </si>
  <si>
    <t>MERCEDES-BENZ AUSTRALIA                 4.5% 18 MAY 2015</t>
  </si>
  <si>
    <t>MORGAN STANLEY 1.75% NTS 30/01/2025 EUR</t>
  </si>
  <si>
    <t>MORGAN STANLEY 2.5% DUE 01-24-2019</t>
  </si>
  <si>
    <t>MORGAN STANLEY GLOBAL MEDIUM TERM NT SERF 5.625 DUE 09-23-2019</t>
  </si>
  <si>
    <t>NATIONAL GRID NA INC 0.75% MTN 11/02/2022</t>
  </si>
  <si>
    <t>NESTLE HLDGS INC 2.5% EMTN 10/07/17</t>
  </si>
  <si>
    <t>NEWS AMER INC SR NT 4.5 2-15-2021</t>
  </si>
  <si>
    <t>NORDEA BK FINLAND 1.375% MTG 15/01/20   EUR1000</t>
  </si>
  <si>
    <t>ONCOR ELEC 7% DUE 09-01-2022</t>
  </si>
  <si>
    <t>ORANGE 5.375% DUE 07-08-2019</t>
  </si>
  <si>
    <t>PEMEX PROJECT FDG 5.75% GTD 01/03/18    USD1000</t>
  </si>
  <si>
    <t>PETROLEOS 4.875% DUE 01-18-2024</t>
  </si>
  <si>
    <t>PETROLEOS MEXICANOS 3.75% 16/04/2026</t>
  </si>
  <si>
    <t>PHILIP MORRIS INTL INC 2.875 DUE        03-03-2026</t>
  </si>
  <si>
    <t>PHILIP MORRIS INTL INC 2.9 DUE          11-15-2021</t>
  </si>
  <si>
    <t>PNC BANK NA PITTSBURGH PA 2.95% DUE     02-23-2025</t>
  </si>
  <si>
    <t>PNC BK N A PITTSBURGH PA 2.7            DUE 11-01-2022</t>
  </si>
  <si>
    <t>PNC FDG CORP 3.3 DUE                    03-08-2022 REG</t>
  </si>
  <si>
    <t>PNC FDG CORP 5.125% DUE 02-08-2020</t>
  </si>
  <si>
    <t>PRESTIGE AUTO 0% DUE 04-15-2020</t>
  </si>
  <si>
    <t>PRIN FINL GROUP 1.85% DUE 11-15-2017</t>
  </si>
  <si>
    <t>PRUDENTIAL FINL 5.625 DUE 06-15-2043</t>
  </si>
  <si>
    <t>PRUDENTIAL FINL INC MTN BOOK TRANCHE #  TR 00023 6.1 DUE 06-15-2017</t>
  </si>
  <si>
    <t>PVTPL ARI FLEET LEASE TR SER 2013-A CL  A-2 .7 03-15-2019 BEO</t>
  </si>
  <si>
    <t>PVTPL BAYER US FINANCE LLC 2.375% DUE   10-08-2019 BEO</t>
  </si>
  <si>
    <t>PVTPL CMO HILTON USA TR 2013-HLT COML   MTG PASSTHRU CTF 144A VAR 11-7-30 BEO</t>
  </si>
  <si>
    <t>PVTPL CMO MORGAN STANLEY CAP I INC      2006-TOP21 COML MT CL D VAR RT 10-12-52</t>
  </si>
  <si>
    <t>PVTPL CMO WFRBS COML MTG TR 2011-C4 CL  A4 VAR RT DUE 06-15-2044 BEO</t>
  </si>
  <si>
    <t>PVTPL DEUTSCHE TELEKOM INTL FIN B V NT  144A 3.125% DUE 04-11-2016 BEO</t>
  </si>
  <si>
    <t>PVTPL EDF S A NT 4.875 DUE 01-22-2044</t>
  </si>
  <si>
    <t>PVTPL ING BK N V GCB144A ING BANK NV F  5.125% MN15 5.125% DUE 05-01-2015 BEO</t>
  </si>
  <si>
    <t>PVTPL MORGAN STANLEY CAP I INC 2006-T21 CL E VAR RT 10-12-2052</t>
  </si>
  <si>
    <t>PVTPL MRGN STNLEY CAP TR 2008-TOP29 CML MTG PASSTHR CTF CL D 144A 6.28 1-11-43</t>
  </si>
  <si>
    <t>PVTPL PENSKE TRUCK LEASING CO LP/PTL FINSR NT 144A 2.5% DUE 03-15-2016 BEO</t>
  </si>
  <si>
    <t>PVTPL WRIGLEY WM JR CO NT 1.4 DUE       10-21-2016</t>
  </si>
  <si>
    <t>PVTPL YARA INTL ASA NT 144A 7.875% DUE  06-11-2019 BEO</t>
  </si>
  <si>
    <t>RABOBANK NEDERLAND UTREC 3.875 08 FEB   2022</t>
  </si>
  <si>
    <t>RCI BANQUE SA MTN 04/2015</t>
  </si>
  <si>
    <t>RCI BANQUE SA MTN 3.0% 09/05/2019</t>
  </si>
  <si>
    <t>REPUBLIC SVCS INC 3.55% DUE 06-01-2022</t>
  </si>
  <si>
    <t>REPUBLIC SVCS INC 4.75% DUE 05-15-2023</t>
  </si>
  <si>
    <t>REYNOLDS AMERICAN INC 4.85 DUE          09-15-2023 REG</t>
  </si>
  <si>
    <t>RYANAIR LTD 1.125% GTD SNR 10/03/23 EUR</t>
  </si>
  <si>
    <t>SAUDI ELECTRICITY 4.211% 03 APR 2022</t>
  </si>
  <si>
    <t>SEATTLE WASH TAXABLE-IMPT-SER A-BUILD   4.68% DUE 08-01-2024 BEO TAXABLE N/C</t>
  </si>
  <si>
    <t>SHAW 5.65% 01/10/2019</t>
  </si>
  <si>
    <t>SHELL INTL FIN B V 2.25% 06/01/2023</t>
  </si>
  <si>
    <t>SKAND ENSKILDA BKN 1.875% SNR MTN       14/11/19 EUR</t>
  </si>
  <si>
    <t>SLM CORP MTN 5.5 01-15-2019</t>
  </si>
  <si>
    <t>STATOIL ASA 3.7% DUE 03-01-2024</t>
  </si>
  <si>
    <t>SUNCOR ENERGY INC 6.1% DUE 06-01-2018</t>
  </si>
  <si>
    <t>SWEDBANK AB 2.375% 26/02/2024</t>
  </si>
  <si>
    <t>TALANX AG 2.5% 23/07/2026</t>
  </si>
  <si>
    <t>TELSTRA CORP LTD 4% NTS 15/11/2017      AUD10000</t>
  </si>
  <si>
    <t>TEMASEK FINL I LTD 3.265% MTN 19/2/20   SGD'REGS</t>
  </si>
  <si>
    <t>TEMASEK FINL I LTD 4.5% MTN 21/9/15     USD'REGS'</t>
  </si>
  <si>
    <t>TERNA SPA 0.875% SNR MTN 02/02/22 EUR</t>
  </si>
  <si>
    <t>TEXAS ST 4.123% 04-01-2025 BEO TAXABLE</t>
  </si>
  <si>
    <t>TIME WARNER CABLE INC 8.25 DUE          04-01-2019 REG</t>
  </si>
  <si>
    <t>TIME WARNER INC 4.875% DUE 03-15-2020</t>
  </si>
  <si>
    <t>TIME WARNER NEW 4.7 DUE 01-15-2021</t>
  </si>
  <si>
    <t>TORONTO-DOMINION 1.824% MTN 03/04/17    CAD1000</t>
  </si>
  <si>
    <t>TOTAL SA 2.625% 31/12/2049</t>
  </si>
  <si>
    <t>TOYOTA FIN AUST 4.25% BDS 15/05/19      AUD1000</t>
  </si>
  <si>
    <t>TRAFFORD CENTRE FI 2.875% NTS 28/04/24  GBP1000</t>
  </si>
  <si>
    <t>TRANS-CDA PIPELINES                     SR NT 2.5 DUE 08-01-2022</t>
  </si>
  <si>
    <t>UBS AG STAMFORD 20/12/2017</t>
  </si>
  <si>
    <t>UNIBAIL-RODAMCO SE 2.5% 26/02/2024</t>
  </si>
  <si>
    <t>UNITED RENTALS NORTH AM 4.625% DUE       07-15-2023</t>
  </si>
  <si>
    <t>UNITEDHEALTH GROUP 2.875% DUE 12-15-2021</t>
  </si>
  <si>
    <t>UNIVERSITY CALIF REVS 4.601% 05-15-2031 BEO TAXABLE</t>
  </si>
  <si>
    <t>UNIVERSITY TEX UNIV REVS 6.276%         08-15-2041 BEO TAXABLE</t>
  </si>
  <si>
    <t>VALERO ENERGY CORP 6.125% DUE 02-01-2020</t>
  </si>
  <si>
    <t>VERIZON 3.5% DUE 11-01-2021</t>
  </si>
  <si>
    <t>VERIZON 3.65% DUE 09-14-2018</t>
  </si>
  <si>
    <t>VERIZON 4.272% DUE 01-15-2036</t>
  </si>
  <si>
    <t>VERIZON 5.012% DUE 08-21-2054</t>
  </si>
  <si>
    <t>VERIZON COMMUN 4.6% NTS 01/04/2021 USD</t>
  </si>
  <si>
    <t>VERIZON COMMUNICATIONS 6.55 BDS DUE     09-15-2043 USD2000 BEO</t>
  </si>
  <si>
    <t>VERIZON FIXED 4.672% DUE 03-15-2055</t>
  </si>
  <si>
    <t>VIACOM INC NEW 3.875% DUE 04-01-2024</t>
  </si>
  <si>
    <t>VOLKSWAGEN INTL 2.15% MTN 23/05/2016 CNY</t>
  </si>
  <si>
    <t>WASHINGTON ST TAXABLE-MOTOR VEHICLE-SER 4.636% DUE 08-01-2022 BEO TAXABLE N/C</t>
  </si>
  <si>
    <t>WELLPOINT INC 2.3% DUE 07-15-2018</t>
  </si>
  <si>
    <t>WELLPOINT INC 4.65% DUE 01-15-2043</t>
  </si>
  <si>
    <t>WELLS FARGO &amp; CO NEW MEDIUM TERM SR     4.125 DUE 08-15-2023</t>
  </si>
  <si>
    <t>WELLS FARGO COML FLTG RT 0% DUE         10-15-2045</t>
  </si>
  <si>
    <t>YUM BRANDS INC 3.75% DUE 11-01-2021</t>
  </si>
  <si>
    <t>BHP BILLITON PLC USD0.50</t>
  </si>
  <si>
    <t>UK Equities</t>
  </si>
  <si>
    <t>BRITISH AMERICAN TOBACCO ORD GBP0.25</t>
  </si>
  <si>
    <t>EXPERIAN ORD USD0.10</t>
  </si>
  <si>
    <t>HSBC HLDGS ORD USD0.50(UK REG)</t>
  </si>
  <si>
    <t>ROLLS ROYCE HLDGS ORD GBP0.20</t>
  </si>
  <si>
    <t>ROYAL DUTCH SHELL 'B'ORD EUR0.07</t>
  </si>
  <si>
    <t>SABMILLER PLC ORD USD0.10</t>
  </si>
  <si>
    <t>STANDARD CHARTERED PLC                  SHS</t>
  </si>
  <si>
    <t>VODAFONE GROUP ORD USD0.2095238</t>
  </si>
  <si>
    <t>ADR BANCO BRADESCO S A SPONSORED ADR    REPSTG PFD SHS NEW 2004</t>
  </si>
  <si>
    <t>Overseas Equities</t>
  </si>
  <si>
    <t>ADR BANCO SANTANDER CHILE NEW SPONSORED ADR REPSTG COM</t>
  </si>
  <si>
    <t>ADR FOMENTO ECONOMICO MEXICANO SAB DE CV</t>
  </si>
  <si>
    <t>ADR OIL CO LUKOIL SPONSORED ADR</t>
  </si>
  <si>
    <t>ADR TENARIS S A SPONSORED ADR</t>
  </si>
  <si>
    <t>ADR VALE S A ADR</t>
  </si>
  <si>
    <t>ADR VALE S A ADR REPSTG PFD PREF ADR</t>
  </si>
  <si>
    <t>AIA GROUP LTD NPV</t>
  </si>
  <si>
    <t>AKBANK TRY1</t>
  </si>
  <si>
    <t>ANC RENT CORP COM</t>
  </si>
  <si>
    <t>ASTRA INTL IDR50</t>
  </si>
  <si>
    <t>ATLAS COPCO AB SER'A'NPV</t>
  </si>
  <si>
    <t>AYALA CORP PHP50</t>
  </si>
  <si>
    <t>AYALA LAND INC PHP1</t>
  </si>
  <si>
    <t>BAXTER INTL INC COM</t>
  </si>
  <si>
    <t>BIM BIRLESIK MAGAZ TRY1</t>
  </si>
  <si>
    <t>BK OF PHILIP ISLAN PHP10</t>
  </si>
  <si>
    <t>BK PEKAO PLN1</t>
  </si>
  <si>
    <t>CDN NATL RAILWAYS COM NPV</t>
  </si>
  <si>
    <t>CHEVRON CORP COM</t>
  </si>
  <si>
    <t>CHINA MOBILE LTD HKD0.10</t>
  </si>
  <si>
    <t>CIA SOUZA CRUZ COM NPV</t>
  </si>
  <si>
    <t>CIMB GROUP HOLDINGS BERHAD MYR1</t>
  </si>
  <si>
    <t>CITY DEVELOPMENTS LTD</t>
  </si>
  <si>
    <t>COGNIZANT TECH SOLUTIONS CORP CL A</t>
  </si>
  <si>
    <t>COMCAST CORP NEW-CL A</t>
  </si>
  <si>
    <t>CVS HEALTH CORP COM</t>
  </si>
  <si>
    <t>DAITO TRUST CONST NPV</t>
  </si>
  <si>
    <t>E-MART CO LTD KRW5000</t>
  </si>
  <si>
    <t>EOG RESOURCES INC COM</t>
  </si>
  <si>
    <t>ERICSSON SER'B' NPV</t>
  </si>
  <si>
    <t>FANUC CORP NPV</t>
  </si>
  <si>
    <t>GDF SUEZ VVPR STRIP</t>
  </si>
  <si>
    <t>GRUPO AEROPORTUARIO DEL SURESTE S.A.B DEC.V.</t>
  </si>
  <si>
    <t>GRUPO FINANCIERO BANORTE S A B DE C V</t>
  </si>
  <si>
    <t>HANG LUNG GROUP HKD1</t>
  </si>
  <si>
    <t>JAPAN TOBACCO INC NPV</t>
  </si>
  <si>
    <t>JARDINE MATHESON HLDGS USD0.25(SING     QUOTE)</t>
  </si>
  <si>
    <t>JERONIMO MARTINS EUR1</t>
  </si>
  <si>
    <t>JOHNSON &amp; JOHNSON COM USD1</t>
  </si>
  <si>
    <t>KBC GROUP SA</t>
  </si>
  <si>
    <t>LOJAS RENNER SA COM NPV</t>
  </si>
  <si>
    <t>LUKOIL OIL COMPANY SPON ADR</t>
  </si>
  <si>
    <t>MAGNIT PJSC GDR REGS</t>
  </si>
  <si>
    <t>MASSMART HOLDINGS LIMITED</t>
  </si>
  <si>
    <t>MTN GROUP LTD ZAR0.0001</t>
  </si>
  <si>
    <t>MULTIPLAN EMPREEND COM NPV</t>
  </si>
  <si>
    <t>NESTLE SA CHF0.10(REGD)</t>
  </si>
  <si>
    <t>NORDEA BANK AB ORD EUR0.39632(SEK QUOTE)</t>
  </si>
  <si>
    <t>NOVARTIS AG CHF0.50 (REGD)</t>
  </si>
  <si>
    <t>ORACLE CORP COM</t>
  </si>
  <si>
    <t>ORGANIZACI SORIANA SER'B'NPV</t>
  </si>
  <si>
    <t>PEPSICO INC COM</t>
  </si>
  <si>
    <t>PETROCHINA CO 'H'CNY1</t>
  </si>
  <si>
    <t>PHILIP MORRIS INTL COM STK NPV</t>
  </si>
  <si>
    <t>POTASH CORP SASK COM NPV</t>
  </si>
  <si>
    <t>PRAXAIR INC COM</t>
  </si>
  <si>
    <t>PTT EXPLORTN &amp; PRD THB1(FOREIGN)</t>
  </si>
  <si>
    <t>PUBLIC BK BHD MYR1</t>
  </si>
  <si>
    <t>PVTPL GDR SAMSUNG ELECTRS LTD 144A</t>
  </si>
  <si>
    <t>RICHTER GEDEON</t>
  </si>
  <si>
    <t>ROCHE HLDGS AG GENUSSCHEINE NPV</t>
  </si>
  <si>
    <t>SAMSUNG ELECTRONIC PFD KRW5000</t>
  </si>
  <si>
    <t>SCHLUMBERGER LTD COM COM</t>
  </si>
  <si>
    <t>SCHNEIDER ELECTRIC EUR4.00</t>
  </si>
  <si>
    <t>SHIN-ETSU CHEMICAL NPV</t>
  </si>
  <si>
    <t>SIAM CEMENT CO THB1(ALIEN MKT)</t>
  </si>
  <si>
    <t>SIAM COMMERCIAL BK THB10 (ALIEN MKT)</t>
  </si>
  <si>
    <t>SWIRE PACIFIC 'A' NPV</t>
  </si>
  <si>
    <t>SWIRE PROPERTIES LTD                    HKD1</t>
  </si>
  <si>
    <t>T GARANTI BANKASI TRY1</t>
  </si>
  <si>
    <t>TAIWAN MOBILE CO TWD10</t>
  </si>
  <si>
    <t>TAIWAN SEMICON MAN TWD10</t>
  </si>
  <si>
    <t>TAIWAN SEMICONDUCTOR MFG CO LTD         SPONSORED ADR</t>
  </si>
  <si>
    <t>TJX COS INC COM NEW</t>
  </si>
  <si>
    <t>TRUWORTHS INTERNAT ZAR0.00015</t>
  </si>
  <si>
    <t>UAL CORP COM PAR $0.01 STK</t>
  </si>
  <si>
    <t>ULTRAPAR PARTICIPA COM NPV</t>
  </si>
  <si>
    <t>UNITED TECHNOLOGIES CORP COM</t>
  </si>
  <si>
    <t>VISA INC COM CL A STK</t>
  </si>
  <si>
    <t>YUM BRANDS INC COM</t>
  </si>
  <si>
    <t>ZURICH INSURANCE GROUP AG               CHF0.10</t>
  </si>
  <si>
    <t>AVIVA INVESTORS REALM GROUND RENT       UNITTRUST</t>
  </si>
  <si>
    <t>UK Unit Trusts</t>
  </si>
  <si>
    <t>AVIVA INVESTORS REALM INFRASTRUCTURE    UNIT TRUST</t>
  </si>
  <si>
    <t>BAILLIE GIFFORD LI DIVERSIFIED GROWTH   PENS S</t>
  </si>
  <si>
    <t>BARING-DYNAMIC ASST AL-DAAFX</t>
  </si>
  <si>
    <t>HERMES GPE INFRASTRUCTURE FUND LP</t>
  </si>
  <si>
    <t>RWC SPEACIALIST UK FOCUS FUND LP</t>
  </si>
  <si>
    <t>AEW SOUTH EAST OFFICE FUND</t>
  </si>
  <si>
    <t>UK Property Funds</t>
  </si>
  <si>
    <t>AIP PROPERTY FUND CLASS C</t>
  </si>
  <si>
    <t>AVIVA INVESTORS PPTY GROUP</t>
  </si>
  <si>
    <t>AVIVA INVESTORS RECOVERY FD II</t>
  </si>
  <si>
    <t>AVIVA PROPERTY FUND CLASS B UNITS</t>
  </si>
  <si>
    <t>BLACKROCK UK PROPERTY FUND-I</t>
  </si>
  <si>
    <t>CBRE LIONBROOK A- BID (DEVON ONLY)      COMMON STOCK GBP</t>
  </si>
  <si>
    <t>CBRE LIONBROOK B - BID (DEVON ONLY)</t>
  </si>
  <si>
    <t>CBRE LIONBROOK C - BID (DEVON ONLY)</t>
  </si>
  <si>
    <t>CBRE LIONBROOK GUERNSEY -BI COMMON STOCKGBP</t>
  </si>
  <si>
    <t>HANSTEEN II UK IND PROP FUND</t>
  </si>
  <si>
    <t>HERMES PROPERTY UT</t>
  </si>
  <si>
    <t>INDUSTRIAL PPTY INVESTMENT FD</t>
  </si>
  <si>
    <t>LONGBOW UK REAL ESTATE III SARL EP      PRIVATE</t>
  </si>
  <si>
    <t>MEDICX HEALTHFUND II LP EP</t>
  </si>
  <si>
    <t>ROCKSPRING HANNOVER PROPERTY UNIT TRUST</t>
  </si>
  <si>
    <t>ROYAL LONDON</t>
  </si>
  <si>
    <t>ROYAL LONDON PROPERTY INVESTMENT CO</t>
  </si>
  <si>
    <t>SCHRODER UNIT TST UK REAL ESTATE SREF I INC</t>
  </si>
  <si>
    <t>STANDARD LIFE UK RETAIL PARK TRUST</t>
  </si>
  <si>
    <t>STANDARD LIFE UK SHOPPING CENTRE</t>
  </si>
  <si>
    <t>THREADNEEDLE PROPERTY UNIT TRUST</t>
  </si>
  <si>
    <t>UNITE UK STUDENT ACCOMADATI</t>
  </si>
  <si>
    <t>UBS GLOBAL AM LIFE UK EQUITY TRACKER A  NAV</t>
  </si>
  <si>
    <t>UK Unitised Insurance Policies</t>
  </si>
  <si>
    <t>ABERDEEN UT MGRS ETHICAL WLD EQTY I INC NAV</t>
  </si>
  <si>
    <t>UK Other Managed Funds</t>
  </si>
  <si>
    <t>F&amp;C FUND MANAGEMENT LTD STEWARDSHIP     GROWTH SC3 ACC</t>
  </si>
  <si>
    <t>MPF UK EQUITY INDEX SUB-FUND            (80271-HKEG)</t>
  </si>
  <si>
    <t>FABIEN PICTET &amp; PARTNERS GLOBAL GBL     EMERGING MARKETS-INSTITUTIONAL USD</t>
  </si>
  <si>
    <t>Overseas Unit Trusts</t>
  </si>
  <si>
    <t>RH FUND 1</t>
  </si>
  <si>
    <t>RWC EUROPEAN FOCUS FD-F2 EUR</t>
  </si>
  <si>
    <t>STATE STREET EMERGING MARKETS FUND</t>
  </si>
  <si>
    <t>UBS INTERNATIONAL INFRASTRUCTURE FUND</t>
  </si>
  <si>
    <t>IRISH PROPERTY IPUT</t>
  </si>
  <si>
    <t>Overseas Property Funds</t>
  </si>
  <si>
    <t>M&amp;G ASIA PPTY FD CL C</t>
  </si>
  <si>
    <t>MORGAN STANLEY PRIME PROPERTY MTGE EP   PRIVATE</t>
  </si>
  <si>
    <t>ABERDEEN GBL INDIAN EQTY D2</t>
  </si>
  <si>
    <t>Overseas Other Managed Funds</t>
  </si>
  <si>
    <t>FIRST STATE EUROPEAN DIVERSIFIED        INFRASTRUCTURE FUND FCP-SIF</t>
  </si>
  <si>
    <t>MONTANARO AST MGMT EURP SMLR COS INSTL  INC NAV</t>
  </si>
  <si>
    <t>MPF ALL WORLD EQUITY INDEX SUB-FUND     (88392-HKKJ)</t>
  </si>
  <si>
    <t>MPF EUROPE EX UK EQUITY (50% HEDGED)    INDEX SUB-FUND (80271-RNWV)</t>
  </si>
  <si>
    <t>MPF EUROPE EX UK EQUITY(GBP DYNAMIC CUR HDG)INDEX SUB-FD(80271-3FJL)</t>
  </si>
  <si>
    <t>MPF JAPAN EQUITY (50% HEDGED) INDEX     SUB-FUND (80271-RNWX)</t>
  </si>
  <si>
    <t>MPF JAPAN EQUITY (GBP DYNAMIC CUR       HEDGED) INDEX SUB-FUND(80271-3FJM)</t>
  </si>
  <si>
    <t>MPF NORTH AMERICA (GBP DYNAMIC CURENCY  HEDGED) INDEX SUB-FUND (80271-3FJH)</t>
  </si>
  <si>
    <t>MPF NORTH AMERICA EQUITY (50% HEDGED)   INDEX SUB-FUND (80271-RNWU)</t>
  </si>
  <si>
    <t>WELLINGTON M.P. IV MULTI SECT CR T GBP  ACC HDG</t>
  </si>
  <si>
    <t>FUT JUN 15 LIF LONG GILT</t>
  </si>
  <si>
    <t>UK Fixed Income Futures</t>
  </si>
  <si>
    <t>FUT JUN 15 10 YR T-NOTES</t>
  </si>
  <si>
    <t>Overseas Fixed Income Futures</t>
  </si>
  <si>
    <t>FUT JUN 15 5 YR T NOTE</t>
  </si>
  <si>
    <t>FUT JUN 15 CBT UL T-BONDS</t>
  </si>
  <si>
    <t>FUT JUN 15 EURX E-SCHATZ</t>
  </si>
  <si>
    <t>FUT JUN 15 EURX EUR-BOBL</t>
  </si>
  <si>
    <t>FUT JUN 15 EURX EUR-BUND</t>
  </si>
  <si>
    <t>FUT JUN 15 ME 10Y CDN BND</t>
  </si>
  <si>
    <t>FUT JUN 15 SFE 10Y T-BOND</t>
  </si>
  <si>
    <t>FUT JUN 15 SFE 3Y T-BOND</t>
  </si>
  <si>
    <t>FUT JUN 15 SGX MINI JGB</t>
  </si>
  <si>
    <t>FUT JUN 15 U.S. T-BONDS</t>
  </si>
  <si>
    <t>FUT JUN 15 US 2YR T-NOTE</t>
  </si>
  <si>
    <t>FWD CNTRT T0 BUY UK GILT FWD 04-07-15 2 99Z03A4X3 103.191323 MLILGB3L</t>
  </si>
  <si>
    <t>UK Forwards</t>
  </si>
  <si>
    <t>FWD CNTRT UK T0 SEBUYLL 2.0 07 MAY 2015 104.004793 99Z03C096 MLILGB3L</t>
  </si>
  <si>
    <t>FWD CNTRT UK T0 SELL 2.0 07 APR 2015 104.125 99Z03A4X3 MLILGB3L</t>
  </si>
  <si>
    <t>FWD CNTRT ITALY T0 BUY 2.5 07 APR 2015 110.342428 99Z039ZH7 MLILGB3LESF</t>
  </si>
  <si>
    <t>Overseas Forwards</t>
  </si>
  <si>
    <t>FWD CNTRT ITALY T0 BUY 2.5 07 APR 2015 110.414071 99Z039ZH7 MLILGB3LESF</t>
  </si>
  <si>
    <t>FWD CNTRT JB T0 SELL .3 20 MAY 2015 100.124131 99Z03BG00 MSNYUS33</t>
  </si>
  <si>
    <t>FWD CNTRT PGB T0 BUY 3.875 24 APR 2015 121.497319 99Z03BQM1 MLILGB3LESF</t>
  </si>
  <si>
    <t>FWD CNTRT T0 BUY ITALY FWD 04-13-15 3.25 132.447544 99Z03ARZ3 MLILGB3LESF</t>
  </si>
  <si>
    <t>FWD CNTRT T0 BUY JB 314 FWD 05-20-15 1.1% 105.66828 99Z03AR18 SBNYUS33</t>
  </si>
  <si>
    <t>FWD CNTRT T0 BUY OAT FWD 04-24-15 0 99Z03BQO7 99.720027 MLILGB3LESF</t>
  </si>
  <si>
    <t>FWD CNTRT T0 BUY SPAIN  1.0  109.309058 23 APR 2015 99Z03BLA2</t>
  </si>
  <si>
    <t>FWD CNTRT T0 SELL 2.5 07 APR 2015 110.448683 99Z039ZH7 MLILGB3LESF</t>
  </si>
  <si>
    <t>FWD CNTRT T0 SELL 3.25 13 APR 2015 123.578028 99Z03ARZ3 MLILGB3LESF</t>
  </si>
  <si>
    <t>FWD CNTRT T0 SELL 3.875 07 APR 2015 122.345205 99Z03BQM1 MLILGB3LESF</t>
  </si>
  <si>
    <t>FWD CNTRT TO SELL ITALY  04-13-15 3.25  99Z03ARZ3  123.678022    MLILGB3LESF</t>
  </si>
  <si>
    <t>FWD CNTRT TO SELL ITALY FWD 04-07-15 2.5 110.949002 99Z039ZH7 MLILGB3LESF</t>
  </si>
  <si>
    <t>FWD CNTRT TO SELL JB 314 FWD 05-20-15 1.1% 105.624471 99Z03AR18 MSNYUS33</t>
  </si>
  <si>
    <t>FWD CNTRT TO SELL OAT 04-24-15 0         99Z03BQO7 99.646236 MLILGB3LESF</t>
  </si>
  <si>
    <t>FWD CNTRT TO SELL OAT 04-24-15 0 99Z03BQO7  99.647236 MLILGB3LESF</t>
  </si>
  <si>
    <t>Australian dollar</t>
  </si>
  <si>
    <t>Forward FX</t>
  </si>
  <si>
    <t>Brazilian real</t>
  </si>
  <si>
    <t>British pound sterling</t>
  </si>
  <si>
    <t>Canadian dollar</t>
  </si>
  <si>
    <t>Chilean peso</t>
  </si>
  <si>
    <t>Chinese yuan renminbi</t>
  </si>
  <si>
    <t>Colombian peso</t>
  </si>
  <si>
    <t>Czech koruna</t>
  </si>
  <si>
    <t>Danish krone</t>
  </si>
  <si>
    <t>Euro</t>
  </si>
  <si>
    <t>HK offshore Chinese Yuan Renminbi</t>
  </si>
  <si>
    <t>Hungarian forint</t>
  </si>
  <si>
    <t>Indian rupee</t>
  </si>
  <si>
    <t>Japanese yen</t>
  </si>
  <si>
    <t>Malaysian ringgit</t>
  </si>
  <si>
    <t>Mexican peso</t>
  </si>
  <si>
    <t>New Israeli shekel</t>
  </si>
  <si>
    <t>New Taiwan dollar</t>
  </si>
  <si>
    <t>New Zealand dollar</t>
  </si>
  <si>
    <t>Norwegian krone</t>
  </si>
  <si>
    <t>0</t>
  </si>
  <si>
    <t>Peruvian nuevo sol</t>
  </si>
  <si>
    <t>Philippine peso</t>
  </si>
  <si>
    <t>Polish zloty</t>
  </si>
  <si>
    <t>Russian ruble (new)</t>
  </si>
  <si>
    <t>Singapore dollar</t>
  </si>
  <si>
    <t>South African rand</t>
  </si>
  <si>
    <t>South Korean won</t>
  </si>
  <si>
    <t>Swedish krona</t>
  </si>
  <si>
    <t>Swiss franc</t>
  </si>
  <si>
    <t>Thai baht</t>
  </si>
  <si>
    <t>Turkish lira</t>
  </si>
  <si>
    <t>United States dollar</t>
  </si>
  <si>
    <t>Overseas Cash and Bank Deposits</t>
  </si>
  <si>
    <t>NORTHERN TRUST GBL EURO LIQUIDITY A EUR ACC</t>
  </si>
  <si>
    <t>OTC DERIVATIVE CASH COLL RECEIVABLE FROMBK OF AMER</t>
  </si>
  <si>
    <t>UK Cash and Bank Deposits</t>
  </si>
  <si>
    <t>UK Cash Equivalents</t>
  </si>
  <si>
    <t>Pending Trade Purchases</t>
  </si>
  <si>
    <t>Pending Trade Sales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</si>
</sst>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7">
    <font>
      <sz val="10.0"/>
      <color rgb="FF000000"/>
      <name val="Arial"/>
    </font>
    <font/>
    <font>
      <u/>
      <color rgb="FF0000FF"/>
    </font>
    <font>
      <b/>
    </font>
    <font>
      <sz val="11.0"/>
    </font>
    <font>
      <sz val="10.0"/>
    </font>
    <font>
      <u/>
      <sz val="10.0"/>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vertical="bottom"/>
    </xf>
    <xf borderId="0" fillId="0" fontId="1" numFmtId="0" xfId="0" applyAlignment="1" applyFont="1">
      <alignment/>
    </xf>
    <xf borderId="0" fillId="0" fontId="2" numFmtId="0" xfId="0" applyAlignment="1" applyFont="1">
      <alignment/>
    </xf>
    <xf borderId="0" fillId="0" fontId="3" numFmtId="0" xfId="0" applyAlignment="1" applyFont="1">
      <alignment/>
    </xf>
    <xf borderId="0" fillId="0" fontId="3" numFmtId="164" xfId="0" applyAlignment="1" applyFont="1" applyNumberFormat="1">
      <alignment horizontal="right"/>
    </xf>
    <xf borderId="0" fillId="0" fontId="3" numFmtId="0" xfId="0" applyFont="1"/>
    <xf borderId="0" fillId="2" fontId="4" numFmtId="4" xfId="0" applyAlignment="1" applyFill="1" applyFont="1" applyNumberFormat="1">
      <alignment vertical="bottom"/>
    </xf>
    <xf borderId="0" fillId="2" fontId="4" numFmtId="0" xfId="0" applyAlignment="1" applyFont="1">
      <alignment vertical="bottom"/>
    </xf>
    <xf borderId="0" fillId="0" fontId="5" numFmtId="4" xfId="0" applyAlignment="1" applyFont="1" applyNumberFormat="1">
      <alignment vertical="bottom"/>
    </xf>
    <xf borderId="0" fillId="0" fontId="5" numFmtId="0" xfId="0" applyAlignment="1" applyFont="1">
      <alignment vertical="bottom"/>
    </xf>
    <xf borderId="0" fillId="0" fontId="5" numFmtId="9" xfId="0" applyAlignment="1" applyFont="1" applyNumberFormat="1">
      <alignment horizontal="right" vertical="bottom"/>
    </xf>
    <xf borderId="0" fillId="0" fontId="6" numFmtId="0" xfId="0" applyAlignment="1" applyFont="1">
      <alignment vertical="bottom"/>
    </xf>
    <xf borderId="0" fillId="0" fontId="5" numFmtId="3" xfId="0" applyAlignment="1" applyFont="1" applyNumberFormat="1">
      <alignment horizontal="right" vertical="bottom"/>
    </xf>
    <xf borderId="0" fillId="0" fontId="5" numFmtId="3" xfId="0" applyAlignment="1" applyFont="1" applyNumberFormat="1">
      <alignment vertical="bottom"/>
    </xf>
    <xf borderId="0" fillId="0" fontId="5" numFmtId="4" xfId="0" applyAlignment="1" applyFont="1" applyNumberFormat="1">
      <alignment horizontal="right" vertical="bottom"/>
    </xf>
    <xf borderId="0" fillId="0" fontId="5" numFmtId="49" xfId="0" applyAlignment="1" applyFont="1" applyNumberFormat="1">
      <alignment vertical="bottom"/>
    </xf>
    <xf borderId="0" fillId="0" fontId="5" numFmtId="10" xfId="0" applyAlignment="1" applyFont="1" applyNumberFormat="1">
      <alignment horizontal="right" vertical="bottom"/>
    </xf>
    <xf borderId="0" fillId="0" fontId="5" numFmtId="0" xfId="0" applyAlignment="1" applyFont="1">
      <alignment horizontal="right" vertical="bottom"/>
    </xf>
    <xf borderId="0" fillId="0" fontId="5" numFmtId="0" xfId="0" applyAlignment="1" applyFont="1">
      <alignment vertical="bottom"/>
    </xf>
    <xf borderId="0" fillId="2" fontId="4" numFmtId="4" xfId="0" applyAlignment="1" applyFont="1" applyNumberFormat="1">
      <alignment vertical="bottom"/>
    </xf>
    <xf borderId="0" fillId="0" fontId="1" numFmtId="164" xfId="0" applyAlignment="1" applyFont="1" applyNumberFormat="1">
      <alignment horizontal="right"/>
    </xf>
    <xf borderId="0" fillId="2" fontId="4" numFmtId="0" xfId="0" applyAlignment="1" applyFont="1">
      <alignment vertical="bottom"/>
    </xf>
    <xf borderId="0" fillId="0" fontId="1" numFmtId="4" xfId="0" applyFont="1" applyNumberFormat="1"/>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peninsulapensions.org.uk/wp-content/uploads/2013/10/Pension-Fund-AR-FINAL.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2" t="s">
        <v>12</v>
      </c>
    </row>
    <row r="15">
      <c r="A15" s="1" t="s">
        <v>13</v>
      </c>
    </row>
    <row r="16">
      <c r="A16" s="1" t="s">
        <v>14</v>
      </c>
    </row>
    <row r="17">
      <c r="A17" s="1" t="s">
        <v>15</v>
      </c>
    </row>
    <row r="18">
      <c r="A18" s="1" t="s">
        <v>16</v>
      </c>
    </row>
    <row r="19">
      <c r="A19" s="1" t="s">
        <v>17</v>
      </c>
    </row>
    <row r="20">
      <c r="A20" s="1" t="s">
        <v>18</v>
      </c>
    </row>
    <row r="21">
      <c r="A21" s="1" t="s">
        <v>19</v>
      </c>
    </row>
    <row r="22">
      <c r="A22" s="1" t="s">
        <v>20</v>
      </c>
    </row>
    <row r="23">
      <c r="A23" s="1" t="s">
        <v>21</v>
      </c>
    </row>
    <row r="24">
      <c r="A24" s="1" t="s">
        <v>22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0"/>
    <col customWidth="1" min="2" max="8" width="30.86"/>
    <col customWidth="1" min="9" max="9" width="26.29"/>
  </cols>
  <sheetData>
    <row r="1">
      <c r="A1" s="3" t="s">
        <v>23</v>
      </c>
      <c r="B1" s="3" t="s">
        <v>24</v>
      </c>
      <c r="C1" s="3" t="s">
        <v>25</v>
      </c>
      <c r="D1" s="3" t="s">
        <v>26</v>
      </c>
      <c r="E1" s="3" t="s">
        <v>27</v>
      </c>
      <c r="F1" s="3" t="s">
        <v>28</v>
      </c>
      <c r="G1" s="3" t="s">
        <v>29</v>
      </c>
      <c r="H1" s="3" t="s">
        <v>30</v>
      </c>
      <c r="I1" s="4"/>
      <c r="J1" s="5"/>
      <c r="K1" s="5"/>
      <c r="L1" s="5"/>
      <c r="M1" s="5"/>
      <c r="N1" s="5"/>
      <c r="O1" s="5"/>
      <c r="P1" s="5"/>
      <c r="Q1" s="5"/>
      <c r="R1" s="5"/>
      <c r="S1" s="5"/>
      <c r="T1" s="5"/>
      <c r="U1" s="5"/>
      <c r="V1" s="5"/>
      <c r="W1" s="5"/>
      <c r="X1" s="5"/>
      <c r="Y1" s="5"/>
      <c r="Z1" s="5"/>
      <c r="AA1" s="5"/>
      <c r="AB1" s="5"/>
      <c r="AC1" s="5"/>
    </row>
    <row r="2">
      <c r="A2" s="1" t="s">
        <v>31</v>
      </c>
      <c r="B2" s="6" t="s">
        <v>32</v>
      </c>
      <c r="C2" s="6" t="s">
        <v>33</v>
      </c>
      <c r="D2" s="7" t="str">
        <f t="shared" ref="D2:D126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7" t="str">
        <f t="shared" ref="E2:E931"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7" t="str">
        <f t="shared" ref="F2:F931" si="3">IF(OR(NOT(D2="0"),NOT(E2="0")),B2,D2)</f>
        <v>0</v>
      </c>
      <c r="G2" s="19" t="str">
        <f t="shared" ref="G2:G1269" si="4">IF(F2="0",F2,H2)</f>
        <v>0</v>
      </c>
      <c r="H2" s="6">
        <v>378967.5</v>
      </c>
      <c r="I2" s="20"/>
    </row>
    <row r="3">
      <c r="A3" s="1" t="s">
        <v>31</v>
      </c>
      <c r="B3" s="6" t="s">
        <v>50</v>
      </c>
      <c r="C3" s="6" t="s">
        <v>33</v>
      </c>
      <c r="D3" s="7" t="str">
        <f t="shared" si="1"/>
        <v>0</v>
      </c>
      <c r="E3" s="7" t="str">
        <f t="shared" si="2"/>
        <v>0</v>
      </c>
      <c r="F3" s="7" t="str">
        <f t="shared" si="3"/>
        <v>0</v>
      </c>
      <c r="G3" s="19" t="str">
        <f t="shared" si="4"/>
        <v>0</v>
      </c>
      <c r="H3" s="6">
        <v>5393097.0</v>
      </c>
      <c r="I3" s="20"/>
    </row>
    <row r="4">
      <c r="A4" s="1" t="s">
        <v>31</v>
      </c>
      <c r="B4" s="6" t="s">
        <v>51</v>
      </c>
      <c r="C4" s="6" t="s">
        <v>33</v>
      </c>
      <c r="D4" s="7" t="str">
        <f t="shared" si="1"/>
        <v>0</v>
      </c>
      <c r="E4" s="7" t="str">
        <f t="shared" si="2"/>
        <v>0</v>
      </c>
      <c r="F4" s="7" t="str">
        <f t="shared" si="3"/>
        <v>0</v>
      </c>
      <c r="G4" s="19" t="str">
        <f t="shared" si="4"/>
        <v>0</v>
      </c>
      <c r="H4" s="6">
        <v>1275711.33</v>
      </c>
      <c r="I4" s="20"/>
    </row>
    <row r="5">
      <c r="A5" s="1" t="s">
        <v>31</v>
      </c>
      <c r="B5" s="6" t="s">
        <v>53</v>
      </c>
      <c r="C5" s="6" t="s">
        <v>33</v>
      </c>
      <c r="D5" s="7" t="str">
        <f t="shared" si="1"/>
        <v>0</v>
      </c>
      <c r="E5" s="7" t="str">
        <f t="shared" si="2"/>
        <v>0</v>
      </c>
      <c r="F5" s="7" t="str">
        <f t="shared" si="3"/>
        <v>0</v>
      </c>
      <c r="G5" s="19" t="str">
        <f t="shared" si="4"/>
        <v>0</v>
      </c>
      <c r="H5" s="6">
        <v>3065010.0</v>
      </c>
      <c r="I5" s="20"/>
    </row>
    <row r="6">
      <c r="A6" s="1" t="s">
        <v>31</v>
      </c>
      <c r="B6" s="6" t="s">
        <v>53</v>
      </c>
      <c r="C6" s="6" t="s">
        <v>33</v>
      </c>
      <c r="D6" s="7" t="str">
        <f t="shared" si="1"/>
        <v>0</v>
      </c>
      <c r="E6" s="7" t="str">
        <f t="shared" si="2"/>
        <v>0</v>
      </c>
      <c r="F6" s="7" t="str">
        <f t="shared" si="3"/>
        <v>0</v>
      </c>
      <c r="G6" s="19" t="str">
        <f t="shared" si="4"/>
        <v>0</v>
      </c>
      <c r="H6" s="6">
        <v>237802.5</v>
      </c>
      <c r="I6" s="20"/>
    </row>
    <row r="7">
      <c r="A7" s="1" t="s">
        <v>31</v>
      </c>
      <c r="B7" s="6" t="s">
        <v>56</v>
      </c>
      <c r="C7" s="6" t="s">
        <v>33</v>
      </c>
      <c r="D7" s="7" t="str">
        <f t="shared" si="1"/>
        <v>0</v>
      </c>
      <c r="E7" s="7" t="str">
        <f t="shared" si="2"/>
        <v>0</v>
      </c>
      <c r="F7" s="7" t="str">
        <f t="shared" si="3"/>
        <v>0</v>
      </c>
      <c r="G7" s="19" t="str">
        <f t="shared" si="4"/>
        <v>0</v>
      </c>
      <c r="H7" s="6">
        <v>181450.5</v>
      </c>
      <c r="I7" s="20"/>
    </row>
    <row r="8">
      <c r="A8" s="1" t="s">
        <v>31</v>
      </c>
      <c r="B8" s="6" t="s">
        <v>57</v>
      </c>
      <c r="C8" s="6" t="s">
        <v>33</v>
      </c>
      <c r="D8" s="7" t="str">
        <f t="shared" si="1"/>
        <v>0</v>
      </c>
      <c r="E8" s="7" t="str">
        <f t="shared" si="2"/>
        <v>0</v>
      </c>
      <c r="F8" s="7" t="str">
        <f t="shared" si="3"/>
        <v>0</v>
      </c>
      <c r="G8" s="19" t="str">
        <f t="shared" si="4"/>
        <v>0</v>
      </c>
      <c r="H8" s="6">
        <v>763909.1</v>
      </c>
      <c r="I8" s="20"/>
    </row>
    <row r="9">
      <c r="A9" s="1" t="s">
        <v>31</v>
      </c>
      <c r="B9" s="6" t="s">
        <v>58</v>
      </c>
      <c r="C9" s="6" t="s">
        <v>33</v>
      </c>
      <c r="D9" s="7" t="str">
        <f t="shared" si="1"/>
        <v>0</v>
      </c>
      <c r="E9" s="7" t="str">
        <f t="shared" si="2"/>
        <v>0</v>
      </c>
      <c r="F9" s="7" t="str">
        <f t="shared" si="3"/>
        <v>0</v>
      </c>
      <c r="G9" s="19" t="str">
        <f t="shared" si="4"/>
        <v>0</v>
      </c>
      <c r="H9" s="6">
        <v>536923.5</v>
      </c>
      <c r="I9" s="20"/>
    </row>
    <row r="10">
      <c r="A10" s="1" t="s">
        <v>31</v>
      </c>
      <c r="B10" s="6" t="s">
        <v>59</v>
      </c>
      <c r="C10" s="6" t="s">
        <v>33</v>
      </c>
      <c r="D10" s="7" t="str">
        <f t="shared" si="1"/>
        <v>0</v>
      </c>
      <c r="E10" s="7" t="str">
        <f t="shared" si="2"/>
        <v>0</v>
      </c>
      <c r="F10" s="7" t="str">
        <f t="shared" si="3"/>
        <v>0</v>
      </c>
      <c r="G10" s="19" t="str">
        <f t="shared" si="4"/>
        <v>0</v>
      </c>
      <c r="H10" s="6">
        <v>1601405.0</v>
      </c>
      <c r="I10" s="20"/>
    </row>
    <row r="11">
      <c r="A11" s="1" t="s">
        <v>31</v>
      </c>
      <c r="B11" s="6" t="s">
        <v>60</v>
      </c>
      <c r="C11" s="6" t="s">
        <v>33</v>
      </c>
      <c r="D11" s="7" t="str">
        <f t="shared" si="1"/>
        <v>0</v>
      </c>
      <c r="E11" s="7" t="str">
        <f t="shared" si="2"/>
        <v>0</v>
      </c>
      <c r="F11" s="7" t="str">
        <f t="shared" si="3"/>
        <v>0</v>
      </c>
      <c r="G11" s="19" t="str">
        <f t="shared" si="4"/>
        <v>0</v>
      </c>
      <c r="H11" s="6">
        <v>972442.5</v>
      </c>
      <c r="I11" s="20"/>
    </row>
    <row r="12">
      <c r="A12" s="1" t="s">
        <v>31</v>
      </c>
      <c r="B12" s="6" t="s">
        <v>61</v>
      </c>
      <c r="C12" s="6" t="s">
        <v>33</v>
      </c>
      <c r="D12" s="7" t="str">
        <f t="shared" si="1"/>
        <v>0</v>
      </c>
      <c r="E12" s="7" t="str">
        <f t="shared" si="2"/>
        <v>0</v>
      </c>
      <c r="F12" s="7" t="str">
        <f t="shared" si="3"/>
        <v>0</v>
      </c>
      <c r="G12" s="19" t="str">
        <f t="shared" si="4"/>
        <v>0</v>
      </c>
      <c r="H12" s="6">
        <v>955520.0</v>
      </c>
      <c r="I12" s="20"/>
    </row>
    <row r="13">
      <c r="A13" s="1" t="s">
        <v>31</v>
      </c>
      <c r="B13" s="6" t="s">
        <v>62</v>
      </c>
      <c r="C13" s="6" t="s">
        <v>63</v>
      </c>
      <c r="D13" s="7" t="str">
        <f t="shared" si="1"/>
        <v>0</v>
      </c>
      <c r="E13" s="7" t="str">
        <f t="shared" si="2"/>
        <v>0</v>
      </c>
      <c r="F13" s="7" t="str">
        <f t="shared" si="3"/>
        <v>0</v>
      </c>
      <c r="G13" s="19" t="str">
        <f t="shared" si="4"/>
        <v>0</v>
      </c>
      <c r="H13" s="6">
        <v>951194.61</v>
      </c>
      <c r="I13" s="20"/>
    </row>
    <row r="14">
      <c r="A14" s="1" t="s">
        <v>31</v>
      </c>
      <c r="B14" s="6" t="s">
        <v>64</v>
      </c>
      <c r="C14" s="6" t="s">
        <v>63</v>
      </c>
      <c r="D14" s="7" t="str">
        <f t="shared" si="1"/>
        <v>0</v>
      </c>
      <c r="E14" s="7" t="str">
        <f t="shared" si="2"/>
        <v>0</v>
      </c>
      <c r="F14" s="7" t="str">
        <f t="shared" si="3"/>
        <v>0</v>
      </c>
      <c r="G14" s="19" t="str">
        <f t="shared" si="4"/>
        <v>0</v>
      </c>
      <c r="H14" s="6">
        <v>1884823.34</v>
      </c>
      <c r="I14" s="20"/>
    </row>
    <row r="15">
      <c r="A15" s="1" t="s">
        <v>31</v>
      </c>
      <c r="B15" s="6" t="s">
        <v>65</v>
      </c>
      <c r="C15" s="6" t="s">
        <v>63</v>
      </c>
      <c r="D15" s="7" t="str">
        <f t="shared" si="1"/>
        <v>0</v>
      </c>
      <c r="E15" s="7" t="str">
        <f t="shared" si="2"/>
        <v>0</v>
      </c>
      <c r="F15" s="7" t="str">
        <f t="shared" si="3"/>
        <v>0</v>
      </c>
      <c r="G15" s="19" t="str">
        <f t="shared" si="4"/>
        <v>0</v>
      </c>
      <c r="H15" s="6">
        <v>685478.65</v>
      </c>
      <c r="I15" s="20"/>
    </row>
    <row r="16">
      <c r="A16" s="1" t="s">
        <v>31</v>
      </c>
      <c r="B16" s="6" t="s">
        <v>66</v>
      </c>
      <c r="C16" s="6" t="s">
        <v>63</v>
      </c>
      <c r="D16" s="7" t="str">
        <f t="shared" si="1"/>
        <v>0</v>
      </c>
      <c r="E16" s="7" t="str">
        <f t="shared" si="2"/>
        <v>0</v>
      </c>
      <c r="F16" s="7" t="str">
        <f t="shared" si="3"/>
        <v>0</v>
      </c>
      <c r="G16" s="19" t="str">
        <f t="shared" si="4"/>
        <v>0</v>
      </c>
      <c r="H16" s="6">
        <v>246958.87</v>
      </c>
      <c r="I16" s="20"/>
    </row>
    <row r="17">
      <c r="A17" s="1" t="s">
        <v>31</v>
      </c>
      <c r="B17" s="6" t="s">
        <v>67</v>
      </c>
      <c r="C17" s="6" t="s">
        <v>63</v>
      </c>
      <c r="D17" s="7" t="str">
        <f t="shared" si="1"/>
        <v>0</v>
      </c>
      <c r="E17" s="7" t="str">
        <f t="shared" si="2"/>
        <v>0</v>
      </c>
      <c r="F17" s="7" t="str">
        <f t="shared" si="3"/>
        <v>0</v>
      </c>
      <c r="G17" s="19" t="str">
        <f t="shared" si="4"/>
        <v>0</v>
      </c>
      <c r="H17" s="6">
        <v>443679.83</v>
      </c>
      <c r="I17" s="20"/>
    </row>
    <row r="18">
      <c r="A18" s="1" t="s">
        <v>31</v>
      </c>
      <c r="B18" s="6" t="s">
        <v>68</v>
      </c>
      <c r="C18" s="6" t="s">
        <v>63</v>
      </c>
      <c r="D18" s="7" t="str">
        <f t="shared" si="1"/>
        <v>0</v>
      </c>
      <c r="E18" s="7" t="str">
        <f t="shared" si="2"/>
        <v>0</v>
      </c>
      <c r="F18" s="7" t="str">
        <f t="shared" si="3"/>
        <v>0</v>
      </c>
      <c r="G18" s="19" t="str">
        <f t="shared" si="4"/>
        <v>0</v>
      </c>
      <c r="H18" s="6">
        <v>466635.89</v>
      </c>
      <c r="I18" s="20"/>
    </row>
    <row r="19">
      <c r="A19" s="1" t="s">
        <v>31</v>
      </c>
      <c r="B19" s="6" t="s">
        <v>69</v>
      </c>
      <c r="C19" s="6" t="s">
        <v>63</v>
      </c>
      <c r="D19" s="7" t="str">
        <f t="shared" si="1"/>
        <v>0</v>
      </c>
      <c r="E19" s="7" t="str">
        <f t="shared" si="2"/>
        <v>0</v>
      </c>
      <c r="F19" s="7" t="str">
        <f t="shared" si="3"/>
        <v>0</v>
      </c>
      <c r="G19" s="19" t="str">
        <f t="shared" si="4"/>
        <v>0</v>
      </c>
      <c r="H19" s="6">
        <v>207709.94</v>
      </c>
      <c r="I19" s="20"/>
    </row>
    <row r="20">
      <c r="A20" s="1" t="s">
        <v>31</v>
      </c>
      <c r="B20" s="6" t="s">
        <v>70</v>
      </c>
      <c r="C20" s="6" t="s">
        <v>63</v>
      </c>
      <c r="D20" s="7" t="str">
        <f t="shared" si="1"/>
        <v>0</v>
      </c>
      <c r="E20" s="7" t="str">
        <f t="shared" si="2"/>
        <v>0</v>
      </c>
      <c r="F20" s="7" t="str">
        <f t="shared" si="3"/>
        <v>0</v>
      </c>
      <c r="G20" s="19" t="str">
        <f t="shared" si="4"/>
        <v>0</v>
      </c>
      <c r="H20" s="6">
        <v>123688.9</v>
      </c>
      <c r="I20" s="20"/>
    </row>
    <row r="21">
      <c r="A21" s="1" t="s">
        <v>31</v>
      </c>
      <c r="B21" s="6" t="s">
        <v>71</v>
      </c>
      <c r="C21" s="6" t="s">
        <v>63</v>
      </c>
      <c r="D21" s="7" t="str">
        <f t="shared" si="1"/>
        <v>0</v>
      </c>
      <c r="E21" s="7" t="str">
        <f t="shared" si="2"/>
        <v>0</v>
      </c>
      <c r="F21" s="7" t="str">
        <f t="shared" si="3"/>
        <v>0</v>
      </c>
      <c r="G21" s="19" t="str">
        <f t="shared" si="4"/>
        <v>0</v>
      </c>
      <c r="H21" s="6">
        <v>457172.45</v>
      </c>
      <c r="I21" s="20"/>
    </row>
    <row r="22">
      <c r="A22" s="1" t="s">
        <v>31</v>
      </c>
      <c r="B22" s="6" t="s">
        <v>72</v>
      </c>
      <c r="C22" s="6" t="s">
        <v>63</v>
      </c>
      <c r="D22" s="7" t="str">
        <f t="shared" si="1"/>
        <v>0</v>
      </c>
      <c r="E22" s="7" t="str">
        <f t="shared" si="2"/>
        <v>0</v>
      </c>
      <c r="F22" s="7" t="str">
        <f t="shared" si="3"/>
        <v>0</v>
      </c>
      <c r="G22" s="19" t="str">
        <f t="shared" si="4"/>
        <v>0</v>
      </c>
      <c r="H22" s="6">
        <v>259428.92</v>
      </c>
      <c r="I22" s="20"/>
    </row>
    <row r="23">
      <c r="A23" s="1" t="s">
        <v>31</v>
      </c>
      <c r="B23" s="6" t="s">
        <v>73</v>
      </c>
      <c r="C23" s="6" t="s">
        <v>63</v>
      </c>
      <c r="D23" s="7" t="str">
        <f t="shared" si="1"/>
        <v>0</v>
      </c>
      <c r="E23" s="7" t="str">
        <f t="shared" si="2"/>
        <v>0</v>
      </c>
      <c r="F23" s="7" t="str">
        <f t="shared" si="3"/>
        <v>0</v>
      </c>
      <c r="G23" s="19" t="str">
        <f t="shared" si="4"/>
        <v>0</v>
      </c>
      <c r="H23" s="6">
        <v>61537.27</v>
      </c>
      <c r="I23" s="20"/>
    </row>
    <row r="24">
      <c r="A24" s="1" t="s">
        <v>31</v>
      </c>
      <c r="B24" s="6" t="s">
        <v>74</v>
      </c>
      <c r="C24" s="6" t="s">
        <v>63</v>
      </c>
      <c r="D24" s="7" t="str">
        <f t="shared" si="1"/>
        <v>0</v>
      </c>
      <c r="E24" s="7" t="str">
        <f t="shared" si="2"/>
        <v>0</v>
      </c>
      <c r="F24" s="7" t="str">
        <f t="shared" si="3"/>
        <v>0</v>
      </c>
      <c r="G24" s="19" t="str">
        <f t="shared" si="4"/>
        <v>0</v>
      </c>
      <c r="H24" s="6">
        <v>521013.36</v>
      </c>
      <c r="I24" s="20"/>
    </row>
    <row r="25">
      <c r="A25" s="1" t="s">
        <v>31</v>
      </c>
      <c r="B25" s="6" t="s">
        <v>75</v>
      </c>
      <c r="C25" s="6" t="s">
        <v>63</v>
      </c>
      <c r="D25" s="7" t="str">
        <f t="shared" si="1"/>
        <v>0</v>
      </c>
      <c r="E25" s="7" t="str">
        <f t="shared" si="2"/>
        <v>0</v>
      </c>
      <c r="F25" s="7" t="str">
        <f t="shared" si="3"/>
        <v>0</v>
      </c>
      <c r="G25" s="19" t="str">
        <f t="shared" si="4"/>
        <v>0</v>
      </c>
      <c r="H25" s="6">
        <v>400280.56</v>
      </c>
      <c r="I25" s="20"/>
    </row>
    <row r="26">
      <c r="A26" s="1" t="s">
        <v>31</v>
      </c>
      <c r="B26" s="6" t="s">
        <v>76</v>
      </c>
      <c r="C26" s="6" t="s">
        <v>63</v>
      </c>
      <c r="D26" s="7" t="str">
        <f t="shared" si="1"/>
        <v>0</v>
      </c>
      <c r="E26" s="7" t="str">
        <f t="shared" si="2"/>
        <v>0</v>
      </c>
      <c r="F26" s="7" t="str">
        <f t="shared" si="3"/>
        <v>0</v>
      </c>
      <c r="G26" s="19" t="str">
        <f t="shared" si="4"/>
        <v>0</v>
      </c>
      <c r="H26" s="6">
        <v>3945099.36</v>
      </c>
      <c r="I26" s="20"/>
    </row>
    <row r="27">
      <c r="A27" s="1" t="s">
        <v>31</v>
      </c>
      <c r="B27" s="6" t="s">
        <v>77</v>
      </c>
      <c r="C27" s="6" t="s">
        <v>63</v>
      </c>
      <c r="D27" s="7" t="str">
        <f t="shared" si="1"/>
        <v>0</v>
      </c>
      <c r="E27" s="7" t="str">
        <f t="shared" si="2"/>
        <v>0</v>
      </c>
      <c r="F27" s="7" t="str">
        <f t="shared" si="3"/>
        <v>0</v>
      </c>
      <c r="G27" s="19" t="str">
        <f t="shared" si="4"/>
        <v>0</v>
      </c>
      <c r="H27" s="6">
        <v>4170831.37</v>
      </c>
      <c r="I27" s="20"/>
    </row>
    <row r="28">
      <c r="A28" s="1" t="s">
        <v>31</v>
      </c>
      <c r="B28" s="6" t="s">
        <v>78</v>
      </c>
      <c r="C28" s="6" t="s">
        <v>63</v>
      </c>
      <c r="D28" s="7" t="str">
        <f t="shared" si="1"/>
        <v>0</v>
      </c>
      <c r="E28" s="7" t="str">
        <f t="shared" si="2"/>
        <v>0</v>
      </c>
      <c r="F28" s="7" t="str">
        <f t="shared" si="3"/>
        <v>0</v>
      </c>
      <c r="G28" s="19" t="str">
        <f t="shared" si="4"/>
        <v>0</v>
      </c>
      <c r="H28" s="6">
        <v>1056822.52</v>
      </c>
      <c r="I28" s="20"/>
    </row>
    <row r="29">
      <c r="A29" s="1" t="s">
        <v>31</v>
      </c>
      <c r="B29" s="6" t="s">
        <v>79</v>
      </c>
      <c r="C29" s="6" t="s">
        <v>63</v>
      </c>
      <c r="D29" s="7" t="str">
        <f t="shared" si="1"/>
        <v>0</v>
      </c>
      <c r="E29" s="7" t="str">
        <f t="shared" si="2"/>
        <v>0</v>
      </c>
      <c r="F29" s="7" t="str">
        <f t="shared" si="3"/>
        <v>0</v>
      </c>
      <c r="G29" s="19" t="str">
        <f t="shared" si="4"/>
        <v>0</v>
      </c>
      <c r="H29" s="6">
        <v>134894.0</v>
      </c>
      <c r="I29" s="20"/>
    </row>
    <row r="30">
      <c r="A30" s="1" t="s">
        <v>31</v>
      </c>
      <c r="B30" s="6" t="s">
        <v>80</v>
      </c>
      <c r="C30" s="6" t="s">
        <v>63</v>
      </c>
      <c r="D30" s="7" t="str">
        <f t="shared" si="1"/>
        <v>0</v>
      </c>
      <c r="E30" s="7" t="str">
        <f t="shared" si="2"/>
        <v>0</v>
      </c>
      <c r="F30" s="7" t="str">
        <f t="shared" si="3"/>
        <v>0</v>
      </c>
      <c r="G30" s="19" t="str">
        <f t="shared" si="4"/>
        <v>0</v>
      </c>
      <c r="H30" s="6">
        <v>515915.2</v>
      </c>
      <c r="I30" s="20"/>
    </row>
    <row r="31">
      <c r="A31" s="1" t="s">
        <v>31</v>
      </c>
      <c r="B31" s="6" t="s">
        <v>81</v>
      </c>
      <c r="C31" s="6" t="s">
        <v>63</v>
      </c>
      <c r="D31" s="7" t="str">
        <f t="shared" si="1"/>
        <v>0</v>
      </c>
      <c r="E31" s="7" t="str">
        <f t="shared" si="2"/>
        <v>0</v>
      </c>
      <c r="F31" s="7" t="str">
        <f t="shared" si="3"/>
        <v>0</v>
      </c>
      <c r="G31" s="19" t="str">
        <f t="shared" si="4"/>
        <v>0</v>
      </c>
      <c r="H31" s="6">
        <v>165038.73</v>
      </c>
      <c r="I31" s="20"/>
    </row>
    <row r="32">
      <c r="A32" s="1" t="s">
        <v>31</v>
      </c>
      <c r="B32" s="6" t="s">
        <v>82</v>
      </c>
      <c r="C32" s="6" t="s">
        <v>63</v>
      </c>
      <c r="D32" s="7" t="str">
        <f t="shared" si="1"/>
        <v>0</v>
      </c>
      <c r="E32" s="7" t="str">
        <f t="shared" si="2"/>
        <v>0</v>
      </c>
      <c r="F32" s="7" t="str">
        <f t="shared" si="3"/>
        <v>0</v>
      </c>
      <c r="G32" s="19" t="str">
        <f t="shared" si="4"/>
        <v>0</v>
      </c>
      <c r="H32" s="6">
        <v>1718622.95</v>
      </c>
      <c r="I32" s="20"/>
    </row>
    <row r="33">
      <c r="A33" s="1" t="s">
        <v>31</v>
      </c>
      <c r="B33" s="6" t="s">
        <v>83</v>
      </c>
      <c r="C33" s="6" t="s">
        <v>63</v>
      </c>
      <c r="D33" s="7" t="str">
        <f t="shared" si="1"/>
        <v>0</v>
      </c>
      <c r="E33" s="7" t="str">
        <f t="shared" si="2"/>
        <v>0</v>
      </c>
      <c r="F33" s="7" t="str">
        <f t="shared" si="3"/>
        <v>0</v>
      </c>
      <c r="G33" s="19" t="str">
        <f t="shared" si="4"/>
        <v>0</v>
      </c>
      <c r="H33" s="6">
        <v>180838.96</v>
      </c>
      <c r="I33" s="20"/>
    </row>
    <row r="34">
      <c r="A34" s="1" t="s">
        <v>31</v>
      </c>
      <c r="B34" s="6" t="s">
        <v>84</v>
      </c>
      <c r="C34" s="6" t="s">
        <v>63</v>
      </c>
      <c r="D34" s="7" t="str">
        <f t="shared" si="1"/>
        <v>0</v>
      </c>
      <c r="E34" s="7" t="str">
        <f t="shared" si="2"/>
        <v>0</v>
      </c>
      <c r="F34" s="7" t="str">
        <f t="shared" si="3"/>
        <v>0</v>
      </c>
      <c r="G34" s="19" t="str">
        <f t="shared" si="4"/>
        <v>0</v>
      </c>
      <c r="H34" s="6">
        <v>579531.34</v>
      </c>
      <c r="I34" s="20"/>
    </row>
    <row r="35">
      <c r="A35" s="1" t="s">
        <v>31</v>
      </c>
      <c r="B35" s="6" t="s">
        <v>85</v>
      </c>
      <c r="C35" s="6" t="s">
        <v>63</v>
      </c>
      <c r="D35" s="7" t="str">
        <f t="shared" si="1"/>
        <v>0</v>
      </c>
      <c r="E35" s="7" t="str">
        <f t="shared" si="2"/>
        <v>0</v>
      </c>
      <c r="F35" s="7" t="str">
        <f t="shared" si="3"/>
        <v>0</v>
      </c>
      <c r="G35" s="19" t="str">
        <f t="shared" si="4"/>
        <v>0</v>
      </c>
      <c r="H35" s="6">
        <v>446861.53</v>
      </c>
      <c r="I35" s="20"/>
    </row>
    <row r="36">
      <c r="A36" s="1" t="s">
        <v>31</v>
      </c>
      <c r="B36" s="6" t="s">
        <v>86</v>
      </c>
      <c r="C36" s="6" t="s">
        <v>63</v>
      </c>
      <c r="D36" s="7" t="str">
        <f t="shared" si="1"/>
        <v>0</v>
      </c>
      <c r="E36" s="7" t="str">
        <f t="shared" si="2"/>
        <v>0</v>
      </c>
      <c r="F36" s="7" t="str">
        <f t="shared" si="3"/>
        <v>0</v>
      </c>
      <c r="G36" s="19" t="str">
        <f t="shared" si="4"/>
        <v>0</v>
      </c>
      <c r="H36" s="6">
        <v>724778.41</v>
      </c>
      <c r="I36" s="20"/>
    </row>
    <row r="37">
      <c r="A37" s="1" t="s">
        <v>31</v>
      </c>
      <c r="B37" s="6" t="s">
        <v>87</v>
      </c>
      <c r="C37" s="6" t="s">
        <v>63</v>
      </c>
      <c r="D37" s="7" t="str">
        <f t="shared" si="1"/>
        <v>0</v>
      </c>
      <c r="E37" s="7" t="str">
        <f t="shared" si="2"/>
        <v>0</v>
      </c>
      <c r="F37" s="7" t="str">
        <f t="shared" si="3"/>
        <v>0</v>
      </c>
      <c r="G37" s="19" t="str">
        <f t="shared" si="4"/>
        <v>0</v>
      </c>
      <c r="H37" s="6">
        <v>684045.99</v>
      </c>
      <c r="I37" s="20"/>
    </row>
    <row r="38">
      <c r="A38" s="1" t="s">
        <v>31</v>
      </c>
      <c r="B38" s="6" t="s">
        <v>88</v>
      </c>
      <c r="C38" s="6" t="s">
        <v>63</v>
      </c>
      <c r="D38" s="7" t="str">
        <f t="shared" si="1"/>
        <v>0</v>
      </c>
      <c r="E38" s="7" t="str">
        <f t="shared" si="2"/>
        <v>0</v>
      </c>
      <c r="F38" s="7" t="str">
        <f t="shared" si="3"/>
        <v>0</v>
      </c>
      <c r="G38" s="19" t="str">
        <f t="shared" si="4"/>
        <v>0</v>
      </c>
      <c r="H38" s="6">
        <v>2028626.91</v>
      </c>
      <c r="I38" s="20"/>
    </row>
    <row r="39">
      <c r="A39" s="1" t="s">
        <v>31</v>
      </c>
      <c r="B39" s="6" t="s">
        <v>89</v>
      </c>
      <c r="C39" s="6" t="s">
        <v>63</v>
      </c>
      <c r="D39" s="7" t="str">
        <f t="shared" si="1"/>
        <v>0</v>
      </c>
      <c r="E39" s="7" t="str">
        <f t="shared" si="2"/>
        <v>0</v>
      </c>
      <c r="F39" s="7" t="str">
        <f t="shared" si="3"/>
        <v>0</v>
      </c>
      <c r="G39" s="19" t="str">
        <f t="shared" si="4"/>
        <v>0</v>
      </c>
      <c r="H39" s="6">
        <v>311772.15</v>
      </c>
      <c r="I39" s="20"/>
    </row>
    <row r="40">
      <c r="A40" s="1" t="s">
        <v>31</v>
      </c>
      <c r="B40" s="6" t="s">
        <v>90</v>
      </c>
      <c r="C40" s="6" t="s">
        <v>63</v>
      </c>
      <c r="D40" s="7" t="str">
        <f t="shared" si="1"/>
        <v>0</v>
      </c>
      <c r="E40" s="7" t="str">
        <f t="shared" si="2"/>
        <v>0</v>
      </c>
      <c r="F40" s="7" t="str">
        <f t="shared" si="3"/>
        <v>0</v>
      </c>
      <c r="G40" s="19" t="str">
        <f t="shared" si="4"/>
        <v>0</v>
      </c>
      <c r="H40" s="6">
        <v>218168.08</v>
      </c>
      <c r="I40" s="20"/>
    </row>
    <row r="41">
      <c r="A41" s="1" t="s">
        <v>31</v>
      </c>
      <c r="B41" s="6" t="s">
        <v>91</v>
      </c>
      <c r="C41" s="6" t="s">
        <v>63</v>
      </c>
      <c r="D41" s="7" t="str">
        <f t="shared" si="1"/>
        <v>0</v>
      </c>
      <c r="E41" s="7" t="str">
        <f t="shared" si="2"/>
        <v>0</v>
      </c>
      <c r="F41" s="7" t="str">
        <f t="shared" si="3"/>
        <v>0</v>
      </c>
      <c r="G41" s="19" t="str">
        <f t="shared" si="4"/>
        <v>0</v>
      </c>
      <c r="H41" s="6">
        <v>375534.7</v>
      </c>
      <c r="I41" s="20"/>
    </row>
    <row r="42">
      <c r="A42" s="1" t="s">
        <v>31</v>
      </c>
      <c r="B42" s="6" t="s">
        <v>92</v>
      </c>
      <c r="C42" s="6" t="s">
        <v>63</v>
      </c>
      <c r="D42" s="7" t="str">
        <f t="shared" si="1"/>
        <v>0</v>
      </c>
      <c r="E42" s="7" t="str">
        <f t="shared" si="2"/>
        <v>0</v>
      </c>
      <c r="F42" s="7" t="str">
        <f t="shared" si="3"/>
        <v>0</v>
      </c>
      <c r="G42" s="19" t="str">
        <f t="shared" si="4"/>
        <v>0</v>
      </c>
      <c r="H42" s="6">
        <v>86728.41</v>
      </c>
      <c r="I42" s="20"/>
    </row>
    <row r="43">
      <c r="A43" s="1" t="s">
        <v>31</v>
      </c>
      <c r="B43" s="6" t="s">
        <v>93</v>
      </c>
      <c r="C43" s="6" t="s">
        <v>63</v>
      </c>
      <c r="D43" s="7" t="str">
        <f t="shared" si="1"/>
        <v>0</v>
      </c>
      <c r="E43" s="7" t="str">
        <f t="shared" si="2"/>
        <v>0</v>
      </c>
      <c r="F43" s="7" t="str">
        <f t="shared" si="3"/>
        <v>0</v>
      </c>
      <c r="G43" s="19" t="str">
        <f t="shared" si="4"/>
        <v>0</v>
      </c>
      <c r="H43" s="6">
        <v>1889086.08</v>
      </c>
      <c r="I43" s="20"/>
    </row>
    <row r="44">
      <c r="A44" s="1" t="s">
        <v>31</v>
      </c>
      <c r="B44" s="6" t="s">
        <v>94</v>
      </c>
      <c r="C44" s="6" t="s">
        <v>63</v>
      </c>
      <c r="D44" s="7" t="str">
        <f t="shared" si="1"/>
        <v>0</v>
      </c>
      <c r="E44" s="7" t="str">
        <f t="shared" si="2"/>
        <v>0</v>
      </c>
      <c r="F44" s="7" t="str">
        <f t="shared" si="3"/>
        <v>0</v>
      </c>
      <c r="G44" s="19" t="str">
        <f t="shared" si="4"/>
        <v>0</v>
      </c>
      <c r="H44" s="6">
        <v>1876835.78</v>
      </c>
      <c r="I44" s="20"/>
    </row>
    <row r="45">
      <c r="A45" s="1" t="s">
        <v>31</v>
      </c>
      <c r="B45" s="6" t="s">
        <v>95</v>
      </c>
      <c r="C45" s="6" t="s">
        <v>63</v>
      </c>
      <c r="D45" s="7" t="str">
        <f t="shared" si="1"/>
        <v>0</v>
      </c>
      <c r="E45" s="7" t="str">
        <f t="shared" si="2"/>
        <v>0</v>
      </c>
      <c r="F45" s="7" t="str">
        <f t="shared" si="3"/>
        <v>0</v>
      </c>
      <c r="G45" s="19" t="str">
        <f t="shared" si="4"/>
        <v>0</v>
      </c>
      <c r="H45" s="6">
        <v>142809.03</v>
      </c>
      <c r="I45" s="20"/>
    </row>
    <row r="46">
      <c r="A46" s="1" t="s">
        <v>31</v>
      </c>
      <c r="B46" s="6" t="s">
        <v>96</v>
      </c>
      <c r="C46" s="6" t="s">
        <v>63</v>
      </c>
      <c r="D46" s="7" t="str">
        <f t="shared" si="1"/>
        <v>0</v>
      </c>
      <c r="E46" s="7" t="str">
        <f t="shared" si="2"/>
        <v>0</v>
      </c>
      <c r="F46" s="7" t="str">
        <f t="shared" si="3"/>
        <v>0</v>
      </c>
      <c r="G46" s="19" t="str">
        <f t="shared" si="4"/>
        <v>0</v>
      </c>
      <c r="H46" s="6">
        <v>2216234.42</v>
      </c>
      <c r="I46" s="20"/>
    </row>
    <row r="47">
      <c r="A47" s="1" t="s">
        <v>31</v>
      </c>
      <c r="B47" s="6" t="s">
        <v>97</v>
      </c>
      <c r="C47" s="6" t="s">
        <v>63</v>
      </c>
      <c r="D47" s="7" t="str">
        <f t="shared" si="1"/>
        <v>0</v>
      </c>
      <c r="E47" s="7" t="str">
        <f t="shared" si="2"/>
        <v>0</v>
      </c>
      <c r="F47" s="7" t="str">
        <f t="shared" si="3"/>
        <v>0</v>
      </c>
      <c r="G47" s="19" t="str">
        <f t="shared" si="4"/>
        <v>0</v>
      </c>
      <c r="H47" s="6">
        <v>3565232.4</v>
      </c>
      <c r="I47" s="20"/>
    </row>
    <row r="48">
      <c r="A48" s="1" t="s">
        <v>31</v>
      </c>
      <c r="B48" s="6" t="s">
        <v>98</v>
      </c>
      <c r="C48" s="6" t="s">
        <v>63</v>
      </c>
      <c r="D48" s="7" t="str">
        <f t="shared" si="1"/>
        <v>0</v>
      </c>
      <c r="E48" s="7" t="str">
        <f t="shared" si="2"/>
        <v>0</v>
      </c>
      <c r="F48" s="7" t="str">
        <f t="shared" si="3"/>
        <v>0</v>
      </c>
      <c r="G48" s="19" t="str">
        <f t="shared" si="4"/>
        <v>0</v>
      </c>
      <c r="H48" s="6">
        <v>1987380.12</v>
      </c>
      <c r="I48" s="20"/>
    </row>
    <row r="49">
      <c r="A49" s="1" t="s">
        <v>31</v>
      </c>
      <c r="B49" s="6" t="s">
        <v>99</v>
      </c>
      <c r="C49" s="6" t="s">
        <v>63</v>
      </c>
      <c r="D49" s="7" t="str">
        <f t="shared" si="1"/>
        <v>0</v>
      </c>
      <c r="E49" s="7" t="str">
        <f t="shared" si="2"/>
        <v>0</v>
      </c>
      <c r="F49" s="7" t="str">
        <f t="shared" si="3"/>
        <v>0</v>
      </c>
      <c r="G49" s="19" t="str">
        <f t="shared" si="4"/>
        <v>0</v>
      </c>
      <c r="H49" s="6">
        <v>162492.01</v>
      </c>
      <c r="I49" s="20"/>
    </row>
    <row r="50">
      <c r="A50" s="1" t="s">
        <v>31</v>
      </c>
      <c r="B50" s="6" t="s">
        <v>100</v>
      </c>
      <c r="C50" s="6" t="s">
        <v>63</v>
      </c>
      <c r="D50" s="7" t="str">
        <f t="shared" si="1"/>
        <v>0</v>
      </c>
      <c r="E50" s="7" t="str">
        <f t="shared" si="2"/>
        <v>0</v>
      </c>
      <c r="F50" s="7" t="str">
        <f t="shared" si="3"/>
        <v>0</v>
      </c>
      <c r="G50" s="19" t="str">
        <f t="shared" si="4"/>
        <v>0</v>
      </c>
      <c r="H50" s="6">
        <v>179049.69</v>
      </c>
      <c r="I50" s="20"/>
    </row>
    <row r="51">
      <c r="A51" s="1" t="s">
        <v>31</v>
      </c>
      <c r="B51" s="6" t="s">
        <v>101</v>
      </c>
      <c r="C51" s="6" t="s">
        <v>63</v>
      </c>
      <c r="D51" s="7" t="str">
        <f t="shared" si="1"/>
        <v>0</v>
      </c>
      <c r="E51" s="7" t="str">
        <f t="shared" si="2"/>
        <v>0</v>
      </c>
      <c r="F51" s="7" t="str">
        <f t="shared" si="3"/>
        <v>0</v>
      </c>
      <c r="G51" s="19" t="str">
        <f t="shared" si="4"/>
        <v>0</v>
      </c>
      <c r="H51" s="6">
        <v>284095.99</v>
      </c>
      <c r="I51" s="20"/>
    </row>
    <row r="52">
      <c r="A52" s="1" t="s">
        <v>31</v>
      </c>
      <c r="B52" s="6" t="s">
        <v>102</v>
      </c>
      <c r="C52" s="6" t="s">
        <v>63</v>
      </c>
      <c r="D52" s="7" t="str">
        <f t="shared" si="1"/>
        <v>0</v>
      </c>
      <c r="E52" s="7" t="str">
        <f t="shared" si="2"/>
        <v>0</v>
      </c>
      <c r="F52" s="7" t="str">
        <f t="shared" si="3"/>
        <v>0</v>
      </c>
      <c r="G52" s="19" t="str">
        <f t="shared" si="4"/>
        <v>0</v>
      </c>
      <c r="H52" s="6">
        <v>450940.66</v>
      </c>
      <c r="I52" s="20"/>
    </row>
    <row r="53">
      <c r="A53" s="1" t="s">
        <v>31</v>
      </c>
      <c r="B53" s="6" t="s">
        <v>103</v>
      </c>
      <c r="C53" s="6" t="s">
        <v>63</v>
      </c>
      <c r="D53" s="7" t="str">
        <f t="shared" si="1"/>
        <v>0</v>
      </c>
      <c r="E53" s="7" t="str">
        <f t="shared" si="2"/>
        <v>0</v>
      </c>
      <c r="F53" s="7" t="str">
        <f t="shared" si="3"/>
        <v>0</v>
      </c>
      <c r="G53" s="19" t="str">
        <f t="shared" si="4"/>
        <v>0</v>
      </c>
      <c r="H53" s="6">
        <v>21049.35</v>
      </c>
      <c r="I53" s="20"/>
    </row>
    <row r="54">
      <c r="A54" s="1" t="s">
        <v>31</v>
      </c>
      <c r="B54" s="6" t="s">
        <v>104</v>
      </c>
      <c r="C54" s="6" t="s">
        <v>63</v>
      </c>
      <c r="D54" s="7" t="str">
        <f t="shared" si="1"/>
        <v>0</v>
      </c>
      <c r="E54" s="7" t="str">
        <f t="shared" si="2"/>
        <v>0</v>
      </c>
      <c r="F54" s="7" t="str">
        <f t="shared" si="3"/>
        <v>0</v>
      </c>
      <c r="G54" s="19" t="str">
        <f t="shared" si="4"/>
        <v>0</v>
      </c>
      <c r="H54" s="6">
        <v>3540.55</v>
      </c>
      <c r="I54" s="20"/>
    </row>
    <row r="55">
      <c r="A55" s="1" t="s">
        <v>31</v>
      </c>
      <c r="B55" s="6" t="s">
        <v>105</v>
      </c>
      <c r="C55" s="6" t="s">
        <v>63</v>
      </c>
      <c r="D55" s="7" t="str">
        <f t="shared" si="1"/>
        <v>0</v>
      </c>
      <c r="E55" s="7" t="str">
        <f t="shared" si="2"/>
        <v>0</v>
      </c>
      <c r="F55" s="7" t="str">
        <f t="shared" si="3"/>
        <v>0</v>
      </c>
      <c r="G55" s="19" t="str">
        <f t="shared" si="4"/>
        <v>0</v>
      </c>
      <c r="H55" s="6">
        <v>10490.24</v>
      </c>
      <c r="I55" s="20"/>
    </row>
    <row r="56">
      <c r="A56" s="1" t="s">
        <v>31</v>
      </c>
      <c r="B56" s="6" t="s">
        <v>106</v>
      </c>
      <c r="C56" s="6" t="s">
        <v>63</v>
      </c>
      <c r="D56" s="7" t="str">
        <f t="shared" si="1"/>
        <v>0</v>
      </c>
      <c r="E56" s="7" t="str">
        <f t="shared" si="2"/>
        <v>0</v>
      </c>
      <c r="F56" s="7" t="str">
        <f t="shared" si="3"/>
        <v>0</v>
      </c>
      <c r="G56" s="19" t="str">
        <f t="shared" si="4"/>
        <v>0</v>
      </c>
      <c r="H56" s="6">
        <v>54731.38</v>
      </c>
      <c r="I56" s="20"/>
    </row>
    <row r="57">
      <c r="A57" s="1" t="s">
        <v>31</v>
      </c>
      <c r="B57" s="6" t="s">
        <v>107</v>
      </c>
      <c r="C57" s="6" t="s">
        <v>63</v>
      </c>
      <c r="D57" s="7" t="str">
        <f t="shared" si="1"/>
        <v>0</v>
      </c>
      <c r="E57" s="7" t="str">
        <f t="shared" si="2"/>
        <v>0</v>
      </c>
      <c r="F57" s="7" t="str">
        <f t="shared" si="3"/>
        <v>0</v>
      </c>
      <c r="G57" s="19" t="str">
        <f t="shared" si="4"/>
        <v>0</v>
      </c>
      <c r="H57" s="6">
        <v>146416.37</v>
      </c>
      <c r="I57" s="20"/>
    </row>
    <row r="58">
      <c r="A58" s="1" t="s">
        <v>31</v>
      </c>
      <c r="B58" s="6" t="s">
        <v>108</v>
      </c>
      <c r="C58" s="6" t="s">
        <v>63</v>
      </c>
      <c r="D58" s="7" t="str">
        <f t="shared" si="1"/>
        <v>0</v>
      </c>
      <c r="E58" s="7" t="str">
        <f t="shared" si="2"/>
        <v>0</v>
      </c>
      <c r="F58" s="7" t="str">
        <f t="shared" si="3"/>
        <v>0</v>
      </c>
      <c r="G58" s="19" t="str">
        <f t="shared" si="4"/>
        <v>0</v>
      </c>
      <c r="H58" s="6">
        <v>68572.43</v>
      </c>
      <c r="I58" s="20"/>
    </row>
    <row r="59">
      <c r="A59" s="1" t="s">
        <v>31</v>
      </c>
      <c r="B59" s="6" t="s">
        <v>109</v>
      </c>
      <c r="C59" s="6" t="s">
        <v>63</v>
      </c>
      <c r="D59" s="7" t="str">
        <f t="shared" si="1"/>
        <v>0</v>
      </c>
      <c r="E59" s="7" t="str">
        <f t="shared" si="2"/>
        <v>0</v>
      </c>
      <c r="F59" s="7" t="str">
        <f t="shared" si="3"/>
        <v>0</v>
      </c>
      <c r="G59" s="19" t="str">
        <f t="shared" si="4"/>
        <v>0</v>
      </c>
      <c r="H59" s="6">
        <v>17141.08</v>
      </c>
      <c r="I59" s="20"/>
    </row>
    <row r="60">
      <c r="A60" s="1" t="s">
        <v>31</v>
      </c>
      <c r="B60" s="6" t="s">
        <v>110</v>
      </c>
      <c r="C60" s="6" t="s">
        <v>63</v>
      </c>
      <c r="D60" s="7" t="str">
        <f t="shared" si="1"/>
        <v>0</v>
      </c>
      <c r="E60" s="7" t="str">
        <f t="shared" si="2"/>
        <v>0</v>
      </c>
      <c r="F60" s="7" t="str">
        <f t="shared" si="3"/>
        <v>0</v>
      </c>
      <c r="G60" s="19" t="str">
        <f t="shared" si="4"/>
        <v>0</v>
      </c>
      <c r="H60" s="6">
        <v>14397.74</v>
      </c>
      <c r="I60" s="20"/>
    </row>
    <row r="61">
      <c r="A61" s="1" t="s">
        <v>31</v>
      </c>
      <c r="B61" s="6" t="s">
        <v>111</v>
      </c>
      <c r="C61" s="6" t="s">
        <v>63</v>
      </c>
      <c r="D61" s="7" t="str">
        <f t="shared" si="1"/>
        <v>0</v>
      </c>
      <c r="E61" s="7" t="str">
        <f t="shared" si="2"/>
        <v>0</v>
      </c>
      <c r="F61" s="7" t="str">
        <f t="shared" si="3"/>
        <v>0</v>
      </c>
      <c r="G61" s="19" t="str">
        <f t="shared" si="4"/>
        <v>0</v>
      </c>
      <c r="H61" s="6">
        <v>193801.7</v>
      </c>
      <c r="I61" s="20"/>
    </row>
    <row r="62">
      <c r="A62" s="1" t="s">
        <v>31</v>
      </c>
      <c r="B62" s="6" t="s">
        <v>112</v>
      </c>
      <c r="C62" s="6" t="s">
        <v>63</v>
      </c>
      <c r="D62" s="7" t="str">
        <f t="shared" si="1"/>
        <v>0</v>
      </c>
      <c r="E62" s="7" t="str">
        <f t="shared" si="2"/>
        <v>0</v>
      </c>
      <c r="F62" s="7" t="str">
        <f t="shared" si="3"/>
        <v>0</v>
      </c>
      <c r="G62" s="19" t="str">
        <f t="shared" si="4"/>
        <v>0</v>
      </c>
      <c r="H62" s="6">
        <v>67190.03</v>
      </c>
      <c r="I62" s="20"/>
    </row>
    <row r="63">
      <c r="A63" s="1" t="s">
        <v>31</v>
      </c>
      <c r="B63" s="6" t="s">
        <v>113</v>
      </c>
      <c r="C63" s="6" t="s">
        <v>63</v>
      </c>
      <c r="D63" s="7" t="str">
        <f t="shared" si="1"/>
        <v>0</v>
      </c>
      <c r="E63" s="7" t="str">
        <f t="shared" si="2"/>
        <v>0</v>
      </c>
      <c r="F63" s="7" t="str">
        <f t="shared" si="3"/>
        <v>0</v>
      </c>
      <c r="G63" s="19" t="str">
        <f t="shared" si="4"/>
        <v>0</v>
      </c>
      <c r="H63" s="6">
        <v>105411.84</v>
      </c>
      <c r="I63" s="20"/>
    </row>
    <row r="64">
      <c r="A64" s="1" t="s">
        <v>31</v>
      </c>
      <c r="B64" s="6" t="s">
        <v>114</v>
      </c>
      <c r="C64" s="6" t="s">
        <v>63</v>
      </c>
      <c r="D64" s="7" t="str">
        <f t="shared" si="1"/>
        <v>0</v>
      </c>
      <c r="E64" s="7" t="str">
        <f t="shared" si="2"/>
        <v>0</v>
      </c>
      <c r="F64" s="7" t="str">
        <f t="shared" si="3"/>
        <v>0</v>
      </c>
      <c r="G64" s="19" t="str">
        <f t="shared" si="4"/>
        <v>0</v>
      </c>
      <c r="H64" s="6">
        <v>84325.06</v>
      </c>
      <c r="I64" s="20"/>
    </row>
    <row r="65">
      <c r="A65" s="1" t="s">
        <v>31</v>
      </c>
      <c r="B65" s="6" t="s">
        <v>115</v>
      </c>
      <c r="C65" s="6" t="s">
        <v>63</v>
      </c>
      <c r="D65" s="7" t="str">
        <f t="shared" si="1"/>
        <v>0</v>
      </c>
      <c r="E65" s="7" t="str">
        <f t="shared" si="2"/>
        <v>0</v>
      </c>
      <c r="F65" s="7" t="str">
        <f t="shared" si="3"/>
        <v>0</v>
      </c>
      <c r="G65" s="19" t="str">
        <f t="shared" si="4"/>
        <v>0</v>
      </c>
      <c r="H65" s="6">
        <v>250974.85</v>
      </c>
      <c r="I65" s="20"/>
    </row>
    <row r="66">
      <c r="A66" s="1" t="s">
        <v>31</v>
      </c>
      <c r="B66" s="6" t="s">
        <v>116</v>
      </c>
      <c r="C66" s="6" t="s">
        <v>63</v>
      </c>
      <c r="D66" s="7" t="str">
        <f t="shared" si="1"/>
        <v>0</v>
      </c>
      <c r="E66" s="7" t="str">
        <f t="shared" si="2"/>
        <v>0</v>
      </c>
      <c r="F66" s="7" t="str">
        <f t="shared" si="3"/>
        <v>0</v>
      </c>
      <c r="G66" s="19" t="str">
        <f t="shared" si="4"/>
        <v>0</v>
      </c>
      <c r="H66" s="6">
        <v>153356.36</v>
      </c>
      <c r="I66" s="20"/>
    </row>
    <row r="67">
      <c r="A67" s="1" t="s">
        <v>31</v>
      </c>
      <c r="B67" s="6" t="s">
        <v>117</v>
      </c>
      <c r="C67" s="6" t="s">
        <v>63</v>
      </c>
      <c r="D67" s="7" t="str">
        <f t="shared" si="1"/>
        <v>0</v>
      </c>
      <c r="E67" s="7" t="str">
        <f t="shared" si="2"/>
        <v>0</v>
      </c>
      <c r="F67" s="7" t="str">
        <f t="shared" si="3"/>
        <v>0</v>
      </c>
      <c r="G67" s="19" t="str">
        <f t="shared" si="4"/>
        <v>0</v>
      </c>
      <c r="H67" s="6">
        <v>83432.24</v>
      </c>
      <c r="I67" s="20"/>
    </row>
    <row r="68">
      <c r="A68" s="1" t="s">
        <v>31</v>
      </c>
      <c r="B68" s="6" t="s">
        <v>118</v>
      </c>
      <c r="C68" s="6" t="s">
        <v>63</v>
      </c>
      <c r="D68" s="7" t="str">
        <f t="shared" si="1"/>
        <v>0</v>
      </c>
      <c r="E68" s="7" t="str">
        <f t="shared" si="2"/>
        <v>0</v>
      </c>
      <c r="F68" s="7" t="str">
        <f t="shared" si="3"/>
        <v>0</v>
      </c>
      <c r="G68" s="19" t="str">
        <f t="shared" si="4"/>
        <v>0</v>
      </c>
      <c r="H68" s="6">
        <v>392708.38</v>
      </c>
      <c r="I68" s="20"/>
    </row>
    <row r="69">
      <c r="A69" s="1" t="s">
        <v>31</v>
      </c>
      <c r="B69" s="6" t="s">
        <v>119</v>
      </c>
      <c r="C69" s="6" t="s">
        <v>63</v>
      </c>
      <c r="D69" s="7" t="str">
        <f t="shared" si="1"/>
        <v>0</v>
      </c>
      <c r="E69" s="7" t="str">
        <f t="shared" si="2"/>
        <v>0</v>
      </c>
      <c r="F69" s="7" t="str">
        <f t="shared" si="3"/>
        <v>0</v>
      </c>
      <c r="G69" s="19" t="str">
        <f t="shared" si="4"/>
        <v>0</v>
      </c>
      <c r="H69" s="6">
        <v>176893.94</v>
      </c>
      <c r="I69" s="20"/>
    </row>
    <row r="70">
      <c r="A70" s="1" t="s">
        <v>31</v>
      </c>
      <c r="B70" s="6" t="s">
        <v>120</v>
      </c>
      <c r="C70" s="6" t="s">
        <v>63</v>
      </c>
      <c r="D70" s="7" t="str">
        <f t="shared" si="1"/>
        <v>0</v>
      </c>
      <c r="E70" s="7" t="str">
        <f t="shared" si="2"/>
        <v>0</v>
      </c>
      <c r="F70" s="7" t="str">
        <f t="shared" si="3"/>
        <v>0</v>
      </c>
      <c r="G70" s="19" t="str">
        <f t="shared" si="4"/>
        <v>0</v>
      </c>
      <c r="H70" s="6">
        <v>8367.09</v>
      </c>
      <c r="I70" s="20"/>
    </row>
    <row r="71">
      <c r="A71" s="1" t="s">
        <v>31</v>
      </c>
      <c r="B71" s="6" t="s">
        <v>121</v>
      </c>
      <c r="C71" s="6" t="s">
        <v>63</v>
      </c>
      <c r="D71" s="7" t="str">
        <f t="shared" si="1"/>
        <v>0</v>
      </c>
      <c r="E71" s="7" t="str">
        <f t="shared" si="2"/>
        <v>0</v>
      </c>
      <c r="F71" s="7" t="str">
        <f t="shared" si="3"/>
        <v>0</v>
      </c>
      <c r="G71" s="19" t="str">
        <f t="shared" si="4"/>
        <v>0</v>
      </c>
      <c r="H71" s="6">
        <v>0.01</v>
      </c>
      <c r="I71" s="20"/>
    </row>
    <row r="72">
      <c r="A72" s="1" t="s">
        <v>31</v>
      </c>
      <c r="B72" s="6" t="s">
        <v>122</v>
      </c>
      <c r="C72" s="6" t="s">
        <v>63</v>
      </c>
      <c r="D72" s="7" t="str">
        <f t="shared" si="1"/>
        <v>0</v>
      </c>
      <c r="E72" s="7" t="str">
        <f t="shared" si="2"/>
        <v>0</v>
      </c>
      <c r="F72" s="7" t="str">
        <f t="shared" si="3"/>
        <v>0</v>
      </c>
      <c r="G72" s="19" t="str">
        <f t="shared" si="4"/>
        <v>0</v>
      </c>
      <c r="H72" s="6">
        <v>43448.58</v>
      </c>
      <c r="I72" s="20"/>
    </row>
    <row r="73">
      <c r="A73" s="1" t="s">
        <v>31</v>
      </c>
      <c r="B73" s="6" t="s">
        <v>123</v>
      </c>
      <c r="C73" s="6" t="s">
        <v>63</v>
      </c>
      <c r="D73" s="7" t="str">
        <f t="shared" si="1"/>
        <v>0</v>
      </c>
      <c r="E73" s="7" t="str">
        <f t="shared" si="2"/>
        <v>0</v>
      </c>
      <c r="F73" s="7" t="str">
        <f t="shared" si="3"/>
        <v>0</v>
      </c>
      <c r="G73" s="19" t="str">
        <f t="shared" si="4"/>
        <v>0</v>
      </c>
      <c r="H73" s="6">
        <v>95178.52</v>
      </c>
      <c r="I73" s="20"/>
    </row>
    <row r="74">
      <c r="A74" s="1" t="s">
        <v>31</v>
      </c>
      <c r="B74" s="6" t="s">
        <v>124</v>
      </c>
      <c r="C74" s="6" t="s">
        <v>63</v>
      </c>
      <c r="D74" s="7" t="str">
        <f t="shared" si="1"/>
        <v>0</v>
      </c>
      <c r="E74" s="7" t="str">
        <f t="shared" si="2"/>
        <v>0</v>
      </c>
      <c r="F74" s="7" t="str">
        <f t="shared" si="3"/>
        <v>0</v>
      </c>
      <c r="G74" s="19" t="str">
        <f t="shared" si="4"/>
        <v>0</v>
      </c>
      <c r="H74" s="6">
        <v>160837.31</v>
      </c>
      <c r="I74" s="20"/>
    </row>
    <row r="75">
      <c r="A75" s="1" t="s">
        <v>31</v>
      </c>
      <c r="B75" s="6" t="s">
        <v>125</v>
      </c>
      <c r="C75" s="6" t="s">
        <v>63</v>
      </c>
      <c r="D75" s="7" t="str">
        <f t="shared" si="1"/>
        <v>0</v>
      </c>
      <c r="E75" s="7" t="str">
        <f t="shared" si="2"/>
        <v>0</v>
      </c>
      <c r="F75" s="7" t="str">
        <f t="shared" si="3"/>
        <v>0</v>
      </c>
      <c r="G75" s="19" t="str">
        <f t="shared" si="4"/>
        <v>0</v>
      </c>
      <c r="H75" s="6">
        <v>50645.74</v>
      </c>
      <c r="I75" s="20"/>
    </row>
    <row r="76">
      <c r="A76" s="1" t="s">
        <v>31</v>
      </c>
      <c r="B76" s="6" t="s">
        <v>126</v>
      </c>
      <c r="C76" s="6" t="s">
        <v>63</v>
      </c>
      <c r="D76" s="7" t="str">
        <f t="shared" si="1"/>
        <v>0</v>
      </c>
      <c r="E76" s="7" t="str">
        <f t="shared" si="2"/>
        <v>0</v>
      </c>
      <c r="F76" s="7" t="str">
        <f t="shared" si="3"/>
        <v>0</v>
      </c>
      <c r="G76" s="19" t="str">
        <f t="shared" si="4"/>
        <v>0</v>
      </c>
      <c r="H76" s="6">
        <v>23833.75</v>
      </c>
      <c r="I76" s="20"/>
    </row>
    <row r="77">
      <c r="A77" s="1" t="s">
        <v>31</v>
      </c>
      <c r="B77" s="6" t="s">
        <v>127</v>
      </c>
      <c r="C77" s="6" t="s">
        <v>63</v>
      </c>
      <c r="D77" s="7" t="str">
        <f t="shared" si="1"/>
        <v>0</v>
      </c>
      <c r="E77" s="7" t="str">
        <f t="shared" si="2"/>
        <v>0</v>
      </c>
      <c r="F77" s="7" t="str">
        <f t="shared" si="3"/>
        <v>0</v>
      </c>
      <c r="G77" s="19" t="str">
        <f t="shared" si="4"/>
        <v>0</v>
      </c>
      <c r="H77" s="6">
        <v>146439.33</v>
      </c>
      <c r="I77" s="20"/>
    </row>
    <row r="78">
      <c r="A78" s="1" t="s">
        <v>31</v>
      </c>
      <c r="B78" s="6" t="s">
        <v>128</v>
      </c>
      <c r="C78" s="6" t="s">
        <v>63</v>
      </c>
      <c r="D78" s="7" t="str">
        <f t="shared" si="1"/>
        <v>0</v>
      </c>
      <c r="E78" s="7" t="str">
        <f t="shared" si="2"/>
        <v>0</v>
      </c>
      <c r="F78" s="7" t="str">
        <f t="shared" si="3"/>
        <v>0</v>
      </c>
      <c r="G78" s="19" t="str">
        <f t="shared" si="4"/>
        <v>0</v>
      </c>
      <c r="H78" s="6">
        <v>140626.12</v>
      </c>
      <c r="I78" s="20"/>
    </row>
    <row r="79">
      <c r="A79" s="1" t="s">
        <v>31</v>
      </c>
      <c r="B79" s="6" t="s">
        <v>129</v>
      </c>
      <c r="C79" s="6" t="s">
        <v>63</v>
      </c>
      <c r="D79" s="7" t="str">
        <f t="shared" si="1"/>
        <v>0</v>
      </c>
      <c r="E79" s="7" t="str">
        <f t="shared" si="2"/>
        <v>0</v>
      </c>
      <c r="F79" s="7" t="str">
        <f t="shared" si="3"/>
        <v>0</v>
      </c>
      <c r="G79" s="19" t="str">
        <f t="shared" si="4"/>
        <v>0</v>
      </c>
      <c r="H79" s="6">
        <v>99541.36</v>
      </c>
      <c r="I79" s="20"/>
    </row>
    <row r="80">
      <c r="A80" s="1" t="s">
        <v>31</v>
      </c>
      <c r="B80" s="6" t="s">
        <v>130</v>
      </c>
      <c r="C80" s="6" t="s">
        <v>63</v>
      </c>
      <c r="D80" s="7" t="str">
        <f t="shared" si="1"/>
        <v>0</v>
      </c>
      <c r="E80" s="7" t="str">
        <f t="shared" si="2"/>
        <v>0</v>
      </c>
      <c r="F80" s="7" t="str">
        <f t="shared" si="3"/>
        <v>0</v>
      </c>
      <c r="G80" s="19" t="str">
        <f t="shared" si="4"/>
        <v>0</v>
      </c>
      <c r="H80" s="6">
        <v>69712.65</v>
      </c>
      <c r="I80" s="20"/>
    </row>
    <row r="81">
      <c r="A81" s="1" t="s">
        <v>31</v>
      </c>
      <c r="B81" s="6" t="s">
        <v>131</v>
      </c>
      <c r="C81" s="6" t="s">
        <v>63</v>
      </c>
      <c r="D81" s="7" t="str">
        <f t="shared" si="1"/>
        <v>0</v>
      </c>
      <c r="E81" s="7" t="str">
        <f t="shared" si="2"/>
        <v>0</v>
      </c>
      <c r="F81" s="7" t="str">
        <f t="shared" si="3"/>
        <v>0</v>
      </c>
      <c r="G81" s="19" t="str">
        <f t="shared" si="4"/>
        <v>0</v>
      </c>
      <c r="H81" s="6">
        <v>8929.69</v>
      </c>
      <c r="I81" s="20"/>
    </row>
    <row r="82">
      <c r="A82" s="1" t="s">
        <v>31</v>
      </c>
      <c r="B82" s="6" t="s">
        <v>132</v>
      </c>
      <c r="C82" s="6" t="s">
        <v>63</v>
      </c>
      <c r="D82" s="7" t="str">
        <f t="shared" si="1"/>
        <v>0</v>
      </c>
      <c r="E82" s="7" t="str">
        <f t="shared" si="2"/>
        <v>0</v>
      </c>
      <c r="F82" s="7" t="str">
        <f t="shared" si="3"/>
        <v>0</v>
      </c>
      <c r="G82" s="19" t="str">
        <f t="shared" si="4"/>
        <v>0</v>
      </c>
      <c r="H82" s="6">
        <v>6182.88</v>
      </c>
      <c r="I82" s="20"/>
    </row>
    <row r="83">
      <c r="A83" s="1" t="s">
        <v>31</v>
      </c>
      <c r="B83" s="6" t="s">
        <v>133</v>
      </c>
      <c r="C83" s="6" t="s">
        <v>63</v>
      </c>
      <c r="D83" s="7" t="str">
        <f t="shared" si="1"/>
        <v>0</v>
      </c>
      <c r="E83" s="7" t="str">
        <f t="shared" si="2"/>
        <v>0</v>
      </c>
      <c r="F83" s="7" t="str">
        <f t="shared" si="3"/>
        <v>0</v>
      </c>
      <c r="G83" s="19" t="str">
        <f t="shared" si="4"/>
        <v>0</v>
      </c>
      <c r="H83" s="6">
        <v>119847.63</v>
      </c>
      <c r="I83" s="20"/>
    </row>
    <row r="84">
      <c r="A84" s="1" t="s">
        <v>31</v>
      </c>
      <c r="B84" s="6" t="s">
        <v>134</v>
      </c>
      <c r="C84" s="6" t="s">
        <v>63</v>
      </c>
      <c r="D84" s="7" t="str">
        <f t="shared" si="1"/>
        <v>0</v>
      </c>
      <c r="E84" s="7" t="str">
        <f t="shared" si="2"/>
        <v>0</v>
      </c>
      <c r="F84" s="7" t="str">
        <f t="shared" si="3"/>
        <v>0</v>
      </c>
      <c r="G84" s="19" t="str">
        <f t="shared" si="4"/>
        <v>0</v>
      </c>
      <c r="H84" s="6">
        <v>61794.44</v>
      </c>
      <c r="I84" s="20"/>
    </row>
    <row r="85">
      <c r="A85" s="1" t="s">
        <v>31</v>
      </c>
      <c r="B85" s="6" t="s">
        <v>135</v>
      </c>
      <c r="C85" s="6" t="s">
        <v>63</v>
      </c>
      <c r="D85" s="7" t="str">
        <f t="shared" si="1"/>
        <v>0</v>
      </c>
      <c r="E85" s="7" t="str">
        <f t="shared" si="2"/>
        <v>0</v>
      </c>
      <c r="F85" s="7" t="str">
        <f t="shared" si="3"/>
        <v>0</v>
      </c>
      <c r="G85" s="19" t="str">
        <f t="shared" si="4"/>
        <v>0</v>
      </c>
      <c r="H85" s="6">
        <v>299772.39</v>
      </c>
      <c r="I85" s="20"/>
    </row>
    <row r="86">
      <c r="A86" s="1" t="s">
        <v>31</v>
      </c>
      <c r="B86" s="6" t="s">
        <v>136</v>
      </c>
      <c r="C86" s="6" t="s">
        <v>63</v>
      </c>
      <c r="D86" s="7" t="str">
        <f t="shared" si="1"/>
        <v>0</v>
      </c>
      <c r="E86" s="7" t="str">
        <f t="shared" si="2"/>
        <v>0</v>
      </c>
      <c r="F86" s="7" t="str">
        <f t="shared" si="3"/>
        <v>0</v>
      </c>
      <c r="G86" s="19" t="str">
        <f t="shared" si="4"/>
        <v>0</v>
      </c>
      <c r="H86" s="6">
        <v>293538.59</v>
      </c>
      <c r="I86" s="20"/>
    </row>
    <row r="87">
      <c r="A87" s="1" t="s">
        <v>31</v>
      </c>
      <c r="B87" s="6" t="s">
        <v>137</v>
      </c>
      <c r="C87" s="6" t="s">
        <v>63</v>
      </c>
      <c r="D87" s="7" t="str">
        <f t="shared" si="1"/>
        <v>0</v>
      </c>
      <c r="E87" s="7" t="str">
        <f t="shared" si="2"/>
        <v>0</v>
      </c>
      <c r="F87" s="7" t="str">
        <f t="shared" si="3"/>
        <v>0</v>
      </c>
      <c r="G87" s="19" t="str">
        <f t="shared" si="4"/>
        <v>0</v>
      </c>
      <c r="H87" s="6">
        <v>229225.38</v>
      </c>
      <c r="I87" s="20"/>
    </row>
    <row r="88">
      <c r="A88" s="1" t="s">
        <v>31</v>
      </c>
      <c r="B88" s="6" t="s">
        <v>138</v>
      </c>
      <c r="C88" s="6" t="s">
        <v>63</v>
      </c>
      <c r="D88" s="7" t="str">
        <f t="shared" si="1"/>
        <v>0</v>
      </c>
      <c r="E88" s="7" t="str">
        <f t="shared" si="2"/>
        <v>0</v>
      </c>
      <c r="F88" s="7" t="str">
        <f t="shared" si="3"/>
        <v>0</v>
      </c>
      <c r="G88" s="19" t="str">
        <f t="shared" si="4"/>
        <v>0</v>
      </c>
      <c r="H88" s="6">
        <v>395142.94</v>
      </c>
      <c r="I88" s="20"/>
    </row>
    <row r="89">
      <c r="A89" s="1" t="s">
        <v>31</v>
      </c>
      <c r="B89" s="6" t="s">
        <v>139</v>
      </c>
      <c r="C89" s="6" t="s">
        <v>63</v>
      </c>
      <c r="D89" s="7" t="str">
        <f t="shared" si="1"/>
        <v>0</v>
      </c>
      <c r="E89" s="7" t="str">
        <f t="shared" si="2"/>
        <v>0</v>
      </c>
      <c r="F89" s="7" t="str">
        <f t="shared" si="3"/>
        <v>0</v>
      </c>
      <c r="G89" s="19" t="str">
        <f t="shared" si="4"/>
        <v>0</v>
      </c>
      <c r="H89" s="6">
        <v>670680.8</v>
      </c>
      <c r="I89" s="20"/>
    </row>
    <row r="90">
      <c r="A90" s="1" t="s">
        <v>31</v>
      </c>
      <c r="B90" s="6" t="s">
        <v>140</v>
      </c>
      <c r="C90" s="6" t="s">
        <v>63</v>
      </c>
      <c r="D90" s="7" t="str">
        <f t="shared" si="1"/>
        <v>0</v>
      </c>
      <c r="E90" s="7" t="str">
        <f t="shared" si="2"/>
        <v>0</v>
      </c>
      <c r="F90" s="7" t="str">
        <f t="shared" si="3"/>
        <v>0</v>
      </c>
      <c r="G90" s="19" t="str">
        <f t="shared" si="4"/>
        <v>0</v>
      </c>
      <c r="H90" s="6">
        <v>719518.36</v>
      </c>
      <c r="I90" s="20"/>
    </row>
    <row r="91">
      <c r="A91" s="1" t="s">
        <v>31</v>
      </c>
      <c r="B91" s="6" t="s">
        <v>141</v>
      </c>
      <c r="C91" s="6" t="s">
        <v>63</v>
      </c>
      <c r="D91" s="7" t="str">
        <f t="shared" si="1"/>
        <v>0</v>
      </c>
      <c r="E91" s="7" t="str">
        <f t="shared" si="2"/>
        <v>0</v>
      </c>
      <c r="F91" s="7" t="str">
        <f t="shared" si="3"/>
        <v>0</v>
      </c>
      <c r="G91" s="19" t="str">
        <f t="shared" si="4"/>
        <v>0</v>
      </c>
      <c r="H91" s="6">
        <v>307645.48</v>
      </c>
      <c r="I91" s="20"/>
    </row>
    <row r="92">
      <c r="A92" s="1" t="s">
        <v>31</v>
      </c>
      <c r="B92" s="6" t="s">
        <v>142</v>
      </c>
      <c r="C92" s="6" t="s">
        <v>63</v>
      </c>
      <c r="D92" s="7" t="str">
        <f t="shared" si="1"/>
        <v>0</v>
      </c>
      <c r="E92" s="7" t="str">
        <f t="shared" si="2"/>
        <v>0</v>
      </c>
      <c r="F92" s="7" t="str">
        <f t="shared" si="3"/>
        <v>0</v>
      </c>
      <c r="G92" s="19" t="str">
        <f t="shared" si="4"/>
        <v>0</v>
      </c>
      <c r="H92" s="6">
        <v>-269035.3</v>
      </c>
      <c r="I92" s="20"/>
    </row>
    <row r="93">
      <c r="A93" s="1" t="s">
        <v>31</v>
      </c>
      <c r="B93" s="6" t="s">
        <v>143</v>
      </c>
      <c r="C93" s="6" t="s">
        <v>63</v>
      </c>
      <c r="D93" s="7" t="str">
        <f t="shared" si="1"/>
        <v>0</v>
      </c>
      <c r="E93" s="7" t="str">
        <f t="shared" si="2"/>
        <v>0</v>
      </c>
      <c r="F93" s="7" t="str">
        <f t="shared" si="3"/>
        <v>0</v>
      </c>
      <c r="G93" s="19" t="str">
        <f t="shared" si="4"/>
        <v>0</v>
      </c>
      <c r="H93" s="6">
        <v>-151839.81</v>
      </c>
      <c r="I93" s="20"/>
    </row>
    <row r="94">
      <c r="A94" s="1" t="s">
        <v>31</v>
      </c>
      <c r="B94" s="6" t="s">
        <v>144</v>
      </c>
      <c r="C94" s="6" t="s">
        <v>63</v>
      </c>
      <c r="D94" s="7" t="str">
        <f t="shared" si="1"/>
        <v>0</v>
      </c>
      <c r="E94" s="7" t="str">
        <f t="shared" si="2"/>
        <v>0</v>
      </c>
      <c r="F94" s="7" t="str">
        <f t="shared" si="3"/>
        <v>0</v>
      </c>
      <c r="G94" s="19" t="str">
        <f t="shared" si="4"/>
        <v>0</v>
      </c>
      <c r="H94" s="6">
        <v>31764.85</v>
      </c>
      <c r="I94" s="20"/>
    </row>
    <row r="95">
      <c r="A95" s="1" t="s">
        <v>31</v>
      </c>
      <c r="B95" s="6" t="s">
        <v>145</v>
      </c>
      <c r="C95" s="6" t="s">
        <v>63</v>
      </c>
      <c r="D95" s="7" t="str">
        <f t="shared" si="1"/>
        <v>0</v>
      </c>
      <c r="E95" s="7" t="str">
        <f t="shared" si="2"/>
        <v>0</v>
      </c>
      <c r="F95" s="7" t="str">
        <f t="shared" si="3"/>
        <v>0</v>
      </c>
      <c r="G95" s="19" t="str">
        <f t="shared" si="4"/>
        <v>0</v>
      </c>
      <c r="H95" s="6">
        <v>49666.73</v>
      </c>
      <c r="I95" s="20"/>
    </row>
    <row r="96">
      <c r="A96" s="1" t="s">
        <v>31</v>
      </c>
      <c r="B96" s="6" t="s">
        <v>146</v>
      </c>
      <c r="C96" s="6" t="s">
        <v>63</v>
      </c>
      <c r="D96" s="7" t="str">
        <f t="shared" si="1"/>
        <v>0</v>
      </c>
      <c r="E96" s="7" t="str">
        <f t="shared" si="2"/>
        <v>0</v>
      </c>
      <c r="F96" s="7" t="str">
        <f t="shared" si="3"/>
        <v>0</v>
      </c>
      <c r="G96" s="19" t="str">
        <f t="shared" si="4"/>
        <v>0</v>
      </c>
      <c r="H96" s="6">
        <v>50489.2</v>
      </c>
      <c r="I96" s="20"/>
    </row>
    <row r="97">
      <c r="A97" s="1" t="s">
        <v>31</v>
      </c>
      <c r="B97" s="6" t="s">
        <v>147</v>
      </c>
      <c r="C97" s="6" t="s">
        <v>63</v>
      </c>
      <c r="D97" s="7" t="str">
        <f t="shared" si="1"/>
        <v>0</v>
      </c>
      <c r="E97" s="7" t="str">
        <f t="shared" si="2"/>
        <v>0</v>
      </c>
      <c r="F97" s="7" t="str">
        <f t="shared" si="3"/>
        <v>0</v>
      </c>
      <c r="G97" s="19" t="str">
        <f t="shared" si="4"/>
        <v>0</v>
      </c>
      <c r="H97" s="6">
        <v>10052.76</v>
      </c>
      <c r="I97" s="20"/>
    </row>
    <row r="98">
      <c r="A98" s="1" t="s">
        <v>31</v>
      </c>
      <c r="B98" s="6" t="s">
        <v>148</v>
      </c>
      <c r="C98" s="6" t="s">
        <v>63</v>
      </c>
      <c r="D98" s="7" t="str">
        <f t="shared" si="1"/>
        <v>0</v>
      </c>
      <c r="E98" s="7" t="str">
        <f t="shared" si="2"/>
        <v>0</v>
      </c>
      <c r="F98" s="7" t="str">
        <f t="shared" si="3"/>
        <v>0</v>
      </c>
      <c r="G98" s="19" t="str">
        <f t="shared" si="4"/>
        <v>0</v>
      </c>
      <c r="H98" s="6">
        <v>93603.04</v>
      </c>
      <c r="I98" s="20"/>
    </row>
    <row r="99">
      <c r="A99" s="1" t="s">
        <v>31</v>
      </c>
      <c r="B99" s="6" t="s">
        <v>149</v>
      </c>
      <c r="C99" s="6" t="s">
        <v>63</v>
      </c>
      <c r="D99" s="7" t="str">
        <f t="shared" si="1"/>
        <v>0</v>
      </c>
      <c r="E99" s="7" t="str">
        <f t="shared" si="2"/>
        <v>0</v>
      </c>
      <c r="F99" s="7" t="str">
        <f t="shared" si="3"/>
        <v>0</v>
      </c>
      <c r="G99" s="19" t="str">
        <f t="shared" si="4"/>
        <v>0</v>
      </c>
      <c r="H99" s="6">
        <v>252146.99</v>
      </c>
      <c r="I99" s="20"/>
    </row>
    <row r="100">
      <c r="A100" s="1" t="s">
        <v>31</v>
      </c>
      <c r="B100" s="6" t="s">
        <v>150</v>
      </c>
      <c r="C100" s="6" t="s">
        <v>63</v>
      </c>
      <c r="D100" s="7" t="str">
        <f t="shared" si="1"/>
        <v>0</v>
      </c>
      <c r="E100" s="7" t="str">
        <f t="shared" si="2"/>
        <v>0</v>
      </c>
      <c r="F100" s="7" t="str">
        <f t="shared" si="3"/>
        <v>0</v>
      </c>
      <c r="G100" s="19" t="str">
        <f t="shared" si="4"/>
        <v>0</v>
      </c>
      <c r="H100" s="6">
        <v>86158.45</v>
      </c>
      <c r="I100" s="20"/>
    </row>
    <row r="101">
      <c r="A101" s="1" t="s">
        <v>31</v>
      </c>
      <c r="B101" s="6" t="s">
        <v>151</v>
      </c>
      <c r="C101" s="6" t="s">
        <v>63</v>
      </c>
      <c r="D101" s="7" t="str">
        <f t="shared" si="1"/>
        <v>0</v>
      </c>
      <c r="E101" s="7" t="str">
        <f t="shared" si="2"/>
        <v>0</v>
      </c>
      <c r="F101" s="7" t="str">
        <f t="shared" si="3"/>
        <v>0</v>
      </c>
      <c r="G101" s="19" t="str">
        <f t="shared" si="4"/>
        <v>0</v>
      </c>
      <c r="H101" s="6">
        <v>35777.84</v>
      </c>
      <c r="I101" s="20"/>
    </row>
    <row r="102">
      <c r="A102" s="1" t="s">
        <v>31</v>
      </c>
      <c r="B102" s="6" t="s">
        <v>152</v>
      </c>
      <c r="C102" s="6" t="s">
        <v>63</v>
      </c>
      <c r="D102" s="7" t="str">
        <f t="shared" si="1"/>
        <v>0</v>
      </c>
      <c r="E102" s="7" t="str">
        <f t="shared" si="2"/>
        <v>0</v>
      </c>
      <c r="F102" s="7" t="str">
        <f t="shared" si="3"/>
        <v>0</v>
      </c>
      <c r="G102" s="19" t="str">
        <f t="shared" si="4"/>
        <v>0</v>
      </c>
      <c r="H102" s="6">
        <v>53328.1</v>
      </c>
      <c r="I102" s="20"/>
    </row>
    <row r="103">
      <c r="A103" s="1" t="s">
        <v>31</v>
      </c>
      <c r="B103" s="6" t="s">
        <v>153</v>
      </c>
      <c r="C103" s="6" t="s">
        <v>63</v>
      </c>
      <c r="D103" s="7" t="str">
        <f t="shared" si="1"/>
        <v>0</v>
      </c>
      <c r="E103" s="7" t="str">
        <f t="shared" si="2"/>
        <v>0</v>
      </c>
      <c r="F103" s="7" t="str">
        <f t="shared" si="3"/>
        <v>0</v>
      </c>
      <c r="G103" s="19" t="str">
        <f t="shared" si="4"/>
        <v>0</v>
      </c>
      <c r="H103" s="6">
        <v>107403.31</v>
      </c>
      <c r="I103" s="20"/>
    </row>
    <row r="104">
      <c r="A104" s="1" t="s">
        <v>31</v>
      </c>
      <c r="B104" s="6" t="s">
        <v>154</v>
      </c>
      <c r="C104" s="6" t="s">
        <v>63</v>
      </c>
      <c r="D104" s="7" t="str">
        <f t="shared" si="1"/>
        <v>0</v>
      </c>
      <c r="E104" s="7" t="str">
        <f t="shared" si="2"/>
        <v>0</v>
      </c>
      <c r="F104" s="7" t="str">
        <f t="shared" si="3"/>
        <v>0</v>
      </c>
      <c r="G104" s="19" t="str">
        <f t="shared" si="4"/>
        <v>0</v>
      </c>
      <c r="H104" s="6">
        <v>97664.41</v>
      </c>
      <c r="I104" s="20"/>
    </row>
    <row r="105">
      <c r="A105" s="1" t="s">
        <v>31</v>
      </c>
      <c r="B105" s="6" t="s">
        <v>155</v>
      </c>
      <c r="C105" s="6" t="s">
        <v>63</v>
      </c>
      <c r="D105" s="7" t="str">
        <f t="shared" si="1"/>
        <v>0</v>
      </c>
      <c r="E105" s="7" t="str">
        <f t="shared" si="2"/>
        <v>0</v>
      </c>
      <c r="F105" s="7" t="str">
        <f t="shared" si="3"/>
        <v>0</v>
      </c>
      <c r="G105" s="19" t="str">
        <f t="shared" si="4"/>
        <v>0</v>
      </c>
      <c r="H105" s="6">
        <v>9968.14</v>
      </c>
      <c r="I105" s="20"/>
    </row>
    <row r="106">
      <c r="A106" s="1" t="s">
        <v>31</v>
      </c>
      <c r="B106" s="6" t="s">
        <v>156</v>
      </c>
      <c r="C106" s="6" t="s">
        <v>63</v>
      </c>
      <c r="D106" s="7" t="str">
        <f t="shared" si="1"/>
        <v>0</v>
      </c>
      <c r="E106" s="7" t="str">
        <f t="shared" si="2"/>
        <v>0</v>
      </c>
      <c r="F106" s="7" t="str">
        <f t="shared" si="3"/>
        <v>0</v>
      </c>
      <c r="G106" s="19" t="str">
        <f t="shared" si="4"/>
        <v>0</v>
      </c>
      <c r="H106" s="6">
        <v>101158.61</v>
      </c>
      <c r="I106" s="20"/>
    </row>
    <row r="107">
      <c r="A107" s="1" t="s">
        <v>31</v>
      </c>
      <c r="B107" s="6" t="s">
        <v>157</v>
      </c>
      <c r="C107" s="6" t="s">
        <v>63</v>
      </c>
      <c r="D107" s="7" t="str">
        <f t="shared" si="1"/>
        <v>0</v>
      </c>
      <c r="E107" s="7" t="str">
        <f t="shared" si="2"/>
        <v>0</v>
      </c>
      <c r="F107" s="7" t="str">
        <f t="shared" si="3"/>
        <v>0</v>
      </c>
      <c r="G107" s="19" t="str">
        <f t="shared" si="4"/>
        <v>0</v>
      </c>
      <c r="H107" s="6">
        <v>294030.43</v>
      </c>
      <c r="I107" s="20"/>
    </row>
    <row r="108">
      <c r="A108" s="1" t="s">
        <v>31</v>
      </c>
      <c r="B108" s="6" t="s">
        <v>158</v>
      </c>
      <c r="C108" s="6" t="s">
        <v>63</v>
      </c>
      <c r="D108" s="7" t="str">
        <f t="shared" si="1"/>
        <v>0</v>
      </c>
      <c r="E108" s="7" t="str">
        <f t="shared" si="2"/>
        <v>0</v>
      </c>
      <c r="F108" s="7" t="str">
        <f t="shared" si="3"/>
        <v>0</v>
      </c>
      <c r="G108" s="19" t="str">
        <f t="shared" si="4"/>
        <v>0</v>
      </c>
      <c r="H108" s="6">
        <v>33314.25</v>
      </c>
      <c r="I108" s="20"/>
    </row>
    <row r="109">
      <c r="A109" s="1" t="s">
        <v>31</v>
      </c>
      <c r="B109" s="6" t="s">
        <v>159</v>
      </c>
      <c r="C109" s="6" t="s">
        <v>63</v>
      </c>
      <c r="D109" s="7" t="str">
        <f t="shared" si="1"/>
        <v>0</v>
      </c>
      <c r="E109" s="7" t="str">
        <f t="shared" si="2"/>
        <v>0</v>
      </c>
      <c r="F109" s="7" t="str">
        <f t="shared" si="3"/>
        <v>0</v>
      </c>
      <c r="G109" s="19" t="str">
        <f t="shared" si="4"/>
        <v>0</v>
      </c>
      <c r="H109" s="6">
        <v>70615.09</v>
      </c>
      <c r="I109" s="20"/>
    </row>
    <row r="110">
      <c r="A110" s="1" t="s">
        <v>31</v>
      </c>
      <c r="B110" s="6" t="s">
        <v>160</v>
      </c>
      <c r="C110" s="6" t="s">
        <v>63</v>
      </c>
      <c r="D110" s="7" t="str">
        <f t="shared" si="1"/>
        <v>0</v>
      </c>
      <c r="E110" s="7" t="str">
        <f t="shared" si="2"/>
        <v>0</v>
      </c>
      <c r="F110" s="7" t="str">
        <f t="shared" si="3"/>
        <v>0</v>
      </c>
      <c r="G110" s="19" t="str">
        <f t="shared" si="4"/>
        <v>0</v>
      </c>
      <c r="H110" s="6">
        <v>4665800.34</v>
      </c>
      <c r="I110" s="20"/>
    </row>
    <row r="111">
      <c r="A111" s="1" t="s">
        <v>31</v>
      </c>
      <c r="B111" s="6" t="s">
        <v>161</v>
      </c>
      <c r="C111" s="6" t="s">
        <v>63</v>
      </c>
      <c r="D111" s="7" t="str">
        <f t="shared" si="1"/>
        <v>0</v>
      </c>
      <c r="E111" s="7" t="str">
        <f t="shared" si="2"/>
        <v>0</v>
      </c>
      <c r="F111" s="7" t="str">
        <f t="shared" si="3"/>
        <v>0</v>
      </c>
      <c r="G111" s="19" t="str">
        <f t="shared" si="4"/>
        <v>0</v>
      </c>
      <c r="H111" s="6">
        <v>35733.85</v>
      </c>
      <c r="I111" s="20"/>
    </row>
    <row r="112">
      <c r="A112" s="1" t="s">
        <v>31</v>
      </c>
      <c r="B112" s="6" t="s">
        <v>162</v>
      </c>
      <c r="C112" s="6" t="s">
        <v>63</v>
      </c>
      <c r="D112" s="7" t="str">
        <f t="shared" si="1"/>
        <v>0</v>
      </c>
      <c r="E112" s="7" t="str">
        <f t="shared" si="2"/>
        <v>0</v>
      </c>
      <c r="F112" s="7" t="str">
        <f t="shared" si="3"/>
        <v>0</v>
      </c>
      <c r="G112" s="19" t="str">
        <f t="shared" si="4"/>
        <v>0</v>
      </c>
      <c r="H112" s="6">
        <v>4315870.19</v>
      </c>
      <c r="I112" s="20"/>
    </row>
    <row r="113">
      <c r="A113" s="1" t="s">
        <v>31</v>
      </c>
      <c r="B113" s="6" t="s">
        <v>163</v>
      </c>
      <c r="C113" s="6" t="s">
        <v>63</v>
      </c>
      <c r="D113" s="7" t="str">
        <f t="shared" si="1"/>
        <v>0</v>
      </c>
      <c r="E113" s="7" t="str">
        <f t="shared" si="2"/>
        <v>0</v>
      </c>
      <c r="F113" s="7" t="str">
        <f t="shared" si="3"/>
        <v>0</v>
      </c>
      <c r="G113" s="19" t="str">
        <f t="shared" si="4"/>
        <v>0</v>
      </c>
      <c r="H113" s="6">
        <v>-8806405.78</v>
      </c>
      <c r="I113" s="20"/>
    </row>
    <row r="114">
      <c r="A114" s="1" t="s">
        <v>31</v>
      </c>
      <c r="B114" s="6" t="s">
        <v>164</v>
      </c>
      <c r="C114" s="6" t="s">
        <v>63</v>
      </c>
      <c r="D114" s="7" t="str">
        <f t="shared" si="1"/>
        <v>0</v>
      </c>
      <c r="E114" s="7" t="str">
        <f t="shared" si="2"/>
        <v>0</v>
      </c>
      <c r="F114" s="7" t="str">
        <f t="shared" si="3"/>
        <v>0</v>
      </c>
      <c r="G114" s="19" t="str">
        <f t="shared" si="4"/>
        <v>0</v>
      </c>
      <c r="H114" s="6">
        <v>-149850.59</v>
      </c>
      <c r="I114" s="20"/>
    </row>
    <row r="115">
      <c r="A115" s="1" t="s">
        <v>31</v>
      </c>
      <c r="B115" s="6" t="s">
        <v>165</v>
      </c>
      <c r="C115" s="6" t="s">
        <v>63</v>
      </c>
      <c r="D115" s="7" t="str">
        <f t="shared" si="1"/>
        <v>0</v>
      </c>
      <c r="E115" s="7" t="str">
        <f t="shared" si="2"/>
        <v>0</v>
      </c>
      <c r="F115" s="7" t="str">
        <f t="shared" si="3"/>
        <v>0</v>
      </c>
      <c r="G115" s="19" t="str">
        <f t="shared" si="4"/>
        <v>0</v>
      </c>
      <c r="H115" s="6">
        <v>679769.38</v>
      </c>
      <c r="I115" s="20"/>
    </row>
    <row r="116">
      <c r="A116" s="1" t="s">
        <v>31</v>
      </c>
      <c r="B116" s="6" t="s">
        <v>166</v>
      </c>
      <c r="C116" s="6" t="s">
        <v>63</v>
      </c>
      <c r="D116" s="7" t="str">
        <f t="shared" si="1"/>
        <v>0</v>
      </c>
      <c r="E116" s="7" t="str">
        <f t="shared" si="2"/>
        <v>0</v>
      </c>
      <c r="F116" s="7" t="str">
        <f t="shared" si="3"/>
        <v>0</v>
      </c>
      <c r="G116" s="19" t="str">
        <f t="shared" si="4"/>
        <v>0</v>
      </c>
      <c r="H116" s="6">
        <v>448994.66</v>
      </c>
      <c r="I116" s="20"/>
    </row>
    <row r="117">
      <c r="A117" s="1" t="s">
        <v>31</v>
      </c>
      <c r="B117" s="6" t="s">
        <v>167</v>
      </c>
      <c r="C117" s="6" t="s">
        <v>63</v>
      </c>
      <c r="D117" s="7" t="str">
        <f t="shared" si="1"/>
        <v>0</v>
      </c>
      <c r="E117" s="7" t="str">
        <f t="shared" si="2"/>
        <v>0</v>
      </c>
      <c r="F117" s="7" t="str">
        <f t="shared" si="3"/>
        <v>0</v>
      </c>
      <c r="G117" s="19" t="str">
        <f t="shared" si="4"/>
        <v>0</v>
      </c>
      <c r="H117" s="6">
        <v>1606177.04</v>
      </c>
      <c r="I117" s="20"/>
    </row>
    <row r="118">
      <c r="A118" s="1" t="s">
        <v>31</v>
      </c>
      <c r="B118" s="6" t="s">
        <v>168</v>
      </c>
      <c r="C118" s="6" t="s">
        <v>63</v>
      </c>
      <c r="D118" s="7" t="str">
        <f t="shared" si="1"/>
        <v>0</v>
      </c>
      <c r="E118" s="7" t="str">
        <f t="shared" si="2"/>
        <v>0</v>
      </c>
      <c r="F118" s="7" t="str">
        <f t="shared" si="3"/>
        <v>0</v>
      </c>
      <c r="G118" s="19" t="str">
        <f t="shared" si="4"/>
        <v>0</v>
      </c>
      <c r="H118" s="6">
        <v>364032.96</v>
      </c>
      <c r="I118" s="20"/>
    </row>
    <row r="119">
      <c r="A119" s="1" t="s">
        <v>31</v>
      </c>
      <c r="B119" s="6" t="s">
        <v>169</v>
      </c>
      <c r="C119" s="6" t="s">
        <v>63</v>
      </c>
      <c r="D119" s="7" t="str">
        <f t="shared" si="1"/>
        <v>0</v>
      </c>
      <c r="E119" s="7" t="str">
        <f t="shared" si="2"/>
        <v>0</v>
      </c>
      <c r="F119" s="7" t="str">
        <f t="shared" si="3"/>
        <v>0</v>
      </c>
      <c r="G119" s="19" t="str">
        <f t="shared" si="4"/>
        <v>0</v>
      </c>
      <c r="H119" s="6">
        <v>501590.48</v>
      </c>
      <c r="I119" s="20"/>
    </row>
    <row r="120">
      <c r="A120" s="1" t="s">
        <v>31</v>
      </c>
      <c r="B120" s="6" t="s">
        <v>170</v>
      </c>
      <c r="C120" s="6" t="s">
        <v>63</v>
      </c>
      <c r="D120" s="7" t="str">
        <f t="shared" si="1"/>
        <v>0</v>
      </c>
      <c r="E120" s="7" t="str">
        <f t="shared" si="2"/>
        <v>0</v>
      </c>
      <c r="F120" s="7" t="str">
        <f t="shared" si="3"/>
        <v>0</v>
      </c>
      <c r="G120" s="19" t="str">
        <f t="shared" si="4"/>
        <v>0</v>
      </c>
      <c r="H120" s="6">
        <v>138292.21</v>
      </c>
      <c r="I120" s="20"/>
    </row>
    <row r="121">
      <c r="A121" s="1" t="s">
        <v>31</v>
      </c>
      <c r="B121" s="6" t="s">
        <v>171</v>
      </c>
      <c r="C121" s="6" t="s">
        <v>63</v>
      </c>
      <c r="D121" s="7" t="str">
        <f t="shared" si="1"/>
        <v>0</v>
      </c>
      <c r="E121" s="7" t="str">
        <f t="shared" si="2"/>
        <v>0</v>
      </c>
      <c r="F121" s="7" t="str">
        <f t="shared" si="3"/>
        <v>0</v>
      </c>
      <c r="G121" s="19" t="str">
        <f t="shared" si="4"/>
        <v>0</v>
      </c>
      <c r="H121" s="6">
        <v>658776.36</v>
      </c>
      <c r="I121" s="20"/>
    </row>
    <row r="122">
      <c r="A122" s="1" t="s">
        <v>31</v>
      </c>
      <c r="B122" s="6" t="s">
        <v>172</v>
      </c>
      <c r="C122" s="6" t="s">
        <v>63</v>
      </c>
      <c r="D122" s="7" t="str">
        <f t="shared" si="1"/>
        <v>0</v>
      </c>
      <c r="E122" s="7" t="str">
        <f t="shared" si="2"/>
        <v>0</v>
      </c>
      <c r="F122" s="7" t="str">
        <f t="shared" si="3"/>
        <v>0</v>
      </c>
      <c r="G122" s="19" t="str">
        <f t="shared" si="4"/>
        <v>0</v>
      </c>
      <c r="H122" s="6">
        <v>1983892.53</v>
      </c>
      <c r="I122" s="20"/>
    </row>
    <row r="123">
      <c r="A123" s="1" t="s">
        <v>31</v>
      </c>
      <c r="B123" s="6" t="s">
        <v>172</v>
      </c>
      <c r="C123" s="6" t="s">
        <v>63</v>
      </c>
      <c r="D123" s="7" t="str">
        <f t="shared" si="1"/>
        <v>0</v>
      </c>
      <c r="E123" s="7" t="str">
        <f t="shared" si="2"/>
        <v>0</v>
      </c>
      <c r="F123" s="7" t="str">
        <f t="shared" si="3"/>
        <v>0</v>
      </c>
      <c r="G123" s="19" t="str">
        <f t="shared" si="4"/>
        <v>0</v>
      </c>
      <c r="H123" s="6">
        <v>730433.16</v>
      </c>
      <c r="I123" s="20"/>
    </row>
    <row r="124">
      <c r="A124" s="1" t="s">
        <v>31</v>
      </c>
      <c r="B124" s="6" t="s">
        <v>173</v>
      </c>
      <c r="C124" s="6" t="s">
        <v>63</v>
      </c>
      <c r="D124" s="7" t="str">
        <f t="shared" si="1"/>
        <v>0</v>
      </c>
      <c r="E124" s="7" t="str">
        <f t="shared" si="2"/>
        <v>0</v>
      </c>
      <c r="F124" s="7" t="str">
        <f t="shared" si="3"/>
        <v>0</v>
      </c>
      <c r="G124" s="19" t="str">
        <f t="shared" si="4"/>
        <v>0</v>
      </c>
      <c r="H124" s="6">
        <v>437217.05</v>
      </c>
      <c r="I124" s="20"/>
    </row>
    <row r="125">
      <c r="A125" s="1" t="s">
        <v>31</v>
      </c>
      <c r="B125" s="6" t="s">
        <v>174</v>
      </c>
      <c r="C125" s="6" t="s">
        <v>63</v>
      </c>
      <c r="D125" s="7" t="str">
        <f t="shared" si="1"/>
        <v>0</v>
      </c>
      <c r="E125" s="7" t="str">
        <f t="shared" si="2"/>
        <v>0</v>
      </c>
      <c r="F125" s="7" t="str">
        <f t="shared" si="3"/>
        <v>0</v>
      </c>
      <c r="G125" s="19" t="str">
        <f t="shared" si="4"/>
        <v>0</v>
      </c>
      <c r="H125" s="6">
        <v>2684.1</v>
      </c>
      <c r="I125" s="20"/>
    </row>
    <row r="126">
      <c r="A126" s="1" t="s">
        <v>31</v>
      </c>
      <c r="B126" s="6" t="s">
        <v>175</v>
      </c>
      <c r="C126" s="6" t="s">
        <v>63</v>
      </c>
      <c r="D126" s="7" t="str">
        <f t="shared" si="1"/>
        <v>0</v>
      </c>
      <c r="E126" s="7" t="str">
        <f t="shared" si="2"/>
        <v>0</v>
      </c>
      <c r="F126" s="7" t="str">
        <f t="shared" si="3"/>
        <v>0</v>
      </c>
      <c r="G126" s="19" t="str">
        <f t="shared" si="4"/>
        <v>0</v>
      </c>
      <c r="H126" s="6">
        <v>518728.64</v>
      </c>
      <c r="I126" s="20"/>
    </row>
    <row r="127">
      <c r="A127" s="1" t="s">
        <v>31</v>
      </c>
      <c r="B127" s="6" t="s">
        <v>176</v>
      </c>
      <c r="C127" s="6" t="s">
        <v>63</v>
      </c>
      <c r="D127" s="7" t="str">
        <f t="shared" si="1"/>
        <v>0</v>
      </c>
      <c r="E127" s="7" t="str">
        <f t="shared" si="2"/>
        <v>0</v>
      </c>
      <c r="F127" s="7" t="str">
        <f t="shared" si="3"/>
        <v>0</v>
      </c>
      <c r="G127" s="19" t="str">
        <f t="shared" si="4"/>
        <v>0</v>
      </c>
      <c r="H127" s="6">
        <v>276508.16</v>
      </c>
      <c r="I127" s="20"/>
    </row>
    <row r="128">
      <c r="A128" s="1" t="s">
        <v>31</v>
      </c>
      <c r="B128" s="6" t="s">
        <v>177</v>
      </c>
      <c r="C128" s="6" t="s">
        <v>63</v>
      </c>
      <c r="D128" s="7" t="str">
        <f t="shared" si="1"/>
        <v>0</v>
      </c>
      <c r="E128" s="7" t="str">
        <f t="shared" si="2"/>
        <v>0</v>
      </c>
      <c r="F128" s="7" t="str">
        <f t="shared" si="3"/>
        <v>0</v>
      </c>
      <c r="G128" s="19" t="str">
        <f t="shared" si="4"/>
        <v>0</v>
      </c>
      <c r="H128" s="6">
        <v>385422.83</v>
      </c>
      <c r="I128" s="20"/>
    </row>
    <row r="129">
      <c r="A129" s="1" t="s">
        <v>31</v>
      </c>
      <c r="B129" s="6" t="s">
        <v>178</v>
      </c>
      <c r="C129" s="6" t="s">
        <v>63</v>
      </c>
      <c r="D129" s="7" t="str">
        <f t="shared" si="1"/>
        <v>0</v>
      </c>
      <c r="E129" s="7" t="str">
        <f t="shared" si="2"/>
        <v>0</v>
      </c>
      <c r="F129" s="7" t="str">
        <f t="shared" si="3"/>
        <v>0</v>
      </c>
      <c r="G129" s="19" t="str">
        <f t="shared" si="4"/>
        <v>0</v>
      </c>
      <c r="H129" s="6">
        <v>588343.65</v>
      </c>
      <c r="I129" s="20"/>
    </row>
    <row r="130">
      <c r="A130" s="1" t="s">
        <v>31</v>
      </c>
      <c r="B130" s="6" t="s">
        <v>179</v>
      </c>
      <c r="C130" s="6" t="s">
        <v>63</v>
      </c>
      <c r="D130" s="7" t="str">
        <f t="shared" si="1"/>
        <v>0</v>
      </c>
      <c r="E130" s="7" t="str">
        <f t="shared" si="2"/>
        <v>0</v>
      </c>
      <c r="F130" s="7" t="str">
        <f t="shared" si="3"/>
        <v>0</v>
      </c>
      <c r="G130" s="19" t="str">
        <f t="shared" si="4"/>
        <v>0</v>
      </c>
      <c r="H130" s="6">
        <v>953692.62</v>
      </c>
      <c r="I130" s="20"/>
    </row>
    <row r="131">
      <c r="A131" s="1" t="s">
        <v>31</v>
      </c>
      <c r="B131" s="6" t="s">
        <v>180</v>
      </c>
      <c r="C131" s="6" t="s">
        <v>63</v>
      </c>
      <c r="D131" s="7" t="str">
        <f t="shared" si="1"/>
        <v>0</v>
      </c>
      <c r="E131" s="7" t="str">
        <f t="shared" si="2"/>
        <v>0</v>
      </c>
      <c r="F131" s="7" t="str">
        <f t="shared" si="3"/>
        <v>0</v>
      </c>
      <c r="G131" s="19" t="str">
        <f t="shared" si="4"/>
        <v>0</v>
      </c>
      <c r="H131" s="6">
        <v>744884.64</v>
      </c>
      <c r="I131" s="20"/>
    </row>
    <row r="132">
      <c r="A132" s="1" t="s">
        <v>31</v>
      </c>
      <c r="B132" s="6" t="s">
        <v>181</v>
      </c>
      <c r="C132" s="6" t="s">
        <v>63</v>
      </c>
      <c r="D132" s="7" t="str">
        <f t="shared" si="1"/>
        <v>0</v>
      </c>
      <c r="E132" s="7" t="str">
        <f t="shared" si="2"/>
        <v>0</v>
      </c>
      <c r="F132" s="7" t="str">
        <f t="shared" si="3"/>
        <v>0</v>
      </c>
      <c r="G132" s="19" t="str">
        <f t="shared" si="4"/>
        <v>0</v>
      </c>
      <c r="H132" s="6">
        <v>222808.56</v>
      </c>
      <c r="I132" s="20"/>
    </row>
    <row r="133">
      <c r="A133" s="1" t="s">
        <v>31</v>
      </c>
      <c r="B133" s="6" t="s">
        <v>182</v>
      </c>
      <c r="C133" s="6" t="s">
        <v>63</v>
      </c>
      <c r="D133" s="7" t="str">
        <f t="shared" si="1"/>
        <v>0</v>
      </c>
      <c r="E133" s="7" t="str">
        <f t="shared" si="2"/>
        <v>0</v>
      </c>
      <c r="F133" s="7" t="str">
        <f t="shared" si="3"/>
        <v>0</v>
      </c>
      <c r="G133" s="19" t="str">
        <f t="shared" si="4"/>
        <v>0</v>
      </c>
      <c r="H133" s="6">
        <v>-52028.83</v>
      </c>
      <c r="I133" s="20"/>
    </row>
    <row r="134">
      <c r="A134" s="1" t="s">
        <v>31</v>
      </c>
      <c r="B134" s="6" t="s">
        <v>183</v>
      </c>
      <c r="C134" s="6" t="s">
        <v>63</v>
      </c>
      <c r="D134" s="7" t="str">
        <f t="shared" si="1"/>
        <v>0</v>
      </c>
      <c r="E134" s="7" t="str">
        <f t="shared" si="2"/>
        <v>0</v>
      </c>
      <c r="F134" s="7" t="str">
        <f t="shared" si="3"/>
        <v>0</v>
      </c>
      <c r="G134" s="19" t="str">
        <f t="shared" si="4"/>
        <v>0</v>
      </c>
      <c r="H134" s="6">
        <v>301243.84</v>
      </c>
      <c r="I134" s="20"/>
    </row>
    <row r="135">
      <c r="A135" s="1" t="s">
        <v>31</v>
      </c>
      <c r="B135" s="6" t="s">
        <v>184</v>
      </c>
      <c r="C135" s="6" t="s">
        <v>63</v>
      </c>
      <c r="D135" s="7" t="str">
        <f t="shared" si="1"/>
        <v>0</v>
      </c>
      <c r="E135" s="7" t="str">
        <f t="shared" si="2"/>
        <v>0</v>
      </c>
      <c r="F135" s="7" t="str">
        <f t="shared" si="3"/>
        <v>0</v>
      </c>
      <c r="G135" s="19" t="str">
        <f t="shared" si="4"/>
        <v>0</v>
      </c>
      <c r="H135" s="6">
        <v>394736.61</v>
      </c>
      <c r="I135" s="20"/>
    </row>
    <row r="136">
      <c r="A136" s="1" t="s">
        <v>31</v>
      </c>
      <c r="B136" s="6" t="s">
        <v>185</v>
      </c>
      <c r="C136" s="6" t="s">
        <v>63</v>
      </c>
      <c r="D136" s="7" t="str">
        <f t="shared" si="1"/>
        <v>0</v>
      </c>
      <c r="E136" s="7" t="str">
        <f t="shared" si="2"/>
        <v>0</v>
      </c>
      <c r="F136" s="7" t="str">
        <f t="shared" si="3"/>
        <v>0</v>
      </c>
      <c r="G136" s="19" t="str">
        <f t="shared" si="4"/>
        <v>0</v>
      </c>
      <c r="H136" s="6">
        <v>197173.72</v>
      </c>
      <c r="I136" s="20"/>
    </row>
    <row r="137">
      <c r="A137" s="1" t="s">
        <v>31</v>
      </c>
      <c r="B137" s="6" t="s">
        <v>186</v>
      </c>
      <c r="C137" s="6" t="s">
        <v>63</v>
      </c>
      <c r="D137" s="7" t="str">
        <f t="shared" si="1"/>
        <v>0</v>
      </c>
      <c r="E137" s="7" t="str">
        <f t="shared" si="2"/>
        <v>0</v>
      </c>
      <c r="F137" s="7" t="str">
        <f t="shared" si="3"/>
        <v>0</v>
      </c>
      <c r="G137" s="19" t="str">
        <f t="shared" si="4"/>
        <v>0</v>
      </c>
      <c r="H137" s="6">
        <v>22489.75</v>
      </c>
      <c r="I137" s="20"/>
    </row>
    <row r="138">
      <c r="A138" s="1" t="s">
        <v>31</v>
      </c>
      <c r="B138" s="6" t="s">
        <v>187</v>
      </c>
      <c r="C138" s="6" t="s">
        <v>63</v>
      </c>
      <c r="D138" s="7" t="str">
        <f t="shared" si="1"/>
        <v>0</v>
      </c>
      <c r="E138" s="7" t="str">
        <f t="shared" si="2"/>
        <v>0</v>
      </c>
      <c r="F138" s="7" t="str">
        <f t="shared" si="3"/>
        <v>0</v>
      </c>
      <c r="G138" s="19" t="str">
        <f t="shared" si="4"/>
        <v>0</v>
      </c>
      <c r="H138" s="6">
        <v>51359.04</v>
      </c>
      <c r="I138" s="20"/>
    </row>
    <row r="139">
      <c r="A139" s="1" t="s">
        <v>31</v>
      </c>
      <c r="B139" s="6" t="s">
        <v>188</v>
      </c>
      <c r="C139" s="6" t="s">
        <v>63</v>
      </c>
      <c r="D139" s="7" t="str">
        <f t="shared" si="1"/>
        <v>0</v>
      </c>
      <c r="E139" s="7" t="str">
        <f t="shared" si="2"/>
        <v>0</v>
      </c>
      <c r="F139" s="7" t="str">
        <f t="shared" si="3"/>
        <v>0</v>
      </c>
      <c r="G139" s="19" t="str">
        <f t="shared" si="4"/>
        <v>0</v>
      </c>
      <c r="H139" s="6">
        <v>83024.87</v>
      </c>
      <c r="I139" s="20"/>
    </row>
    <row r="140">
      <c r="A140" s="1" t="s">
        <v>31</v>
      </c>
      <c r="B140" s="6" t="s">
        <v>189</v>
      </c>
      <c r="C140" s="6" t="s">
        <v>63</v>
      </c>
      <c r="D140" s="7" t="str">
        <f t="shared" si="1"/>
        <v>0</v>
      </c>
      <c r="E140" s="7" t="str">
        <f t="shared" si="2"/>
        <v>0</v>
      </c>
      <c r="F140" s="7" t="str">
        <f t="shared" si="3"/>
        <v>0</v>
      </c>
      <c r="G140" s="19" t="str">
        <f t="shared" si="4"/>
        <v>0</v>
      </c>
      <c r="H140" s="6">
        <v>33220.92</v>
      </c>
      <c r="I140" s="20"/>
    </row>
    <row r="141">
      <c r="A141" s="1" t="s">
        <v>31</v>
      </c>
      <c r="B141" s="6" t="s">
        <v>190</v>
      </c>
      <c r="C141" s="6" t="s">
        <v>63</v>
      </c>
      <c r="D141" s="7" t="str">
        <f t="shared" si="1"/>
        <v>0</v>
      </c>
      <c r="E141" s="7" t="str">
        <f t="shared" si="2"/>
        <v>0</v>
      </c>
      <c r="F141" s="7" t="str">
        <f t="shared" si="3"/>
        <v>0</v>
      </c>
      <c r="G141" s="19" t="str">
        <f t="shared" si="4"/>
        <v>0</v>
      </c>
      <c r="H141" s="6">
        <v>163933.96</v>
      </c>
      <c r="I141" s="20"/>
    </row>
    <row r="142">
      <c r="A142" s="1" t="s">
        <v>31</v>
      </c>
      <c r="B142" s="6" t="s">
        <v>191</v>
      </c>
      <c r="C142" s="6" t="s">
        <v>63</v>
      </c>
      <c r="D142" s="7" t="str">
        <f t="shared" si="1"/>
        <v>0</v>
      </c>
      <c r="E142" s="7" t="str">
        <f t="shared" si="2"/>
        <v>0</v>
      </c>
      <c r="F142" s="7" t="str">
        <f t="shared" si="3"/>
        <v>0</v>
      </c>
      <c r="G142" s="19" t="str">
        <f t="shared" si="4"/>
        <v>0</v>
      </c>
      <c r="H142" s="6">
        <v>241832.97</v>
      </c>
      <c r="I142" s="20"/>
    </row>
    <row r="143">
      <c r="A143" s="1" t="s">
        <v>31</v>
      </c>
      <c r="B143" s="6" t="s">
        <v>192</v>
      </c>
      <c r="C143" s="6" t="s">
        <v>63</v>
      </c>
      <c r="D143" s="7" t="str">
        <f t="shared" si="1"/>
        <v>0</v>
      </c>
      <c r="E143" s="7" t="str">
        <f t="shared" si="2"/>
        <v>0</v>
      </c>
      <c r="F143" s="7" t="str">
        <f t="shared" si="3"/>
        <v>0</v>
      </c>
      <c r="G143" s="19" t="str">
        <f t="shared" si="4"/>
        <v>0</v>
      </c>
      <c r="H143" s="6">
        <v>111898.19</v>
      </c>
      <c r="I143" s="20"/>
    </row>
    <row r="144">
      <c r="A144" s="1" t="s">
        <v>31</v>
      </c>
      <c r="B144" s="6" t="s">
        <v>193</v>
      </c>
      <c r="C144" s="6" t="s">
        <v>63</v>
      </c>
      <c r="D144" s="7" t="str">
        <f t="shared" si="1"/>
        <v>0</v>
      </c>
      <c r="E144" s="7" t="str">
        <f t="shared" si="2"/>
        <v>0</v>
      </c>
      <c r="F144" s="7" t="str">
        <f t="shared" si="3"/>
        <v>0</v>
      </c>
      <c r="G144" s="19" t="str">
        <f t="shared" si="4"/>
        <v>0</v>
      </c>
      <c r="H144" s="6">
        <v>449363.49</v>
      </c>
      <c r="I144" s="20"/>
    </row>
    <row r="145">
      <c r="A145" s="1" t="s">
        <v>31</v>
      </c>
      <c r="B145" s="6" t="s">
        <v>194</v>
      </c>
      <c r="C145" s="6" t="s">
        <v>63</v>
      </c>
      <c r="D145" s="7" t="str">
        <f t="shared" si="1"/>
        <v>0</v>
      </c>
      <c r="E145" s="7" t="str">
        <f t="shared" si="2"/>
        <v>0</v>
      </c>
      <c r="F145" s="7" t="str">
        <f t="shared" si="3"/>
        <v>0</v>
      </c>
      <c r="G145" s="19" t="str">
        <f t="shared" si="4"/>
        <v>0</v>
      </c>
      <c r="H145" s="6">
        <v>54273.15</v>
      </c>
      <c r="I145" s="20"/>
    </row>
    <row r="146">
      <c r="A146" s="1" t="s">
        <v>31</v>
      </c>
      <c r="B146" s="6" t="s">
        <v>195</v>
      </c>
      <c r="C146" s="6" t="s">
        <v>63</v>
      </c>
      <c r="D146" s="7" t="str">
        <f t="shared" si="1"/>
        <v>0</v>
      </c>
      <c r="E146" s="7" t="str">
        <f t="shared" si="2"/>
        <v>0</v>
      </c>
      <c r="F146" s="7" t="str">
        <f t="shared" si="3"/>
        <v>0</v>
      </c>
      <c r="G146" s="19" t="str">
        <f t="shared" si="4"/>
        <v>0</v>
      </c>
      <c r="H146" s="6">
        <v>363049.23</v>
      </c>
      <c r="I146" s="20"/>
    </row>
    <row r="147">
      <c r="A147" s="1" t="s">
        <v>31</v>
      </c>
      <c r="B147" s="6" t="s">
        <v>196</v>
      </c>
      <c r="C147" s="6" t="s">
        <v>63</v>
      </c>
      <c r="D147" s="7" t="str">
        <f t="shared" si="1"/>
        <v>0</v>
      </c>
      <c r="E147" s="7" t="str">
        <f t="shared" si="2"/>
        <v>0</v>
      </c>
      <c r="F147" s="7" t="str">
        <f t="shared" si="3"/>
        <v>0</v>
      </c>
      <c r="G147" s="19" t="str">
        <f t="shared" si="4"/>
        <v>0</v>
      </c>
      <c r="H147" s="6">
        <v>31206.81</v>
      </c>
      <c r="I147" s="20"/>
    </row>
    <row r="148">
      <c r="A148" s="1" t="s">
        <v>31</v>
      </c>
      <c r="B148" s="6" t="s">
        <v>197</v>
      </c>
      <c r="C148" s="6" t="s">
        <v>63</v>
      </c>
      <c r="D148" s="7" t="str">
        <f t="shared" si="1"/>
        <v>0</v>
      </c>
      <c r="E148" s="7" t="str">
        <f t="shared" si="2"/>
        <v>0</v>
      </c>
      <c r="F148" s="7" t="str">
        <f t="shared" si="3"/>
        <v>0</v>
      </c>
      <c r="G148" s="19" t="str">
        <f t="shared" si="4"/>
        <v>0</v>
      </c>
      <c r="H148" s="6">
        <v>63903.17</v>
      </c>
      <c r="I148" s="20"/>
    </row>
    <row r="149">
      <c r="A149" s="1" t="s">
        <v>31</v>
      </c>
      <c r="B149" s="6" t="s">
        <v>198</v>
      </c>
      <c r="C149" s="6" t="s">
        <v>63</v>
      </c>
      <c r="D149" s="7" t="str">
        <f t="shared" si="1"/>
        <v>0</v>
      </c>
      <c r="E149" s="7" t="str">
        <f t="shared" si="2"/>
        <v>0</v>
      </c>
      <c r="F149" s="7" t="str">
        <f t="shared" si="3"/>
        <v>0</v>
      </c>
      <c r="G149" s="19" t="str">
        <f t="shared" si="4"/>
        <v>0</v>
      </c>
      <c r="H149" s="6">
        <v>165390.41</v>
      </c>
      <c r="I149" s="20"/>
    </row>
    <row r="150">
      <c r="A150" s="1" t="s">
        <v>31</v>
      </c>
      <c r="B150" s="6" t="s">
        <v>199</v>
      </c>
      <c r="C150" s="6" t="s">
        <v>63</v>
      </c>
      <c r="D150" s="7" t="str">
        <f t="shared" si="1"/>
        <v>0</v>
      </c>
      <c r="E150" s="7" t="str">
        <f t="shared" si="2"/>
        <v>0</v>
      </c>
      <c r="F150" s="7" t="str">
        <f t="shared" si="3"/>
        <v>0</v>
      </c>
      <c r="G150" s="19" t="str">
        <f t="shared" si="4"/>
        <v>0</v>
      </c>
      <c r="H150" s="6">
        <v>61320.63</v>
      </c>
      <c r="I150" s="20"/>
    </row>
    <row r="151">
      <c r="A151" s="1" t="s">
        <v>31</v>
      </c>
      <c r="B151" s="6" t="s">
        <v>200</v>
      </c>
      <c r="C151" s="6" t="s">
        <v>63</v>
      </c>
      <c r="D151" s="7" t="str">
        <f t="shared" si="1"/>
        <v>0</v>
      </c>
      <c r="E151" s="7" t="str">
        <f t="shared" si="2"/>
        <v>0</v>
      </c>
      <c r="F151" s="7" t="str">
        <f t="shared" si="3"/>
        <v>0</v>
      </c>
      <c r="G151" s="19" t="str">
        <f t="shared" si="4"/>
        <v>0</v>
      </c>
      <c r="H151" s="6">
        <v>29516.91</v>
      </c>
      <c r="I151" s="20"/>
    </row>
    <row r="152">
      <c r="A152" s="1" t="s">
        <v>31</v>
      </c>
      <c r="B152" s="6" t="s">
        <v>201</v>
      </c>
      <c r="C152" s="6" t="s">
        <v>63</v>
      </c>
      <c r="D152" s="7" t="str">
        <f t="shared" si="1"/>
        <v>0</v>
      </c>
      <c r="E152" s="7" t="str">
        <f t="shared" si="2"/>
        <v>0</v>
      </c>
      <c r="F152" s="7" t="str">
        <f t="shared" si="3"/>
        <v>0</v>
      </c>
      <c r="G152" s="19" t="str">
        <f t="shared" si="4"/>
        <v>0</v>
      </c>
      <c r="H152" s="6">
        <v>121082.78</v>
      </c>
      <c r="I152" s="20"/>
    </row>
    <row r="153">
      <c r="A153" s="1" t="s">
        <v>31</v>
      </c>
      <c r="B153" s="6" t="s">
        <v>202</v>
      </c>
      <c r="C153" s="6" t="s">
        <v>63</v>
      </c>
      <c r="D153" s="7" t="str">
        <f t="shared" si="1"/>
        <v>0</v>
      </c>
      <c r="E153" s="7" t="str">
        <f t="shared" si="2"/>
        <v>0</v>
      </c>
      <c r="F153" s="7" t="str">
        <f t="shared" si="3"/>
        <v>0</v>
      </c>
      <c r="G153" s="19" t="str">
        <f t="shared" si="4"/>
        <v>0</v>
      </c>
      <c r="H153" s="6">
        <v>1646559.63</v>
      </c>
      <c r="I153" s="20"/>
    </row>
    <row r="154">
      <c r="A154" s="1" t="s">
        <v>31</v>
      </c>
      <c r="B154" s="6" t="s">
        <v>203</v>
      </c>
      <c r="C154" s="6" t="s">
        <v>63</v>
      </c>
      <c r="D154" s="7" t="str">
        <f t="shared" si="1"/>
        <v>0</v>
      </c>
      <c r="E154" s="7" t="str">
        <f t="shared" si="2"/>
        <v>0</v>
      </c>
      <c r="F154" s="7" t="str">
        <f t="shared" si="3"/>
        <v>0</v>
      </c>
      <c r="G154" s="19" t="str">
        <f t="shared" si="4"/>
        <v>0</v>
      </c>
      <c r="H154" s="6">
        <v>4854.38</v>
      </c>
      <c r="I154" s="20"/>
    </row>
    <row r="155">
      <c r="A155" s="1" t="s">
        <v>31</v>
      </c>
      <c r="B155" s="6" t="s">
        <v>204</v>
      </c>
      <c r="C155" s="6" t="s">
        <v>63</v>
      </c>
      <c r="D155" s="7" t="str">
        <f t="shared" si="1"/>
        <v>0</v>
      </c>
      <c r="E155" s="7" t="str">
        <f t="shared" si="2"/>
        <v>0</v>
      </c>
      <c r="F155" s="7" t="str">
        <f t="shared" si="3"/>
        <v>0</v>
      </c>
      <c r="G155" s="19" t="str">
        <f t="shared" si="4"/>
        <v>0</v>
      </c>
      <c r="H155" s="6">
        <v>175248.4</v>
      </c>
      <c r="I155" s="20"/>
    </row>
    <row r="156">
      <c r="A156" s="1" t="s">
        <v>31</v>
      </c>
      <c r="B156" s="6" t="s">
        <v>205</v>
      </c>
      <c r="C156" s="6" t="s">
        <v>63</v>
      </c>
      <c r="D156" s="7" t="str">
        <f t="shared" si="1"/>
        <v>0</v>
      </c>
      <c r="E156" s="7" t="str">
        <f t="shared" si="2"/>
        <v>0</v>
      </c>
      <c r="F156" s="7" t="str">
        <f t="shared" si="3"/>
        <v>0</v>
      </c>
      <c r="G156" s="19" t="str">
        <f t="shared" si="4"/>
        <v>0</v>
      </c>
      <c r="H156" s="6">
        <v>2195423.82</v>
      </c>
      <c r="I156" s="20"/>
    </row>
    <row r="157">
      <c r="A157" s="1" t="s">
        <v>31</v>
      </c>
      <c r="B157" s="6" t="s">
        <v>206</v>
      </c>
      <c r="C157" s="6" t="s">
        <v>63</v>
      </c>
      <c r="D157" s="7" t="str">
        <f t="shared" si="1"/>
        <v>0</v>
      </c>
      <c r="E157" s="7" t="str">
        <f t="shared" si="2"/>
        <v>0</v>
      </c>
      <c r="F157" s="7" t="str">
        <f t="shared" si="3"/>
        <v>0</v>
      </c>
      <c r="G157" s="19" t="str">
        <f t="shared" si="4"/>
        <v>0</v>
      </c>
      <c r="H157" s="6">
        <v>3032563.83</v>
      </c>
      <c r="I157" s="20"/>
    </row>
    <row r="158">
      <c r="A158" s="1" t="s">
        <v>31</v>
      </c>
      <c r="B158" s="6" t="s">
        <v>207</v>
      </c>
      <c r="C158" s="6" t="s">
        <v>63</v>
      </c>
      <c r="D158" s="7" t="str">
        <f t="shared" si="1"/>
        <v>0</v>
      </c>
      <c r="E158" s="7" t="str">
        <f t="shared" si="2"/>
        <v>0</v>
      </c>
      <c r="F158" s="7" t="str">
        <f t="shared" si="3"/>
        <v>0</v>
      </c>
      <c r="G158" s="19" t="str">
        <f t="shared" si="4"/>
        <v>0</v>
      </c>
      <c r="H158" s="6">
        <v>3760539.6</v>
      </c>
      <c r="I158" s="20"/>
    </row>
    <row r="159">
      <c r="A159" s="1" t="s">
        <v>31</v>
      </c>
      <c r="B159" s="6" t="s">
        <v>208</v>
      </c>
      <c r="C159" s="6" t="s">
        <v>63</v>
      </c>
      <c r="D159" s="7" t="str">
        <f t="shared" si="1"/>
        <v>0</v>
      </c>
      <c r="E159" s="7" t="str">
        <f t="shared" si="2"/>
        <v>0</v>
      </c>
      <c r="F159" s="7" t="str">
        <f t="shared" si="3"/>
        <v>0</v>
      </c>
      <c r="G159" s="19" t="str">
        <f t="shared" si="4"/>
        <v>0</v>
      </c>
      <c r="H159" s="6">
        <v>315174.04</v>
      </c>
      <c r="I159" s="20"/>
    </row>
    <row r="160">
      <c r="A160" s="1" t="s">
        <v>31</v>
      </c>
      <c r="B160" s="6" t="s">
        <v>209</v>
      </c>
      <c r="C160" s="6" t="s">
        <v>63</v>
      </c>
      <c r="D160" s="7" t="str">
        <f t="shared" si="1"/>
        <v>0</v>
      </c>
      <c r="E160" s="7" t="str">
        <f t="shared" si="2"/>
        <v>0</v>
      </c>
      <c r="F160" s="7" t="str">
        <f t="shared" si="3"/>
        <v>0</v>
      </c>
      <c r="G160" s="19" t="str">
        <f t="shared" si="4"/>
        <v>0</v>
      </c>
      <c r="H160" s="6">
        <v>156868.63</v>
      </c>
      <c r="I160" s="20"/>
    </row>
    <row r="161">
      <c r="A161" s="1" t="s">
        <v>31</v>
      </c>
      <c r="B161" s="6" t="s">
        <v>210</v>
      </c>
      <c r="C161" s="6" t="s">
        <v>63</v>
      </c>
      <c r="D161" s="7" t="str">
        <f t="shared" si="1"/>
        <v>0</v>
      </c>
      <c r="E161" s="7" t="str">
        <f t="shared" si="2"/>
        <v>0</v>
      </c>
      <c r="F161" s="7" t="str">
        <f t="shared" si="3"/>
        <v>0</v>
      </c>
      <c r="G161" s="19" t="str">
        <f t="shared" si="4"/>
        <v>0</v>
      </c>
      <c r="H161" s="6">
        <v>1081667.38</v>
      </c>
      <c r="I161" s="20"/>
    </row>
    <row r="162">
      <c r="A162" s="1" t="s">
        <v>31</v>
      </c>
      <c r="B162" s="6" t="s">
        <v>211</v>
      </c>
      <c r="C162" s="6" t="s">
        <v>63</v>
      </c>
      <c r="D162" s="7" t="str">
        <f t="shared" si="1"/>
        <v>0</v>
      </c>
      <c r="E162" s="7" t="str">
        <f t="shared" si="2"/>
        <v>0</v>
      </c>
      <c r="F162" s="7" t="str">
        <f t="shared" si="3"/>
        <v>0</v>
      </c>
      <c r="G162" s="19" t="str">
        <f t="shared" si="4"/>
        <v>0</v>
      </c>
      <c r="H162" s="6">
        <v>88494.59</v>
      </c>
      <c r="I162" s="20"/>
    </row>
    <row r="163">
      <c r="A163" s="1" t="s">
        <v>31</v>
      </c>
      <c r="B163" s="6" t="s">
        <v>212</v>
      </c>
      <c r="C163" s="6" t="s">
        <v>63</v>
      </c>
      <c r="D163" s="7" t="str">
        <f t="shared" si="1"/>
        <v>0</v>
      </c>
      <c r="E163" s="7" t="str">
        <f t="shared" si="2"/>
        <v>0</v>
      </c>
      <c r="F163" s="7" t="str">
        <f t="shared" si="3"/>
        <v>0</v>
      </c>
      <c r="G163" s="19" t="str">
        <f t="shared" si="4"/>
        <v>0</v>
      </c>
      <c r="H163" s="6">
        <v>937394.16</v>
      </c>
      <c r="I163" s="20"/>
    </row>
    <row r="164">
      <c r="A164" s="1" t="s">
        <v>31</v>
      </c>
      <c r="B164" s="6" t="s">
        <v>213</v>
      </c>
      <c r="C164" s="6" t="s">
        <v>63</v>
      </c>
      <c r="D164" s="7" t="str">
        <f t="shared" si="1"/>
        <v>0</v>
      </c>
      <c r="E164" s="7" t="str">
        <f t="shared" si="2"/>
        <v>0</v>
      </c>
      <c r="F164" s="7" t="str">
        <f t="shared" si="3"/>
        <v>0</v>
      </c>
      <c r="G164" s="19" t="str">
        <f t="shared" si="4"/>
        <v>0</v>
      </c>
      <c r="H164" s="6">
        <v>265353.9</v>
      </c>
      <c r="I164" s="20"/>
    </row>
    <row r="165">
      <c r="A165" s="1" t="s">
        <v>31</v>
      </c>
      <c r="B165" s="6" t="s">
        <v>214</v>
      </c>
      <c r="C165" s="6" t="s">
        <v>63</v>
      </c>
      <c r="D165" s="7" t="str">
        <f t="shared" si="1"/>
        <v>0</v>
      </c>
      <c r="E165" s="7" t="str">
        <f t="shared" si="2"/>
        <v>0</v>
      </c>
      <c r="F165" s="7" t="str">
        <f t="shared" si="3"/>
        <v>0</v>
      </c>
      <c r="G165" s="19" t="str">
        <f t="shared" si="4"/>
        <v>0</v>
      </c>
      <c r="H165" s="6">
        <v>1413372.08</v>
      </c>
      <c r="I165" s="20"/>
    </row>
    <row r="166">
      <c r="A166" s="1" t="s">
        <v>31</v>
      </c>
      <c r="B166" s="6" t="s">
        <v>215</v>
      </c>
      <c r="C166" s="6" t="s">
        <v>63</v>
      </c>
      <c r="D166" s="7" t="str">
        <f t="shared" si="1"/>
        <v>0</v>
      </c>
      <c r="E166" s="7" t="str">
        <f t="shared" si="2"/>
        <v>0</v>
      </c>
      <c r="F166" s="7" t="str">
        <f t="shared" si="3"/>
        <v>0</v>
      </c>
      <c r="G166" s="19" t="str">
        <f t="shared" si="4"/>
        <v>0</v>
      </c>
      <c r="H166" s="6">
        <v>1034244.28</v>
      </c>
      <c r="I166" s="20"/>
    </row>
    <row r="167">
      <c r="A167" s="1" t="s">
        <v>31</v>
      </c>
      <c r="B167" s="6" t="s">
        <v>216</v>
      </c>
      <c r="C167" s="6" t="s">
        <v>63</v>
      </c>
      <c r="D167" s="7" t="str">
        <f t="shared" si="1"/>
        <v>0</v>
      </c>
      <c r="E167" s="7" t="str">
        <f t="shared" si="2"/>
        <v>0</v>
      </c>
      <c r="F167" s="7" t="str">
        <f t="shared" si="3"/>
        <v>0</v>
      </c>
      <c r="G167" s="19" t="str">
        <f t="shared" si="4"/>
        <v>0</v>
      </c>
      <c r="H167" s="6">
        <v>3479776.13</v>
      </c>
      <c r="I167" s="20"/>
    </row>
    <row r="168">
      <c r="A168" s="1" t="s">
        <v>31</v>
      </c>
      <c r="B168" s="6" t="s">
        <v>217</v>
      </c>
      <c r="C168" s="6" t="s">
        <v>63</v>
      </c>
      <c r="D168" s="7" t="str">
        <f t="shared" si="1"/>
        <v>0</v>
      </c>
      <c r="E168" s="7" t="str">
        <f t="shared" si="2"/>
        <v>0</v>
      </c>
      <c r="F168" s="7" t="str">
        <f t="shared" si="3"/>
        <v>0</v>
      </c>
      <c r="G168" s="19" t="str">
        <f t="shared" si="4"/>
        <v>0</v>
      </c>
      <c r="H168" s="6">
        <v>1759047.33</v>
      </c>
      <c r="I168" s="20"/>
    </row>
    <row r="169">
      <c r="A169" s="1" t="s">
        <v>31</v>
      </c>
      <c r="B169" s="6" t="s">
        <v>218</v>
      </c>
      <c r="C169" s="6" t="s">
        <v>63</v>
      </c>
      <c r="D169" s="7" t="str">
        <f t="shared" si="1"/>
        <v>0</v>
      </c>
      <c r="E169" s="7" t="str">
        <f t="shared" si="2"/>
        <v>0</v>
      </c>
      <c r="F169" s="7" t="str">
        <f t="shared" si="3"/>
        <v>0</v>
      </c>
      <c r="G169" s="19" t="str">
        <f t="shared" si="4"/>
        <v>0</v>
      </c>
      <c r="H169" s="6">
        <v>329077.44</v>
      </c>
      <c r="I169" s="20"/>
    </row>
    <row r="170">
      <c r="A170" s="1" t="s">
        <v>31</v>
      </c>
      <c r="B170" s="6" t="s">
        <v>219</v>
      </c>
      <c r="C170" s="6" t="s">
        <v>63</v>
      </c>
      <c r="D170" s="7" t="str">
        <f t="shared" si="1"/>
        <v>0</v>
      </c>
      <c r="E170" s="7" t="str">
        <f t="shared" si="2"/>
        <v>0</v>
      </c>
      <c r="F170" s="7" t="str">
        <f t="shared" si="3"/>
        <v>0</v>
      </c>
      <c r="G170" s="19" t="str">
        <f t="shared" si="4"/>
        <v>0</v>
      </c>
      <c r="H170" s="6">
        <v>600951.72</v>
      </c>
      <c r="I170" s="20"/>
    </row>
    <row r="171">
      <c r="A171" s="1" t="s">
        <v>31</v>
      </c>
      <c r="B171" s="6" t="s">
        <v>220</v>
      </c>
      <c r="C171" s="6" t="s">
        <v>63</v>
      </c>
      <c r="D171" s="7" t="str">
        <f t="shared" si="1"/>
        <v>0</v>
      </c>
      <c r="E171" s="7" t="str">
        <f t="shared" si="2"/>
        <v>0</v>
      </c>
      <c r="F171" s="7" t="str">
        <f t="shared" si="3"/>
        <v>0</v>
      </c>
      <c r="G171" s="19" t="str">
        <f t="shared" si="4"/>
        <v>0</v>
      </c>
      <c r="H171" s="6">
        <v>447319.79</v>
      </c>
      <c r="I171" s="20"/>
    </row>
    <row r="172">
      <c r="A172" s="1" t="s">
        <v>31</v>
      </c>
      <c r="B172" s="6" t="s">
        <v>221</v>
      </c>
      <c r="C172" s="6" t="s">
        <v>63</v>
      </c>
      <c r="D172" s="7" t="str">
        <f t="shared" si="1"/>
        <v>0</v>
      </c>
      <c r="E172" s="7" t="str">
        <f t="shared" si="2"/>
        <v>0</v>
      </c>
      <c r="F172" s="7" t="str">
        <f t="shared" si="3"/>
        <v>0</v>
      </c>
      <c r="G172" s="19" t="str">
        <f t="shared" si="4"/>
        <v>0</v>
      </c>
      <c r="H172" s="6">
        <v>2453670.1</v>
      </c>
      <c r="I172" s="20"/>
    </row>
    <row r="173">
      <c r="A173" s="1" t="s">
        <v>31</v>
      </c>
      <c r="B173" s="6" t="s">
        <v>222</v>
      </c>
      <c r="C173" s="6" t="s">
        <v>63</v>
      </c>
      <c r="D173" s="7" t="str">
        <f t="shared" si="1"/>
        <v>0</v>
      </c>
      <c r="E173" s="7" t="str">
        <f t="shared" si="2"/>
        <v>0</v>
      </c>
      <c r="F173" s="7" t="str">
        <f t="shared" si="3"/>
        <v>0</v>
      </c>
      <c r="G173" s="19" t="str">
        <f t="shared" si="4"/>
        <v>0</v>
      </c>
      <c r="H173" s="6">
        <v>862859.74</v>
      </c>
      <c r="I173" s="20"/>
    </row>
    <row r="174">
      <c r="A174" s="1" t="s">
        <v>31</v>
      </c>
      <c r="B174" s="6" t="s">
        <v>223</v>
      </c>
      <c r="C174" s="6" t="s">
        <v>63</v>
      </c>
      <c r="D174" s="7" t="str">
        <f t="shared" si="1"/>
        <v>0</v>
      </c>
      <c r="E174" s="7" t="str">
        <f t="shared" si="2"/>
        <v>0</v>
      </c>
      <c r="F174" s="7" t="str">
        <f t="shared" si="3"/>
        <v>0</v>
      </c>
      <c r="G174" s="19" t="str">
        <f t="shared" si="4"/>
        <v>0</v>
      </c>
      <c r="H174" s="6">
        <v>559250.44</v>
      </c>
      <c r="I174" s="20"/>
    </row>
    <row r="175">
      <c r="A175" s="1" t="s">
        <v>31</v>
      </c>
      <c r="B175" s="6" t="s">
        <v>224</v>
      </c>
      <c r="C175" s="6" t="s">
        <v>63</v>
      </c>
      <c r="D175" s="7" t="str">
        <f t="shared" si="1"/>
        <v>0</v>
      </c>
      <c r="E175" s="7" t="str">
        <f t="shared" si="2"/>
        <v>0</v>
      </c>
      <c r="F175" s="7" t="str">
        <f t="shared" si="3"/>
        <v>0</v>
      </c>
      <c r="G175" s="19" t="str">
        <f t="shared" si="4"/>
        <v>0</v>
      </c>
      <c r="H175" s="6">
        <v>272265.89</v>
      </c>
      <c r="I175" s="20"/>
    </row>
    <row r="176">
      <c r="A176" s="1" t="s">
        <v>31</v>
      </c>
      <c r="B176" s="6" t="s">
        <v>225</v>
      </c>
      <c r="C176" s="6" t="s">
        <v>63</v>
      </c>
      <c r="D176" s="7" t="str">
        <f t="shared" si="1"/>
        <v>0</v>
      </c>
      <c r="E176" s="7" t="str">
        <f t="shared" si="2"/>
        <v>0</v>
      </c>
      <c r="F176" s="7" t="str">
        <f t="shared" si="3"/>
        <v>0</v>
      </c>
      <c r="G176" s="19" t="str">
        <f t="shared" si="4"/>
        <v>0</v>
      </c>
      <c r="H176" s="6">
        <v>1431707.96</v>
      </c>
      <c r="I176" s="20"/>
    </row>
    <row r="177">
      <c r="A177" s="1" t="s">
        <v>31</v>
      </c>
      <c r="B177" s="6" t="s">
        <v>226</v>
      </c>
      <c r="C177" s="6" t="s">
        <v>63</v>
      </c>
      <c r="D177" s="7" t="str">
        <f t="shared" si="1"/>
        <v>0</v>
      </c>
      <c r="E177" s="7" t="str">
        <f t="shared" si="2"/>
        <v>0</v>
      </c>
      <c r="F177" s="7" t="str">
        <f t="shared" si="3"/>
        <v>0</v>
      </c>
      <c r="G177" s="19" t="str">
        <f t="shared" si="4"/>
        <v>0</v>
      </c>
      <c r="H177" s="6">
        <v>260930.22</v>
      </c>
      <c r="I177" s="20"/>
    </row>
    <row r="178">
      <c r="A178" s="1" t="s">
        <v>31</v>
      </c>
      <c r="B178" s="6" t="s">
        <v>227</v>
      </c>
      <c r="C178" s="6" t="s">
        <v>63</v>
      </c>
      <c r="D178" s="7" t="str">
        <f t="shared" si="1"/>
        <v>0</v>
      </c>
      <c r="E178" s="7" t="str">
        <f t="shared" si="2"/>
        <v>0</v>
      </c>
      <c r="F178" s="7" t="str">
        <f t="shared" si="3"/>
        <v>0</v>
      </c>
      <c r="G178" s="19" t="str">
        <f t="shared" si="4"/>
        <v>0</v>
      </c>
      <c r="H178" s="6">
        <v>159505.56</v>
      </c>
      <c r="I178" s="20"/>
    </row>
    <row r="179">
      <c r="A179" s="1" t="s">
        <v>31</v>
      </c>
      <c r="B179" s="6" t="s">
        <v>228</v>
      </c>
      <c r="C179" s="6" t="s">
        <v>63</v>
      </c>
      <c r="D179" s="7" t="str">
        <f t="shared" si="1"/>
        <v>0</v>
      </c>
      <c r="E179" s="7" t="str">
        <f t="shared" si="2"/>
        <v>0</v>
      </c>
      <c r="F179" s="7" t="str">
        <f t="shared" si="3"/>
        <v>0</v>
      </c>
      <c r="G179" s="19" t="str">
        <f t="shared" si="4"/>
        <v>0</v>
      </c>
      <c r="H179" s="6">
        <v>229230.79</v>
      </c>
      <c r="I179" s="20"/>
    </row>
    <row r="180">
      <c r="A180" s="1" t="s">
        <v>31</v>
      </c>
      <c r="B180" s="6" t="s">
        <v>229</v>
      </c>
      <c r="C180" s="6" t="s">
        <v>63</v>
      </c>
      <c r="D180" s="7" t="str">
        <f t="shared" si="1"/>
        <v>0</v>
      </c>
      <c r="E180" s="7" t="str">
        <f t="shared" si="2"/>
        <v>0</v>
      </c>
      <c r="F180" s="7" t="str">
        <f t="shared" si="3"/>
        <v>0</v>
      </c>
      <c r="G180" s="19" t="str">
        <f t="shared" si="4"/>
        <v>0</v>
      </c>
      <c r="H180" s="6">
        <v>247108.48</v>
      </c>
      <c r="I180" s="20"/>
    </row>
    <row r="181">
      <c r="A181" s="1" t="s">
        <v>31</v>
      </c>
      <c r="B181" s="6" t="s">
        <v>230</v>
      </c>
      <c r="C181" s="6" t="s">
        <v>63</v>
      </c>
      <c r="D181" s="7" t="str">
        <f t="shared" si="1"/>
        <v>0</v>
      </c>
      <c r="E181" s="7" t="str">
        <f t="shared" si="2"/>
        <v>0</v>
      </c>
      <c r="F181" s="7" t="str">
        <f t="shared" si="3"/>
        <v>0</v>
      </c>
      <c r="G181" s="19" t="str">
        <f t="shared" si="4"/>
        <v>0</v>
      </c>
      <c r="H181" s="6">
        <v>2180852.52</v>
      </c>
      <c r="I181" s="20"/>
    </row>
    <row r="182">
      <c r="A182" s="1" t="s">
        <v>31</v>
      </c>
      <c r="B182" s="6" t="s">
        <v>231</v>
      </c>
      <c r="C182" s="6" t="s">
        <v>63</v>
      </c>
      <c r="D182" s="7" t="str">
        <f t="shared" si="1"/>
        <v>0</v>
      </c>
      <c r="E182" s="7" t="str">
        <f t="shared" si="2"/>
        <v>0</v>
      </c>
      <c r="F182" s="7" t="str">
        <f t="shared" si="3"/>
        <v>0</v>
      </c>
      <c r="G182" s="19" t="str">
        <f t="shared" si="4"/>
        <v>0</v>
      </c>
      <c r="H182" s="6">
        <v>842784.39</v>
      </c>
      <c r="I182" s="20"/>
    </row>
    <row r="183">
      <c r="A183" s="1" t="s">
        <v>31</v>
      </c>
      <c r="B183" s="6" t="s">
        <v>232</v>
      </c>
      <c r="C183" s="6" t="s">
        <v>63</v>
      </c>
      <c r="D183" s="7" t="str">
        <f t="shared" si="1"/>
        <v>0</v>
      </c>
      <c r="E183" s="7" t="str">
        <f t="shared" si="2"/>
        <v>0</v>
      </c>
      <c r="F183" s="7" t="str">
        <f t="shared" si="3"/>
        <v>0</v>
      </c>
      <c r="G183" s="19" t="str">
        <f t="shared" si="4"/>
        <v>0</v>
      </c>
      <c r="H183" s="6">
        <v>172340.69</v>
      </c>
      <c r="I183" s="20"/>
    </row>
    <row r="184">
      <c r="A184" s="1" t="s">
        <v>31</v>
      </c>
      <c r="B184" s="6" t="s">
        <v>233</v>
      </c>
      <c r="C184" s="6" t="s">
        <v>63</v>
      </c>
      <c r="D184" s="7" t="str">
        <f t="shared" si="1"/>
        <v>0</v>
      </c>
      <c r="E184" s="7" t="str">
        <f t="shared" si="2"/>
        <v>0</v>
      </c>
      <c r="F184" s="7" t="str">
        <f t="shared" si="3"/>
        <v>0</v>
      </c>
      <c r="G184" s="19" t="str">
        <f t="shared" si="4"/>
        <v>0</v>
      </c>
      <c r="H184" s="6">
        <v>102666.36</v>
      </c>
      <c r="I184" s="20"/>
    </row>
    <row r="185">
      <c r="A185" s="1" t="s">
        <v>31</v>
      </c>
      <c r="B185" s="6" t="s">
        <v>234</v>
      </c>
      <c r="C185" s="6" t="s">
        <v>63</v>
      </c>
      <c r="D185" s="7" t="str">
        <f t="shared" si="1"/>
        <v>0</v>
      </c>
      <c r="E185" s="7" t="str">
        <f t="shared" si="2"/>
        <v>0</v>
      </c>
      <c r="F185" s="7" t="str">
        <f t="shared" si="3"/>
        <v>0</v>
      </c>
      <c r="G185" s="19" t="str">
        <f t="shared" si="4"/>
        <v>0</v>
      </c>
      <c r="H185" s="6">
        <v>3674069.78</v>
      </c>
      <c r="I185" s="20"/>
    </row>
    <row r="186">
      <c r="A186" s="1" t="s">
        <v>31</v>
      </c>
      <c r="B186" s="6" t="s">
        <v>235</v>
      </c>
      <c r="C186" s="6" t="s">
        <v>63</v>
      </c>
      <c r="D186" s="7" t="str">
        <f t="shared" si="1"/>
        <v>0</v>
      </c>
      <c r="E186" s="7" t="str">
        <f t="shared" si="2"/>
        <v>0</v>
      </c>
      <c r="F186" s="7" t="str">
        <f t="shared" si="3"/>
        <v>0</v>
      </c>
      <c r="G186" s="19" t="str">
        <f t="shared" si="4"/>
        <v>0</v>
      </c>
      <c r="H186" s="6">
        <v>6004830.98</v>
      </c>
      <c r="I186" s="20"/>
    </row>
    <row r="187">
      <c r="A187" s="1" t="s">
        <v>31</v>
      </c>
      <c r="B187" s="6" t="s">
        <v>236</v>
      </c>
      <c r="C187" s="6" t="s">
        <v>63</v>
      </c>
      <c r="D187" s="7" t="str">
        <f t="shared" si="1"/>
        <v>0</v>
      </c>
      <c r="E187" s="7" t="str">
        <f t="shared" si="2"/>
        <v>0</v>
      </c>
      <c r="F187" s="7" t="str">
        <f t="shared" si="3"/>
        <v>0</v>
      </c>
      <c r="G187" s="19" t="str">
        <f t="shared" si="4"/>
        <v>0</v>
      </c>
      <c r="H187" s="6">
        <v>373928.54</v>
      </c>
      <c r="I187" s="20"/>
    </row>
    <row r="188">
      <c r="A188" s="1" t="s">
        <v>31</v>
      </c>
      <c r="B188" s="6" t="s">
        <v>237</v>
      </c>
      <c r="C188" s="6" t="s">
        <v>63</v>
      </c>
      <c r="D188" s="7" t="str">
        <f t="shared" si="1"/>
        <v>0</v>
      </c>
      <c r="E188" s="7" t="str">
        <f t="shared" si="2"/>
        <v>0</v>
      </c>
      <c r="F188" s="7" t="str">
        <f t="shared" si="3"/>
        <v>0</v>
      </c>
      <c r="G188" s="19" t="str">
        <f t="shared" si="4"/>
        <v>0</v>
      </c>
      <c r="H188" s="6">
        <v>3056762.5</v>
      </c>
      <c r="I188" s="20"/>
    </row>
    <row r="189">
      <c r="A189" s="1" t="s">
        <v>31</v>
      </c>
      <c r="B189" s="6" t="s">
        <v>238</v>
      </c>
      <c r="C189" s="6" t="s">
        <v>63</v>
      </c>
      <c r="D189" s="7" t="str">
        <f t="shared" si="1"/>
        <v>0</v>
      </c>
      <c r="E189" s="7" t="str">
        <f t="shared" si="2"/>
        <v>0</v>
      </c>
      <c r="F189" s="7" t="str">
        <f t="shared" si="3"/>
        <v>0</v>
      </c>
      <c r="G189" s="19" t="str">
        <f t="shared" si="4"/>
        <v>0</v>
      </c>
      <c r="H189" s="6">
        <v>172061.63</v>
      </c>
      <c r="I189" s="20"/>
    </row>
    <row r="190">
      <c r="A190" s="1" t="s">
        <v>31</v>
      </c>
      <c r="B190" s="6" t="s">
        <v>239</v>
      </c>
      <c r="C190" s="6" t="s">
        <v>63</v>
      </c>
      <c r="D190" s="7" t="str">
        <f t="shared" si="1"/>
        <v>0</v>
      </c>
      <c r="E190" s="7" t="str">
        <f t="shared" si="2"/>
        <v>0</v>
      </c>
      <c r="F190" s="7" t="str">
        <f t="shared" si="3"/>
        <v>0</v>
      </c>
      <c r="G190" s="19" t="str">
        <f t="shared" si="4"/>
        <v>0</v>
      </c>
      <c r="H190" s="6">
        <v>428888.47</v>
      </c>
      <c r="I190" s="20"/>
    </row>
    <row r="191">
      <c r="A191" s="1" t="s">
        <v>31</v>
      </c>
      <c r="B191" s="6" t="s">
        <v>240</v>
      </c>
      <c r="C191" s="6" t="s">
        <v>63</v>
      </c>
      <c r="D191" s="7" t="str">
        <f t="shared" si="1"/>
        <v>0</v>
      </c>
      <c r="E191" s="7" t="str">
        <f t="shared" si="2"/>
        <v>0</v>
      </c>
      <c r="F191" s="7" t="str">
        <f t="shared" si="3"/>
        <v>0</v>
      </c>
      <c r="G191" s="19" t="str">
        <f t="shared" si="4"/>
        <v>0</v>
      </c>
      <c r="H191" s="6">
        <v>342321.28</v>
      </c>
      <c r="I191" s="20"/>
    </row>
    <row r="192">
      <c r="A192" s="1" t="s">
        <v>31</v>
      </c>
      <c r="B192" s="6" t="s">
        <v>241</v>
      </c>
      <c r="C192" s="6" t="s">
        <v>63</v>
      </c>
      <c r="D192" s="7" t="str">
        <f t="shared" si="1"/>
        <v>0</v>
      </c>
      <c r="E192" s="7" t="str">
        <f t="shared" si="2"/>
        <v>0</v>
      </c>
      <c r="F192" s="7" t="str">
        <f t="shared" si="3"/>
        <v>0</v>
      </c>
      <c r="G192" s="19" t="str">
        <f t="shared" si="4"/>
        <v>0</v>
      </c>
      <c r="H192" s="6">
        <v>257210.88</v>
      </c>
      <c r="I192" s="20"/>
    </row>
    <row r="193">
      <c r="A193" s="1" t="s">
        <v>31</v>
      </c>
      <c r="B193" s="6" t="s">
        <v>242</v>
      </c>
      <c r="C193" s="6" t="s">
        <v>63</v>
      </c>
      <c r="D193" s="7" t="str">
        <f t="shared" si="1"/>
        <v>0</v>
      </c>
      <c r="E193" s="7" t="str">
        <f t="shared" si="2"/>
        <v>0</v>
      </c>
      <c r="F193" s="7" t="str">
        <f t="shared" si="3"/>
        <v>0</v>
      </c>
      <c r="G193" s="19" t="str">
        <f t="shared" si="4"/>
        <v>0</v>
      </c>
      <c r="H193" s="6">
        <v>117154.77</v>
      </c>
      <c r="I193" s="20"/>
    </row>
    <row r="194">
      <c r="A194" s="1" t="s">
        <v>31</v>
      </c>
      <c r="B194" s="6" t="s">
        <v>243</v>
      </c>
      <c r="C194" s="6" t="s">
        <v>63</v>
      </c>
      <c r="D194" s="7" t="str">
        <f t="shared" si="1"/>
        <v>0</v>
      </c>
      <c r="E194" s="7" t="str">
        <f t="shared" si="2"/>
        <v>0</v>
      </c>
      <c r="F194" s="7" t="str">
        <f t="shared" si="3"/>
        <v>0</v>
      </c>
      <c r="G194" s="19" t="str">
        <f t="shared" si="4"/>
        <v>0</v>
      </c>
      <c r="H194" s="6">
        <v>134129.08</v>
      </c>
      <c r="I194" s="20"/>
    </row>
    <row r="195">
      <c r="A195" s="1" t="s">
        <v>31</v>
      </c>
      <c r="B195" s="6" t="s">
        <v>244</v>
      </c>
      <c r="C195" s="6" t="s">
        <v>63</v>
      </c>
      <c r="D195" s="7" t="str">
        <f t="shared" si="1"/>
        <v>0</v>
      </c>
      <c r="E195" s="7" t="str">
        <f t="shared" si="2"/>
        <v>0</v>
      </c>
      <c r="F195" s="7" t="str">
        <f t="shared" si="3"/>
        <v>0</v>
      </c>
      <c r="G195" s="19" t="str">
        <f t="shared" si="4"/>
        <v>0</v>
      </c>
      <c r="H195" s="6">
        <v>1028184.93</v>
      </c>
      <c r="I195" s="20"/>
    </row>
    <row r="196">
      <c r="A196" s="1" t="s">
        <v>31</v>
      </c>
      <c r="B196" s="6" t="s">
        <v>245</v>
      </c>
      <c r="C196" s="6" t="s">
        <v>63</v>
      </c>
      <c r="D196" s="7" t="str">
        <f t="shared" si="1"/>
        <v>0</v>
      </c>
      <c r="E196" s="7" t="str">
        <f t="shared" si="2"/>
        <v>0</v>
      </c>
      <c r="F196" s="7" t="str">
        <f t="shared" si="3"/>
        <v>0</v>
      </c>
      <c r="G196" s="19" t="str">
        <f t="shared" si="4"/>
        <v>0</v>
      </c>
      <c r="H196" s="6">
        <v>1964616.64</v>
      </c>
      <c r="I196" s="20"/>
    </row>
    <row r="197">
      <c r="A197" s="1" t="s">
        <v>31</v>
      </c>
      <c r="B197" s="6" t="s">
        <v>246</v>
      </c>
      <c r="C197" s="6" t="s">
        <v>63</v>
      </c>
      <c r="D197" s="7" t="str">
        <f t="shared" si="1"/>
        <v>0</v>
      </c>
      <c r="E197" s="7" t="str">
        <f t="shared" si="2"/>
        <v>0</v>
      </c>
      <c r="F197" s="7" t="str">
        <f t="shared" si="3"/>
        <v>0</v>
      </c>
      <c r="G197" s="19" t="str">
        <f t="shared" si="4"/>
        <v>0</v>
      </c>
      <c r="H197" s="6">
        <v>243063.08</v>
      </c>
      <c r="I197" s="20"/>
    </row>
    <row r="198">
      <c r="A198" s="1" t="s">
        <v>31</v>
      </c>
      <c r="B198" s="6" t="s">
        <v>247</v>
      </c>
      <c r="C198" s="6" t="s">
        <v>63</v>
      </c>
      <c r="D198" s="7" t="str">
        <f t="shared" si="1"/>
        <v>0</v>
      </c>
      <c r="E198" s="7" t="str">
        <f t="shared" si="2"/>
        <v>0</v>
      </c>
      <c r="F198" s="7" t="str">
        <f t="shared" si="3"/>
        <v>0</v>
      </c>
      <c r="G198" s="19" t="str">
        <f t="shared" si="4"/>
        <v>0</v>
      </c>
      <c r="H198" s="6">
        <v>2096887.2</v>
      </c>
      <c r="I198" s="20"/>
    </row>
    <row r="199">
      <c r="A199" s="1" t="s">
        <v>31</v>
      </c>
      <c r="B199" s="6" t="s">
        <v>247</v>
      </c>
      <c r="C199" s="6" t="s">
        <v>63</v>
      </c>
      <c r="D199" s="7" t="str">
        <f t="shared" si="1"/>
        <v>0</v>
      </c>
      <c r="E199" s="7" t="str">
        <f t="shared" si="2"/>
        <v>0</v>
      </c>
      <c r="F199" s="7" t="str">
        <f t="shared" si="3"/>
        <v>0</v>
      </c>
      <c r="G199" s="19" t="str">
        <f t="shared" si="4"/>
        <v>0</v>
      </c>
      <c r="H199" s="6">
        <v>225891.94</v>
      </c>
      <c r="I199" s="20"/>
    </row>
    <row r="200">
      <c r="A200" s="1" t="s">
        <v>31</v>
      </c>
      <c r="B200" s="6" t="s">
        <v>248</v>
      </c>
      <c r="C200" s="6" t="s">
        <v>63</v>
      </c>
      <c r="D200" s="7" t="str">
        <f t="shared" si="1"/>
        <v>0</v>
      </c>
      <c r="E200" s="7" t="str">
        <f t="shared" si="2"/>
        <v>0</v>
      </c>
      <c r="F200" s="7" t="str">
        <f t="shared" si="3"/>
        <v>0</v>
      </c>
      <c r="G200" s="19" t="str">
        <f t="shared" si="4"/>
        <v>0</v>
      </c>
      <c r="H200" s="6">
        <v>163740.76</v>
      </c>
      <c r="I200" s="20"/>
    </row>
    <row r="201">
      <c r="A201" s="1" t="s">
        <v>31</v>
      </c>
      <c r="B201" s="6" t="s">
        <v>249</v>
      </c>
      <c r="C201" s="6" t="s">
        <v>63</v>
      </c>
      <c r="D201" s="7" t="str">
        <f t="shared" si="1"/>
        <v>0</v>
      </c>
      <c r="E201" s="7" t="str">
        <f t="shared" si="2"/>
        <v>0</v>
      </c>
      <c r="F201" s="7" t="str">
        <f t="shared" si="3"/>
        <v>0</v>
      </c>
      <c r="G201" s="19" t="str">
        <f t="shared" si="4"/>
        <v>0</v>
      </c>
      <c r="H201" s="6">
        <v>86981.37</v>
      </c>
      <c r="I201" s="20"/>
    </row>
    <row r="202">
      <c r="A202" s="1" t="s">
        <v>31</v>
      </c>
      <c r="B202" s="6" t="s">
        <v>250</v>
      </c>
      <c r="C202" s="6" t="s">
        <v>63</v>
      </c>
      <c r="D202" s="7" t="str">
        <f t="shared" si="1"/>
        <v>0</v>
      </c>
      <c r="E202" s="7" t="str">
        <f t="shared" si="2"/>
        <v>0</v>
      </c>
      <c r="F202" s="7" t="str">
        <f t="shared" si="3"/>
        <v>0</v>
      </c>
      <c r="G202" s="19" t="str">
        <f t="shared" si="4"/>
        <v>0</v>
      </c>
      <c r="H202" s="6">
        <v>3919081.03</v>
      </c>
      <c r="I202" s="20"/>
    </row>
    <row r="203">
      <c r="A203" s="1" t="s">
        <v>31</v>
      </c>
      <c r="B203" s="6" t="s">
        <v>251</v>
      </c>
      <c r="C203" s="6" t="s">
        <v>63</v>
      </c>
      <c r="D203" s="7" t="str">
        <f t="shared" si="1"/>
        <v>0</v>
      </c>
      <c r="E203" s="7" t="str">
        <f t="shared" si="2"/>
        <v>0</v>
      </c>
      <c r="F203" s="7" t="str">
        <f t="shared" si="3"/>
        <v>0</v>
      </c>
      <c r="G203" s="19" t="str">
        <f t="shared" si="4"/>
        <v>0</v>
      </c>
      <c r="H203" s="6">
        <v>497350.38</v>
      </c>
      <c r="I203" s="20"/>
    </row>
    <row r="204">
      <c r="A204" s="1" t="s">
        <v>31</v>
      </c>
      <c r="B204" s="6" t="s">
        <v>252</v>
      </c>
      <c r="C204" s="6" t="s">
        <v>63</v>
      </c>
      <c r="D204" s="7" t="str">
        <f t="shared" si="1"/>
        <v>0</v>
      </c>
      <c r="E204" s="7" t="str">
        <f t="shared" si="2"/>
        <v>0</v>
      </c>
      <c r="F204" s="7" t="str">
        <f t="shared" si="3"/>
        <v>0</v>
      </c>
      <c r="G204" s="19" t="str">
        <f t="shared" si="4"/>
        <v>0</v>
      </c>
      <c r="H204" s="6">
        <v>2819312.41</v>
      </c>
      <c r="I204" s="20"/>
    </row>
    <row r="205">
      <c r="A205" s="1" t="s">
        <v>31</v>
      </c>
      <c r="B205" s="6" t="s">
        <v>253</v>
      </c>
      <c r="C205" s="6" t="s">
        <v>63</v>
      </c>
      <c r="D205" s="7" t="str">
        <f t="shared" si="1"/>
        <v>0</v>
      </c>
      <c r="E205" s="7" t="str">
        <f t="shared" si="2"/>
        <v>0</v>
      </c>
      <c r="F205" s="7" t="str">
        <f t="shared" si="3"/>
        <v>0</v>
      </c>
      <c r="G205" s="19" t="str">
        <f t="shared" si="4"/>
        <v>0</v>
      </c>
      <c r="H205" s="6">
        <v>327409.49</v>
      </c>
      <c r="I205" s="20"/>
    </row>
    <row r="206">
      <c r="A206" s="1" t="s">
        <v>31</v>
      </c>
      <c r="B206" s="6" t="s">
        <v>254</v>
      </c>
      <c r="C206" s="6" t="s">
        <v>63</v>
      </c>
      <c r="D206" s="7" t="str">
        <f t="shared" si="1"/>
        <v>0</v>
      </c>
      <c r="E206" s="7" t="str">
        <f t="shared" si="2"/>
        <v>0</v>
      </c>
      <c r="F206" s="7" t="str">
        <f t="shared" si="3"/>
        <v>0</v>
      </c>
      <c r="G206" s="19" t="str">
        <f t="shared" si="4"/>
        <v>0</v>
      </c>
      <c r="H206" s="6">
        <v>1555099.81</v>
      </c>
      <c r="I206" s="20"/>
    </row>
    <row r="207">
      <c r="A207" s="1" t="s">
        <v>31</v>
      </c>
      <c r="B207" s="6" t="s">
        <v>255</v>
      </c>
      <c r="C207" s="6" t="s">
        <v>63</v>
      </c>
      <c r="D207" s="7" t="str">
        <f t="shared" si="1"/>
        <v>0</v>
      </c>
      <c r="E207" s="7" t="str">
        <f t="shared" si="2"/>
        <v>0</v>
      </c>
      <c r="F207" s="7" t="str">
        <f t="shared" si="3"/>
        <v>0</v>
      </c>
      <c r="G207" s="19" t="str">
        <f t="shared" si="4"/>
        <v>0</v>
      </c>
      <c r="H207" s="6">
        <v>2298747.25</v>
      </c>
      <c r="I207" s="20"/>
    </row>
    <row r="208">
      <c r="A208" s="1" t="s">
        <v>31</v>
      </c>
      <c r="B208" s="6" t="s">
        <v>256</v>
      </c>
      <c r="C208" s="6" t="s">
        <v>63</v>
      </c>
      <c r="D208" s="7" t="str">
        <f t="shared" si="1"/>
        <v>0</v>
      </c>
      <c r="E208" s="7" t="str">
        <f t="shared" si="2"/>
        <v>0</v>
      </c>
      <c r="F208" s="7" t="str">
        <f t="shared" si="3"/>
        <v>0</v>
      </c>
      <c r="G208" s="19" t="str">
        <f t="shared" si="4"/>
        <v>0</v>
      </c>
      <c r="H208" s="6">
        <v>2042143.82</v>
      </c>
      <c r="I208" s="20"/>
    </row>
    <row r="209">
      <c r="A209" s="1" t="s">
        <v>31</v>
      </c>
      <c r="B209" s="6" t="s">
        <v>257</v>
      </c>
      <c r="C209" s="6" t="s">
        <v>63</v>
      </c>
      <c r="D209" s="7" t="str">
        <f t="shared" si="1"/>
        <v>0</v>
      </c>
      <c r="E209" s="7" t="str">
        <f t="shared" si="2"/>
        <v>0</v>
      </c>
      <c r="F209" s="7" t="str">
        <f t="shared" si="3"/>
        <v>0</v>
      </c>
      <c r="G209" s="19" t="str">
        <f t="shared" si="4"/>
        <v>0</v>
      </c>
      <c r="H209" s="6">
        <v>60373.86</v>
      </c>
      <c r="I209" s="20"/>
    </row>
    <row r="210">
      <c r="A210" s="1" t="s">
        <v>31</v>
      </c>
      <c r="B210" s="6" t="s">
        <v>258</v>
      </c>
      <c r="C210" s="6" t="s">
        <v>63</v>
      </c>
      <c r="D210" s="7" t="str">
        <f t="shared" si="1"/>
        <v>0</v>
      </c>
      <c r="E210" s="7" t="str">
        <f t="shared" si="2"/>
        <v>0</v>
      </c>
      <c r="F210" s="7" t="str">
        <f t="shared" si="3"/>
        <v>0</v>
      </c>
      <c r="G210" s="19" t="str">
        <f t="shared" si="4"/>
        <v>0</v>
      </c>
      <c r="H210" s="6">
        <v>1708784.1</v>
      </c>
      <c r="I210" s="20"/>
    </row>
    <row r="211">
      <c r="A211" s="1" t="s">
        <v>31</v>
      </c>
      <c r="B211" s="6" t="s">
        <v>259</v>
      </c>
      <c r="C211" s="6" t="s">
        <v>63</v>
      </c>
      <c r="D211" s="7" t="str">
        <f t="shared" si="1"/>
        <v>0</v>
      </c>
      <c r="E211" s="7" t="str">
        <f t="shared" si="2"/>
        <v>0</v>
      </c>
      <c r="F211" s="7" t="str">
        <f t="shared" si="3"/>
        <v>0</v>
      </c>
      <c r="G211" s="19" t="str">
        <f t="shared" si="4"/>
        <v>0</v>
      </c>
      <c r="H211" s="6">
        <v>529549.42</v>
      </c>
      <c r="I211" s="20"/>
    </row>
    <row r="212">
      <c r="A212" s="1" t="s">
        <v>31</v>
      </c>
      <c r="B212" s="6" t="s">
        <v>260</v>
      </c>
      <c r="C212" s="6" t="s">
        <v>63</v>
      </c>
      <c r="D212" s="7" t="str">
        <f t="shared" si="1"/>
        <v>0</v>
      </c>
      <c r="E212" s="7" t="str">
        <f t="shared" si="2"/>
        <v>0</v>
      </c>
      <c r="F212" s="7" t="str">
        <f t="shared" si="3"/>
        <v>0</v>
      </c>
      <c r="G212" s="19" t="str">
        <f t="shared" si="4"/>
        <v>0</v>
      </c>
      <c r="H212" s="6">
        <v>3332632.66</v>
      </c>
      <c r="I212" s="20"/>
    </row>
    <row r="213">
      <c r="A213" s="1" t="s">
        <v>31</v>
      </c>
      <c r="B213" s="6" t="s">
        <v>261</v>
      </c>
      <c r="C213" s="6" t="s">
        <v>63</v>
      </c>
      <c r="D213" s="7" t="str">
        <f t="shared" si="1"/>
        <v>0</v>
      </c>
      <c r="E213" s="7" t="str">
        <f t="shared" si="2"/>
        <v>0</v>
      </c>
      <c r="F213" s="7" t="str">
        <f t="shared" si="3"/>
        <v>0</v>
      </c>
      <c r="G213" s="19" t="str">
        <f t="shared" si="4"/>
        <v>0</v>
      </c>
      <c r="H213" s="6">
        <v>150892.56</v>
      </c>
      <c r="I213" s="20"/>
    </row>
    <row r="214">
      <c r="A214" s="1" t="s">
        <v>31</v>
      </c>
      <c r="B214" s="6" t="s">
        <v>262</v>
      </c>
      <c r="C214" s="6" t="s">
        <v>63</v>
      </c>
      <c r="D214" s="7" t="str">
        <f t="shared" si="1"/>
        <v>0</v>
      </c>
      <c r="E214" s="7" t="str">
        <f t="shared" si="2"/>
        <v>0</v>
      </c>
      <c r="F214" s="7" t="str">
        <f t="shared" si="3"/>
        <v>0</v>
      </c>
      <c r="G214" s="19" t="str">
        <f t="shared" si="4"/>
        <v>0</v>
      </c>
      <c r="H214" s="6">
        <v>2396124.67</v>
      </c>
      <c r="I214" s="20"/>
    </row>
    <row r="215">
      <c r="A215" s="1" t="s">
        <v>31</v>
      </c>
      <c r="B215" s="6" t="s">
        <v>263</v>
      </c>
      <c r="C215" s="6" t="s">
        <v>63</v>
      </c>
      <c r="D215" s="7" t="str">
        <f t="shared" si="1"/>
        <v>0</v>
      </c>
      <c r="E215" s="7" t="str">
        <f t="shared" si="2"/>
        <v>0</v>
      </c>
      <c r="F215" s="7" t="str">
        <f t="shared" si="3"/>
        <v>0</v>
      </c>
      <c r="G215" s="19" t="str">
        <f t="shared" si="4"/>
        <v>0</v>
      </c>
      <c r="H215" s="6">
        <v>3021761.54</v>
      </c>
      <c r="I215" s="20"/>
    </row>
    <row r="216">
      <c r="A216" s="1" t="s">
        <v>31</v>
      </c>
      <c r="B216" s="6" t="s">
        <v>264</v>
      </c>
      <c r="C216" s="6" t="s">
        <v>63</v>
      </c>
      <c r="D216" s="7" t="str">
        <f t="shared" si="1"/>
        <v>0</v>
      </c>
      <c r="E216" s="7" t="str">
        <f t="shared" si="2"/>
        <v>0</v>
      </c>
      <c r="F216" s="7" t="str">
        <f t="shared" si="3"/>
        <v>0</v>
      </c>
      <c r="G216" s="19" t="str">
        <f t="shared" si="4"/>
        <v>0</v>
      </c>
      <c r="H216" s="6">
        <v>128681.42</v>
      </c>
      <c r="I216" s="20"/>
    </row>
    <row r="217">
      <c r="A217" s="1" t="s">
        <v>31</v>
      </c>
      <c r="B217" s="6" t="s">
        <v>265</v>
      </c>
      <c r="C217" s="6" t="s">
        <v>63</v>
      </c>
      <c r="D217" s="7" t="str">
        <f t="shared" si="1"/>
        <v>0</v>
      </c>
      <c r="E217" s="7" t="str">
        <f t="shared" si="2"/>
        <v>0</v>
      </c>
      <c r="F217" s="7" t="str">
        <f t="shared" si="3"/>
        <v>0</v>
      </c>
      <c r="G217" s="19" t="str">
        <f t="shared" si="4"/>
        <v>0</v>
      </c>
      <c r="H217" s="6">
        <v>400300.23</v>
      </c>
      <c r="I217" s="20"/>
    </row>
    <row r="218">
      <c r="A218" s="1" t="s">
        <v>31</v>
      </c>
      <c r="B218" s="6" t="s">
        <v>266</v>
      </c>
      <c r="C218" s="6" t="s">
        <v>63</v>
      </c>
      <c r="D218" s="7" t="str">
        <f t="shared" si="1"/>
        <v>0</v>
      </c>
      <c r="E218" s="7" t="str">
        <f t="shared" si="2"/>
        <v>0</v>
      </c>
      <c r="F218" s="7" t="str">
        <f t="shared" si="3"/>
        <v>0</v>
      </c>
      <c r="G218" s="19" t="str">
        <f t="shared" si="4"/>
        <v>0</v>
      </c>
      <c r="H218" s="6">
        <v>139295.39</v>
      </c>
      <c r="I218" s="20"/>
    </row>
    <row r="219">
      <c r="A219" s="1" t="s">
        <v>31</v>
      </c>
      <c r="B219" s="6" t="s">
        <v>267</v>
      </c>
      <c r="C219" s="6" t="s">
        <v>63</v>
      </c>
      <c r="D219" s="7" t="str">
        <f t="shared" si="1"/>
        <v>0</v>
      </c>
      <c r="E219" s="7" t="str">
        <f t="shared" si="2"/>
        <v>0</v>
      </c>
      <c r="F219" s="7" t="str">
        <f t="shared" si="3"/>
        <v>0</v>
      </c>
      <c r="G219" s="19" t="str">
        <f t="shared" si="4"/>
        <v>0</v>
      </c>
      <c r="H219" s="6">
        <v>4011538.92</v>
      </c>
      <c r="I219" s="20"/>
    </row>
    <row r="220">
      <c r="A220" s="1" t="s">
        <v>31</v>
      </c>
      <c r="B220" s="6" t="s">
        <v>268</v>
      </c>
      <c r="C220" s="6" t="s">
        <v>63</v>
      </c>
      <c r="D220" s="7" t="str">
        <f t="shared" si="1"/>
        <v>0</v>
      </c>
      <c r="E220" s="7" t="str">
        <f t="shared" si="2"/>
        <v>0</v>
      </c>
      <c r="F220" s="7" t="str">
        <f t="shared" si="3"/>
        <v>0</v>
      </c>
      <c r="G220" s="19" t="str">
        <f t="shared" si="4"/>
        <v>0</v>
      </c>
      <c r="H220" s="6">
        <v>1864845.06</v>
      </c>
      <c r="I220" s="20"/>
    </row>
    <row r="221">
      <c r="A221" s="1" t="s">
        <v>31</v>
      </c>
      <c r="B221" s="6" t="s">
        <v>269</v>
      </c>
      <c r="C221" s="6" t="s">
        <v>63</v>
      </c>
      <c r="D221" s="7" t="str">
        <f t="shared" si="1"/>
        <v>0</v>
      </c>
      <c r="E221" s="7" t="str">
        <f t="shared" si="2"/>
        <v>0</v>
      </c>
      <c r="F221" s="7" t="str">
        <f t="shared" si="3"/>
        <v>0</v>
      </c>
      <c r="G221" s="19" t="str">
        <f t="shared" si="4"/>
        <v>0</v>
      </c>
      <c r="H221" s="6">
        <v>297519.65</v>
      </c>
      <c r="I221" s="20"/>
    </row>
    <row r="222">
      <c r="A222" s="1" t="s">
        <v>31</v>
      </c>
      <c r="B222" s="6" t="s">
        <v>270</v>
      </c>
      <c r="C222" s="6" t="s">
        <v>63</v>
      </c>
      <c r="D222" s="7" t="str">
        <f t="shared" si="1"/>
        <v>0</v>
      </c>
      <c r="E222" s="7" t="str">
        <f t="shared" si="2"/>
        <v>0</v>
      </c>
      <c r="F222" s="7" t="str">
        <f t="shared" si="3"/>
        <v>0</v>
      </c>
      <c r="G222" s="19" t="str">
        <f t="shared" si="4"/>
        <v>0</v>
      </c>
      <c r="H222" s="6">
        <v>56990.32</v>
      </c>
      <c r="I222" s="20"/>
    </row>
    <row r="223">
      <c r="A223" s="1" t="s">
        <v>31</v>
      </c>
      <c r="B223" s="6" t="s">
        <v>271</v>
      </c>
      <c r="C223" s="6" t="s">
        <v>63</v>
      </c>
      <c r="D223" s="7" t="str">
        <f t="shared" si="1"/>
        <v>0</v>
      </c>
      <c r="E223" s="7" t="str">
        <f t="shared" si="2"/>
        <v>0</v>
      </c>
      <c r="F223" s="7" t="str">
        <f t="shared" si="3"/>
        <v>0</v>
      </c>
      <c r="G223" s="19" t="str">
        <f t="shared" si="4"/>
        <v>0</v>
      </c>
      <c r="H223" s="6">
        <v>2140607.41</v>
      </c>
      <c r="I223" s="20"/>
    </row>
    <row r="224">
      <c r="A224" s="1" t="s">
        <v>31</v>
      </c>
      <c r="B224" s="6" t="s">
        <v>271</v>
      </c>
      <c r="C224" s="6" t="s">
        <v>63</v>
      </c>
      <c r="D224" s="7" t="str">
        <f t="shared" si="1"/>
        <v>0</v>
      </c>
      <c r="E224" s="7" t="str">
        <f t="shared" si="2"/>
        <v>0</v>
      </c>
      <c r="F224" s="7" t="str">
        <f t="shared" si="3"/>
        <v>0</v>
      </c>
      <c r="G224" s="19" t="str">
        <f t="shared" si="4"/>
        <v>0</v>
      </c>
      <c r="H224" s="6">
        <v>54887.37</v>
      </c>
      <c r="I224" s="20"/>
    </row>
    <row r="225">
      <c r="A225" s="1" t="s">
        <v>31</v>
      </c>
      <c r="B225" s="6" t="s">
        <v>272</v>
      </c>
      <c r="C225" s="6" t="s">
        <v>63</v>
      </c>
      <c r="D225" s="7" t="str">
        <f t="shared" si="1"/>
        <v>0</v>
      </c>
      <c r="E225" s="7" t="str">
        <f t="shared" si="2"/>
        <v>0</v>
      </c>
      <c r="F225" s="7" t="str">
        <f t="shared" si="3"/>
        <v>0</v>
      </c>
      <c r="G225" s="19" t="str">
        <f t="shared" si="4"/>
        <v>0</v>
      </c>
      <c r="H225" s="6">
        <v>3597943.59</v>
      </c>
      <c r="I225" s="20"/>
    </row>
    <row r="226">
      <c r="A226" s="1" t="s">
        <v>31</v>
      </c>
      <c r="B226" s="6" t="s">
        <v>273</v>
      </c>
      <c r="C226" s="6" t="s">
        <v>63</v>
      </c>
      <c r="D226" s="7" t="str">
        <f t="shared" si="1"/>
        <v>0</v>
      </c>
      <c r="E226" s="7" t="str">
        <f t="shared" si="2"/>
        <v>0</v>
      </c>
      <c r="F226" s="7" t="str">
        <f t="shared" si="3"/>
        <v>0</v>
      </c>
      <c r="G226" s="19" t="str">
        <f t="shared" si="4"/>
        <v>0</v>
      </c>
      <c r="H226" s="6">
        <v>301155.42</v>
      </c>
      <c r="I226" s="20"/>
    </row>
    <row r="227">
      <c r="A227" s="1" t="s">
        <v>31</v>
      </c>
      <c r="B227" s="6" t="s">
        <v>274</v>
      </c>
      <c r="C227" s="6" t="s">
        <v>63</v>
      </c>
      <c r="D227" s="7" t="str">
        <f t="shared" si="1"/>
        <v>0</v>
      </c>
      <c r="E227" s="7" t="str">
        <f t="shared" si="2"/>
        <v>0</v>
      </c>
      <c r="F227" s="7" t="str">
        <f t="shared" si="3"/>
        <v>0</v>
      </c>
      <c r="G227" s="19" t="str">
        <f t="shared" si="4"/>
        <v>0</v>
      </c>
      <c r="H227" s="6">
        <v>187285.28</v>
      </c>
      <c r="I227" s="20"/>
    </row>
    <row r="228">
      <c r="A228" s="1" t="s">
        <v>31</v>
      </c>
      <c r="B228" s="6" t="s">
        <v>275</v>
      </c>
      <c r="C228" s="6" t="s">
        <v>63</v>
      </c>
      <c r="D228" s="7" t="str">
        <f t="shared" si="1"/>
        <v>0</v>
      </c>
      <c r="E228" s="7" t="str">
        <f t="shared" si="2"/>
        <v>0</v>
      </c>
      <c r="F228" s="7" t="str">
        <f t="shared" si="3"/>
        <v>0</v>
      </c>
      <c r="G228" s="19" t="str">
        <f t="shared" si="4"/>
        <v>0</v>
      </c>
      <c r="H228" s="6">
        <v>24768.92</v>
      </c>
      <c r="I228" s="20"/>
    </row>
    <row r="229">
      <c r="A229" s="1" t="s">
        <v>31</v>
      </c>
      <c r="B229" s="6" t="s">
        <v>276</v>
      </c>
      <c r="C229" s="6" t="s">
        <v>63</v>
      </c>
      <c r="D229" s="7" t="str">
        <f t="shared" si="1"/>
        <v>0</v>
      </c>
      <c r="E229" s="7" t="str">
        <f t="shared" si="2"/>
        <v>0</v>
      </c>
      <c r="F229" s="7" t="str">
        <f t="shared" si="3"/>
        <v>0</v>
      </c>
      <c r="G229" s="19" t="str">
        <f t="shared" si="4"/>
        <v>0</v>
      </c>
      <c r="H229" s="6">
        <v>59245.08</v>
      </c>
      <c r="I229" s="20"/>
    </row>
    <row r="230">
      <c r="A230" s="1" t="s">
        <v>31</v>
      </c>
      <c r="B230" s="6" t="s">
        <v>277</v>
      </c>
      <c r="C230" s="6" t="s">
        <v>63</v>
      </c>
      <c r="D230" s="7" t="str">
        <f t="shared" si="1"/>
        <v>0</v>
      </c>
      <c r="E230" s="7" t="str">
        <f t="shared" si="2"/>
        <v>0</v>
      </c>
      <c r="F230" s="7" t="str">
        <f t="shared" si="3"/>
        <v>0</v>
      </c>
      <c r="G230" s="19" t="str">
        <f t="shared" si="4"/>
        <v>0</v>
      </c>
      <c r="H230" s="6">
        <v>508806.31</v>
      </c>
      <c r="I230" s="20"/>
    </row>
    <row r="231">
      <c r="A231" s="1" t="s">
        <v>31</v>
      </c>
      <c r="B231" s="6" t="s">
        <v>278</v>
      </c>
      <c r="C231" s="6" t="s">
        <v>63</v>
      </c>
      <c r="D231" s="7" t="str">
        <f t="shared" si="1"/>
        <v>0</v>
      </c>
      <c r="E231" s="7" t="str">
        <f t="shared" si="2"/>
        <v>0</v>
      </c>
      <c r="F231" s="7" t="str">
        <f t="shared" si="3"/>
        <v>0</v>
      </c>
      <c r="G231" s="19" t="str">
        <f t="shared" si="4"/>
        <v>0</v>
      </c>
      <c r="H231" s="6">
        <v>3062485.62</v>
      </c>
      <c r="I231" s="20"/>
    </row>
    <row r="232">
      <c r="A232" s="1" t="s">
        <v>31</v>
      </c>
      <c r="B232" s="6" t="s">
        <v>279</v>
      </c>
      <c r="C232" s="6" t="s">
        <v>63</v>
      </c>
      <c r="D232" s="7" t="str">
        <f t="shared" si="1"/>
        <v>0</v>
      </c>
      <c r="E232" s="7" t="str">
        <f t="shared" si="2"/>
        <v>0</v>
      </c>
      <c r="F232" s="7" t="str">
        <f t="shared" si="3"/>
        <v>0</v>
      </c>
      <c r="G232" s="19" t="str">
        <f t="shared" si="4"/>
        <v>0</v>
      </c>
      <c r="H232" s="6">
        <v>2040704.2</v>
      </c>
      <c r="I232" s="20"/>
    </row>
    <row r="233">
      <c r="A233" s="1" t="s">
        <v>31</v>
      </c>
      <c r="B233" s="6" t="s">
        <v>280</v>
      </c>
      <c r="C233" s="6" t="s">
        <v>63</v>
      </c>
      <c r="D233" s="7" t="str">
        <f t="shared" si="1"/>
        <v>0</v>
      </c>
      <c r="E233" s="7" t="str">
        <f t="shared" si="2"/>
        <v>0</v>
      </c>
      <c r="F233" s="7" t="str">
        <f t="shared" si="3"/>
        <v>0</v>
      </c>
      <c r="G233" s="19" t="str">
        <f t="shared" si="4"/>
        <v>0</v>
      </c>
      <c r="H233" s="6">
        <v>2334428.43</v>
      </c>
      <c r="I233" s="20"/>
    </row>
    <row r="234">
      <c r="A234" s="1" t="s">
        <v>31</v>
      </c>
      <c r="B234" s="6" t="s">
        <v>281</v>
      </c>
      <c r="C234" s="6" t="s">
        <v>63</v>
      </c>
      <c r="D234" s="7" t="str">
        <f t="shared" si="1"/>
        <v>0</v>
      </c>
      <c r="E234" s="7" t="str">
        <f t="shared" si="2"/>
        <v>0</v>
      </c>
      <c r="F234" s="7" t="str">
        <f t="shared" si="3"/>
        <v>0</v>
      </c>
      <c r="G234" s="19" t="str">
        <f t="shared" si="4"/>
        <v>0</v>
      </c>
      <c r="H234" s="6">
        <v>83051.42</v>
      </c>
      <c r="I234" s="20"/>
    </row>
    <row r="235">
      <c r="A235" s="1" t="s">
        <v>31</v>
      </c>
      <c r="B235" s="6" t="s">
        <v>282</v>
      </c>
      <c r="C235" s="6" t="s">
        <v>63</v>
      </c>
      <c r="D235" s="7" t="str">
        <f t="shared" si="1"/>
        <v>0</v>
      </c>
      <c r="E235" s="7" t="str">
        <f t="shared" si="2"/>
        <v>0</v>
      </c>
      <c r="F235" s="7" t="str">
        <f t="shared" si="3"/>
        <v>0</v>
      </c>
      <c r="G235" s="19" t="str">
        <f t="shared" si="4"/>
        <v>0</v>
      </c>
      <c r="H235" s="6">
        <v>466117.34</v>
      </c>
      <c r="I235" s="20"/>
    </row>
    <row r="236">
      <c r="A236" s="1" t="s">
        <v>31</v>
      </c>
      <c r="B236" s="6" t="s">
        <v>283</v>
      </c>
      <c r="C236" s="6" t="s">
        <v>63</v>
      </c>
      <c r="D236" s="7" t="str">
        <f t="shared" si="1"/>
        <v>0</v>
      </c>
      <c r="E236" s="7" t="str">
        <f t="shared" si="2"/>
        <v>0</v>
      </c>
      <c r="F236" s="7" t="str">
        <f t="shared" si="3"/>
        <v>0</v>
      </c>
      <c r="G236" s="19" t="str">
        <f t="shared" si="4"/>
        <v>0</v>
      </c>
      <c r="H236" s="6">
        <v>163770.79</v>
      </c>
      <c r="I236" s="20"/>
    </row>
    <row r="237">
      <c r="A237" s="1" t="s">
        <v>31</v>
      </c>
      <c r="B237" s="6" t="s">
        <v>284</v>
      </c>
      <c r="C237" s="6" t="s">
        <v>63</v>
      </c>
      <c r="D237" s="7" t="str">
        <f t="shared" si="1"/>
        <v>0</v>
      </c>
      <c r="E237" s="7" t="str">
        <f t="shared" si="2"/>
        <v>0</v>
      </c>
      <c r="F237" s="7" t="str">
        <f t="shared" si="3"/>
        <v>0</v>
      </c>
      <c r="G237" s="19" t="str">
        <f t="shared" si="4"/>
        <v>0</v>
      </c>
      <c r="H237" s="6">
        <v>166201.81</v>
      </c>
      <c r="I237" s="20"/>
    </row>
    <row r="238">
      <c r="A238" s="1" t="s">
        <v>31</v>
      </c>
      <c r="B238" s="6" t="s">
        <v>285</v>
      </c>
      <c r="C238" s="6" t="s">
        <v>63</v>
      </c>
      <c r="D238" s="7" t="str">
        <f t="shared" si="1"/>
        <v>0</v>
      </c>
      <c r="E238" s="7" t="str">
        <f t="shared" si="2"/>
        <v>0</v>
      </c>
      <c r="F238" s="7" t="str">
        <f t="shared" si="3"/>
        <v>0</v>
      </c>
      <c r="G238" s="19" t="str">
        <f t="shared" si="4"/>
        <v>0</v>
      </c>
      <c r="H238" s="6">
        <v>2644640.45</v>
      </c>
      <c r="I238" s="20"/>
    </row>
    <row r="239">
      <c r="A239" s="1" t="s">
        <v>31</v>
      </c>
      <c r="B239" s="6" t="s">
        <v>286</v>
      </c>
      <c r="C239" s="6" t="s">
        <v>63</v>
      </c>
      <c r="D239" s="7" t="str">
        <f t="shared" si="1"/>
        <v>0</v>
      </c>
      <c r="E239" s="7" t="str">
        <f t="shared" si="2"/>
        <v>0</v>
      </c>
      <c r="F239" s="7" t="str">
        <f t="shared" si="3"/>
        <v>0</v>
      </c>
      <c r="G239" s="19" t="str">
        <f t="shared" si="4"/>
        <v>0</v>
      </c>
      <c r="H239" s="6">
        <v>153202.64</v>
      </c>
      <c r="I239" s="20"/>
    </row>
    <row r="240">
      <c r="A240" s="1" t="s">
        <v>31</v>
      </c>
      <c r="B240" s="6" t="s">
        <v>287</v>
      </c>
      <c r="C240" s="6" t="s">
        <v>63</v>
      </c>
      <c r="D240" s="7" t="str">
        <f t="shared" si="1"/>
        <v>0</v>
      </c>
      <c r="E240" s="7" t="str">
        <f t="shared" si="2"/>
        <v>0</v>
      </c>
      <c r="F240" s="7" t="str">
        <f t="shared" si="3"/>
        <v>0</v>
      </c>
      <c r="G240" s="19" t="str">
        <f t="shared" si="4"/>
        <v>0</v>
      </c>
      <c r="H240" s="6">
        <v>207756.71</v>
      </c>
      <c r="I240" s="20"/>
    </row>
    <row r="241">
      <c r="A241" s="1" t="s">
        <v>31</v>
      </c>
      <c r="B241" s="6" t="s">
        <v>288</v>
      </c>
      <c r="C241" s="6" t="s">
        <v>63</v>
      </c>
      <c r="D241" s="7" t="str">
        <f t="shared" si="1"/>
        <v>0</v>
      </c>
      <c r="E241" s="7" t="str">
        <f t="shared" si="2"/>
        <v>0</v>
      </c>
      <c r="F241" s="7" t="str">
        <f t="shared" si="3"/>
        <v>0</v>
      </c>
      <c r="G241" s="19" t="str">
        <f t="shared" si="4"/>
        <v>0</v>
      </c>
      <c r="H241" s="6">
        <v>222461.51</v>
      </c>
      <c r="I241" s="20"/>
    </row>
    <row r="242">
      <c r="A242" s="1" t="s">
        <v>31</v>
      </c>
      <c r="B242" s="6" t="s">
        <v>289</v>
      </c>
      <c r="C242" s="6" t="s">
        <v>63</v>
      </c>
      <c r="D242" s="7" t="str">
        <f t="shared" si="1"/>
        <v>0</v>
      </c>
      <c r="E242" s="7" t="str">
        <f t="shared" si="2"/>
        <v>0</v>
      </c>
      <c r="F242" s="7" t="str">
        <f t="shared" si="3"/>
        <v>0</v>
      </c>
      <c r="G242" s="19" t="str">
        <f t="shared" si="4"/>
        <v>0</v>
      </c>
      <c r="H242" s="6">
        <v>195752.78</v>
      </c>
      <c r="I242" s="20"/>
    </row>
    <row r="243">
      <c r="A243" s="1" t="s">
        <v>31</v>
      </c>
      <c r="B243" s="6" t="s">
        <v>290</v>
      </c>
      <c r="C243" s="6" t="s">
        <v>63</v>
      </c>
      <c r="D243" s="7" t="str">
        <f t="shared" si="1"/>
        <v>0</v>
      </c>
      <c r="E243" s="7" t="str">
        <f t="shared" si="2"/>
        <v>0</v>
      </c>
      <c r="F243" s="7" t="str">
        <f t="shared" si="3"/>
        <v>0</v>
      </c>
      <c r="G243" s="19" t="str">
        <f t="shared" si="4"/>
        <v>0</v>
      </c>
      <c r="H243" s="6">
        <v>1944966.87</v>
      </c>
      <c r="I243" s="20"/>
    </row>
    <row r="244">
      <c r="A244" s="1" t="s">
        <v>31</v>
      </c>
      <c r="B244" s="6" t="s">
        <v>291</v>
      </c>
      <c r="C244" s="6" t="s">
        <v>63</v>
      </c>
      <c r="D244" s="7" t="str">
        <f t="shared" si="1"/>
        <v>0</v>
      </c>
      <c r="E244" s="7" t="str">
        <f t="shared" si="2"/>
        <v>0</v>
      </c>
      <c r="F244" s="7" t="str">
        <f t="shared" si="3"/>
        <v>0</v>
      </c>
      <c r="G244" s="19" t="str">
        <f t="shared" si="4"/>
        <v>0</v>
      </c>
      <c r="H244" s="6">
        <v>133314.16</v>
      </c>
      <c r="I244" s="20"/>
    </row>
    <row r="245">
      <c r="A245" s="1" t="s">
        <v>31</v>
      </c>
      <c r="B245" s="6" t="s">
        <v>292</v>
      </c>
      <c r="C245" s="6" t="s">
        <v>63</v>
      </c>
      <c r="D245" s="7" t="str">
        <f t="shared" si="1"/>
        <v>0</v>
      </c>
      <c r="E245" s="7" t="str">
        <f t="shared" si="2"/>
        <v>0</v>
      </c>
      <c r="F245" s="7" t="str">
        <f t="shared" si="3"/>
        <v>0</v>
      </c>
      <c r="G245" s="19" t="str">
        <f t="shared" si="4"/>
        <v>0</v>
      </c>
      <c r="H245" s="6">
        <v>442558.4</v>
      </c>
      <c r="I245" s="20"/>
    </row>
    <row r="246">
      <c r="A246" s="1" t="s">
        <v>31</v>
      </c>
      <c r="B246" s="6" t="s">
        <v>293</v>
      </c>
      <c r="C246" s="6" t="s">
        <v>63</v>
      </c>
      <c r="D246" s="7" t="str">
        <f t="shared" si="1"/>
        <v>0</v>
      </c>
      <c r="E246" s="7" t="str">
        <f t="shared" si="2"/>
        <v>0</v>
      </c>
      <c r="F246" s="7" t="str">
        <f t="shared" si="3"/>
        <v>0</v>
      </c>
      <c r="G246" s="19" t="str">
        <f t="shared" si="4"/>
        <v>0</v>
      </c>
      <c r="H246" s="6">
        <v>421837.29</v>
      </c>
      <c r="I246" s="20"/>
    </row>
    <row r="247">
      <c r="A247" s="1" t="s">
        <v>31</v>
      </c>
      <c r="B247" s="6" t="s">
        <v>294</v>
      </c>
      <c r="C247" s="6" t="s">
        <v>63</v>
      </c>
      <c r="D247" s="7" t="str">
        <f t="shared" si="1"/>
        <v>0</v>
      </c>
      <c r="E247" s="7" t="str">
        <f t="shared" si="2"/>
        <v>0</v>
      </c>
      <c r="F247" s="7" t="str">
        <f t="shared" si="3"/>
        <v>0</v>
      </c>
      <c r="G247" s="19" t="str">
        <f t="shared" si="4"/>
        <v>0</v>
      </c>
      <c r="H247" s="6">
        <v>77837.49</v>
      </c>
      <c r="I247" s="20"/>
    </row>
    <row r="248">
      <c r="A248" s="1" t="s">
        <v>31</v>
      </c>
      <c r="B248" s="6" t="s">
        <v>295</v>
      </c>
      <c r="C248" s="6" t="s">
        <v>63</v>
      </c>
      <c r="D248" s="7" t="str">
        <f t="shared" si="1"/>
        <v>0</v>
      </c>
      <c r="E248" s="7" t="str">
        <f t="shared" si="2"/>
        <v>0</v>
      </c>
      <c r="F248" s="7" t="str">
        <f t="shared" si="3"/>
        <v>0</v>
      </c>
      <c r="G248" s="19" t="str">
        <f t="shared" si="4"/>
        <v>0</v>
      </c>
      <c r="H248" s="6">
        <v>397767.06</v>
      </c>
      <c r="I248" s="20"/>
    </row>
    <row r="249">
      <c r="A249" s="1" t="s">
        <v>31</v>
      </c>
      <c r="B249" s="6" t="s">
        <v>296</v>
      </c>
      <c r="C249" s="6" t="s">
        <v>63</v>
      </c>
      <c r="D249" s="7" t="str">
        <f t="shared" si="1"/>
        <v>0</v>
      </c>
      <c r="E249" s="7" t="str">
        <f t="shared" si="2"/>
        <v>0</v>
      </c>
      <c r="F249" s="7" t="str">
        <f t="shared" si="3"/>
        <v>0</v>
      </c>
      <c r="G249" s="19" t="str">
        <f t="shared" si="4"/>
        <v>0</v>
      </c>
      <c r="H249" s="6">
        <v>510673.68</v>
      </c>
      <c r="I249" s="20"/>
    </row>
    <row r="250">
      <c r="A250" s="1" t="s">
        <v>31</v>
      </c>
      <c r="B250" s="6" t="s">
        <v>297</v>
      </c>
      <c r="C250" s="6" t="s">
        <v>63</v>
      </c>
      <c r="D250" s="7" t="str">
        <f t="shared" si="1"/>
        <v>0</v>
      </c>
      <c r="E250" s="7" t="str">
        <f t="shared" si="2"/>
        <v>0</v>
      </c>
      <c r="F250" s="7" t="str">
        <f t="shared" si="3"/>
        <v>0</v>
      </c>
      <c r="G250" s="19" t="str">
        <f t="shared" si="4"/>
        <v>0</v>
      </c>
      <c r="H250" s="6">
        <v>248243.36</v>
      </c>
      <c r="I250" s="20"/>
    </row>
    <row r="251">
      <c r="A251" s="1" t="s">
        <v>31</v>
      </c>
      <c r="B251" s="6" t="s">
        <v>298</v>
      </c>
      <c r="C251" s="6" t="s">
        <v>63</v>
      </c>
      <c r="D251" s="7" t="str">
        <f t="shared" si="1"/>
        <v>0</v>
      </c>
      <c r="E251" s="7" t="str">
        <f t="shared" si="2"/>
        <v>0</v>
      </c>
      <c r="F251" s="7" t="str">
        <f t="shared" si="3"/>
        <v>0</v>
      </c>
      <c r="G251" s="19" t="str">
        <f t="shared" si="4"/>
        <v>0</v>
      </c>
      <c r="H251" s="6">
        <v>1143833.55</v>
      </c>
      <c r="I251" s="20"/>
    </row>
    <row r="252">
      <c r="A252" s="1" t="s">
        <v>31</v>
      </c>
      <c r="B252" s="6" t="s">
        <v>299</v>
      </c>
      <c r="C252" s="6" t="s">
        <v>63</v>
      </c>
      <c r="D252" s="7" t="str">
        <f t="shared" si="1"/>
        <v>0</v>
      </c>
      <c r="E252" s="7" t="str">
        <f t="shared" si="2"/>
        <v>0</v>
      </c>
      <c r="F252" s="7" t="str">
        <f t="shared" si="3"/>
        <v>0</v>
      </c>
      <c r="G252" s="19" t="str">
        <f t="shared" si="4"/>
        <v>0</v>
      </c>
      <c r="H252" s="6">
        <v>2963771.4</v>
      </c>
      <c r="I252" s="20"/>
    </row>
    <row r="253">
      <c r="A253" s="1" t="s">
        <v>31</v>
      </c>
      <c r="B253" s="6" t="s">
        <v>300</v>
      </c>
      <c r="C253" s="6" t="s">
        <v>63</v>
      </c>
      <c r="D253" s="7" t="str">
        <f t="shared" si="1"/>
        <v>0</v>
      </c>
      <c r="E253" s="7" t="str">
        <f t="shared" si="2"/>
        <v>0</v>
      </c>
      <c r="F253" s="7" t="str">
        <f t="shared" si="3"/>
        <v>0</v>
      </c>
      <c r="G253" s="19" t="str">
        <f t="shared" si="4"/>
        <v>0</v>
      </c>
      <c r="H253" s="6">
        <v>477279.0</v>
      </c>
      <c r="I253" s="20"/>
    </row>
    <row r="254">
      <c r="A254" s="1" t="s">
        <v>31</v>
      </c>
      <c r="B254" s="6" t="s">
        <v>301</v>
      </c>
      <c r="C254" s="6" t="s">
        <v>63</v>
      </c>
      <c r="D254" s="7" t="str">
        <f t="shared" si="1"/>
        <v>0</v>
      </c>
      <c r="E254" s="7" t="str">
        <f t="shared" si="2"/>
        <v>0</v>
      </c>
      <c r="F254" s="7" t="str">
        <f t="shared" si="3"/>
        <v>0</v>
      </c>
      <c r="G254" s="19" t="str">
        <f t="shared" si="4"/>
        <v>0</v>
      </c>
      <c r="H254" s="6">
        <v>898683.48</v>
      </c>
      <c r="I254" s="20"/>
    </row>
    <row r="255">
      <c r="A255" s="1" t="s">
        <v>31</v>
      </c>
      <c r="B255" s="6" t="s">
        <v>302</v>
      </c>
      <c r="C255" s="6" t="s">
        <v>63</v>
      </c>
      <c r="D255" s="7" t="str">
        <f t="shared" si="1"/>
        <v>0</v>
      </c>
      <c r="E255" s="7" t="str">
        <f t="shared" si="2"/>
        <v>0</v>
      </c>
      <c r="F255" s="7" t="str">
        <f t="shared" si="3"/>
        <v>0</v>
      </c>
      <c r="G255" s="19" t="str">
        <f t="shared" si="4"/>
        <v>0</v>
      </c>
      <c r="H255" s="6">
        <v>294321.31</v>
      </c>
      <c r="I255" s="20"/>
    </row>
    <row r="256">
      <c r="A256" s="1" t="s">
        <v>31</v>
      </c>
      <c r="B256" s="6" t="s">
        <v>303</v>
      </c>
      <c r="C256" s="6" t="s">
        <v>63</v>
      </c>
      <c r="D256" s="7" t="str">
        <f t="shared" si="1"/>
        <v>0</v>
      </c>
      <c r="E256" s="7" t="str">
        <f t="shared" si="2"/>
        <v>0</v>
      </c>
      <c r="F256" s="7" t="str">
        <f t="shared" si="3"/>
        <v>0</v>
      </c>
      <c r="G256" s="19" t="str">
        <f t="shared" si="4"/>
        <v>0</v>
      </c>
      <c r="H256" s="6">
        <v>1227553.1</v>
      </c>
      <c r="I256" s="20"/>
    </row>
    <row r="257">
      <c r="A257" s="1" t="s">
        <v>31</v>
      </c>
      <c r="B257" s="6" t="s">
        <v>304</v>
      </c>
      <c r="C257" s="6" t="s">
        <v>63</v>
      </c>
      <c r="D257" s="7" t="str">
        <f t="shared" si="1"/>
        <v>0</v>
      </c>
      <c r="E257" s="7" t="str">
        <f t="shared" si="2"/>
        <v>0</v>
      </c>
      <c r="F257" s="7" t="str">
        <f t="shared" si="3"/>
        <v>0</v>
      </c>
      <c r="G257" s="19" t="str">
        <f t="shared" si="4"/>
        <v>0</v>
      </c>
      <c r="H257" s="6">
        <v>1557005.73</v>
      </c>
      <c r="I257" s="20"/>
    </row>
    <row r="258">
      <c r="A258" s="1" t="s">
        <v>31</v>
      </c>
      <c r="B258" s="6" t="s">
        <v>305</v>
      </c>
      <c r="C258" s="6" t="s">
        <v>63</v>
      </c>
      <c r="D258" s="7" t="str">
        <f t="shared" si="1"/>
        <v>0</v>
      </c>
      <c r="E258" s="7" t="str">
        <f t="shared" si="2"/>
        <v>0</v>
      </c>
      <c r="F258" s="7" t="str">
        <f t="shared" si="3"/>
        <v>0</v>
      </c>
      <c r="G258" s="19" t="str">
        <f t="shared" si="4"/>
        <v>0</v>
      </c>
      <c r="H258" s="6">
        <v>3227937.88</v>
      </c>
      <c r="I258" s="20"/>
    </row>
    <row r="259">
      <c r="A259" s="1" t="s">
        <v>31</v>
      </c>
      <c r="B259" s="6" t="s">
        <v>306</v>
      </c>
      <c r="C259" s="6" t="s">
        <v>307</v>
      </c>
      <c r="D259" s="7" t="str">
        <f t="shared" si="1"/>
        <v>0</v>
      </c>
      <c r="E259" s="7" t="str">
        <f t="shared" si="2"/>
        <v>0</v>
      </c>
      <c r="F259" s="7" t="str">
        <f t="shared" si="3"/>
        <v>0</v>
      </c>
      <c r="G259" s="19" t="str">
        <f t="shared" si="4"/>
        <v>0</v>
      </c>
      <c r="H259" s="6">
        <v>268106.0</v>
      </c>
      <c r="I259" s="20"/>
    </row>
    <row r="260">
      <c r="A260" s="1" t="s">
        <v>31</v>
      </c>
      <c r="B260" s="6" t="s">
        <v>308</v>
      </c>
      <c r="C260" s="6" t="s">
        <v>307</v>
      </c>
      <c r="D260" s="7" t="str">
        <f t="shared" si="1"/>
        <v>0</v>
      </c>
      <c r="E260" s="7" t="str">
        <f t="shared" si="2"/>
        <v>0</v>
      </c>
      <c r="F260" s="7" t="str">
        <f t="shared" si="3"/>
        <v>0</v>
      </c>
      <c r="G260" s="19" t="str">
        <f t="shared" si="4"/>
        <v>0</v>
      </c>
      <c r="H260" s="6">
        <v>1850275.3</v>
      </c>
      <c r="I260" s="20"/>
    </row>
    <row r="261">
      <c r="A261" s="1" t="s">
        <v>31</v>
      </c>
      <c r="B261" s="6" t="s">
        <v>309</v>
      </c>
      <c r="C261" s="6" t="s">
        <v>307</v>
      </c>
      <c r="D261" s="7" t="str">
        <f t="shared" si="1"/>
        <v>0</v>
      </c>
      <c r="E261" s="7" t="str">
        <f t="shared" si="2"/>
        <v>0</v>
      </c>
      <c r="F261" s="7" t="str">
        <f t="shared" si="3"/>
        <v>0</v>
      </c>
      <c r="G261" s="19" t="str">
        <f t="shared" si="4"/>
        <v>0</v>
      </c>
      <c r="H261" s="6">
        <v>927771.18</v>
      </c>
      <c r="I261" s="20"/>
    </row>
    <row r="262">
      <c r="A262" s="1" t="s">
        <v>31</v>
      </c>
      <c r="B262" s="6" t="s">
        <v>310</v>
      </c>
      <c r="C262" s="6" t="s">
        <v>307</v>
      </c>
      <c r="D262" s="7" t="str">
        <f t="shared" si="1"/>
        <v>0</v>
      </c>
      <c r="E262" s="7" t="str">
        <f t="shared" si="2"/>
        <v>0</v>
      </c>
      <c r="F262" s="7" t="str">
        <f t="shared" si="3"/>
        <v>0</v>
      </c>
      <c r="G262" s="19" t="str">
        <f t="shared" si="4"/>
        <v>0</v>
      </c>
      <c r="H262" s="6">
        <v>139269.12</v>
      </c>
      <c r="I262" s="20"/>
    </row>
    <row r="263">
      <c r="A263" s="1" t="s">
        <v>31</v>
      </c>
      <c r="B263" s="6" t="s">
        <v>311</v>
      </c>
      <c r="C263" s="6" t="s">
        <v>307</v>
      </c>
      <c r="D263" s="7" t="str">
        <f t="shared" si="1"/>
        <v>0</v>
      </c>
      <c r="E263" s="7" t="str">
        <f t="shared" si="2"/>
        <v>0</v>
      </c>
      <c r="F263" s="7" t="str">
        <f t="shared" si="3"/>
        <v>0</v>
      </c>
      <c r="G263" s="19" t="str">
        <f t="shared" si="4"/>
        <v>0</v>
      </c>
      <c r="H263" s="6">
        <v>179052.19</v>
      </c>
      <c r="I263" s="20"/>
    </row>
    <row r="264">
      <c r="A264" s="1" t="s">
        <v>31</v>
      </c>
      <c r="B264" s="6" t="s">
        <v>312</v>
      </c>
      <c r="C264" s="6" t="s">
        <v>307</v>
      </c>
      <c r="D264" s="7" t="str">
        <f t="shared" si="1"/>
        <v>0</v>
      </c>
      <c r="E264" s="7" t="str">
        <f t="shared" si="2"/>
        <v>0</v>
      </c>
      <c r="F264" s="7" t="str">
        <f t="shared" si="3"/>
        <v>0</v>
      </c>
      <c r="G264" s="19" t="str">
        <f t="shared" si="4"/>
        <v>0</v>
      </c>
      <c r="H264" s="6">
        <v>214844.02</v>
      </c>
      <c r="I264" s="20"/>
    </row>
    <row r="265">
      <c r="A265" s="1" t="s">
        <v>31</v>
      </c>
      <c r="B265" s="6" t="s">
        <v>313</v>
      </c>
      <c r="C265" s="6" t="s">
        <v>307</v>
      </c>
      <c r="D265" s="7" t="str">
        <f t="shared" si="1"/>
        <v>0</v>
      </c>
      <c r="E265" s="7" t="str">
        <f t="shared" si="2"/>
        <v>0</v>
      </c>
      <c r="F265" s="7" t="str">
        <f t="shared" si="3"/>
        <v>0</v>
      </c>
      <c r="G265" s="19" t="str">
        <f t="shared" si="4"/>
        <v>0</v>
      </c>
      <c r="H265" s="6">
        <v>308820.62</v>
      </c>
      <c r="I265" s="20"/>
    </row>
    <row r="266">
      <c r="A266" s="1" t="s">
        <v>31</v>
      </c>
      <c r="B266" s="6" t="s">
        <v>314</v>
      </c>
      <c r="C266" s="6" t="s">
        <v>307</v>
      </c>
      <c r="D266" s="7" t="str">
        <f t="shared" si="1"/>
        <v>0</v>
      </c>
      <c r="E266" s="7" t="str">
        <f t="shared" si="2"/>
        <v>0</v>
      </c>
      <c r="F266" s="7" t="str">
        <f t="shared" si="3"/>
        <v>0</v>
      </c>
      <c r="G266" s="19" t="str">
        <f t="shared" si="4"/>
        <v>0</v>
      </c>
      <c r="H266" s="6">
        <v>1542766.53</v>
      </c>
      <c r="I266" s="20"/>
    </row>
    <row r="267">
      <c r="A267" s="1" t="s">
        <v>31</v>
      </c>
      <c r="B267" s="6" t="s">
        <v>315</v>
      </c>
      <c r="C267" s="6" t="s">
        <v>307</v>
      </c>
      <c r="D267" s="7" t="str">
        <f t="shared" si="1"/>
        <v>0</v>
      </c>
      <c r="E267" s="7" t="str">
        <f t="shared" si="2"/>
        <v>0</v>
      </c>
      <c r="F267" s="7" t="str">
        <f t="shared" si="3"/>
        <v>0</v>
      </c>
      <c r="G267" s="19" t="str">
        <f t="shared" si="4"/>
        <v>0</v>
      </c>
      <c r="H267" s="6">
        <v>1445328.0</v>
      </c>
      <c r="I267" s="20"/>
    </row>
    <row r="268">
      <c r="A268" s="1" t="s">
        <v>31</v>
      </c>
      <c r="B268" s="6" t="s">
        <v>316</v>
      </c>
      <c r="C268" s="6" t="s">
        <v>307</v>
      </c>
      <c r="D268" s="7" t="str">
        <f t="shared" si="1"/>
        <v>BP</v>
      </c>
      <c r="E268" s="7" t="str">
        <f t="shared" si="2"/>
        <v>0</v>
      </c>
      <c r="F268" s="19" t="str">
        <f t="shared" si="3"/>
        <v>BP CAPITAL MARKETS PLC 2.315% DUE       02-13-2020</v>
      </c>
      <c r="G268" s="19">
        <f t="shared" si="4"/>
        <v>122270.62</v>
      </c>
      <c r="H268" s="6">
        <v>122270.62</v>
      </c>
      <c r="I268" s="20"/>
    </row>
    <row r="269">
      <c r="A269" s="1" t="s">
        <v>31</v>
      </c>
      <c r="B269" s="6" t="s">
        <v>317</v>
      </c>
      <c r="C269" s="6" t="s">
        <v>307</v>
      </c>
      <c r="D269" s="7" t="str">
        <f t="shared" si="1"/>
        <v>0</v>
      </c>
      <c r="E269" s="7" t="str">
        <f t="shared" si="2"/>
        <v>0</v>
      </c>
      <c r="F269" s="7" t="str">
        <f t="shared" si="3"/>
        <v>0</v>
      </c>
      <c r="G269" s="19" t="str">
        <f t="shared" si="4"/>
        <v>0</v>
      </c>
      <c r="H269" s="6">
        <v>208927.92</v>
      </c>
      <c r="I269" s="20"/>
    </row>
    <row r="270">
      <c r="A270" s="1" t="s">
        <v>31</v>
      </c>
      <c r="B270" s="6" t="s">
        <v>318</v>
      </c>
      <c r="C270" s="6" t="s">
        <v>307</v>
      </c>
      <c r="D270" s="7" t="str">
        <f t="shared" si="1"/>
        <v>0</v>
      </c>
      <c r="E270" s="7" t="str">
        <f t="shared" si="2"/>
        <v>0</v>
      </c>
      <c r="F270" s="7" t="str">
        <f t="shared" si="3"/>
        <v>0</v>
      </c>
      <c r="G270" s="19" t="str">
        <f t="shared" si="4"/>
        <v>0</v>
      </c>
      <c r="H270" s="6">
        <v>671255.4</v>
      </c>
      <c r="I270" s="20"/>
    </row>
    <row r="271">
      <c r="A271" s="1" t="s">
        <v>31</v>
      </c>
      <c r="B271" s="6" t="s">
        <v>319</v>
      </c>
      <c r="C271" s="6" t="s">
        <v>307</v>
      </c>
      <c r="D271" s="7" t="str">
        <f t="shared" si="1"/>
        <v>0</v>
      </c>
      <c r="E271" s="7" t="str">
        <f t="shared" si="2"/>
        <v>0</v>
      </c>
      <c r="F271" s="7" t="str">
        <f t="shared" si="3"/>
        <v>0</v>
      </c>
      <c r="G271" s="19" t="str">
        <f t="shared" si="4"/>
        <v>0</v>
      </c>
      <c r="H271" s="6">
        <v>25580.0</v>
      </c>
      <c r="I271" s="20"/>
    </row>
    <row r="272">
      <c r="A272" s="1" t="s">
        <v>31</v>
      </c>
      <c r="B272" s="6" t="s">
        <v>320</v>
      </c>
      <c r="C272" s="6" t="s">
        <v>307</v>
      </c>
      <c r="D272" s="7" t="str">
        <f t="shared" si="1"/>
        <v>0</v>
      </c>
      <c r="E272" s="7" t="str">
        <f t="shared" si="2"/>
        <v>0</v>
      </c>
      <c r="F272" s="7" t="str">
        <f t="shared" si="3"/>
        <v>0</v>
      </c>
      <c r="G272" s="19" t="str">
        <f t="shared" si="4"/>
        <v>0</v>
      </c>
      <c r="H272" s="6">
        <v>24385.19</v>
      </c>
      <c r="I272" s="20"/>
    </row>
    <row r="273">
      <c r="A273" s="1" t="s">
        <v>31</v>
      </c>
      <c r="B273" s="6" t="s">
        <v>321</v>
      </c>
      <c r="C273" s="6" t="s">
        <v>307</v>
      </c>
      <c r="D273" s="7" t="str">
        <f t="shared" si="1"/>
        <v>0</v>
      </c>
      <c r="E273" s="7" t="str">
        <f t="shared" si="2"/>
        <v>0</v>
      </c>
      <c r="F273" s="7" t="str">
        <f t="shared" si="3"/>
        <v>0</v>
      </c>
      <c r="G273" s="19" t="str">
        <f t="shared" si="4"/>
        <v>0</v>
      </c>
      <c r="H273" s="6">
        <v>1360658.15</v>
      </c>
      <c r="I273" s="20"/>
    </row>
    <row r="274">
      <c r="A274" s="1" t="s">
        <v>31</v>
      </c>
      <c r="B274" s="6" t="s">
        <v>322</v>
      </c>
      <c r="C274" s="6" t="s">
        <v>307</v>
      </c>
      <c r="D274" s="7" t="str">
        <f t="shared" si="1"/>
        <v>0</v>
      </c>
      <c r="E274" s="7" t="str">
        <f t="shared" si="2"/>
        <v>0</v>
      </c>
      <c r="F274" s="7" t="str">
        <f t="shared" si="3"/>
        <v>0</v>
      </c>
      <c r="G274" s="19" t="str">
        <f t="shared" si="4"/>
        <v>0</v>
      </c>
      <c r="H274" s="6">
        <v>818334.4</v>
      </c>
      <c r="I274" s="20"/>
    </row>
    <row r="275">
      <c r="A275" s="1" t="s">
        <v>31</v>
      </c>
      <c r="B275" s="6" t="s">
        <v>323</v>
      </c>
      <c r="C275" s="6" t="s">
        <v>307</v>
      </c>
      <c r="D275" s="7" t="str">
        <f t="shared" si="1"/>
        <v>0</v>
      </c>
      <c r="E275" s="7" t="str">
        <f t="shared" si="2"/>
        <v>0</v>
      </c>
      <c r="F275" s="7" t="str">
        <f t="shared" si="3"/>
        <v>0</v>
      </c>
      <c r="G275" s="19" t="str">
        <f t="shared" si="4"/>
        <v>0</v>
      </c>
      <c r="H275" s="6">
        <v>235558.67</v>
      </c>
      <c r="I275" s="20"/>
    </row>
    <row r="276">
      <c r="A276" s="1" t="s">
        <v>31</v>
      </c>
      <c r="B276" s="6" t="s">
        <v>324</v>
      </c>
      <c r="C276" s="6" t="s">
        <v>307</v>
      </c>
      <c r="D276" s="7" t="str">
        <f t="shared" si="1"/>
        <v>0</v>
      </c>
      <c r="E276" s="7" t="str">
        <f t="shared" si="2"/>
        <v>0</v>
      </c>
      <c r="F276" s="7" t="str">
        <f t="shared" si="3"/>
        <v>0</v>
      </c>
      <c r="G276" s="19" t="str">
        <f t="shared" si="4"/>
        <v>0</v>
      </c>
      <c r="H276" s="6">
        <v>998168.64</v>
      </c>
      <c r="I276" s="20"/>
    </row>
    <row r="277">
      <c r="A277" s="1" t="s">
        <v>31</v>
      </c>
      <c r="B277" s="6" t="s">
        <v>325</v>
      </c>
      <c r="C277" s="6" t="s">
        <v>307</v>
      </c>
      <c r="D277" s="7" t="str">
        <f t="shared" si="1"/>
        <v>0</v>
      </c>
      <c r="E277" s="7" t="str">
        <f t="shared" si="2"/>
        <v>0</v>
      </c>
      <c r="F277" s="7" t="str">
        <f t="shared" si="3"/>
        <v>0</v>
      </c>
      <c r="G277" s="19" t="str">
        <f t="shared" si="4"/>
        <v>0</v>
      </c>
      <c r="H277" s="6">
        <v>201958.19</v>
      </c>
      <c r="I277" s="20"/>
    </row>
    <row r="278">
      <c r="A278" s="1" t="s">
        <v>31</v>
      </c>
      <c r="B278" s="6" t="s">
        <v>326</v>
      </c>
      <c r="C278" s="6" t="s">
        <v>307</v>
      </c>
      <c r="D278" s="7" t="str">
        <f t="shared" si="1"/>
        <v>0</v>
      </c>
      <c r="E278" s="7" t="str">
        <f t="shared" si="2"/>
        <v>0</v>
      </c>
      <c r="F278" s="7" t="str">
        <f t="shared" si="3"/>
        <v>0</v>
      </c>
      <c r="G278" s="19" t="str">
        <f t="shared" si="4"/>
        <v>0</v>
      </c>
      <c r="H278" s="6">
        <v>123711.6</v>
      </c>
      <c r="I278" s="20"/>
    </row>
    <row r="279">
      <c r="A279" s="1" t="s">
        <v>31</v>
      </c>
      <c r="B279" s="6" t="s">
        <v>327</v>
      </c>
      <c r="C279" s="6" t="s">
        <v>307</v>
      </c>
      <c r="D279" s="7" t="str">
        <f t="shared" si="1"/>
        <v>0</v>
      </c>
      <c r="E279" s="7" t="str">
        <f t="shared" si="2"/>
        <v>0</v>
      </c>
      <c r="F279" s="7" t="str">
        <f t="shared" si="3"/>
        <v>0</v>
      </c>
      <c r="G279" s="19" t="str">
        <f t="shared" si="4"/>
        <v>0</v>
      </c>
      <c r="H279" s="6">
        <v>68689.79</v>
      </c>
      <c r="I279" s="20"/>
    </row>
    <row r="280">
      <c r="A280" s="1" t="s">
        <v>31</v>
      </c>
      <c r="B280" s="6" t="s">
        <v>328</v>
      </c>
      <c r="C280" s="6" t="s">
        <v>307</v>
      </c>
      <c r="D280" s="7" t="str">
        <f t="shared" si="1"/>
        <v>0</v>
      </c>
      <c r="E280" s="7" t="str">
        <f t="shared" si="2"/>
        <v>0</v>
      </c>
      <c r="F280" s="7" t="str">
        <f t="shared" si="3"/>
        <v>0</v>
      </c>
      <c r="G280" s="19" t="str">
        <f t="shared" si="4"/>
        <v>0</v>
      </c>
      <c r="H280" s="6">
        <v>292704.0</v>
      </c>
      <c r="I280" s="20"/>
    </row>
    <row r="281">
      <c r="A281" s="1" t="s">
        <v>31</v>
      </c>
      <c r="B281" s="6" t="s">
        <v>329</v>
      </c>
      <c r="C281" s="6" t="s">
        <v>307</v>
      </c>
      <c r="D281" s="7" t="str">
        <f t="shared" si="1"/>
        <v>0</v>
      </c>
      <c r="E281" s="7" t="str">
        <f t="shared" si="2"/>
        <v>0</v>
      </c>
      <c r="F281" s="7" t="str">
        <f t="shared" si="3"/>
        <v>0</v>
      </c>
      <c r="G281" s="19" t="str">
        <f t="shared" si="4"/>
        <v>0</v>
      </c>
      <c r="H281" s="6">
        <v>392369.24</v>
      </c>
      <c r="I281" s="20"/>
    </row>
    <row r="282">
      <c r="A282" s="1" t="s">
        <v>31</v>
      </c>
      <c r="B282" s="6" t="s">
        <v>330</v>
      </c>
      <c r="C282" s="6" t="s">
        <v>307</v>
      </c>
      <c r="D282" s="7" t="str">
        <f t="shared" si="1"/>
        <v>0</v>
      </c>
      <c r="E282" s="7" t="str">
        <f t="shared" si="2"/>
        <v>0</v>
      </c>
      <c r="F282" s="7" t="str">
        <f t="shared" si="3"/>
        <v>0</v>
      </c>
      <c r="G282" s="19" t="str">
        <f t="shared" si="4"/>
        <v>0</v>
      </c>
      <c r="H282" s="6">
        <v>230296.68</v>
      </c>
      <c r="I282" s="20"/>
    </row>
    <row r="283">
      <c r="A283" s="1" t="s">
        <v>31</v>
      </c>
      <c r="B283" s="6" t="s">
        <v>331</v>
      </c>
      <c r="C283" s="6" t="s">
        <v>307</v>
      </c>
      <c r="D283" s="7" t="str">
        <f t="shared" si="1"/>
        <v>0</v>
      </c>
      <c r="E283" s="7" t="str">
        <f t="shared" si="2"/>
        <v>0</v>
      </c>
      <c r="F283" s="7" t="str">
        <f t="shared" si="3"/>
        <v>0</v>
      </c>
      <c r="G283" s="19" t="str">
        <f t="shared" si="4"/>
        <v>0</v>
      </c>
      <c r="H283" s="6">
        <v>1270328.85</v>
      </c>
      <c r="I283" s="20"/>
    </row>
    <row r="284">
      <c r="A284" s="1" t="s">
        <v>31</v>
      </c>
      <c r="B284" s="6" t="s">
        <v>332</v>
      </c>
      <c r="C284" s="6" t="s">
        <v>307</v>
      </c>
      <c r="D284" s="7" t="str">
        <f t="shared" si="1"/>
        <v>0</v>
      </c>
      <c r="E284" s="7" t="str">
        <f t="shared" si="2"/>
        <v>0</v>
      </c>
      <c r="F284" s="7" t="str">
        <f t="shared" si="3"/>
        <v>0</v>
      </c>
      <c r="G284" s="19" t="str">
        <f t="shared" si="4"/>
        <v>0</v>
      </c>
      <c r="H284" s="6">
        <v>207628.91</v>
      </c>
      <c r="I284" s="20"/>
    </row>
    <row r="285">
      <c r="A285" s="1" t="s">
        <v>31</v>
      </c>
      <c r="B285" s="6" t="s">
        <v>333</v>
      </c>
      <c r="C285" s="6" t="s">
        <v>307</v>
      </c>
      <c r="D285" s="7" t="str">
        <f t="shared" si="1"/>
        <v>0</v>
      </c>
      <c r="E285" s="7" t="str">
        <f t="shared" si="2"/>
        <v>0</v>
      </c>
      <c r="F285" s="7" t="str">
        <f t="shared" si="3"/>
        <v>0</v>
      </c>
      <c r="G285" s="19" t="str">
        <f t="shared" si="4"/>
        <v>0</v>
      </c>
      <c r="H285" s="6">
        <v>322878.61</v>
      </c>
      <c r="I285" s="20"/>
    </row>
    <row r="286">
      <c r="A286" s="1" t="s">
        <v>31</v>
      </c>
      <c r="B286" s="6" t="s">
        <v>334</v>
      </c>
      <c r="C286" s="6" t="s">
        <v>307</v>
      </c>
      <c r="D286" s="7" t="str">
        <f t="shared" si="1"/>
        <v>0</v>
      </c>
      <c r="E286" s="7" t="str">
        <f t="shared" si="2"/>
        <v>0</v>
      </c>
      <c r="F286" s="7" t="str">
        <f t="shared" si="3"/>
        <v>0</v>
      </c>
      <c r="G286" s="19" t="str">
        <f t="shared" si="4"/>
        <v>0</v>
      </c>
      <c r="H286" s="6">
        <v>191288.48</v>
      </c>
      <c r="I286" s="20"/>
    </row>
    <row r="287">
      <c r="A287" s="1" t="s">
        <v>31</v>
      </c>
      <c r="B287" s="6" t="s">
        <v>335</v>
      </c>
      <c r="C287" s="6" t="s">
        <v>307</v>
      </c>
      <c r="D287" s="7" t="str">
        <f t="shared" si="1"/>
        <v>0</v>
      </c>
      <c r="E287" s="7" t="str">
        <f t="shared" si="2"/>
        <v>0</v>
      </c>
      <c r="F287" s="7" t="str">
        <f t="shared" si="3"/>
        <v>0</v>
      </c>
      <c r="G287" s="19" t="str">
        <f t="shared" si="4"/>
        <v>0</v>
      </c>
      <c r="H287" s="6">
        <v>1870458.45</v>
      </c>
      <c r="I287" s="20"/>
    </row>
    <row r="288">
      <c r="A288" s="1" t="s">
        <v>31</v>
      </c>
      <c r="B288" s="6" t="s">
        <v>336</v>
      </c>
      <c r="C288" s="6" t="s">
        <v>307</v>
      </c>
      <c r="D288" s="7" t="str">
        <f t="shared" si="1"/>
        <v>0</v>
      </c>
      <c r="E288" s="7" t="str">
        <f t="shared" si="2"/>
        <v>0</v>
      </c>
      <c r="F288" s="7" t="str">
        <f t="shared" si="3"/>
        <v>0</v>
      </c>
      <c r="G288" s="19" t="str">
        <f t="shared" si="4"/>
        <v>0</v>
      </c>
      <c r="H288" s="6">
        <v>129856.25</v>
      </c>
      <c r="I288" s="20"/>
    </row>
    <row r="289">
      <c r="A289" s="1" t="s">
        <v>31</v>
      </c>
      <c r="B289" s="6" t="s">
        <v>337</v>
      </c>
      <c r="C289" s="6" t="s">
        <v>338</v>
      </c>
      <c r="D289" s="7" t="str">
        <f t="shared" si="1"/>
        <v>0</v>
      </c>
      <c r="E289" s="7" t="str">
        <f t="shared" si="2"/>
        <v>0</v>
      </c>
      <c r="F289" s="7" t="str">
        <f t="shared" si="3"/>
        <v>0</v>
      </c>
      <c r="G289" s="19" t="str">
        <f t="shared" si="4"/>
        <v>0</v>
      </c>
      <c r="H289" s="6">
        <v>176848.08</v>
      </c>
      <c r="I289" s="20"/>
    </row>
    <row r="290">
      <c r="A290" s="1" t="s">
        <v>31</v>
      </c>
      <c r="B290" s="6" t="s">
        <v>339</v>
      </c>
      <c r="C290" s="6" t="s">
        <v>338</v>
      </c>
      <c r="D290" s="7" t="str">
        <f t="shared" si="1"/>
        <v>0</v>
      </c>
      <c r="E290" s="7" t="str">
        <f t="shared" si="2"/>
        <v>0</v>
      </c>
      <c r="F290" s="7" t="str">
        <f t="shared" si="3"/>
        <v>0</v>
      </c>
      <c r="G290" s="19" t="str">
        <f t="shared" si="4"/>
        <v>0</v>
      </c>
      <c r="H290" s="6">
        <v>218580.09</v>
      </c>
      <c r="I290" s="20"/>
    </row>
    <row r="291">
      <c r="A291" s="1" t="s">
        <v>31</v>
      </c>
      <c r="B291" s="6" t="s">
        <v>340</v>
      </c>
      <c r="C291" s="6" t="s">
        <v>338</v>
      </c>
      <c r="D291" s="7" t="str">
        <f t="shared" si="1"/>
        <v>0</v>
      </c>
      <c r="E291" s="7" t="str">
        <f t="shared" si="2"/>
        <v>0</v>
      </c>
      <c r="F291" s="7" t="str">
        <f t="shared" si="3"/>
        <v>0</v>
      </c>
      <c r="G291" s="19" t="str">
        <f t="shared" si="4"/>
        <v>0</v>
      </c>
      <c r="H291" s="6">
        <v>176669.84</v>
      </c>
      <c r="I291" s="20"/>
    </row>
    <row r="292">
      <c r="A292" s="1" t="s">
        <v>31</v>
      </c>
      <c r="B292" s="6" t="s">
        <v>341</v>
      </c>
      <c r="C292" s="6" t="s">
        <v>338</v>
      </c>
      <c r="D292" s="7" t="str">
        <f t="shared" si="1"/>
        <v>0</v>
      </c>
      <c r="E292" s="7" t="str">
        <f t="shared" si="2"/>
        <v>0</v>
      </c>
      <c r="F292" s="7" t="str">
        <f t="shared" si="3"/>
        <v>0</v>
      </c>
      <c r="G292" s="19" t="str">
        <f t="shared" si="4"/>
        <v>0</v>
      </c>
      <c r="H292" s="6">
        <v>86147.28</v>
      </c>
      <c r="I292" s="20"/>
    </row>
    <row r="293">
      <c r="A293" s="1" t="s">
        <v>31</v>
      </c>
      <c r="B293" s="6" t="s">
        <v>342</v>
      </c>
      <c r="C293" s="6" t="s">
        <v>338</v>
      </c>
      <c r="D293" s="7" t="str">
        <f t="shared" si="1"/>
        <v>0</v>
      </c>
      <c r="E293" s="7" t="str">
        <f t="shared" si="2"/>
        <v>0</v>
      </c>
      <c r="F293" s="7" t="str">
        <f t="shared" si="3"/>
        <v>0</v>
      </c>
      <c r="G293" s="19" t="str">
        <f t="shared" si="4"/>
        <v>0</v>
      </c>
      <c r="H293" s="6">
        <v>482986.8</v>
      </c>
      <c r="I293" s="20"/>
    </row>
    <row r="294">
      <c r="A294" s="1" t="s">
        <v>31</v>
      </c>
      <c r="B294" s="6" t="s">
        <v>343</v>
      </c>
      <c r="C294" s="6" t="s">
        <v>338</v>
      </c>
      <c r="D294" s="7" t="str">
        <f t="shared" si="1"/>
        <v>0</v>
      </c>
      <c r="E294" s="7" t="str">
        <f t="shared" si="2"/>
        <v>0</v>
      </c>
      <c r="F294" s="7" t="str">
        <f t="shared" si="3"/>
        <v>0</v>
      </c>
      <c r="G294" s="19" t="str">
        <f t="shared" si="4"/>
        <v>0</v>
      </c>
      <c r="H294" s="6">
        <v>215858.27</v>
      </c>
      <c r="I294" s="20"/>
    </row>
    <row r="295">
      <c r="A295" s="1" t="s">
        <v>31</v>
      </c>
      <c r="B295" s="6" t="s">
        <v>344</v>
      </c>
      <c r="C295" s="6" t="s">
        <v>338</v>
      </c>
      <c r="D295" s="7" t="str">
        <f t="shared" si="1"/>
        <v>0</v>
      </c>
      <c r="E295" s="7" t="str">
        <f t="shared" si="2"/>
        <v>0</v>
      </c>
      <c r="F295" s="7" t="str">
        <f t="shared" si="3"/>
        <v>0</v>
      </c>
      <c r="G295" s="19" t="str">
        <f t="shared" si="4"/>
        <v>0</v>
      </c>
      <c r="H295" s="6">
        <v>237526.67</v>
      </c>
      <c r="I295" s="20"/>
    </row>
    <row r="296">
      <c r="A296" s="1" t="s">
        <v>31</v>
      </c>
      <c r="B296" s="6" t="s">
        <v>345</v>
      </c>
      <c r="C296" s="6" t="s">
        <v>338</v>
      </c>
      <c r="D296" s="7" t="str">
        <f t="shared" si="1"/>
        <v>0</v>
      </c>
      <c r="E296" s="7" t="str">
        <f t="shared" si="2"/>
        <v>0</v>
      </c>
      <c r="F296" s="7" t="str">
        <f t="shared" si="3"/>
        <v>0</v>
      </c>
      <c r="G296" s="19" t="str">
        <f t="shared" si="4"/>
        <v>0</v>
      </c>
      <c r="H296" s="6">
        <v>361396.43</v>
      </c>
      <c r="I296" s="20"/>
    </row>
    <row r="297">
      <c r="A297" s="1" t="s">
        <v>31</v>
      </c>
      <c r="B297" s="6" t="s">
        <v>346</v>
      </c>
      <c r="C297" s="6" t="s">
        <v>338</v>
      </c>
      <c r="D297" s="7" t="str">
        <f t="shared" si="1"/>
        <v>0</v>
      </c>
      <c r="E297" s="7" t="str">
        <f t="shared" si="2"/>
        <v>0</v>
      </c>
      <c r="F297" s="7" t="str">
        <f t="shared" si="3"/>
        <v>0</v>
      </c>
      <c r="G297" s="19" t="str">
        <f t="shared" si="4"/>
        <v>0</v>
      </c>
      <c r="H297" s="6">
        <v>180284.8</v>
      </c>
      <c r="I297" s="20"/>
    </row>
    <row r="298">
      <c r="A298" s="1" t="s">
        <v>31</v>
      </c>
      <c r="B298" s="6" t="s">
        <v>347</v>
      </c>
      <c r="C298" s="6" t="s">
        <v>338</v>
      </c>
      <c r="D298" s="7" t="str">
        <f t="shared" si="1"/>
        <v>0</v>
      </c>
      <c r="E298" s="7" t="str">
        <f t="shared" si="2"/>
        <v>0</v>
      </c>
      <c r="F298" s="7" t="str">
        <f t="shared" si="3"/>
        <v>0</v>
      </c>
      <c r="G298" s="19" t="str">
        <f t="shared" si="4"/>
        <v>0</v>
      </c>
      <c r="H298" s="6">
        <v>590245.44</v>
      </c>
      <c r="I298" s="20"/>
    </row>
    <row r="299">
      <c r="A299" s="1" t="s">
        <v>31</v>
      </c>
      <c r="B299" s="6" t="s">
        <v>348</v>
      </c>
      <c r="C299" s="6" t="s">
        <v>338</v>
      </c>
      <c r="D299" s="7" t="str">
        <f t="shared" si="1"/>
        <v>0</v>
      </c>
      <c r="E299" s="7" t="str">
        <f t="shared" si="2"/>
        <v>0</v>
      </c>
      <c r="F299" s="7" t="str">
        <f t="shared" si="3"/>
        <v>0</v>
      </c>
      <c r="G299" s="19" t="str">
        <f t="shared" si="4"/>
        <v>0</v>
      </c>
      <c r="H299" s="6">
        <v>1689950.18</v>
      </c>
      <c r="I299" s="20"/>
    </row>
    <row r="300">
      <c r="A300" s="1" t="s">
        <v>31</v>
      </c>
      <c r="B300" s="6" t="s">
        <v>349</v>
      </c>
      <c r="C300" s="6" t="s">
        <v>338</v>
      </c>
      <c r="D300" s="7" t="str">
        <f t="shared" si="1"/>
        <v>0</v>
      </c>
      <c r="E300" s="7" t="str">
        <f t="shared" si="2"/>
        <v>0</v>
      </c>
      <c r="F300" s="7" t="str">
        <f t="shared" si="3"/>
        <v>0</v>
      </c>
      <c r="G300" s="19" t="str">
        <f t="shared" si="4"/>
        <v>0</v>
      </c>
      <c r="H300" s="6">
        <v>249830.63</v>
      </c>
      <c r="I300" s="20"/>
    </row>
    <row r="301">
      <c r="A301" s="1" t="s">
        <v>31</v>
      </c>
      <c r="B301" s="6" t="s">
        <v>350</v>
      </c>
      <c r="C301" s="6" t="s">
        <v>338</v>
      </c>
      <c r="D301" s="7" t="str">
        <f t="shared" si="1"/>
        <v>0</v>
      </c>
      <c r="E301" s="7" t="str">
        <f t="shared" si="2"/>
        <v>0</v>
      </c>
      <c r="F301" s="7" t="str">
        <f t="shared" si="3"/>
        <v>0</v>
      </c>
      <c r="G301" s="19" t="str">
        <f t="shared" si="4"/>
        <v>0</v>
      </c>
      <c r="H301" s="6">
        <v>203993.77</v>
      </c>
      <c r="I301" s="20"/>
    </row>
    <row r="302">
      <c r="A302" s="1" t="s">
        <v>31</v>
      </c>
      <c r="B302" s="6" t="s">
        <v>351</v>
      </c>
      <c r="C302" s="6" t="s">
        <v>338</v>
      </c>
      <c r="D302" s="7" t="str">
        <f t="shared" si="1"/>
        <v>0</v>
      </c>
      <c r="E302" s="7" t="str">
        <f t="shared" si="2"/>
        <v>0</v>
      </c>
      <c r="F302" s="7" t="str">
        <f t="shared" si="3"/>
        <v>0</v>
      </c>
      <c r="G302" s="19" t="str">
        <f t="shared" si="4"/>
        <v>0</v>
      </c>
      <c r="H302" s="6">
        <v>272242.67</v>
      </c>
      <c r="I302" s="20"/>
    </row>
    <row r="303">
      <c r="A303" s="1" t="s">
        <v>31</v>
      </c>
      <c r="B303" s="6" t="s">
        <v>352</v>
      </c>
      <c r="C303" s="6" t="s">
        <v>338</v>
      </c>
      <c r="D303" s="7" t="str">
        <f t="shared" si="1"/>
        <v>0</v>
      </c>
      <c r="E303" s="7" t="str">
        <f t="shared" si="2"/>
        <v>0</v>
      </c>
      <c r="F303" s="7" t="str">
        <f t="shared" si="3"/>
        <v>0</v>
      </c>
      <c r="G303" s="19" t="str">
        <f t="shared" si="4"/>
        <v>0</v>
      </c>
      <c r="H303" s="6">
        <v>664720.14</v>
      </c>
      <c r="I303" s="20"/>
    </row>
    <row r="304">
      <c r="A304" s="1" t="s">
        <v>31</v>
      </c>
      <c r="B304" s="6" t="s">
        <v>353</v>
      </c>
      <c r="C304" s="6" t="s">
        <v>338</v>
      </c>
      <c r="D304" s="7" t="str">
        <f t="shared" si="1"/>
        <v>0</v>
      </c>
      <c r="E304" s="7" t="str">
        <f t="shared" si="2"/>
        <v>0</v>
      </c>
      <c r="F304" s="7" t="str">
        <f t="shared" si="3"/>
        <v>0</v>
      </c>
      <c r="G304" s="19" t="str">
        <f t="shared" si="4"/>
        <v>0</v>
      </c>
      <c r="H304" s="6">
        <v>2087011.55</v>
      </c>
      <c r="I304" s="20"/>
    </row>
    <row r="305">
      <c r="A305" s="1" t="s">
        <v>31</v>
      </c>
      <c r="B305" s="6" t="s">
        <v>354</v>
      </c>
      <c r="C305" s="6" t="s">
        <v>338</v>
      </c>
      <c r="D305" s="7" t="str">
        <f t="shared" si="1"/>
        <v>0</v>
      </c>
      <c r="E305" s="7" t="str">
        <f t="shared" si="2"/>
        <v>0</v>
      </c>
      <c r="F305" s="7" t="str">
        <f t="shared" si="3"/>
        <v>0</v>
      </c>
      <c r="G305" s="19" t="str">
        <f t="shared" si="4"/>
        <v>0</v>
      </c>
      <c r="H305" s="6">
        <v>833681.37</v>
      </c>
      <c r="I305" s="20"/>
    </row>
    <row r="306">
      <c r="A306" s="1" t="s">
        <v>31</v>
      </c>
      <c r="B306" s="6" t="s">
        <v>355</v>
      </c>
      <c r="C306" s="6" t="s">
        <v>338</v>
      </c>
      <c r="D306" s="7" t="str">
        <f t="shared" si="1"/>
        <v>0</v>
      </c>
      <c r="E306" s="7" t="str">
        <f t="shared" si="2"/>
        <v>0</v>
      </c>
      <c r="F306" s="7" t="str">
        <f t="shared" si="3"/>
        <v>0</v>
      </c>
      <c r="G306" s="19" t="str">
        <f t="shared" si="4"/>
        <v>0</v>
      </c>
      <c r="H306" s="6">
        <v>143592.46</v>
      </c>
      <c r="I306" s="20"/>
    </row>
    <row r="307">
      <c r="A307" s="1" t="s">
        <v>31</v>
      </c>
      <c r="B307" s="6" t="s">
        <v>356</v>
      </c>
      <c r="C307" s="6" t="s">
        <v>338</v>
      </c>
      <c r="D307" s="7" t="str">
        <f t="shared" si="1"/>
        <v>0</v>
      </c>
      <c r="E307" s="7" t="str">
        <f t="shared" si="2"/>
        <v>0</v>
      </c>
      <c r="F307" s="7" t="str">
        <f t="shared" si="3"/>
        <v>0</v>
      </c>
      <c r="G307" s="19" t="str">
        <f t="shared" si="4"/>
        <v>0</v>
      </c>
      <c r="H307" s="6">
        <v>1732569.38</v>
      </c>
      <c r="I307" s="20"/>
    </row>
    <row r="308">
      <c r="A308" s="1" t="s">
        <v>31</v>
      </c>
      <c r="B308" s="6" t="s">
        <v>357</v>
      </c>
      <c r="C308" s="6" t="s">
        <v>338</v>
      </c>
      <c r="D308" s="7" t="str">
        <f t="shared" si="1"/>
        <v>0</v>
      </c>
      <c r="E308" s="7" t="str">
        <f t="shared" si="2"/>
        <v>0</v>
      </c>
      <c r="F308" s="7" t="str">
        <f t="shared" si="3"/>
        <v>0</v>
      </c>
      <c r="G308" s="19" t="str">
        <f t="shared" si="4"/>
        <v>0</v>
      </c>
      <c r="H308" s="6">
        <v>380456.78</v>
      </c>
      <c r="I308" s="20"/>
    </row>
    <row r="309">
      <c r="A309" s="1" t="s">
        <v>31</v>
      </c>
      <c r="B309" s="6" t="s">
        <v>358</v>
      </c>
      <c r="C309" s="6" t="s">
        <v>338</v>
      </c>
      <c r="D309" s="7" t="str">
        <f t="shared" si="1"/>
        <v>0</v>
      </c>
      <c r="E309" s="7" t="str">
        <f t="shared" si="2"/>
        <v>0</v>
      </c>
      <c r="F309" s="7" t="str">
        <f t="shared" si="3"/>
        <v>0</v>
      </c>
      <c r="G309" s="19" t="str">
        <f t="shared" si="4"/>
        <v>0</v>
      </c>
      <c r="H309" s="6">
        <v>270118.42</v>
      </c>
      <c r="I309" s="20"/>
    </row>
    <row r="310">
      <c r="A310" s="1" t="s">
        <v>31</v>
      </c>
      <c r="B310" s="6" t="s">
        <v>359</v>
      </c>
      <c r="C310" s="6" t="s">
        <v>338</v>
      </c>
      <c r="D310" s="7" t="str">
        <f t="shared" si="1"/>
        <v>0</v>
      </c>
      <c r="E310" s="7" t="str">
        <f t="shared" si="2"/>
        <v>0</v>
      </c>
      <c r="F310" s="7" t="str">
        <f t="shared" si="3"/>
        <v>0</v>
      </c>
      <c r="G310" s="19" t="str">
        <f t="shared" si="4"/>
        <v>0</v>
      </c>
      <c r="H310" s="6">
        <v>67940.64</v>
      </c>
      <c r="I310" s="20"/>
    </row>
    <row r="311">
      <c r="A311" s="1" t="s">
        <v>31</v>
      </c>
      <c r="B311" s="6" t="s">
        <v>360</v>
      </c>
      <c r="C311" s="6" t="s">
        <v>338</v>
      </c>
      <c r="D311" s="7" t="str">
        <f t="shared" si="1"/>
        <v>0</v>
      </c>
      <c r="E311" s="7" t="str">
        <f t="shared" si="2"/>
        <v>0</v>
      </c>
      <c r="F311" s="7" t="str">
        <f t="shared" si="3"/>
        <v>0</v>
      </c>
      <c r="G311" s="19" t="str">
        <f t="shared" si="4"/>
        <v>0</v>
      </c>
      <c r="H311" s="6">
        <v>320814.4</v>
      </c>
      <c r="I311" s="20"/>
    </row>
    <row r="312">
      <c r="A312" s="1" t="s">
        <v>31</v>
      </c>
      <c r="B312" s="6" t="s">
        <v>361</v>
      </c>
      <c r="C312" s="6" t="s">
        <v>338</v>
      </c>
      <c r="D312" s="7" t="str">
        <f t="shared" si="1"/>
        <v>0</v>
      </c>
      <c r="E312" s="7" t="str">
        <f t="shared" si="2"/>
        <v>0</v>
      </c>
      <c r="F312" s="7" t="str">
        <f t="shared" si="3"/>
        <v>0</v>
      </c>
      <c r="G312" s="19" t="str">
        <f t="shared" si="4"/>
        <v>0</v>
      </c>
      <c r="H312" s="6">
        <v>166775.85</v>
      </c>
      <c r="I312" s="20"/>
    </row>
    <row r="313">
      <c r="A313" s="1" t="s">
        <v>31</v>
      </c>
      <c r="B313" s="6" t="s">
        <v>362</v>
      </c>
      <c r="C313" s="6" t="s">
        <v>338</v>
      </c>
      <c r="D313" s="7" t="str">
        <f t="shared" si="1"/>
        <v>0</v>
      </c>
      <c r="E313" s="7" t="str">
        <f t="shared" si="2"/>
        <v>0</v>
      </c>
      <c r="F313" s="7" t="str">
        <f t="shared" si="3"/>
        <v>0</v>
      </c>
      <c r="G313" s="19" t="str">
        <f t="shared" si="4"/>
        <v>0</v>
      </c>
      <c r="H313" s="6">
        <v>595210.16</v>
      </c>
      <c r="I313" s="20"/>
    </row>
    <row r="314">
      <c r="A314" s="1" t="s">
        <v>31</v>
      </c>
      <c r="B314" s="6" t="s">
        <v>363</v>
      </c>
      <c r="C314" s="6" t="s">
        <v>338</v>
      </c>
      <c r="D314" s="7" t="str">
        <f t="shared" si="1"/>
        <v>0</v>
      </c>
      <c r="E314" s="7" t="str">
        <f t="shared" si="2"/>
        <v>0</v>
      </c>
      <c r="F314" s="7" t="str">
        <f t="shared" si="3"/>
        <v>0</v>
      </c>
      <c r="G314" s="19" t="str">
        <f t="shared" si="4"/>
        <v>0</v>
      </c>
      <c r="H314" s="6">
        <v>405361.46</v>
      </c>
      <c r="I314" s="20"/>
    </row>
    <row r="315">
      <c r="A315" s="1" t="s">
        <v>31</v>
      </c>
      <c r="B315" s="6" t="s">
        <v>364</v>
      </c>
      <c r="C315" s="6" t="s">
        <v>338</v>
      </c>
      <c r="D315" s="7" t="str">
        <f t="shared" si="1"/>
        <v>0</v>
      </c>
      <c r="E315" s="7" t="str">
        <f t="shared" si="2"/>
        <v>0</v>
      </c>
      <c r="F315" s="7" t="str">
        <f t="shared" si="3"/>
        <v>0</v>
      </c>
      <c r="G315" s="19" t="str">
        <f t="shared" si="4"/>
        <v>0</v>
      </c>
      <c r="H315" s="6">
        <v>391424.71</v>
      </c>
      <c r="I315" s="20"/>
    </row>
    <row r="316">
      <c r="A316" s="1" t="s">
        <v>31</v>
      </c>
      <c r="B316" s="6" t="s">
        <v>365</v>
      </c>
      <c r="C316" s="6" t="s">
        <v>338</v>
      </c>
      <c r="D316" s="7" t="str">
        <f t="shared" si="1"/>
        <v>0</v>
      </c>
      <c r="E316" s="7" t="str">
        <f t="shared" si="2"/>
        <v>0</v>
      </c>
      <c r="F316" s="7" t="str">
        <f t="shared" si="3"/>
        <v>0</v>
      </c>
      <c r="G316" s="19" t="str">
        <f t="shared" si="4"/>
        <v>0</v>
      </c>
      <c r="H316" s="6">
        <v>926772.66</v>
      </c>
      <c r="I316" s="20"/>
    </row>
    <row r="317">
      <c r="A317" s="1" t="s">
        <v>31</v>
      </c>
      <c r="B317" s="6" t="s">
        <v>366</v>
      </c>
      <c r="C317" s="6" t="s">
        <v>338</v>
      </c>
      <c r="D317" s="7" t="str">
        <f t="shared" si="1"/>
        <v>0</v>
      </c>
      <c r="E317" s="7" t="str">
        <f t="shared" si="2"/>
        <v>0</v>
      </c>
      <c r="F317" s="7" t="str">
        <f t="shared" si="3"/>
        <v>0</v>
      </c>
      <c r="G317" s="19" t="str">
        <f t="shared" si="4"/>
        <v>0</v>
      </c>
      <c r="H317" s="6">
        <v>162625.81</v>
      </c>
      <c r="I317" s="20"/>
    </row>
    <row r="318">
      <c r="A318" s="1" t="s">
        <v>31</v>
      </c>
      <c r="B318" s="6" t="s">
        <v>367</v>
      </c>
      <c r="C318" s="6" t="s">
        <v>338</v>
      </c>
      <c r="D318" s="7" t="str">
        <f t="shared" si="1"/>
        <v>0</v>
      </c>
      <c r="E318" s="7" t="str">
        <f t="shared" si="2"/>
        <v>0</v>
      </c>
      <c r="F318" s="7" t="str">
        <f t="shared" si="3"/>
        <v>0</v>
      </c>
      <c r="G318" s="19" t="str">
        <f t="shared" si="4"/>
        <v>0</v>
      </c>
      <c r="H318" s="6">
        <v>324152.52</v>
      </c>
      <c r="I318" s="20"/>
    </row>
    <row r="319">
      <c r="A319" s="1" t="s">
        <v>31</v>
      </c>
      <c r="B319" s="6" t="s">
        <v>368</v>
      </c>
      <c r="C319" s="6" t="s">
        <v>338</v>
      </c>
      <c r="D319" s="7" t="str">
        <f t="shared" si="1"/>
        <v>0</v>
      </c>
      <c r="E319" s="7" t="str">
        <f t="shared" si="2"/>
        <v>0</v>
      </c>
      <c r="F319" s="7" t="str">
        <f t="shared" si="3"/>
        <v>0</v>
      </c>
      <c r="G319" s="19" t="str">
        <f t="shared" si="4"/>
        <v>0</v>
      </c>
      <c r="H319" s="6">
        <v>2155932.57</v>
      </c>
      <c r="I319" s="20"/>
    </row>
    <row r="320">
      <c r="A320" s="1" t="s">
        <v>31</v>
      </c>
      <c r="B320" s="6" t="s">
        <v>369</v>
      </c>
      <c r="C320" s="6" t="s">
        <v>338</v>
      </c>
      <c r="D320" s="7" t="str">
        <f t="shared" si="1"/>
        <v>0</v>
      </c>
      <c r="E320" s="7" t="str">
        <f t="shared" si="2"/>
        <v>0</v>
      </c>
      <c r="F320" s="7" t="str">
        <f t="shared" si="3"/>
        <v>0</v>
      </c>
      <c r="G320" s="19" t="str">
        <f t="shared" si="4"/>
        <v>0</v>
      </c>
      <c r="H320" s="6">
        <v>345143.23</v>
      </c>
      <c r="I320" s="20"/>
    </row>
    <row r="321">
      <c r="A321" s="1" t="s">
        <v>31</v>
      </c>
      <c r="B321" s="6" t="s">
        <v>370</v>
      </c>
      <c r="C321" s="6" t="s">
        <v>338</v>
      </c>
      <c r="D321" s="7" t="str">
        <f t="shared" si="1"/>
        <v>0</v>
      </c>
      <c r="E321" s="7" t="str">
        <f t="shared" si="2"/>
        <v>0</v>
      </c>
      <c r="F321" s="7" t="str">
        <f t="shared" si="3"/>
        <v>0</v>
      </c>
      <c r="G321" s="19" t="str">
        <f t="shared" si="4"/>
        <v>0</v>
      </c>
      <c r="H321" s="6">
        <v>352703.34</v>
      </c>
      <c r="I321" s="20"/>
    </row>
    <row r="322">
      <c r="A322" s="1" t="s">
        <v>31</v>
      </c>
      <c r="B322" s="6" t="s">
        <v>371</v>
      </c>
      <c r="C322" s="6" t="s">
        <v>338</v>
      </c>
      <c r="D322" s="7" t="str">
        <f t="shared" si="1"/>
        <v>0</v>
      </c>
      <c r="E322" s="7" t="str">
        <f t="shared" si="2"/>
        <v>0</v>
      </c>
      <c r="F322" s="7" t="str">
        <f t="shared" si="3"/>
        <v>0</v>
      </c>
      <c r="G322" s="19" t="str">
        <f t="shared" si="4"/>
        <v>0</v>
      </c>
      <c r="H322" s="6">
        <v>1461851.76</v>
      </c>
      <c r="I322" s="20"/>
    </row>
    <row r="323">
      <c r="A323" s="1" t="s">
        <v>31</v>
      </c>
      <c r="B323" s="6" t="s">
        <v>372</v>
      </c>
      <c r="C323" s="6" t="s">
        <v>338</v>
      </c>
      <c r="D323" s="7" t="str">
        <f t="shared" si="1"/>
        <v>0</v>
      </c>
      <c r="E323" s="7" t="str">
        <f t="shared" si="2"/>
        <v>0</v>
      </c>
      <c r="F323" s="7" t="str">
        <f t="shared" si="3"/>
        <v>0</v>
      </c>
      <c r="G323" s="19" t="str">
        <f t="shared" si="4"/>
        <v>0</v>
      </c>
      <c r="H323" s="6">
        <v>285554.63</v>
      </c>
      <c r="I323" s="20"/>
    </row>
    <row r="324">
      <c r="A324" s="1" t="s">
        <v>31</v>
      </c>
      <c r="B324" s="6" t="s">
        <v>373</v>
      </c>
      <c r="C324" s="6" t="s">
        <v>338</v>
      </c>
      <c r="D324" s="7" t="str">
        <f t="shared" si="1"/>
        <v>0</v>
      </c>
      <c r="E324" s="7" t="str">
        <f t="shared" si="2"/>
        <v>0</v>
      </c>
      <c r="F324" s="7" t="str">
        <f t="shared" si="3"/>
        <v>0</v>
      </c>
      <c r="G324" s="19" t="str">
        <f t="shared" si="4"/>
        <v>0</v>
      </c>
      <c r="H324" s="6">
        <v>133868.94</v>
      </c>
      <c r="I324" s="20"/>
    </row>
    <row r="325">
      <c r="A325" s="1" t="s">
        <v>31</v>
      </c>
      <c r="B325" s="6" t="s">
        <v>374</v>
      </c>
      <c r="C325" s="6" t="s">
        <v>338</v>
      </c>
      <c r="D325" s="7" t="str">
        <f t="shared" si="1"/>
        <v>0</v>
      </c>
      <c r="E325" s="7" t="str">
        <f t="shared" si="2"/>
        <v>0</v>
      </c>
      <c r="F325" s="7" t="str">
        <f t="shared" si="3"/>
        <v>0</v>
      </c>
      <c r="G325" s="19" t="str">
        <f t="shared" si="4"/>
        <v>0</v>
      </c>
      <c r="H325" s="6">
        <v>230234.45</v>
      </c>
      <c r="I325" s="20"/>
    </row>
    <row r="326">
      <c r="A326" s="1" t="s">
        <v>31</v>
      </c>
      <c r="B326" s="6" t="s">
        <v>375</v>
      </c>
      <c r="C326" s="6" t="s">
        <v>338</v>
      </c>
      <c r="D326" s="7" t="str">
        <f t="shared" si="1"/>
        <v>0</v>
      </c>
      <c r="E326" s="7" t="str">
        <f t="shared" si="2"/>
        <v>0</v>
      </c>
      <c r="F326" s="7" t="str">
        <f t="shared" si="3"/>
        <v>0</v>
      </c>
      <c r="G326" s="19" t="str">
        <f t="shared" si="4"/>
        <v>0</v>
      </c>
      <c r="H326" s="6">
        <v>254095.67</v>
      </c>
      <c r="I326" s="20"/>
    </row>
    <row r="327">
      <c r="A327" s="1" t="s">
        <v>31</v>
      </c>
      <c r="B327" s="6" t="s">
        <v>376</v>
      </c>
      <c r="C327" s="6" t="s">
        <v>338</v>
      </c>
      <c r="D327" s="7" t="str">
        <f t="shared" si="1"/>
        <v>0</v>
      </c>
      <c r="E327" s="7" t="str">
        <f t="shared" si="2"/>
        <v>0</v>
      </c>
      <c r="F327" s="7" t="str">
        <f t="shared" si="3"/>
        <v>0</v>
      </c>
      <c r="G327" s="19" t="str">
        <f t="shared" si="4"/>
        <v>0</v>
      </c>
      <c r="H327" s="6">
        <v>656854.45</v>
      </c>
      <c r="I327" s="20"/>
    </row>
    <row r="328">
      <c r="A328" s="1" t="s">
        <v>31</v>
      </c>
      <c r="B328" s="6" t="s">
        <v>377</v>
      </c>
      <c r="C328" s="6" t="s">
        <v>338</v>
      </c>
      <c r="D328" s="7" t="str">
        <f t="shared" si="1"/>
        <v>0</v>
      </c>
      <c r="E328" s="7" t="str">
        <f t="shared" si="2"/>
        <v>0</v>
      </c>
      <c r="F328" s="7" t="str">
        <f t="shared" si="3"/>
        <v>0</v>
      </c>
      <c r="G328" s="19" t="str">
        <f t="shared" si="4"/>
        <v>0</v>
      </c>
      <c r="H328" s="6">
        <v>475106.37</v>
      </c>
      <c r="I328" s="20"/>
    </row>
    <row r="329">
      <c r="A329" s="1" t="s">
        <v>31</v>
      </c>
      <c r="B329" s="6" t="s">
        <v>378</v>
      </c>
      <c r="C329" s="6" t="s">
        <v>338</v>
      </c>
      <c r="D329" s="7" t="str">
        <f t="shared" si="1"/>
        <v>0</v>
      </c>
      <c r="E329" s="7" t="str">
        <f t="shared" si="2"/>
        <v>0</v>
      </c>
      <c r="F329" s="7" t="str">
        <f t="shared" si="3"/>
        <v>0</v>
      </c>
      <c r="G329" s="19" t="str">
        <f t="shared" si="4"/>
        <v>0</v>
      </c>
      <c r="H329" s="6">
        <v>0.0</v>
      </c>
      <c r="I329" s="20"/>
    </row>
    <row r="330">
      <c r="A330" s="1" t="s">
        <v>31</v>
      </c>
      <c r="B330" s="6" t="s">
        <v>379</v>
      </c>
      <c r="C330" s="6" t="s">
        <v>338</v>
      </c>
      <c r="D330" s="7" t="str">
        <f t="shared" si="1"/>
        <v>0</v>
      </c>
      <c r="E330" s="7" t="str">
        <f t="shared" si="2"/>
        <v>0</v>
      </c>
      <c r="F330" s="7" t="str">
        <f t="shared" si="3"/>
        <v>0</v>
      </c>
      <c r="G330" s="19" t="str">
        <f t="shared" si="4"/>
        <v>0</v>
      </c>
      <c r="H330" s="6">
        <v>1366496.47</v>
      </c>
      <c r="I330" s="20"/>
    </row>
    <row r="331">
      <c r="A331" s="1" t="s">
        <v>31</v>
      </c>
      <c r="B331" s="6" t="s">
        <v>380</v>
      </c>
      <c r="C331" s="6" t="s">
        <v>338</v>
      </c>
      <c r="D331" s="7" t="str">
        <f t="shared" si="1"/>
        <v>0</v>
      </c>
      <c r="E331" s="7" t="str">
        <f t="shared" si="2"/>
        <v>0</v>
      </c>
      <c r="F331" s="7" t="str">
        <f t="shared" si="3"/>
        <v>0</v>
      </c>
      <c r="G331" s="19" t="str">
        <f t="shared" si="4"/>
        <v>0</v>
      </c>
      <c r="H331" s="6">
        <v>1997118.45</v>
      </c>
      <c r="I331" s="20"/>
    </row>
    <row r="332">
      <c r="A332" s="1" t="s">
        <v>31</v>
      </c>
      <c r="B332" s="6" t="s">
        <v>381</v>
      </c>
      <c r="C332" s="6" t="s">
        <v>338</v>
      </c>
      <c r="D332" s="7" t="str">
        <f t="shared" si="1"/>
        <v>0</v>
      </c>
      <c r="E332" s="7" t="str">
        <f t="shared" si="2"/>
        <v>0</v>
      </c>
      <c r="F332" s="7" t="str">
        <f t="shared" si="3"/>
        <v>0</v>
      </c>
      <c r="G332" s="19" t="str">
        <f t="shared" si="4"/>
        <v>0</v>
      </c>
      <c r="H332" s="6">
        <v>203014.1</v>
      </c>
      <c r="I332" s="20"/>
    </row>
    <row r="333">
      <c r="A333" s="1" t="s">
        <v>31</v>
      </c>
      <c r="B333" s="6" t="s">
        <v>382</v>
      </c>
      <c r="C333" s="6" t="s">
        <v>338</v>
      </c>
      <c r="D333" s="7" t="str">
        <f t="shared" si="1"/>
        <v>Chevron</v>
      </c>
      <c r="E333" s="7" t="str">
        <f t="shared" si="2"/>
        <v>0</v>
      </c>
      <c r="F333" s="19" t="str">
        <f t="shared" si="3"/>
        <v>CHEVRON CORP 2.193%  DUE 11-15-2019</v>
      </c>
      <c r="G333" s="19">
        <f t="shared" si="4"/>
        <v>687684.07</v>
      </c>
      <c r="H333" s="6">
        <v>687684.07</v>
      </c>
      <c r="I333" s="20"/>
    </row>
    <row r="334">
      <c r="A334" s="1" t="s">
        <v>31</v>
      </c>
      <c r="B334" s="6" t="s">
        <v>383</v>
      </c>
      <c r="C334" s="6" t="s">
        <v>338</v>
      </c>
      <c r="D334" s="7" t="str">
        <f t="shared" si="1"/>
        <v>0</v>
      </c>
      <c r="E334" s="7" t="str">
        <f t="shared" si="2"/>
        <v>0</v>
      </c>
      <c r="F334" s="7" t="str">
        <f t="shared" si="3"/>
        <v>0</v>
      </c>
      <c r="G334" s="19" t="str">
        <f t="shared" si="4"/>
        <v>0</v>
      </c>
      <c r="H334" s="6">
        <v>362837.16</v>
      </c>
      <c r="I334" s="20"/>
    </row>
    <row r="335">
      <c r="A335" s="1" t="s">
        <v>31</v>
      </c>
      <c r="B335" s="6" t="s">
        <v>384</v>
      </c>
      <c r="C335" s="6" t="s">
        <v>338</v>
      </c>
      <c r="D335" s="7" t="str">
        <f t="shared" si="1"/>
        <v>0</v>
      </c>
      <c r="E335" s="7" t="str">
        <f t="shared" si="2"/>
        <v>0</v>
      </c>
      <c r="F335" s="7" t="str">
        <f t="shared" si="3"/>
        <v>0</v>
      </c>
      <c r="G335" s="19" t="str">
        <f t="shared" si="4"/>
        <v>0</v>
      </c>
      <c r="H335" s="6">
        <v>49489.41</v>
      </c>
      <c r="I335" s="20"/>
    </row>
    <row r="336">
      <c r="A336" s="1" t="s">
        <v>31</v>
      </c>
      <c r="B336" s="6" t="s">
        <v>385</v>
      </c>
      <c r="C336" s="6" t="s">
        <v>338</v>
      </c>
      <c r="D336" s="7" t="str">
        <f t="shared" si="1"/>
        <v>0</v>
      </c>
      <c r="E336" s="7" t="str">
        <f t="shared" si="2"/>
        <v>0</v>
      </c>
      <c r="F336" s="7" t="str">
        <f t="shared" si="3"/>
        <v>0</v>
      </c>
      <c r="G336" s="19" t="str">
        <f t="shared" si="4"/>
        <v>0</v>
      </c>
      <c r="H336" s="6">
        <v>321114.72</v>
      </c>
      <c r="I336" s="20"/>
    </row>
    <row r="337">
      <c r="A337" s="1" t="s">
        <v>31</v>
      </c>
      <c r="B337" s="6" t="s">
        <v>386</v>
      </c>
      <c r="C337" s="6" t="s">
        <v>338</v>
      </c>
      <c r="D337" s="7" t="str">
        <f t="shared" si="1"/>
        <v>0</v>
      </c>
      <c r="E337" s="7" t="str">
        <f t="shared" si="2"/>
        <v>0</v>
      </c>
      <c r="F337" s="7" t="str">
        <f t="shared" si="3"/>
        <v>0</v>
      </c>
      <c r="G337" s="19" t="str">
        <f t="shared" si="4"/>
        <v>0</v>
      </c>
      <c r="H337" s="6">
        <v>170392.56</v>
      </c>
      <c r="I337" s="20"/>
    </row>
    <row r="338">
      <c r="A338" s="1" t="s">
        <v>31</v>
      </c>
      <c r="B338" s="6" t="s">
        <v>387</v>
      </c>
      <c r="C338" s="6" t="s">
        <v>338</v>
      </c>
      <c r="D338" s="7" t="str">
        <f t="shared" si="1"/>
        <v>0</v>
      </c>
      <c r="E338" s="7" t="str">
        <f t="shared" si="2"/>
        <v>0</v>
      </c>
      <c r="F338" s="7" t="str">
        <f t="shared" si="3"/>
        <v>0</v>
      </c>
      <c r="G338" s="19" t="str">
        <f t="shared" si="4"/>
        <v>0</v>
      </c>
      <c r="H338" s="6">
        <v>75263.54</v>
      </c>
      <c r="I338" s="20"/>
    </row>
    <row r="339">
      <c r="A339" s="1" t="s">
        <v>31</v>
      </c>
      <c r="B339" s="6" t="s">
        <v>388</v>
      </c>
      <c r="C339" s="6" t="s">
        <v>338</v>
      </c>
      <c r="D339" s="7" t="str">
        <f t="shared" si="1"/>
        <v>0</v>
      </c>
      <c r="E339" s="7" t="str">
        <f t="shared" si="2"/>
        <v>0</v>
      </c>
      <c r="F339" s="7" t="str">
        <f t="shared" si="3"/>
        <v>0</v>
      </c>
      <c r="G339" s="19" t="str">
        <f t="shared" si="4"/>
        <v>0</v>
      </c>
      <c r="H339" s="6">
        <v>25425.96</v>
      </c>
      <c r="I339" s="20"/>
    </row>
    <row r="340">
      <c r="A340" s="1" t="s">
        <v>31</v>
      </c>
      <c r="B340" s="6" t="s">
        <v>389</v>
      </c>
      <c r="C340" s="6" t="s">
        <v>338</v>
      </c>
      <c r="D340" s="7" t="str">
        <f t="shared" si="1"/>
        <v>0</v>
      </c>
      <c r="E340" s="7" t="str">
        <f t="shared" si="2"/>
        <v>0</v>
      </c>
      <c r="F340" s="7" t="str">
        <f t="shared" si="3"/>
        <v>0</v>
      </c>
      <c r="G340" s="19" t="str">
        <f t="shared" si="4"/>
        <v>0</v>
      </c>
      <c r="H340" s="6">
        <v>245271.69</v>
      </c>
      <c r="I340" s="20"/>
    </row>
    <row r="341">
      <c r="A341" s="1" t="s">
        <v>31</v>
      </c>
      <c r="B341" s="6" t="s">
        <v>390</v>
      </c>
      <c r="C341" s="6" t="s">
        <v>338</v>
      </c>
      <c r="D341" s="7" t="str">
        <f t="shared" si="1"/>
        <v>0</v>
      </c>
      <c r="E341" s="7" t="str">
        <f t="shared" si="2"/>
        <v>0</v>
      </c>
      <c r="F341" s="7" t="str">
        <f t="shared" si="3"/>
        <v>0</v>
      </c>
      <c r="G341" s="19" t="str">
        <f t="shared" si="4"/>
        <v>0</v>
      </c>
      <c r="H341" s="6">
        <v>21942.36</v>
      </c>
      <c r="I341" s="20"/>
    </row>
    <row r="342">
      <c r="A342" s="1" t="s">
        <v>31</v>
      </c>
      <c r="B342" s="6" t="s">
        <v>391</v>
      </c>
      <c r="C342" s="6" t="s">
        <v>338</v>
      </c>
      <c r="D342" s="7" t="str">
        <f t="shared" si="1"/>
        <v>0</v>
      </c>
      <c r="E342" s="7" t="str">
        <f t="shared" si="2"/>
        <v>0</v>
      </c>
      <c r="F342" s="7" t="str">
        <f t="shared" si="3"/>
        <v>0</v>
      </c>
      <c r="G342" s="19" t="str">
        <f t="shared" si="4"/>
        <v>0</v>
      </c>
      <c r="H342" s="6">
        <v>110555.63</v>
      </c>
      <c r="I342" s="20"/>
    </row>
    <row r="343">
      <c r="A343" s="1" t="s">
        <v>31</v>
      </c>
      <c r="B343" s="6" t="s">
        <v>392</v>
      </c>
      <c r="C343" s="6" t="s">
        <v>338</v>
      </c>
      <c r="D343" s="7" t="str">
        <f t="shared" si="1"/>
        <v>0</v>
      </c>
      <c r="E343" s="7" t="str">
        <f t="shared" si="2"/>
        <v>0</v>
      </c>
      <c r="F343" s="7" t="str">
        <f t="shared" si="3"/>
        <v>0</v>
      </c>
      <c r="G343" s="19" t="str">
        <f t="shared" si="4"/>
        <v>0</v>
      </c>
      <c r="H343" s="6">
        <v>152880.85</v>
      </c>
      <c r="I343" s="20"/>
    </row>
    <row r="344">
      <c r="A344" s="1" t="s">
        <v>31</v>
      </c>
      <c r="B344" s="6" t="s">
        <v>393</v>
      </c>
      <c r="C344" s="6" t="s">
        <v>338</v>
      </c>
      <c r="D344" s="7" t="str">
        <f t="shared" si="1"/>
        <v>0</v>
      </c>
      <c r="E344" s="7" t="str">
        <f t="shared" si="2"/>
        <v>0</v>
      </c>
      <c r="F344" s="7" t="str">
        <f t="shared" si="3"/>
        <v>0</v>
      </c>
      <c r="G344" s="19" t="str">
        <f t="shared" si="4"/>
        <v>0</v>
      </c>
      <c r="H344" s="6">
        <v>121482.01</v>
      </c>
      <c r="I344" s="20"/>
    </row>
    <row r="345">
      <c r="A345" s="1" t="s">
        <v>31</v>
      </c>
      <c r="B345" s="6" t="s">
        <v>394</v>
      </c>
      <c r="C345" s="6" t="s">
        <v>338</v>
      </c>
      <c r="D345" s="7" t="str">
        <f t="shared" si="1"/>
        <v>0</v>
      </c>
      <c r="E345" s="7" t="str">
        <f t="shared" si="2"/>
        <v>0</v>
      </c>
      <c r="F345" s="7" t="str">
        <f t="shared" si="3"/>
        <v>0</v>
      </c>
      <c r="G345" s="19" t="str">
        <f t="shared" si="4"/>
        <v>0</v>
      </c>
      <c r="H345" s="6">
        <v>76648.06</v>
      </c>
      <c r="I345" s="20"/>
    </row>
    <row r="346">
      <c r="A346" s="1" t="s">
        <v>31</v>
      </c>
      <c r="B346" s="6" t="s">
        <v>395</v>
      </c>
      <c r="C346" s="6" t="s">
        <v>338</v>
      </c>
      <c r="D346" s="7" t="str">
        <f t="shared" si="1"/>
        <v>0</v>
      </c>
      <c r="E346" s="7" t="str">
        <f t="shared" si="2"/>
        <v>0</v>
      </c>
      <c r="F346" s="7" t="str">
        <f t="shared" si="3"/>
        <v>0</v>
      </c>
      <c r="G346" s="19" t="str">
        <f t="shared" si="4"/>
        <v>0</v>
      </c>
      <c r="H346" s="6">
        <v>17286.02</v>
      </c>
      <c r="I346" s="20"/>
    </row>
    <row r="347">
      <c r="A347" s="1" t="s">
        <v>31</v>
      </c>
      <c r="B347" s="6" t="s">
        <v>396</v>
      </c>
      <c r="C347" s="6" t="s">
        <v>338</v>
      </c>
      <c r="D347" s="7" t="str">
        <f t="shared" si="1"/>
        <v>0</v>
      </c>
      <c r="E347" s="7" t="str">
        <f t="shared" si="2"/>
        <v>0</v>
      </c>
      <c r="F347" s="7" t="str">
        <f t="shared" si="3"/>
        <v>0</v>
      </c>
      <c r="G347" s="19" t="str">
        <f t="shared" si="4"/>
        <v>0</v>
      </c>
      <c r="H347" s="6">
        <v>97042.86</v>
      </c>
      <c r="I347" s="20"/>
    </row>
    <row r="348">
      <c r="A348" s="1" t="s">
        <v>31</v>
      </c>
      <c r="B348" s="6" t="s">
        <v>397</v>
      </c>
      <c r="C348" s="6" t="s">
        <v>338</v>
      </c>
      <c r="D348" s="7" t="str">
        <f t="shared" si="1"/>
        <v>0</v>
      </c>
      <c r="E348" s="7" t="str">
        <f t="shared" si="2"/>
        <v>0</v>
      </c>
      <c r="F348" s="7" t="str">
        <f t="shared" si="3"/>
        <v>0</v>
      </c>
      <c r="G348" s="19" t="str">
        <f t="shared" si="4"/>
        <v>0</v>
      </c>
      <c r="H348" s="6">
        <v>243204.59</v>
      </c>
      <c r="I348" s="20"/>
    </row>
    <row r="349">
      <c r="A349" s="1" t="s">
        <v>31</v>
      </c>
      <c r="B349" s="6" t="s">
        <v>398</v>
      </c>
      <c r="C349" s="6" t="s">
        <v>338</v>
      </c>
      <c r="D349" s="7" t="str">
        <f t="shared" si="1"/>
        <v>0</v>
      </c>
      <c r="E349" s="7" t="str">
        <f t="shared" si="2"/>
        <v>0</v>
      </c>
      <c r="F349" s="7" t="str">
        <f t="shared" si="3"/>
        <v>0</v>
      </c>
      <c r="G349" s="19" t="str">
        <f t="shared" si="4"/>
        <v>0</v>
      </c>
      <c r="H349" s="6">
        <v>102816.67</v>
      </c>
      <c r="I349" s="20"/>
    </row>
    <row r="350">
      <c r="A350" s="1" t="s">
        <v>31</v>
      </c>
      <c r="B350" s="6" t="s">
        <v>399</v>
      </c>
      <c r="C350" s="6" t="s">
        <v>338</v>
      </c>
      <c r="D350" s="7" t="str">
        <f t="shared" si="1"/>
        <v>0</v>
      </c>
      <c r="E350" s="7" t="str">
        <f t="shared" si="2"/>
        <v>0</v>
      </c>
      <c r="F350" s="7" t="str">
        <f t="shared" si="3"/>
        <v>0</v>
      </c>
      <c r="G350" s="19" t="str">
        <f t="shared" si="4"/>
        <v>0</v>
      </c>
      <c r="H350" s="6">
        <v>96442.49</v>
      </c>
      <c r="I350" s="20"/>
    </row>
    <row r="351">
      <c r="A351" s="1" t="s">
        <v>31</v>
      </c>
      <c r="B351" s="6" t="s">
        <v>400</v>
      </c>
      <c r="C351" s="6" t="s">
        <v>338</v>
      </c>
      <c r="D351" s="7" t="str">
        <f t="shared" si="1"/>
        <v>0</v>
      </c>
      <c r="E351" s="7" t="str">
        <f t="shared" si="2"/>
        <v>0</v>
      </c>
      <c r="F351" s="7" t="str">
        <f t="shared" si="3"/>
        <v>0</v>
      </c>
      <c r="G351" s="19" t="str">
        <f t="shared" si="4"/>
        <v>0</v>
      </c>
      <c r="H351" s="6">
        <v>212981.0</v>
      </c>
      <c r="I351" s="20"/>
    </row>
    <row r="352">
      <c r="A352" s="1" t="s">
        <v>31</v>
      </c>
      <c r="B352" s="6" t="s">
        <v>401</v>
      </c>
      <c r="C352" s="6" t="s">
        <v>338</v>
      </c>
      <c r="D352" s="7" t="str">
        <f t="shared" si="1"/>
        <v>0</v>
      </c>
      <c r="E352" s="7" t="str">
        <f t="shared" si="2"/>
        <v>0</v>
      </c>
      <c r="F352" s="7" t="str">
        <f t="shared" si="3"/>
        <v>0</v>
      </c>
      <c r="G352" s="19" t="str">
        <f t="shared" si="4"/>
        <v>0</v>
      </c>
      <c r="H352" s="6">
        <v>111160.88</v>
      </c>
      <c r="I352" s="20"/>
    </row>
    <row r="353">
      <c r="A353" s="1" t="s">
        <v>31</v>
      </c>
      <c r="B353" s="6" t="s">
        <v>402</v>
      </c>
      <c r="C353" s="6" t="s">
        <v>338</v>
      </c>
      <c r="D353" s="7" t="str">
        <f t="shared" si="1"/>
        <v>0</v>
      </c>
      <c r="E353" s="7" t="str">
        <f t="shared" si="2"/>
        <v>0</v>
      </c>
      <c r="F353" s="7" t="str">
        <f t="shared" si="3"/>
        <v>0</v>
      </c>
      <c r="G353" s="19" t="str">
        <f t="shared" si="4"/>
        <v>0</v>
      </c>
      <c r="H353" s="6">
        <v>59049.11</v>
      </c>
      <c r="I353" s="20"/>
    </row>
    <row r="354">
      <c r="A354" s="1" t="s">
        <v>31</v>
      </c>
      <c r="B354" s="6" t="s">
        <v>403</v>
      </c>
      <c r="C354" s="6" t="s">
        <v>338</v>
      </c>
      <c r="D354" s="7" t="str">
        <f t="shared" si="1"/>
        <v>0</v>
      </c>
      <c r="E354" s="7" t="str">
        <f t="shared" si="2"/>
        <v>0</v>
      </c>
      <c r="F354" s="7" t="str">
        <f t="shared" si="3"/>
        <v>0</v>
      </c>
      <c r="G354" s="19" t="str">
        <f t="shared" si="4"/>
        <v>0</v>
      </c>
      <c r="H354" s="6">
        <v>95480.92</v>
      </c>
      <c r="I354" s="20"/>
    </row>
    <row r="355">
      <c r="A355" s="1" t="s">
        <v>31</v>
      </c>
      <c r="B355" s="6" t="s">
        <v>404</v>
      </c>
      <c r="C355" s="6" t="s">
        <v>338</v>
      </c>
      <c r="D355" s="7" t="str">
        <f t="shared" si="1"/>
        <v>0</v>
      </c>
      <c r="E355" s="7" t="str">
        <f t="shared" si="2"/>
        <v>0</v>
      </c>
      <c r="F355" s="7" t="str">
        <f t="shared" si="3"/>
        <v>0</v>
      </c>
      <c r="G355" s="19" t="str">
        <f t="shared" si="4"/>
        <v>0</v>
      </c>
      <c r="H355" s="6">
        <v>68158.61</v>
      </c>
      <c r="I355" s="20"/>
    </row>
    <row r="356">
      <c r="A356" s="1" t="s">
        <v>31</v>
      </c>
      <c r="B356" s="6" t="s">
        <v>405</v>
      </c>
      <c r="C356" s="6" t="s">
        <v>338</v>
      </c>
      <c r="D356" s="7" t="str">
        <f t="shared" si="1"/>
        <v>0</v>
      </c>
      <c r="E356" s="7" t="str">
        <f t="shared" si="2"/>
        <v>0</v>
      </c>
      <c r="F356" s="7" t="str">
        <f t="shared" si="3"/>
        <v>0</v>
      </c>
      <c r="G356" s="19" t="str">
        <f t="shared" si="4"/>
        <v>0</v>
      </c>
      <c r="H356" s="6">
        <v>121686.39</v>
      </c>
      <c r="I356" s="20"/>
    </row>
    <row r="357">
      <c r="A357" s="1" t="s">
        <v>31</v>
      </c>
      <c r="B357" s="6" t="s">
        <v>406</v>
      </c>
      <c r="C357" s="6" t="s">
        <v>338</v>
      </c>
      <c r="D357" s="7" t="str">
        <f t="shared" si="1"/>
        <v>0</v>
      </c>
      <c r="E357" s="7" t="str">
        <f t="shared" si="2"/>
        <v>0</v>
      </c>
      <c r="F357" s="7" t="str">
        <f t="shared" si="3"/>
        <v>0</v>
      </c>
      <c r="G357" s="19" t="str">
        <f t="shared" si="4"/>
        <v>0</v>
      </c>
      <c r="H357" s="6">
        <v>99232.3</v>
      </c>
      <c r="I357" s="20"/>
    </row>
    <row r="358">
      <c r="A358" s="1" t="s">
        <v>31</v>
      </c>
      <c r="B358" s="6" t="s">
        <v>407</v>
      </c>
      <c r="C358" s="6" t="s">
        <v>338</v>
      </c>
      <c r="D358" s="7" t="str">
        <f t="shared" si="1"/>
        <v>0</v>
      </c>
      <c r="E358" s="7" t="str">
        <f t="shared" si="2"/>
        <v>0</v>
      </c>
      <c r="F358" s="7" t="str">
        <f t="shared" si="3"/>
        <v>0</v>
      </c>
      <c r="G358" s="19" t="str">
        <f t="shared" si="4"/>
        <v>0</v>
      </c>
      <c r="H358" s="6">
        <v>120661.2</v>
      </c>
      <c r="I358" s="20"/>
    </row>
    <row r="359">
      <c r="A359" s="1" t="s">
        <v>31</v>
      </c>
      <c r="B359" s="6" t="s">
        <v>408</v>
      </c>
      <c r="C359" s="6" t="s">
        <v>338</v>
      </c>
      <c r="D359" s="7" t="str">
        <f t="shared" si="1"/>
        <v>0</v>
      </c>
      <c r="E359" s="7" t="str">
        <f t="shared" si="2"/>
        <v>0</v>
      </c>
      <c r="F359" s="7" t="str">
        <f t="shared" si="3"/>
        <v>0</v>
      </c>
      <c r="G359" s="19" t="str">
        <f t="shared" si="4"/>
        <v>0</v>
      </c>
      <c r="H359" s="6">
        <v>85205.57</v>
      </c>
      <c r="I359" s="20"/>
    </row>
    <row r="360">
      <c r="A360" s="1" t="s">
        <v>31</v>
      </c>
      <c r="B360" s="6" t="s">
        <v>409</v>
      </c>
      <c r="C360" s="6" t="s">
        <v>338</v>
      </c>
      <c r="D360" s="7" t="str">
        <f t="shared" si="1"/>
        <v>0</v>
      </c>
      <c r="E360" s="7" t="str">
        <f t="shared" si="2"/>
        <v>0</v>
      </c>
      <c r="F360" s="7" t="str">
        <f t="shared" si="3"/>
        <v>0</v>
      </c>
      <c r="G360" s="19" t="str">
        <f t="shared" si="4"/>
        <v>0</v>
      </c>
      <c r="H360" s="6">
        <v>81964.04</v>
      </c>
      <c r="I360" s="20"/>
    </row>
    <row r="361">
      <c r="A361" s="1" t="s">
        <v>31</v>
      </c>
      <c r="B361" s="6" t="s">
        <v>410</v>
      </c>
      <c r="C361" s="6" t="s">
        <v>338</v>
      </c>
      <c r="D361" s="7" t="str">
        <f t="shared" si="1"/>
        <v>0</v>
      </c>
      <c r="E361" s="7" t="str">
        <f t="shared" si="2"/>
        <v>0</v>
      </c>
      <c r="F361" s="7" t="str">
        <f t="shared" si="3"/>
        <v>0</v>
      </c>
      <c r="G361" s="19" t="str">
        <f t="shared" si="4"/>
        <v>0</v>
      </c>
      <c r="H361" s="6">
        <v>52183.73</v>
      </c>
      <c r="I361" s="20"/>
    </row>
    <row r="362">
      <c r="A362" s="1" t="s">
        <v>31</v>
      </c>
      <c r="B362" s="6" t="s">
        <v>411</v>
      </c>
      <c r="C362" s="6" t="s">
        <v>338</v>
      </c>
      <c r="D362" s="7" t="str">
        <f t="shared" si="1"/>
        <v>0</v>
      </c>
      <c r="E362" s="7" t="str">
        <f t="shared" si="2"/>
        <v>0</v>
      </c>
      <c r="F362" s="7" t="str">
        <f t="shared" si="3"/>
        <v>0</v>
      </c>
      <c r="G362" s="19" t="str">
        <f t="shared" si="4"/>
        <v>0</v>
      </c>
      <c r="H362" s="6">
        <v>133716.96</v>
      </c>
      <c r="I362" s="20"/>
    </row>
    <row r="363">
      <c r="A363" s="1" t="s">
        <v>31</v>
      </c>
      <c r="B363" s="6" t="s">
        <v>412</v>
      </c>
      <c r="C363" s="6" t="s">
        <v>338</v>
      </c>
      <c r="D363" s="7" t="str">
        <f t="shared" si="1"/>
        <v>0</v>
      </c>
      <c r="E363" s="7" t="str">
        <f t="shared" si="2"/>
        <v>0</v>
      </c>
      <c r="F363" s="7" t="str">
        <f t="shared" si="3"/>
        <v>0</v>
      </c>
      <c r="G363" s="19" t="str">
        <f t="shared" si="4"/>
        <v>0</v>
      </c>
      <c r="H363" s="6">
        <v>40831.63</v>
      </c>
      <c r="I363" s="20"/>
    </row>
    <row r="364">
      <c r="A364" s="1" t="s">
        <v>31</v>
      </c>
      <c r="B364" s="6" t="s">
        <v>413</v>
      </c>
      <c r="C364" s="6" t="s">
        <v>338</v>
      </c>
      <c r="D364" s="7" t="str">
        <f t="shared" si="1"/>
        <v>0</v>
      </c>
      <c r="E364" s="7" t="str">
        <f t="shared" si="2"/>
        <v>0</v>
      </c>
      <c r="F364" s="7" t="str">
        <f t="shared" si="3"/>
        <v>0</v>
      </c>
      <c r="G364" s="19" t="str">
        <f t="shared" si="4"/>
        <v>0</v>
      </c>
      <c r="H364" s="6">
        <v>179542.42</v>
      </c>
      <c r="I364" s="20"/>
    </row>
    <row r="365">
      <c r="A365" s="1" t="s">
        <v>31</v>
      </c>
      <c r="B365" s="6" t="s">
        <v>414</v>
      </c>
      <c r="C365" s="6" t="s">
        <v>338</v>
      </c>
      <c r="D365" s="7" t="str">
        <f t="shared" si="1"/>
        <v>0</v>
      </c>
      <c r="E365" s="7" t="str">
        <f t="shared" si="2"/>
        <v>0</v>
      </c>
      <c r="F365" s="7" t="str">
        <f t="shared" si="3"/>
        <v>0</v>
      </c>
      <c r="G365" s="19" t="str">
        <f t="shared" si="4"/>
        <v>0</v>
      </c>
      <c r="H365" s="6">
        <v>56933.76</v>
      </c>
      <c r="I365" s="20"/>
    </row>
    <row r="366">
      <c r="A366" s="1" t="s">
        <v>31</v>
      </c>
      <c r="B366" s="6" t="s">
        <v>415</v>
      </c>
      <c r="C366" s="6" t="s">
        <v>338</v>
      </c>
      <c r="D366" s="7" t="str">
        <f t="shared" si="1"/>
        <v>0</v>
      </c>
      <c r="E366" s="7" t="str">
        <f t="shared" si="2"/>
        <v>0</v>
      </c>
      <c r="F366" s="7" t="str">
        <f t="shared" si="3"/>
        <v>0</v>
      </c>
      <c r="G366" s="19" t="str">
        <f t="shared" si="4"/>
        <v>0</v>
      </c>
      <c r="H366" s="6">
        <v>50702.4</v>
      </c>
      <c r="I366" s="20"/>
    </row>
    <row r="367">
      <c r="A367" s="1" t="s">
        <v>31</v>
      </c>
      <c r="B367" s="6" t="s">
        <v>416</v>
      </c>
      <c r="C367" s="6" t="s">
        <v>338</v>
      </c>
      <c r="D367" s="7" t="str">
        <f t="shared" si="1"/>
        <v>0</v>
      </c>
      <c r="E367" s="7" t="str">
        <f t="shared" si="2"/>
        <v>0</v>
      </c>
      <c r="F367" s="7" t="str">
        <f t="shared" si="3"/>
        <v>0</v>
      </c>
      <c r="G367" s="19" t="str">
        <f t="shared" si="4"/>
        <v>0</v>
      </c>
      <c r="H367" s="6">
        <v>37320.18</v>
      </c>
      <c r="I367" s="20"/>
    </row>
    <row r="368">
      <c r="A368" s="1" t="s">
        <v>31</v>
      </c>
      <c r="B368" s="6" t="s">
        <v>417</v>
      </c>
      <c r="C368" s="6" t="s">
        <v>338</v>
      </c>
      <c r="D368" s="7" t="str">
        <f t="shared" si="1"/>
        <v>0</v>
      </c>
      <c r="E368" s="7" t="str">
        <f t="shared" si="2"/>
        <v>0</v>
      </c>
      <c r="F368" s="7" t="str">
        <f t="shared" si="3"/>
        <v>0</v>
      </c>
      <c r="G368" s="19" t="str">
        <f t="shared" si="4"/>
        <v>0</v>
      </c>
      <c r="H368" s="6">
        <v>18004.11</v>
      </c>
      <c r="I368" s="20"/>
    </row>
    <row r="369">
      <c r="A369" s="1" t="s">
        <v>31</v>
      </c>
      <c r="B369" s="6" t="s">
        <v>418</v>
      </c>
      <c r="C369" s="6" t="s">
        <v>338</v>
      </c>
      <c r="D369" s="7" t="str">
        <f t="shared" si="1"/>
        <v>0</v>
      </c>
      <c r="E369" s="7" t="str">
        <f t="shared" si="2"/>
        <v>0</v>
      </c>
      <c r="F369" s="7" t="str">
        <f t="shared" si="3"/>
        <v>0</v>
      </c>
      <c r="G369" s="19" t="str">
        <f t="shared" si="4"/>
        <v>0</v>
      </c>
      <c r="H369" s="6">
        <v>177021.21</v>
      </c>
      <c r="I369" s="20"/>
    </row>
    <row r="370">
      <c r="A370" s="1" t="s">
        <v>31</v>
      </c>
      <c r="B370" s="6" t="s">
        <v>419</v>
      </c>
      <c r="C370" s="6" t="s">
        <v>338</v>
      </c>
      <c r="D370" s="7" t="str">
        <f t="shared" si="1"/>
        <v>0</v>
      </c>
      <c r="E370" s="7" t="str">
        <f t="shared" si="2"/>
        <v>0</v>
      </c>
      <c r="F370" s="7" t="str">
        <f t="shared" si="3"/>
        <v>0</v>
      </c>
      <c r="G370" s="19" t="str">
        <f t="shared" si="4"/>
        <v>0</v>
      </c>
      <c r="H370" s="6">
        <v>198123.04</v>
      </c>
      <c r="I370" s="20"/>
    </row>
    <row r="371">
      <c r="A371" s="1" t="s">
        <v>31</v>
      </c>
      <c r="B371" s="6" t="s">
        <v>420</v>
      </c>
      <c r="C371" s="6" t="s">
        <v>338</v>
      </c>
      <c r="D371" s="7" t="str">
        <f t="shared" si="1"/>
        <v>0</v>
      </c>
      <c r="E371" s="7" t="str">
        <f t="shared" si="2"/>
        <v>0</v>
      </c>
      <c r="F371" s="7" t="str">
        <f t="shared" si="3"/>
        <v>0</v>
      </c>
      <c r="G371" s="19" t="str">
        <f t="shared" si="4"/>
        <v>0</v>
      </c>
      <c r="H371" s="6">
        <v>96404.72</v>
      </c>
      <c r="I371" s="20"/>
    </row>
    <row r="372">
      <c r="A372" s="1" t="s">
        <v>31</v>
      </c>
      <c r="B372" s="6" t="s">
        <v>421</v>
      </c>
      <c r="C372" s="6" t="s">
        <v>338</v>
      </c>
      <c r="D372" s="7" t="str">
        <f t="shared" si="1"/>
        <v>0</v>
      </c>
      <c r="E372" s="7" t="str">
        <f t="shared" si="2"/>
        <v>0</v>
      </c>
      <c r="F372" s="7" t="str">
        <f t="shared" si="3"/>
        <v>0</v>
      </c>
      <c r="G372" s="19" t="str">
        <f t="shared" si="4"/>
        <v>0</v>
      </c>
      <c r="H372" s="6">
        <v>119196.28</v>
      </c>
      <c r="I372" s="20"/>
    </row>
    <row r="373">
      <c r="A373" s="1" t="s">
        <v>31</v>
      </c>
      <c r="B373" s="6" t="s">
        <v>422</v>
      </c>
      <c r="C373" s="6" t="s">
        <v>338</v>
      </c>
      <c r="D373" s="7" t="str">
        <f t="shared" si="1"/>
        <v>0</v>
      </c>
      <c r="E373" s="7" t="str">
        <f t="shared" si="2"/>
        <v>0</v>
      </c>
      <c r="F373" s="7" t="str">
        <f t="shared" si="3"/>
        <v>0</v>
      </c>
      <c r="G373" s="19" t="str">
        <f t="shared" si="4"/>
        <v>0</v>
      </c>
      <c r="H373" s="6">
        <v>141548.98</v>
      </c>
      <c r="I373" s="20"/>
    </row>
    <row r="374">
      <c r="A374" s="1" t="s">
        <v>31</v>
      </c>
      <c r="B374" s="6" t="s">
        <v>423</v>
      </c>
      <c r="C374" s="6" t="s">
        <v>338</v>
      </c>
      <c r="D374" s="7" t="str">
        <f t="shared" si="1"/>
        <v>0</v>
      </c>
      <c r="E374" s="7" t="str">
        <f t="shared" si="2"/>
        <v>0</v>
      </c>
      <c r="F374" s="7" t="str">
        <f t="shared" si="3"/>
        <v>0</v>
      </c>
      <c r="G374" s="19" t="str">
        <f t="shared" si="4"/>
        <v>0</v>
      </c>
      <c r="H374" s="6">
        <v>43824.37</v>
      </c>
      <c r="I374" s="20"/>
    </row>
    <row r="375">
      <c r="A375" s="1" t="s">
        <v>31</v>
      </c>
      <c r="B375" s="6" t="s">
        <v>424</v>
      </c>
      <c r="C375" s="6" t="s">
        <v>338</v>
      </c>
      <c r="D375" s="7" t="str">
        <f t="shared" si="1"/>
        <v>0</v>
      </c>
      <c r="E375" s="7" t="str">
        <f t="shared" si="2"/>
        <v>0</v>
      </c>
      <c r="F375" s="7" t="str">
        <f t="shared" si="3"/>
        <v>0</v>
      </c>
      <c r="G375" s="19" t="str">
        <f t="shared" si="4"/>
        <v>0</v>
      </c>
      <c r="H375" s="6">
        <v>88286.05</v>
      </c>
      <c r="I375" s="20"/>
    </row>
    <row r="376">
      <c r="A376" s="1" t="s">
        <v>31</v>
      </c>
      <c r="B376" s="6" t="s">
        <v>425</v>
      </c>
      <c r="C376" s="6" t="s">
        <v>338</v>
      </c>
      <c r="D376" s="7" t="str">
        <f t="shared" si="1"/>
        <v>0</v>
      </c>
      <c r="E376" s="7" t="str">
        <f t="shared" si="2"/>
        <v>0</v>
      </c>
      <c r="F376" s="7" t="str">
        <f t="shared" si="3"/>
        <v>0</v>
      </c>
      <c r="G376" s="19" t="str">
        <f t="shared" si="4"/>
        <v>0</v>
      </c>
      <c r="H376" s="6">
        <v>55538.9</v>
      </c>
      <c r="I376" s="20"/>
    </row>
    <row r="377">
      <c r="A377" s="1" t="s">
        <v>31</v>
      </c>
      <c r="B377" s="6" t="s">
        <v>426</v>
      </c>
      <c r="C377" s="6" t="s">
        <v>338</v>
      </c>
      <c r="D377" s="7" t="str">
        <f t="shared" si="1"/>
        <v>0</v>
      </c>
      <c r="E377" s="7" t="str">
        <f t="shared" si="2"/>
        <v>0</v>
      </c>
      <c r="F377" s="7" t="str">
        <f t="shared" si="3"/>
        <v>0</v>
      </c>
      <c r="G377" s="19" t="str">
        <f t="shared" si="4"/>
        <v>0</v>
      </c>
      <c r="H377" s="6">
        <v>167641.63</v>
      </c>
      <c r="I377" s="20"/>
    </row>
    <row r="378">
      <c r="A378" s="1" t="s">
        <v>31</v>
      </c>
      <c r="B378" s="6" t="s">
        <v>427</v>
      </c>
      <c r="C378" s="6" t="s">
        <v>338</v>
      </c>
      <c r="D378" s="7" t="str">
        <f t="shared" si="1"/>
        <v>0</v>
      </c>
      <c r="E378" s="7" t="str">
        <f t="shared" si="2"/>
        <v>0</v>
      </c>
      <c r="F378" s="7" t="str">
        <f t="shared" si="3"/>
        <v>0</v>
      </c>
      <c r="G378" s="19" t="str">
        <f t="shared" si="4"/>
        <v>0</v>
      </c>
      <c r="H378" s="6">
        <v>522121.86</v>
      </c>
      <c r="I378" s="20"/>
    </row>
    <row r="379">
      <c r="A379" s="1" t="s">
        <v>31</v>
      </c>
      <c r="B379" s="6" t="s">
        <v>428</v>
      </c>
      <c r="C379" s="6" t="s">
        <v>338</v>
      </c>
      <c r="D379" s="7" t="str">
        <f t="shared" si="1"/>
        <v>0</v>
      </c>
      <c r="E379" s="7" t="str">
        <f t="shared" si="2"/>
        <v>0</v>
      </c>
      <c r="F379" s="7" t="str">
        <f t="shared" si="3"/>
        <v>0</v>
      </c>
      <c r="G379" s="19" t="str">
        <f t="shared" si="4"/>
        <v>0</v>
      </c>
      <c r="H379" s="6">
        <v>1990929.61</v>
      </c>
      <c r="I379" s="20"/>
    </row>
    <row r="380">
      <c r="A380" s="1" t="s">
        <v>31</v>
      </c>
      <c r="B380" s="6" t="s">
        <v>429</v>
      </c>
      <c r="C380" s="6" t="s">
        <v>338</v>
      </c>
      <c r="D380" s="7" t="str">
        <f t="shared" si="1"/>
        <v>0</v>
      </c>
      <c r="E380" s="7" t="str">
        <f t="shared" si="2"/>
        <v>0</v>
      </c>
      <c r="F380" s="7" t="str">
        <f t="shared" si="3"/>
        <v>0</v>
      </c>
      <c r="G380" s="19" t="str">
        <f t="shared" si="4"/>
        <v>0</v>
      </c>
      <c r="H380" s="6">
        <v>6910.79</v>
      </c>
      <c r="I380" s="20"/>
    </row>
    <row r="381">
      <c r="A381" s="1" t="s">
        <v>31</v>
      </c>
      <c r="B381" s="6" t="s">
        <v>430</v>
      </c>
      <c r="C381" s="6" t="s">
        <v>338</v>
      </c>
      <c r="D381" s="7" t="str">
        <f t="shared" si="1"/>
        <v>0</v>
      </c>
      <c r="E381" s="7" t="str">
        <f t="shared" si="2"/>
        <v>0</v>
      </c>
      <c r="F381" s="7" t="str">
        <f t="shared" si="3"/>
        <v>0</v>
      </c>
      <c r="G381" s="19" t="str">
        <f t="shared" si="4"/>
        <v>0</v>
      </c>
      <c r="H381" s="6">
        <v>62961.67</v>
      </c>
      <c r="I381" s="20"/>
    </row>
    <row r="382">
      <c r="A382" s="1" t="s">
        <v>31</v>
      </c>
      <c r="B382" s="6" t="s">
        <v>431</v>
      </c>
      <c r="C382" s="6" t="s">
        <v>338</v>
      </c>
      <c r="D382" s="7" t="str">
        <f t="shared" si="1"/>
        <v>0</v>
      </c>
      <c r="E382" s="7" t="str">
        <f t="shared" si="2"/>
        <v>0</v>
      </c>
      <c r="F382" s="7" t="str">
        <f t="shared" si="3"/>
        <v>0</v>
      </c>
      <c r="G382" s="19" t="str">
        <f t="shared" si="4"/>
        <v>0</v>
      </c>
      <c r="H382" s="6">
        <v>61147.21</v>
      </c>
      <c r="I382" s="20"/>
    </row>
    <row r="383">
      <c r="A383" s="1" t="s">
        <v>31</v>
      </c>
      <c r="B383" s="6" t="s">
        <v>432</v>
      </c>
      <c r="C383" s="6" t="s">
        <v>338</v>
      </c>
      <c r="D383" s="7" t="str">
        <f t="shared" si="1"/>
        <v>0</v>
      </c>
      <c r="E383" s="7" t="str">
        <f t="shared" si="2"/>
        <v>0</v>
      </c>
      <c r="F383" s="7" t="str">
        <f t="shared" si="3"/>
        <v>0</v>
      </c>
      <c r="G383" s="19" t="str">
        <f t="shared" si="4"/>
        <v>0</v>
      </c>
      <c r="H383" s="6">
        <v>716675.25</v>
      </c>
      <c r="I383" s="20"/>
    </row>
    <row r="384">
      <c r="A384" s="1" t="s">
        <v>31</v>
      </c>
      <c r="B384" s="6" t="s">
        <v>433</v>
      </c>
      <c r="C384" s="6" t="s">
        <v>338</v>
      </c>
      <c r="D384" s="7" t="str">
        <f t="shared" si="1"/>
        <v>0</v>
      </c>
      <c r="E384" s="7" t="str">
        <f t="shared" si="2"/>
        <v>0</v>
      </c>
      <c r="F384" s="7" t="str">
        <f t="shared" si="3"/>
        <v>0</v>
      </c>
      <c r="G384" s="19" t="str">
        <f t="shared" si="4"/>
        <v>0</v>
      </c>
      <c r="H384" s="6">
        <v>177675.19</v>
      </c>
      <c r="I384" s="20"/>
    </row>
    <row r="385">
      <c r="A385" s="1" t="s">
        <v>31</v>
      </c>
      <c r="B385" s="6" t="s">
        <v>434</v>
      </c>
      <c r="C385" s="6" t="s">
        <v>338</v>
      </c>
      <c r="D385" s="7" t="str">
        <f t="shared" si="1"/>
        <v>0</v>
      </c>
      <c r="E385" s="7" t="str">
        <f t="shared" si="2"/>
        <v>0</v>
      </c>
      <c r="F385" s="7" t="str">
        <f t="shared" si="3"/>
        <v>0</v>
      </c>
      <c r="G385" s="19" t="str">
        <f t="shared" si="4"/>
        <v>0</v>
      </c>
      <c r="H385" s="6">
        <v>1003747.05</v>
      </c>
      <c r="I385" s="20"/>
    </row>
    <row r="386">
      <c r="A386" s="1" t="s">
        <v>31</v>
      </c>
      <c r="B386" s="6" t="s">
        <v>435</v>
      </c>
      <c r="C386" s="6" t="s">
        <v>338</v>
      </c>
      <c r="D386" s="7" t="str">
        <f t="shared" si="1"/>
        <v>0</v>
      </c>
      <c r="E386" s="7" t="str">
        <f t="shared" si="2"/>
        <v>0</v>
      </c>
      <c r="F386" s="7" t="str">
        <f t="shared" si="3"/>
        <v>0</v>
      </c>
      <c r="G386" s="19" t="str">
        <f t="shared" si="4"/>
        <v>0</v>
      </c>
      <c r="H386" s="6">
        <v>364113.51</v>
      </c>
      <c r="I386" s="20"/>
    </row>
    <row r="387">
      <c r="A387" s="1" t="s">
        <v>31</v>
      </c>
      <c r="B387" s="6" t="s">
        <v>436</v>
      </c>
      <c r="C387" s="6" t="s">
        <v>338</v>
      </c>
      <c r="D387" s="7" t="str">
        <f t="shared" si="1"/>
        <v>0</v>
      </c>
      <c r="E387" s="7" t="str">
        <f t="shared" si="2"/>
        <v>0</v>
      </c>
      <c r="F387" s="7" t="str">
        <f t="shared" si="3"/>
        <v>0</v>
      </c>
      <c r="G387" s="19" t="str">
        <f t="shared" si="4"/>
        <v>0</v>
      </c>
      <c r="H387" s="6">
        <v>3227815.16</v>
      </c>
      <c r="I387" s="20"/>
    </row>
    <row r="388">
      <c r="A388" s="1" t="s">
        <v>31</v>
      </c>
      <c r="B388" s="6" t="s">
        <v>437</v>
      </c>
      <c r="C388" s="6" t="s">
        <v>338</v>
      </c>
      <c r="D388" s="7" t="str">
        <f t="shared" si="1"/>
        <v>0</v>
      </c>
      <c r="E388" s="7" t="str">
        <f t="shared" si="2"/>
        <v>0</v>
      </c>
      <c r="F388" s="7" t="str">
        <f t="shared" si="3"/>
        <v>0</v>
      </c>
      <c r="G388" s="19" t="str">
        <f t="shared" si="4"/>
        <v>0</v>
      </c>
      <c r="H388" s="6">
        <v>257473.05</v>
      </c>
      <c r="I388" s="20"/>
    </row>
    <row r="389">
      <c r="A389" s="1" t="s">
        <v>31</v>
      </c>
      <c r="B389" s="6" t="s">
        <v>438</v>
      </c>
      <c r="C389" s="6" t="s">
        <v>338</v>
      </c>
      <c r="D389" s="7" t="str">
        <f t="shared" si="1"/>
        <v>0</v>
      </c>
      <c r="E389" s="7" t="str">
        <f t="shared" si="2"/>
        <v>0</v>
      </c>
      <c r="F389" s="7" t="str">
        <f t="shared" si="3"/>
        <v>0</v>
      </c>
      <c r="G389" s="19" t="str">
        <f t="shared" si="4"/>
        <v>0</v>
      </c>
      <c r="H389" s="6">
        <v>160773.42</v>
      </c>
      <c r="I389" s="20"/>
    </row>
    <row r="390">
      <c r="A390" s="1" t="s">
        <v>31</v>
      </c>
      <c r="B390" s="6" t="s">
        <v>439</v>
      </c>
      <c r="C390" s="6" t="s">
        <v>338</v>
      </c>
      <c r="D390" s="7" t="str">
        <f t="shared" si="1"/>
        <v>0</v>
      </c>
      <c r="E390" s="7" t="str">
        <f t="shared" si="2"/>
        <v>0</v>
      </c>
      <c r="F390" s="7" t="str">
        <f t="shared" si="3"/>
        <v>0</v>
      </c>
      <c r="G390" s="19" t="str">
        <f t="shared" si="4"/>
        <v>0</v>
      </c>
      <c r="H390" s="6">
        <v>106756.59</v>
      </c>
      <c r="I390" s="20"/>
    </row>
    <row r="391">
      <c r="A391" s="1" t="s">
        <v>31</v>
      </c>
      <c r="B391" s="6" t="s">
        <v>440</v>
      </c>
      <c r="C391" s="6" t="s">
        <v>338</v>
      </c>
      <c r="D391" s="7" t="str">
        <f t="shared" si="1"/>
        <v>0</v>
      </c>
      <c r="E391" s="7" t="str">
        <f t="shared" si="2"/>
        <v>0</v>
      </c>
      <c r="F391" s="7" t="str">
        <f t="shared" si="3"/>
        <v>0</v>
      </c>
      <c r="G391" s="19" t="str">
        <f t="shared" si="4"/>
        <v>0</v>
      </c>
      <c r="H391" s="6">
        <v>1002748.0</v>
      </c>
      <c r="I391" s="20"/>
    </row>
    <row r="392">
      <c r="A392" s="1" t="s">
        <v>31</v>
      </c>
      <c r="B392" s="6" t="s">
        <v>441</v>
      </c>
      <c r="C392" s="6" t="s">
        <v>338</v>
      </c>
      <c r="D392" s="7" t="str">
        <f t="shared" si="1"/>
        <v>0</v>
      </c>
      <c r="E392" s="7" t="str">
        <f t="shared" si="2"/>
        <v>0</v>
      </c>
      <c r="F392" s="7" t="str">
        <f t="shared" si="3"/>
        <v>0</v>
      </c>
      <c r="G392" s="19" t="str">
        <f t="shared" si="4"/>
        <v>0</v>
      </c>
      <c r="H392" s="6">
        <v>294249.66</v>
      </c>
      <c r="I392" s="20"/>
    </row>
    <row r="393">
      <c r="A393" s="1" t="s">
        <v>31</v>
      </c>
      <c r="B393" s="6" t="s">
        <v>442</v>
      </c>
      <c r="C393" s="6" t="s">
        <v>338</v>
      </c>
      <c r="D393" s="7" t="str">
        <f t="shared" si="1"/>
        <v>0</v>
      </c>
      <c r="E393" s="7" t="str">
        <f t="shared" si="2"/>
        <v>0</v>
      </c>
      <c r="F393" s="7" t="str">
        <f t="shared" si="3"/>
        <v>0</v>
      </c>
      <c r="G393" s="19" t="str">
        <f t="shared" si="4"/>
        <v>0</v>
      </c>
      <c r="H393" s="6">
        <v>263519.45</v>
      </c>
      <c r="I393" s="20"/>
    </row>
    <row r="394">
      <c r="A394" s="1" t="s">
        <v>31</v>
      </c>
      <c r="B394" s="6" t="s">
        <v>443</v>
      </c>
      <c r="C394" s="6" t="s">
        <v>338</v>
      </c>
      <c r="D394" s="7" t="str">
        <f t="shared" si="1"/>
        <v>0</v>
      </c>
      <c r="E394" s="7" t="str">
        <f t="shared" si="2"/>
        <v>0</v>
      </c>
      <c r="F394" s="7" t="str">
        <f t="shared" si="3"/>
        <v>0</v>
      </c>
      <c r="G394" s="19" t="str">
        <f t="shared" si="4"/>
        <v>0</v>
      </c>
      <c r="H394" s="6">
        <v>229856.55</v>
      </c>
      <c r="I394" s="20"/>
    </row>
    <row r="395">
      <c r="A395" s="1" t="s">
        <v>31</v>
      </c>
      <c r="B395" s="6" t="s">
        <v>444</v>
      </c>
      <c r="C395" s="6" t="s">
        <v>338</v>
      </c>
      <c r="D395" s="7" t="str">
        <f t="shared" si="1"/>
        <v>0</v>
      </c>
      <c r="E395" s="7" t="str">
        <f t="shared" si="2"/>
        <v>0</v>
      </c>
      <c r="F395" s="7" t="str">
        <f t="shared" si="3"/>
        <v>0</v>
      </c>
      <c r="G395" s="19" t="str">
        <f t="shared" si="4"/>
        <v>0</v>
      </c>
      <c r="H395" s="6">
        <v>404386.94</v>
      </c>
      <c r="I395" s="20"/>
    </row>
    <row r="396">
      <c r="A396" s="1" t="s">
        <v>31</v>
      </c>
      <c r="B396" s="6" t="s">
        <v>445</v>
      </c>
      <c r="C396" s="6" t="s">
        <v>338</v>
      </c>
      <c r="D396" s="7" t="str">
        <f t="shared" si="1"/>
        <v>0</v>
      </c>
      <c r="E396" s="7" t="str">
        <f t="shared" si="2"/>
        <v>0</v>
      </c>
      <c r="F396" s="7" t="str">
        <f t="shared" si="3"/>
        <v>0</v>
      </c>
      <c r="G396" s="19" t="str">
        <f t="shared" si="4"/>
        <v>0</v>
      </c>
      <c r="H396" s="6">
        <v>794394.14</v>
      </c>
      <c r="I396" s="20"/>
    </row>
    <row r="397">
      <c r="A397" s="1" t="s">
        <v>31</v>
      </c>
      <c r="B397" s="6" t="s">
        <v>446</v>
      </c>
      <c r="C397" s="6" t="s">
        <v>338</v>
      </c>
      <c r="D397" s="7" t="str">
        <f t="shared" si="1"/>
        <v>0</v>
      </c>
      <c r="E397" s="7" t="str">
        <f t="shared" si="2"/>
        <v>0</v>
      </c>
      <c r="F397" s="7" t="str">
        <f t="shared" si="3"/>
        <v>0</v>
      </c>
      <c r="G397" s="19" t="str">
        <f t="shared" si="4"/>
        <v>0</v>
      </c>
      <c r="H397" s="6">
        <v>1931891.05</v>
      </c>
      <c r="I397" s="20"/>
    </row>
    <row r="398">
      <c r="A398" s="1" t="s">
        <v>31</v>
      </c>
      <c r="B398" s="6" t="s">
        <v>447</v>
      </c>
      <c r="C398" s="6" t="s">
        <v>338</v>
      </c>
      <c r="D398" s="7" t="str">
        <f t="shared" si="1"/>
        <v>0</v>
      </c>
      <c r="E398" s="7" t="str">
        <f t="shared" si="2"/>
        <v>0</v>
      </c>
      <c r="F398" s="7" t="str">
        <f t="shared" si="3"/>
        <v>0</v>
      </c>
      <c r="G398" s="19" t="str">
        <f t="shared" si="4"/>
        <v>0</v>
      </c>
      <c r="H398" s="6">
        <v>187851.0</v>
      </c>
      <c r="I398" s="20"/>
    </row>
    <row r="399">
      <c r="A399" s="1" t="s">
        <v>31</v>
      </c>
      <c r="B399" s="6" t="s">
        <v>448</v>
      </c>
      <c r="C399" s="6" t="s">
        <v>338</v>
      </c>
      <c r="D399" s="7" t="str">
        <f t="shared" si="1"/>
        <v>0</v>
      </c>
      <c r="E399" s="7" t="str">
        <f t="shared" si="2"/>
        <v>0</v>
      </c>
      <c r="F399" s="7" t="str">
        <f t="shared" si="3"/>
        <v>0</v>
      </c>
      <c r="G399" s="19" t="str">
        <f t="shared" si="4"/>
        <v>0</v>
      </c>
      <c r="H399" s="6">
        <v>368534.46</v>
      </c>
      <c r="I399" s="20"/>
    </row>
    <row r="400">
      <c r="A400" s="1" t="s">
        <v>31</v>
      </c>
      <c r="B400" s="6" t="s">
        <v>449</v>
      </c>
      <c r="C400" s="6" t="s">
        <v>338</v>
      </c>
      <c r="D400" s="7" t="str">
        <f t="shared" si="1"/>
        <v>0</v>
      </c>
      <c r="E400" s="7" t="str">
        <f t="shared" si="2"/>
        <v>0</v>
      </c>
      <c r="F400" s="7" t="str">
        <f t="shared" si="3"/>
        <v>0</v>
      </c>
      <c r="G400" s="19" t="str">
        <f t="shared" si="4"/>
        <v>0</v>
      </c>
      <c r="H400" s="6">
        <v>235187.55</v>
      </c>
      <c r="I400" s="20"/>
    </row>
    <row r="401">
      <c r="A401" s="1" t="s">
        <v>31</v>
      </c>
      <c r="B401" s="6" t="s">
        <v>450</v>
      </c>
      <c r="C401" s="6" t="s">
        <v>338</v>
      </c>
      <c r="D401" s="7" t="str">
        <f t="shared" si="1"/>
        <v>0</v>
      </c>
      <c r="E401" s="7" t="str">
        <f t="shared" si="2"/>
        <v>0</v>
      </c>
      <c r="F401" s="7" t="str">
        <f t="shared" si="3"/>
        <v>0</v>
      </c>
      <c r="G401" s="19" t="str">
        <f t="shared" si="4"/>
        <v>0</v>
      </c>
      <c r="H401" s="6">
        <v>809138.96</v>
      </c>
      <c r="I401" s="20"/>
    </row>
    <row r="402">
      <c r="A402" s="1" t="s">
        <v>31</v>
      </c>
      <c r="B402" s="6" t="s">
        <v>451</v>
      </c>
      <c r="C402" s="6" t="s">
        <v>338</v>
      </c>
      <c r="D402" s="7" t="str">
        <f t="shared" si="1"/>
        <v>0</v>
      </c>
      <c r="E402" s="7" t="str">
        <f t="shared" si="2"/>
        <v>0</v>
      </c>
      <c r="F402" s="7" t="str">
        <f t="shared" si="3"/>
        <v>0</v>
      </c>
      <c r="G402" s="19" t="str">
        <f t="shared" si="4"/>
        <v>0</v>
      </c>
      <c r="H402" s="6">
        <v>754748.46</v>
      </c>
      <c r="I402" s="20"/>
    </row>
    <row r="403">
      <c r="A403" s="1" t="s">
        <v>31</v>
      </c>
      <c r="B403" s="6" t="s">
        <v>452</v>
      </c>
      <c r="C403" s="6" t="s">
        <v>338</v>
      </c>
      <c r="D403" s="7" t="str">
        <f t="shared" si="1"/>
        <v>0</v>
      </c>
      <c r="E403" s="7" t="str">
        <f t="shared" si="2"/>
        <v>0</v>
      </c>
      <c r="F403" s="7" t="str">
        <f t="shared" si="3"/>
        <v>0</v>
      </c>
      <c r="G403" s="19" t="str">
        <f t="shared" si="4"/>
        <v>0</v>
      </c>
      <c r="H403" s="6">
        <v>276422.06</v>
      </c>
      <c r="I403" s="20"/>
    </row>
    <row r="404">
      <c r="A404" s="1" t="s">
        <v>31</v>
      </c>
      <c r="B404" s="6" t="s">
        <v>453</v>
      </c>
      <c r="C404" s="6" t="s">
        <v>338</v>
      </c>
      <c r="D404" s="7" t="str">
        <f t="shared" si="1"/>
        <v>0</v>
      </c>
      <c r="E404" s="7" t="str">
        <f t="shared" si="2"/>
        <v>0</v>
      </c>
      <c r="F404" s="7" t="str">
        <f t="shared" si="3"/>
        <v>0</v>
      </c>
      <c r="G404" s="19" t="str">
        <f t="shared" si="4"/>
        <v>0</v>
      </c>
      <c r="H404" s="6">
        <v>263347.48</v>
      </c>
      <c r="I404" s="20"/>
    </row>
    <row r="405">
      <c r="A405" s="1" t="s">
        <v>31</v>
      </c>
      <c r="B405" s="6" t="s">
        <v>454</v>
      </c>
      <c r="C405" s="6" t="s">
        <v>338</v>
      </c>
      <c r="D405" s="7" t="str">
        <f t="shared" si="1"/>
        <v>0</v>
      </c>
      <c r="E405" s="7" t="str">
        <f t="shared" si="2"/>
        <v>0</v>
      </c>
      <c r="F405" s="7" t="str">
        <f t="shared" si="3"/>
        <v>0</v>
      </c>
      <c r="G405" s="19" t="str">
        <f t="shared" si="4"/>
        <v>0</v>
      </c>
      <c r="H405" s="6">
        <v>269721.26</v>
      </c>
      <c r="I405" s="20"/>
    </row>
    <row r="406">
      <c r="A406" s="1" t="s">
        <v>31</v>
      </c>
      <c r="B406" s="6" t="s">
        <v>455</v>
      </c>
      <c r="C406" s="6" t="s">
        <v>338</v>
      </c>
      <c r="D406" s="7" t="str">
        <f t="shared" si="1"/>
        <v>0</v>
      </c>
      <c r="E406" s="7" t="str">
        <f t="shared" si="2"/>
        <v>0</v>
      </c>
      <c r="F406" s="7" t="str">
        <f t="shared" si="3"/>
        <v>0</v>
      </c>
      <c r="G406" s="19" t="str">
        <f t="shared" si="4"/>
        <v>0</v>
      </c>
      <c r="H406" s="6">
        <v>621861.72</v>
      </c>
      <c r="I406" s="20"/>
    </row>
    <row r="407">
      <c r="A407" s="1" t="s">
        <v>31</v>
      </c>
      <c r="B407" s="6" t="s">
        <v>456</v>
      </c>
      <c r="C407" s="6" t="s">
        <v>338</v>
      </c>
      <c r="D407" s="7" t="str">
        <f t="shared" si="1"/>
        <v>0</v>
      </c>
      <c r="E407" s="7" t="str">
        <f t="shared" si="2"/>
        <v>0</v>
      </c>
      <c r="F407" s="7" t="str">
        <f t="shared" si="3"/>
        <v>0</v>
      </c>
      <c r="G407" s="19" t="str">
        <f t="shared" si="4"/>
        <v>0</v>
      </c>
      <c r="H407" s="6">
        <v>1084675.0</v>
      </c>
      <c r="I407" s="20"/>
    </row>
    <row r="408">
      <c r="A408" s="1" t="s">
        <v>31</v>
      </c>
      <c r="B408" s="6" t="s">
        <v>457</v>
      </c>
      <c r="C408" s="6" t="s">
        <v>338</v>
      </c>
      <c r="D408" s="7" t="str">
        <f t="shared" si="1"/>
        <v>0</v>
      </c>
      <c r="E408" s="7" t="str">
        <f t="shared" si="2"/>
        <v>0</v>
      </c>
      <c r="F408" s="7" t="str">
        <f t="shared" si="3"/>
        <v>0</v>
      </c>
      <c r="G408" s="19" t="str">
        <f t="shared" si="4"/>
        <v>0</v>
      </c>
      <c r="H408" s="6">
        <v>530665.97</v>
      </c>
      <c r="I408" s="20"/>
    </row>
    <row r="409">
      <c r="A409" s="1" t="s">
        <v>31</v>
      </c>
      <c r="B409" s="6" t="s">
        <v>458</v>
      </c>
      <c r="C409" s="6" t="s">
        <v>338</v>
      </c>
      <c r="D409" s="7" t="str">
        <f t="shared" si="1"/>
        <v>0</v>
      </c>
      <c r="E409" s="7" t="str">
        <f t="shared" si="2"/>
        <v>0</v>
      </c>
      <c r="F409" s="7" t="str">
        <f t="shared" si="3"/>
        <v>0</v>
      </c>
      <c r="G409" s="19" t="str">
        <f t="shared" si="4"/>
        <v>0</v>
      </c>
      <c r="H409" s="6">
        <v>354078.16</v>
      </c>
      <c r="I409" s="20"/>
    </row>
    <row r="410">
      <c r="A410" s="1" t="s">
        <v>31</v>
      </c>
      <c r="B410" s="6" t="s">
        <v>459</v>
      </c>
      <c r="C410" s="6" t="s">
        <v>338</v>
      </c>
      <c r="D410" s="7" t="str">
        <f t="shared" si="1"/>
        <v>0</v>
      </c>
      <c r="E410" s="7" t="str">
        <f t="shared" si="2"/>
        <v>0</v>
      </c>
      <c r="F410" s="7" t="str">
        <f t="shared" si="3"/>
        <v>0</v>
      </c>
      <c r="G410" s="19" t="str">
        <f t="shared" si="4"/>
        <v>0</v>
      </c>
      <c r="H410" s="6">
        <v>423596.38</v>
      </c>
      <c r="I410" s="20"/>
    </row>
    <row r="411">
      <c r="A411" s="1" t="s">
        <v>31</v>
      </c>
      <c r="B411" s="6" t="s">
        <v>460</v>
      </c>
      <c r="C411" s="6" t="s">
        <v>338</v>
      </c>
      <c r="D411" s="7" t="str">
        <f t="shared" si="1"/>
        <v>0</v>
      </c>
      <c r="E411" s="7" t="str">
        <f t="shared" si="2"/>
        <v>0</v>
      </c>
      <c r="F411" s="7" t="str">
        <f t="shared" si="3"/>
        <v>0</v>
      </c>
      <c r="G411" s="19" t="str">
        <f t="shared" si="4"/>
        <v>0</v>
      </c>
      <c r="H411" s="6">
        <v>1296208.81</v>
      </c>
      <c r="I411" s="20"/>
    </row>
    <row r="412">
      <c r="A412" s="1" t="s">
        <v>31</v>
      </c>
      <c r="B412" s="6" t="s">
        <v>461</v>
      </c>
      <c r="C412" s="6" t="s">
        <v>338</v>
      </c>
      <c r="D412" s="7" t="str">
        <f t="shared" si="1"/>
        <v>0</v>
      </c>
      <c r="E412" s="7" t="str">
        <f t="shared" si="2"/>
        <v>0</v>
      </c>
      <c r="F412" s="7" t="str">
        <f t="shared" si="3"/>
        <v>0</v>
      </c>
      <c r="G412" s="19" t="str">
        <f t="shared" si="4"/>
        <v>0</v>
      </c>
      <c r="H412" s="6">
        <v>228166.22</v>
      </c>
      <c r="I412" s="20"/>
    </row>
    <row r="413">
      <c r="A413" s="1" t="s">
        <v>31</v>
      </c>
      <c r="B413" s="6" t="s">
        <v>462</v>
      </c>
      <c r="C413" s="6" t="s">
        <v>338</v>
      </c>
      <c r="D413" s="7" t="str">
        <f t="shared" si="1"/>
        <v>0</v>
      </c>
      <c r="E413" s="7" t="str">
        <f t="shared" si="2"/>
        <v>0</v>
      </c>
      <c r="F413" s="7" t="str">
        <f t="shared" si="3"/>
        <v>0</v>
      </c>
      <c r="G413" s="19" t="str">
        <f t="shared" si="4"/>
        <v>0</v>
      </c>
      <c r="H413" s="6">
        <v>461840.99</v>
      </c>
      <c r="I413" s="20"/>
    </row>
    <row r="414">
      <c r="A414" s="1" t="s">
        <v>31</v>
      </c>
      <c r="B414" s="6" t="s">
        <v>463</v>
      </c>
      <c r="C414" s="6" t="s">
        <v>338</v>
      </c>
      <c r="D414" s="7" t="str">
        <f t="shared" si="1"/>
        <v>0</v>
      </c>
      <c r="E414" s="7" t="str">
        <f t="shared" si="2"/>
        <v>0</v>
      </c>
      <c r="F414" s="7" t="str">
        <f t="shared" si="3"/>
        <v>0</v>
      </c>
      <c r="G414" s="19" t="str">
        <f t="shared" si="4"/>
        <v>0</v>
      </c>
      <c r="H414" s="6">
        <v>366963.63</v>
      </c>
      <c r="I414" s="20"/>
    </row>
    <row r="415">
      <c r="A415" s="1" t="s">
        <v>31</v>
      </c>
      <c r="B415" s="6" t="s">
        <v>464</v>
      </c>
      <c r="C415" s="6" t="s">
        <v>338</v>
      </c>
      <c r="D415" s="7" t="str">
        <f t="shared" si="1"/>
        <v>GDF SUEZ</v>
      </c>
      <c r="E415" s="7" t="str">
        <f t="shared" si="2"/>
        <v>0</v>
      </c>
      <c r="F415" s="19" t="str">
        <f t="shared" si="3"/>
        <v>GDF SUEZ                                BNDS 2.375% 19/05/2026</v>
      </c>
      <c r="G415" s="19">
        <f t="shared" si="4"/>
        <v>165410.91</v>
      </c>
      <c r="H415" s="6">
        <v>165410.91</v>
      </c>
      <c r="I415" s="20"/>
    </row>
    <row r="416">
      <c r="A416" s="1" t="s">
        <v>31</v>
      </c>
      <c r="B416" s="6" t="s">
        <v>465</v>
      </c>
      <c r="C416" s="6" t="s">
        <v>338</v>
      </c>
      <c r="D416" s="7" t="str">
        <f t="shared" si="1"/>
        <v>0</v>
      </c>
      <c r="E416" s="7" t="str">
        <f t="shared" si="2"/>
        <v>0</v>
      </c>
      <c r="F416" s="7" t="str">
        <f t="shared" si="3"/>
        <v>0</v>
      </c>
      <c r="G416" s="19" t="str">
        <f t="shared" si="4"/>
        <v>0</v>
      </c>
      <c r="H416" s="6">
        <v>354864.94</v>
      </c>
      <c r="I416" s="20"/>
    </row>
    <row r="417">
      <c r="A417" s="1" t="s">
        <v>31</v>
      </c>
      <c r="B417" s="6" t="s">
        <v>466</v>
      </c>
      <c r="C417" s="6" t="s">
        <v>338</v>
      </c>
      <c r="D417" s="7" t="str">
        <f t="shared" si="1"/>
        <v>0</v>
      </c>
      <c r="E417" s="7" t="str">
        <f t="shared" si="2"/>
        <v>0</v>
      </c>
      <c r="F417" s="7" t="str">
        <f t="shared" si="3"/>
        <v>0</v>
      </c>
      <c r="G417" s="19" t="str">
        <f t="shared" si="4"/>
        <v>0</v>
      </c>
      <c r="H417" s="6">
        <v>354897.55</v>
      </c>
      <c r="I417" s="20"/>
    </row>
    <row r="418">
      <c r="A418" s="1" t="s">
        <v>31</v>
      </c>
      <c r="B418" s="6" t="s">
        <v>467</v>
      </c>
      <c r="C418" s="6" t="s">
        <v>338</v>
      </c>
      <c r="D418" s="7" t="str">
        <f t="shared" si="1"/>
        <v>0</v>
      </c>
      <c r="E418" s="7" t="str">
        <f t="shared" si="2"/>
        <v>0</v>
      </c>
      <c r="F418" s="7" t="str">
        <f t="shared" si="3"/>
        <v>0</v>
      </c>
      <c r="G418" s="19" t="str">
        <f t="shared" si="4"/>
        <v>0</v>
      </c>
      <c r="H418" s="6">
        <v>326571.03</v>
      </c>
      <c r="I418" s="20"/>
    </row>
    <row r="419">
      <c r="A419" s="1" t="s">
        <v>31</v>
      </c>
      <c r="B419" s="6" t="s">
        <v>468</v>
      </c>
      <c r="C419" s="6" t="s">
        <v>338</v>
      </c>
      <c r="D419" s="7" t="str">
        <f t="shared" si="1"/>
        <v>0</v>
      </c>
      <c r="E419" s="7" t="str">
        <f t="shared" si="2"/>
        <v>0</v>
      </c>
      <c r="F419" s="7" t="str">
        <f t="shared" si="3"/>
        <v>0</v>
      </c>
      <c r="G419" s="19" t="str">
        <f t="shared" si="4"/>
        <v>0</v>
      </c>
      <c r="H419" s="6">
        <v>579738.28</v>
      </c>
      <c r="I419" s="20"/>
    </row>
    <row r="420">
      <c r="A420" s="1" t="s">
        <v>31</v>
      </c>
      <c r="B420" s="6" t="s">
        <v>469</v>
      </c>
      <c r="C420" s="6" t="s">
        <v>338</v>
      </c>
      <c r="D420" s="7" t="str">
        <f t="shared" si="1"/>
        <v>0</v>
      </c>
      <c r="E420" s="7" t="str">
        <f t="shared" si="2"/>
        <v>0</v>
      </c>
      <c r="F420" s="7" t="str">
        <f t="shared" si="3"/>
        <v>0</v>
      </c>
      <c r="G420" s="19" t="str">
        <f t="shared" si="4"/>
        <v>0</v>
      </c>
      <c r="H420" s="6">
        <v>205644.43</v>
      </c>
      <c r="I420" s="20"/>
    </row>
    <row r="421">
      <c r="A421" s="1" t="s">
        <v>31</v>
      </c>
      <c r="B421" s="6" t="s">
        <v>470</v>
      </c>
      <c r="C421" s="6" t="s">
        <v>338</v>
      </c>
      <c r="D421" s="7" t="str">
        <f t="shared" si="1"/>
        <v>0</v>
      </c>
      <c r="E421" s="7" t="str">
        <f t="shared" si="2"/>
        <v>0</v>
      </c>
      <c r="F421" s="7" t="str">
        <f t="shared" si="3"/>
        <v>0</v>
      </c>
      <c r="G421" s="19" t="str">
        <f t="shared" si="4"/>
        <v>0</v>
      </c>
      <c r="H421" s="6">
        <v>1765439.96</v>
      </c>
      <c r="I421" s="20"/>
    </row>
    <row r="422">
      <c r="A422" s="1" t="s">
        <v>31</v>
      </c>
      <c r="B422" s="6" t="s">
        <v>471</v>
      </c>
      <c r="C422" s="6" t="s">
        <v>338</v>
      </c>
      <c r="D422" s="7" t="str">
        <f t="shared" si="1"/>
        <v>0</v>
      </c>
      <c r="E422" s="7" t="str">
        <f t="shared" si="2"/>
        <v>0</v>
      </c>
      <c r="F422" s="7" t="str">
        <f t="shared" si="3"/>
        <v>0</v>
      </c>
      <c r="G422" s="19" t="str">
        <f t="shared" si="4"/>
        <v>0</v>
      </c>
      <c r="H422" s="6">
        <v>428217.84</v>
      </c>
      <c r="I422" s="20"/>
    </row>
    <row r="423">
      <c r="A423" s="1" t="s">
        <v>31</v>
      </c>
      <c r="B423" s="6" t="s">
        <v>472</v>
      </c>
      <c r="C423" s="6" t="s">
        <v>338</v>
      </c>
      <c r="D423" s="7" t="str">
        <f t="shared" si="1"/>
        <v>0</v>
      </c>
      <c r="E423" s="7" t="str">
        <f t="shared" si="2"/>
        <v>0</v>
      </c>
      <c r="F423" s="7" t="str">
        <f t="shared" si="3"/>
        <v>0</v>
      </c>
      <c r="G423" s="19" t="str">
        <f t="shared" si="4"/>
        <v>0</v>
      </c>
      <c r="H423" s="6">
        <v>598616.46</v>
      </c>
      <c r="I423" s="20"/>
    </row>
    <row r="424">
      <c r="A424" s="1" t="s">
        <v>31</v>
      </c>
      <c r="B424" s="6" t="s">
        <v>473</v>
      </c>
      <c r="C424" s="6" t="s">
        <v>338</v>
      </c>
      <c r="D424" s="7" t="str">
        <f t="shared" si="1"/>
        <v>0</v>
      </c>
      <c r="E424" s="7" t="str">
        <f t="shared" si="2"/>
        <v>0</v>
      </c>
      <c r="F424" s="7" t="str">
        <f t="shared" si="3"/>
        <v>0</v>
      </c>
      <c r="G424" s="19" t="str">
        <f t="shared" si="4"/>
        <v>0</v>
      </c>
      <c r="H424" s="6">
        <v>989918.84</v>
      </c>
      <c r="I424" s="20"/>
    </row>
    <row r="425">
      <c r="A425" s="1" t="s">
        <v>31</v>
      </c>
      <c r="B425" s="6" t="s">
        <v>474</v>
      </c>
      <c r="C425" s="6" t="s">
        <v>338</v>
      </c>
      <c r="D425" s="7" t="str">
        <f t="shared" si="1"/>
        <v>0</v>
      </c>
      <c r="E425" s="7" t="str">
        <f t="shared" si="2"/>
        <v>0</v>
      </c>
      <c r="F425" s="7" t="str">
        <f t="shared" si="3"/>
        <v>0</v>
      </c>
      <c r="G425" s="19" t="str">
        <f t="shared" si="4"/>
        <v>0</v>
      </c>
      <c r="H425" s="6">
        <v>341495.45</v>
      </c>
      <c r="I425" s="20"/>
    </row>
    <row r="426">
      <c r="A426" s="1" t="s">
        <v>31</v>
      </c>
      <c r="B426" s="6" t="s">
        <v>475</v>
      </c>
      <c r="C426" s="6" t="s">
        <v>338</v>
      </c>
      <c r="D426" s="7" t="str">
        <f t="shared" si="1"/>
        <v>0</v>
      </c>
      <c r="E426" s="7" t="str">
        <f t="shared" si="2"/>
        <v>0</v>
      </c>
      <c r="F426" s="7" t="str">
        <f t="shared" si="3"/>
        <v>0</v>
      </c>
      <c r="G426" s="19" t="str">
        <f t="shared" si="4"/>
        <v>0</v>
      </c>
      <c r="H426" s="6">
        <v>363091.34</v>
      </c>
      <c r="I426" s="20"/>
    </row>
    <row r="427">
      <c r="A427" s="1" t="s">
        <v>31</v>
      </c>
      <c r="B427" s="6" t="s">
        <v>476</v>
      </c>
      <c r="C427" s="6" t="s">
        <v>338</v>
      </c>
      <c r="D427" s="7" t="str">
        <f t="shared" si="1"/>
        <v>0</v>
      </c>
      <c r="E427" s="7" t="str">
        <f t="shared" si="2"/>
        <v>0</v>
      </c>
      <c r="F427" s="7" t="str">
        <f t="shared" si="3"/>
        <v>0</v>
      </c>
      <c r="G427" s="19" t="str">
        <f t="shared" si="4"/>
        <v>0</v>
      </c>
      <c r="H427" s="6">
        <v>1010334.02</v>
      </c>
      <c r="I427" s="20"/>
    </row>
    <row r="428">
      <c r="A428" s="1" t="s">
        <v>31</v>
      </c>
      <c r="B428" s="6" t="s">
        <v>477</v>
      </c>
      <c r="C428" s="6" t="s">
        <v>338</v>
      </c>
      <c r="D428" s="7" t="str">
        <f t="shared" si="1"/>
        <v>0</v>
      </c>
      <c r="E428" s="7" t="str">
        <f t="shared" si="2"/>
        <v>0</v>
      </c>
      <c r="F428" s="7" t="str">
        <f t="shared" si="3"/>
        <v>0</v>
      </c>
      <c r="G428" s="19" t="str">
        <f t="shared" si="4"/>
        <v>0</v>
      </c>
      <c r="H428" s="6">
        <v>28574.9</v>
      </c>
      <c r="I428" s="20"/>
    </row>
    <row r="429">
      <c r="A429" s="1" t="s">
        <v>31</v>
      </c>
      <c r="B429" s="6" t="s">
        <v>478</v>
      </c>
      <c r="C429" s="6" t="s">
        <v>338</v>
      </c>
      <c r="D429" s="7" t="str">
        <f t="shared" si="1"/>
        <v>0</v>
      </c>
      <c r="E429" s="7" t="str">
        <f t="shared" si="2"/>
        <v>0</v>
      </c>
      <c r="F429" s="7" t="str">
        <f t="shared" si="3"/>
        <v>0</v>
      </c>
      <c r="G429" s="19" t="str">
        <f t="shared" si="4"/>
        <v>0</v>
      </c>
      <c r="H429" s="6">
        <v>1012603.57</v>
      </c>
      <c r="I429" s="20"/>
    </row>
    <row r="430">
      <c r="A430" s="1" t="s">
        <v>31</v>
      </c>
      <c r="B430" s="6" t="s">
        <v>479</v>
      </c>
      <c r="C430" s="6" t="s">
        <v>338</v>
      </c>
      <c r="D430" s="7" t="str">
        <f t="shared" si="1"/>
        <v>0</v>
      </c>
      <c r="E430" s="7" t="str">
        <f t="shared" si="2"/>
        <v>0</v>
      </c>
      <c r="F430" s="7" t="str">
        <f t="shared" si="3"/>
        <v>0</v>
      </c>
      <c r="G430" s="19" t="str">
        <f t="shared" si="4"/>
        <v>0</v>
      </c>
      <c r="H430" s="6">
        <v>143269.08</v>
      </c>
      <c r="I430" s="20"/>
    </row>
    <row r="431">
      <c r="A431" s="1" t="s">
        <v>31</v>
      </c>
      <c r="B431" s="6" t="s">
        <v>480</v>
      </c>
      <c r="C431" s="6" t="s">
        <v>338</v>
      </c>
      <c r="D431" s="7" t="str">
        <f t="shared" si="1"/>
        <v>0</v>
      </c>
      <c r="E431" s="7" t="str">
        <f t="shared" si="2"/>
        <v>0</v>
      </c>
      <c r="F431" s="7" t="str">
        <f t="shared" si="3"/>
        <v>0</v>
      </c>
      <c r="G431" s="19" t="str">
        <f t="shared" si="4"/>
        <v>0</v>
      </c>
      <c r="H431" s="6">
        <v>622063.81</v>
      </c>
      <c r="I431" s="20"/>
    </row>
    <row r="432">
      <c r="A432" s="1" t="s">
        <v>31</v>
      </c>
      <c r="B432" s="6" t="s">
        <v>481</v>
      </c>
      <c r="C432" s="6" t="s">
        <v>338</v>
      </c>
      <c r="D432" s="7" t="str">
        <f t="shared" si="1"/>
        <v>0</v>
      </c>
      <c r="E432" s="7" t="str">
        <f t="shared" si="2"/>
        <v>0</v>
      </c>
      <c r="F432" s="7" t="str">
        <f t="shared" si="3"/>
        <v>0</v>
      </c>
      <c r="G432" s="19" t="str">
        <f t="shared" si="4"/>
        <v>0</v>
      </c>
      <c r="H432" s="6">
        <v>206550.56</v>
      </c>
      <c r="I432" s="20"/>
    </row>
    <row r="433">
      <c r="A433" s="1" t="s">
        <v>31</v>
      </c>
      <c r="B433" s="6" t="s">
        <v>482</v>
      </c>
      <c r="C433" s="6" t="s">
        <v>338</v>
      </c>
      <c r="D433" s="7" t="str">
        <f t="shared" si="1"/>
        <v>0</v>
      </c>
      <c r="E433" s="7" t="str">
        <f t="shared" si="2"/>
        <v>0</v>
      </c>
      <c r="F433" s="7" t="str">
        <f t="shared" si="3"/>
        <v>0</v>
      </c>
      <c r="G433" s="19" t="str">
        <f t="shared" si="4"/>
        <v>0</v>
      </c>
      <c r="H433" s="6">
        <v>309860.28</v>
      </c>
      <c r="I433" s="20"/>
    </row>
    <row r="434">
      <c r="A434" s="1" t="s">
        <v>31</v>
      </c>
      <c r="B434" s="6" t="s">
        <v>483</v>
      </c>
      <c r="C434" s="6" t="s">
        <v>338</v>
      </c>
      <c r="D434" s="7" t="str">
        <f t="shared" si="1"/>
        <v>0</v>
      </c>
      <c r="E434" s="7" t="str">
        <f t="shared" si="2"/>
        <v>0</v>
      </c>
      <c r="F434" s="7" t="str">
        <f t="shared" si="3"/>
        <v>0</v>
      </c>
      <c r="G434" s="19" t="str">
        <f t="shared" si="4"/>
        <v>0</v>
      </c>
      <c r="H434" s="6">
        <v>536189.95</v>
      </c>
      <c r="I434" s="20"/>
    </row>
    <row r="435">
      <c r="A435" s="1" t="s">
        <v>31</v>
      </c>
      <c r="B435" s="6" t="s">
        <v>484</v>
      </c>
      <c r="C435" s="6" t="s">
        <v>338</v>
      </c>
      <c r="D435" s="7" t="str">
        <f t="shared" si="1"/>
        <v>0</v>
      </c>
      <c r="E435" s="7" t="str">
        <f t="shared" si="2"/>
        <v>0</v>
      </c>
      <c r="F435" s="7" t="str">
        <f t="shared" si="3"/>
        <v>0</v>
      </c>
      <c r="G435" s="19" t="str">
        <f t="shared" si="4"/>
        <v>0</v>
      </c>
      <c r="H435" s="6">
        <v>188352.87</v>
      </c>
      <c r="I435" s="20"/>
    </row>
    <row r="436">
      <c r="A436" s="1" t="s">
        <v>31</v>
      </c>
      <c r="B436" s="6" t="s">
        <v>485</v>
      </c>
      <c r="C436" s="6" t="s">
        <v>338</v>
      </c>
      <c r="D436" s="7" t="str">
        <f t="shared" si="1"/>
        <v>0</v>
      </c>
      <c r="E436" s="7" t="str">
        <f t="shared" si="2"/>
        <v>0</v>
      </c>
      <c r="F436" s="7" t="str">
        <f t="shared" si="3"/>
        <v>0</v>
      </c>
      <c r="G436" s="19" t="str">
        <f t="shared" si="4"/>
        <v>0</v>
      </c>
      <c r="H436" s="6">
        <v>276041.5</v>
      </c>
      <c r="I436" s="20"/>
    </row>
    <row r="437">
      <c r="A437" s="1" t="s">
        <v>31</v>
      </c>
      <c r="B437" s="6" t="s">
        <v>486</v>
      </c>
      <c r="C437" s="6" t="s">
        <v>338</v>
      </c>
      <c r="D437" s="7" t="str">
        <f t="shared" si="1"/>
        <v>0</v>
      </c>
      <c r="E437" s="7" t="str">
        <f t="shared" si="2"/>
        <v>0</v>
      </c>
      <c r="F437" s="7" t="str">
        <f t="shared" si="3"/>
        <v>0</v>
      </c>
      <c r="G437" s="19" t="str">
        <f t="shared" si="4"/>
        <v>0</v>
      </c>
      <c r="H437" s="6">
        <v>1080031.8</v>
      </c>
      <c r="I437" s="20"/>
    </row>
    <row r="438">
      <c r="A438" s="1" t="s">
        <v>31</v>
      </c>
      <c r="B438" s="6" t="s">
        <v>487</v>
      </c>
      <c r="C438" s="6" t="s">
        <v>338</v>
      </c>
      <c r="D438" s="7" t="str">
        <f t="shared" si="1"/>
        <v>0</v>
      </c>
      <c r="E438" s="7" t="str">
        <f t="shared" si="2"/>
        <v>0</v>
      </c>
      <c r="F438" s="7" t="str">
        <f t="shared" si="3"/>
        <v>0</v>
      </c>
      <c r="G438" s="19" t="str">
        <f t="shared" si="4"/>
        <v>0</v>
      </c>
      <c r="H438" s="6">
        <v>20663.76</v>
      </c>
      <c r="I438" s="20"/>
    </row>
    <row r="439">
      <c r="A439" s="1" t="s">
        <v>31</v>
      </c>
      <c r="B439" s="6" t="s">
        <v>488</v>
      </c>
      <c r="C439" s="6" t="s">
        <v>338</v>
      </c>
      <c r="D439" s="7" t="str">
        <f t="shared" si="1"/>
        <v>0</v>
      </c>
      <c r="E439" s="7" t="str">
        <f t="shared" si="2"/>
        <v>0</v>
      </c>
      <c r="F439" s="7" t="str">
        <f t="shared" si="3"/>
        <v>0</v>
      </c>
      <c r="G439" s="19" t="str">
        <f t="shared" si="4"/>
        <v>0</v>
      </c>
      <c r="H439" s="6">
        <v>37058.05</v>
      </c>
      <c r="I439" s="20"/>
    </row>
    <row r="440">
      <c r="A440" s="1" t="s">
        <v>31</v>
      </c>
      <c r="B440" s="6" t="s">
        <v>489</v>
      </c>
      <c r="C440" s="6" t="s">
        <v>338</v>
      </c>
      <c r="D440" s="7" t="str">
        <f t="shared" si="1"/>
        <v>0</v>
      </c>
      <c r="E440" s="7" t="str">
        <f t="shared" si="2"/>
        <v>0</v>
      </c>
      <c r="F440" s="7" t="str">
        <f t="shared" si="3"/>
        <v>0</v>
      </c>
      <c r="G440" s="19" t="str">
        <f t="shared" si="4"/>
        <v>0</v>
      </c>
      <c r="H440" s="6">
        <v>54870.34</v>
      </c>
      <c r="I440" s="20"/>
    </row>
    <row r="441">
      <c r="A441" s="1" t="s">
        <v>31</v>
      </c>
      <c r="B441" s="6" t="s">
        <v>490</v>
      </c>
      <c r="C441" s="6" t="s">
        <v>338</v>
      </c>
      <c r="D441" s="7" t="str">
        <f t="shared" si="1"/>
        <v>0</v>
      </c>
      <c r="E441" s="7" t="str">
        <f t="shared" si="2"/>
        <v>0</v>
      </c>
      <c r="F441" s="7" t="str">
        <f t="shared" si="3"/>
        <v>0</v>
      </c>
      <c r="G441" s="19" t="str">
        <f t="shared" si="4"/>
        <v>0</v>
      </c>
      <c r="H441" s="6">
        <v>14009.11</v>
      </c>
      <c r="I441" s="20"/>
    </row>
    <row r="442">
      <c r="A442" s="1" t="s">
        <v>31</v>
      </c>
      <c r="B442" s="6" t="s">
        <v>491</v>
      </c>
      <c r="C442" s="6" t="s">
        <v>338</v>
      </c>
      <c r="D442" s="7" t="str">
        <f t="shared" si="1"/>
        <v>0</v>
      </c>
      <c r="E442" s="7" t="str">
        <f t="shared" si="2"/>
        <v>0</v>
      </c>
      <c r="F442" s="7" t="str">
        <f t="shared" si="3"/>
        <v>0</v>
      </c>
      <c r="G442" s="19" t="str">
        <f t="shared" si="4"/>
        <v>0</v>
      </c>
      <c r="H442" s="6">
        <v>433379.08</v>
      </c>
      <c r="I442" s="20"/>
    </row>
    <row r="443">
      <c r="A443" s="1" t="s">
        <v>31</v>
      </c>
      <c r="B443" s="6" t="s">
        <v>492</v>
      </c>
      <c r="C443" s="6" t="s">
        <v>338</v>
      </c>
      <c r="D443" s="7" t="str">
        <f t="shared" si="1"/>
        <v>0</v>
      </c>
      <c r="E443" s="7" t="str">
        <f t="shared" si="2"/>
        <v>0</v>
      </c>
      <c r="F443" s="7" t="str">
        <f t="shared" si="3"/>
        <v>0</v>
      </c>
      <c r="G443" s="19" t="str">
        <f t="shared" si="4"/>
        <v>0</v>
      </c>
      <c r="H443" s="6">
        <v>418262.04</v>
      </c>
      <c r="I443" s="20"/>
    </row>
    <row r="444">
      <c r="A444" s="1" t="s">
        <v>31</v>
      </c>
      <c r="B444" s="6" t="s">
        <v>493</v>
      </c>
      <c r="C444" s="6" t="s">
        <v>338</v>
      </c>
      <c r="D444" s="7" t="str">
        <f t="shared" si="1"/>
        <v>0</v>
      </c>
      <c r="E444" s="7" t="str">
        <f t="shared" si="2"/>
        <v>0</v>
      </c>
      <c r="F444" s="7" t="str">
        <f t="shared" si="3"/>
        <v>0</v>
      </c>
      <c r="G444" s="19" t="str">
        <f t="shared" si="4"/>
        <v>0</v>
      </c>
      <c r="H444" s="6">
        <v>1321036.4</v>
      </c>
      <c r="I444" s="20"/>
    </row>
    <row r="445">
      <c r="A445" s="1" t="s">
        <v>31</v>
      </c>
      <c r="B445" s="6" t="s">
        <v>494</v>
      </c>
      <c r="C445" s="6" t="s">
        <v>338</v>
      </c>
      <c r="D445" s="7" t="str">
        <f t="shared" si="1"/>
        <v>0</v>
      </c>
      <c r="E445" s="7" t="str">
        <f t="shared" si="2"/>
        <v>0</v>
      </c>
      <c r="F445" s="7" t="str">
        <f t="shared" si="3"/>
        <v>0</v>
      </c>
      <c r="G445" s="19" t="str">
        <f t="shared" si="4"/>
        <v>0</v>
      </c>
      <c r="H445" s="6">
        <v>239762.32</v>
      </c>
      <c r="I445" s="20"/>
    </row>
    <row r="446">
      <c r="A446" s="1" t="s">
        <v>31</v>
      </c>
      <c r="B446" s="6" t="s">
        <v>495</v>
      </c>
      <c r="C446" s="6" t="s">
        <v>338</v>
      </c>
      <c r="D446" s="7" t="str">
        <f t="shared" si="1"/>
        <v>0</v>
      </c>
      <c r="E446" s="7" t="str">
        <f t="shared" si="2"/>
        <v>0</v>
      </c>
      <c r="F446" s="7" t="str">
        <f t="shared" si="3"/>
        <v>0</v>
      </c>
      <c r="G446" s="19" t="str">
        <f t="shared" si="4"/>
        <v>0</v>
      </c>
      <c r="H446" s="6">
        <v>1813295.68</v>
      </c>
      <c r="I446" s="20"/>
    </row>
    <row r="447">
      <c r="A447" s="1" t="s">
        <v>31</v>
      </c>
      <c r="B447" s="6" t="s">
        <v>496</v>
      </c>
      <c r="C447" s="6" t="s">
        <v>338</v>
      </c>
      <c r="D447" s="7" t="str">
        <f t="shared" si="1"/>
        <v>0</v>
      </c>
      <c r="E447" s="7" t="str">
        <f t="shared" si="2"/>
        <v>0</v>
      </c>
      <c r="F447" s="7" t="str">
        <f t="shared" si="3"/>
        <v>0</v>
      </c>
      <c r="G447" s="19" t="str">
        <f t="shared" si="4"/>
        <v>0</v>
      </c>
      <c r="H447" s="6">
        <v>273492.76</v>
      </c>
      <c r="I447" s="20"/>
    </row>
    <row r="448">
      <c r="A448" s="1" t="s">
        <v>31</v>
      </c>
      <c r="B448" s="6" t="s">
        <v>497</v>
      </c>
      <c r="C448" s="6" t="s">
        <v>338</v>
      </c>
      <c r="D448" s="7" t="str">
        <f t="shared" si="1"/>
        <v>0</v>
      </c>
      <c r="E448" s="7" t="str">
        <f t="shared" si="2"/>
        <v>0</v>
      </c>
      <c r="F448" s="7" t="str">
        <f t="shared" si="3"/>
        <v>0</v>
      </c>
      <c r="G448" s="19" t="str">
        <f t="shared" si="4"/>
        <v>0</v>
      </c>
      <c r="H448" s="6">
        <v>106237.34</v>
      </c>
      <c r="I448" s="20"/>
    </row>
    <row r="449">
      <c r="A449" s="1" t="s">
        <v>31</v>
      </c>
      <c r="B449" s="6" t="s">
        <v>498</v>
      </c>
      <c r="C449" s="6" t="s">
        <v>338</v>
      </c>
      <c r="D449" s="7" t="str">
        <f t="shared" si="1"/>
        <v>0</v>
      </c>
      <c r="E449" s="7" t="str">
        <f t="shared" si="2"/>
        <v>0</v>
      </c>
      <c r="F449" s="7" t="str">
        <f t="shared" si="3"/>
        <v>0</v>
      </c>
      <c r="G449" s="19" t="str">
        <f t="shared" si="4"/>
        <v>0</v>
      </c>
      <c r="H449" s="6">
        <v>61999.42</v>
      </c>
      <c r="I449" s="20"/>
    </row>
    <row r="450">
      <c r="A450" s="1" t="s">
        <v>31</v>
      </c>
      <c r="B450" s="6" t="s">
        <v>499</v>
      </c>
      <c r="C450" s="6" t="s">
        <v>338</v>
      </c>
      <c r="D450" s="7" t="str">
        <f t="shared" si="1"/>
        <v>0</v>
      </c>
      <c r="E450" s="7" t="str">
        <f t="shared" si="2"/>
        <v>0</v>
      </c>
      <c r="F450" s="7" t="str">
        <f t="shared" si="3"/>
        <v>0</v>
      </c>
      <c r="G450" s="19" t="str">
        <f t="shared" si="4"/>
        <v>0</v>
      </c>
      <c r="H450" s="6">
        <v>213993.94</v>
      </c>
      <c r="I450" s="20"/>
    </row>
    <row r="451">
      <c r="A451" s="1" t="s">
        <v>31</v>
      </c>
      <c r="B451" s="6" t="s">
        <v>500</v>
      </c>
      <c r="C451" s="6" t="s">
        <v>338</v>
      </c>
      <c r="D451" s="7" t="str">
        <f t="shared" si="1"/>
        <v>0</v>
      </c>
      <c r="E451" s="7" t="str">
        <f t="shared" si="2"/>
        <v>0</v>
      </c>
      <c r="F451" s="7" t="str">
        <f t="shared" si="3"/>
        <v>0</v>
      </c>
      <c r="G451" s="19" t="str">
        <f t="shared" si="4"/>
        <v>0</v>
      </c>
      <c r="H451" s="6">
        <v>264982.03</v>
      </c>
      <c r="I451" s="20"/>
    </row>
    <row r="452">
      <c r="A452" s="1" t="s">
        <v>31</v>
      </c>
      <c r="B452" s="6" t="s">
        <v>501</v>
      </c>
      <c r="C452" s="6" t="s">
        <v>338</v>
      </c>
      <c r="D452" s="7" t="str">
        <f t="shared" si="1"/>
        <v>0</v>
      </c>
      <c r="E452" s="7" t="str">
        <f t="shared" si="2"/>
        <v>0</v>
      </c>
      <c r="F452" s="7" t="str">
        <f t="shared" si="3"/>
        <v>0</v>
      </c>
      <c r="G452" s="19" t="str">
        <f t="shared" si="4"/>
        <v>0</v>
      </c>
      <c r="H452" s="6">
        <v>110466.07</v>
      </c>
      <c r="I452" s="20"/>
    </row>
    <row r="453">
      <c r="A453" s="1" t="s">
        <v>31</v>
      </c>
      <c r="B453" s="6" t="s">
        <v>502</v>
      </c>
      <c r="C453" s="6" t="s">
        <v>338</v>
      </c>
      <c r="D453" s="7" t="str">
        <f t="shared" si="1"/>
        <v>0</v>
      </c>
      <c r="E453" s="7" t="str">
        <f t="shared" si="2"/>
        <v>0</v>
      </c>
      <c r="F453" s="7" t="str">
        <f t="shared" si="3"/>
        <v>0</v>
      </c>
      <c r="G453" s="19" t="str">
        <f t="shared" si="4"/>
        <v>0</v>
      </c>
      <c r="H453" s="6">
        <v>17288.19</v>
      </c>
      <c r="I453" s="20"/>
    </row>
    <row r="454">
      <c r="A454" s="1" t="s">
        <v>31</v>
      </c>
      <c r="B454" s="6" t="s">
        <v>503</v>
      </c>
      <c r="C454" s="6" t="s">
        <v>338</v>
      </c>
      <c r="D454" s="7" t="str">
        <f t="shared" si="1"/>
        <v>0</v>
      </c>
      <c r="E454" s="7" t="str">
        <f t="shared" si="2"/>
        <v>0</v>
      </c>
      <c r="F454" s="7" t="str">
        <f t="shared" si="3"/>
        <v>0</v>
      </c>
      <c r="G454" s="19" t="str">
        <f t="shared" si="4"/>
        <v>0</v>
      </c>
      <c r="H454" s="6">
        <v>295921.05</v>
      </c>
      <c r="I454" s="20"/>
    </row>
    <row r="455">
      <c r="A455" s="1" t="s">
        <v>31</v>
      </c>
      <c r="B455" s="6" t="s">
        <v>504</v>
      </c>
      <c r="C455" s="6" t="s">
        <v>338</v>
      </c>
      <c r="D455" s="7" t="str">
        <f t="shared" si="1"/>
        <v>0</v>
      </c>
      <c r="E455" s="7" t="str">
        <f t="shared" si="2"/>
        <v>0</v>
      </c>
      <c r="F455" s="7" t="str">
        <f t="shared" si="3"/>
        <v>0</v>
      </c>
      <c r="G455" s="19" t="str">
        <f t="shared" si="4"/>
        <v>0</v>
      </c>
      <c r="H455" s="6">
        <v>108937.03</v>
      </c>
      <c r="I455" s="20"/>
    </row>
    <row r="456">
      <c r="A456" s="1" t="s">
        <v>31</v>
      </c>
      <c r="B456" s="6" t="s">
        <v>505</v>
      </c>
      <c r="C456" s="6" t="s">
        <v>338</v>
      </c>
      <c r="D456" s="7" t="str">
        <f t="shared" si="1"/>
        <v>0</v>
      </c>
      <c r="E456" s="7" t="str">
        <f t="shared" si="2"/>
        <v>0</v>
      </c>
      <c r="F456" s="7" t="str">
        <f t="shared" si="3"/>
        <v>0</v>
      </c>
      <c r="G456" s="19" t="str">
        <f t="shared" si="4"/>
        <v>0</v>
      </c>
      <c r="H456" s="6">
        <v>569370.45</v>
      </c>
      <c r="I456" s="20"/>
    </row>
    <row r="457">
      <c r="A457" s="1" t="s">
        <v>31</v>
      </c>
      <c r="B457" s="6" t="s">
        <v>506</v>
      </c>
      <c r="C457" s="6" t="s">
        <v>338</v>
      </c>
      <c r="D457" s="7" t="str">
        <f t="shared" si="1"/>
        <v>0</v>
      </c>
      <c r="E457" s="7" t="str">
        <f t="shared" si="2"/>
        <v>0</v>
      </c>
      <c r="F457" s="7" t="str">
        <f t="shared" si="3"/>
        <v>0</v>
      </c>
      <c r="G457" s="19" t="str">
        <f t="shared" si="4"/>
        <v>0</v>
      </c>
      <c r="H457" s="6">
        <v>1286850.27</v>
      </c>
      <c r="I457" s="20"/>
    </row>
    <row r="458">
      <c r="A458" s="1" t="s">
        <v>31</v>
      </c>
      <c r="B458" s="6" t="s">
        <v>507</v>
      </c>
      <c r="C458" s="6" t="s">
        <v>338</v>
      </c>
      <c r="D458" s="7" t="str">
        <f t="shared" si="1"/>
        <v>0</v>
      </c>
      <c r="E458" s="7" t="str">
        <f t="shared" si="2"/>
        <v>0</v>
      </c>
      <c r="F458" s="7" t="str">
        <f t="shared" si="3"/>
        <v>0</v>
      </c>
      <c r="G458" s="19" t="str">
        <f t="shared" si="4"/>
        <v>0</v>
      </c>
      <c r="H458" s="6">
        <v>865257.12</v>
      </c>
      <c r="I458" s="20"/>
    </row>
    <row r="459">
      <c r="A459" s="1" t="s">
        <v>31</v>
      </c>
      <c r="B459" s="6" t="s">
        <v>508</v>
      </c>
      <c r="C459" s="6" t="s">
        <v>338</v>
      </c>
      <c r="D459" s="7" t="str">
        <f t="shared" si="1"/>
        <v>0</v>
      </c>
      <c r="E459" s="7" t="str">
        <f t="shared" si="2"/>
        <v>0</v>
      </c>
      <c r="F459" s="7" t="str">
        <f t="shared" si="3"/>
        <v>0</v>
      </c>
      <c r="G459" s="19" t="str">
        <f t="shared" si="4"/>
        <v>0</v>
      </c>
      <c r="H459" s="6">
        <v>252036.17</v>
      </c>
      <c r="I459" s="20"/>
    </row>
    <row r="460">
      <c r="A460" s="1" t="s">
        <v>31</v>
      </c>
      <c r="B460" s="6" t="s">
        <v>509</v>
      </c>
      <c r="C460" s="6" t="s">
        <v>338</v>
      </c>
      <c r="D460" s="7" t="str">
        <f t="shared" si="1"/>
        <v>0</v>
      </c>
      <c r="E460" s="7" t="str">
        <f t="shared" si="2"/>
        <v>0</v>
      </c>
      <c r="F460" s="7" t="str">
        <f t="shared" si="3"/>
        <v>0</v>
      </c>
      <c r="G460" s="19" t="str">
        <f t="shared" si="4"/>
        <v>0</v>
      </c>
      <c r="H460" s="6">
        <v>1595104.37</v>
      </c>
      <c r="I460" s="20"/>
    </row>
    <row r="461">
      <c r="A461" s="1" t="s">
        <v>31</v>
      </c>
      <c r="B461" s="6" t="s">
        <v>510</v>
      </c>
      <c r="C461" s="6" t="s">
        <v>338</v>
      </c>
      <c r="D461" s="7" t="str">
        <f t="shared" si="1"/>
        <v>0</v>
      </c>
      <c r="E461" s="7" t="str">
        <f t="shared" si="2"/>
        <v>0</v>
      </c>
      <c r="F461" s="7" t="str">
        <f t="shared" si="3"/>
        <v>0</v>
      </c>
      <c r="G461" s="19" t="str">
        <f t="shared" si="4"/>
        <v>0</v>
      </c>
      <c r="H461" s="6">
        <v>182707.94</v>
      </c>
      <c r="I461" s="20"/>
    </row>
    <row r="462">
      <c r="A462" s="1" t="s">
        <v>31</v>
      </c>
      <c r="B462" s="6" t="s">
        <v>511</v>
      </c>
      <c r="C462" s="6" t="s">
        <v>338</v>
      </c>
      <c r="D462" s="7" t="str">
        <f t="shared" si="1"/>
        <v>0</v>
      </c>
      <c r="E462" s="7" t="str">
        <f t="shared" si="2"/>
        <v>0</v>
      </c>
      <c r="F462" s="7" t="str">
        <f t="shared" si="3"/>
        <v>0</v>
      </c>
      <c r="G462" s="19" t="str">
        <f t="shared" si="4"/>
        <v>0</v>
      </c>
      <c r="H462" s="6">
        <v>2030819.21</v>
      </c>
      <c r="I462" s="20"/>
    </row>
    <row r="463">
      <c r="A463" s="1" t="s">
        <v>31</v>
      </c>
      <c r="B463" s="6" t="s">
        <v>512</v>
      </c>
      <c r="C463" s="6" t="s">
        <v>338</v>
      </c>
      <c r="D463" s="7" t="str">
        <f t="shared" si="1"/>
        <v>0</v>
      </c>
      <c r="E463" s="7" t="str">
        <f t="shared" si="2"/>
        <v>0</v>
      </c>
      <c r="F463" s="7" t="str">
        <f t="shared" si="3"/>
        <v>0</v>
      </c>
      <c r="G463" s="19" t="str">
        <f t="shared" si="4"/>
        <v>0</v>
      </c>
      <c r="H463" s="6">
        <v>306708.52</v>
      </c>
      <c r="I463" s="20"/>
    </row>
    <row r="464">
      <c r="A464" s="1" t="s">
        <v>31</v>
      </c>
      <c r="B464" s="6" t="s">
        <v>513</v>
      </c>
      <c r="C464" s="6" t="s">
        <v>338</v>
      </c>
      <c r="D464" s="7" t="str">
        <f t="shared" si="1"/>
        <v>0</v>
      </c>
      <c r="E464" s="7" t="str">
        <f t="shared" si="2"/>
        <v>0</v>
      </c>
      <c r="F464" s="7" t="str">
        <f t="shared" si="3"/>
        <v>0</v>
      </c>
      <c r="G464" s="19" t="str">
        <f t="shared" si="4"/>
        <v>0</v>
      </c>
      <c r="H464" s="6">
        <v>287196.79</v>
      </c>
      <c r="I464" s="20"/>
    </row>
    <row r="465">
      <c r="A465" s="1" t="s">
        <v>31</v>
      </c>
      <c r="B465" s="6" t="s">
        <v>514</v>
      </c>
      <c r="C465" s="6" t="s">
        <v>338</v>
      </c>
      <c r="D465" s="7" t="str">
        <f t="shared" si="1"/>
        <v>0</v>
      </c>
      <c r="E465" s="7" t="str">
        <f t="shared" si="2"/>
        <v>0</v>
      </c>
      <c r="F465" s="7" t="str">
        <f t="shared" si="3"/>
        <v>0</v>
      </c>
      <c r="G465" s="19" t="str">
        <f t="shared" si="4"/>
        <v>0</v>
      </c>
      <c r="H465" s="6">
        <v>1169608.78</v>
      </c>
      <c r="I465" s="20"/>
    </row>
    <row r="466">
      <c r="A466" s="1" t="s">
        <v>31</v>
      </c>
      <c r="B466" s="6" t="s">
        <v>515</v>
      </c>
      <c r="C466" s="6" t="s">
        <v>338</v>
      </c>
      <c r="D466" s="7" t="str">
        <f t="shared" si="1"/>
        <v>0</v>
      </c>
      <c r="E466" s="7" t="str">
        <f t="shared" si="2"/>
        <v>0</v>
      </c>
      <c r="F466" s="7" t="str">
        <f t="shared" si="3"/>
        <v>0</v>
      </c>
      <c r="G466" s="19" t="str">
        <f t="shared" si="4"/>
        <v>0</v>
      </c>
      <c r="H466" s="6">
        <v>335767.3</v>
      </c>
      <c r="I466" s="20"/>
    </row>
    <row r="467">
      <c r="A467" s="1" t="s">
        <v>31</v>
      </c>
      <c r="B467" s="6" t="s">
        <v>516</v>
      </c>
      <c r="C467" s="6" t="s">
        <v>338</v>
      </c>
      <c r="D467" s="7" t="str">
        <f t="shared" si="1"/>
        <v>0</v>
      </c>
      <c r="E467" s="7" t="str">
        <f t="shared" si="2"/>
        <v>0</v>
      </c>
      <c r="F467" s="7" t="str">
        <f t="shared" si="3"/>
        <v>0</v>
      </c>
      <c r="G467" s="19" t="str">
        <f t="shared" si="4"/>
        <v>0</v>
      </c>
      <c r="H467" s="6">
        <v>555624.61</v>
      </c>
      <c r="I467" s="20"/>
    </row>
    <row r="468">
      <c r="A468" s="1" t="s">
        <v>31</v>
      </c>
      <c r="B468" s="6" t="s">
        <v>517</v>
      </c>
      <c r="C468" s="6" t="s">
        <v>338</v>
      </c>
      <c r="D468" s="7" t="str">
        <f t="shared" si="1"/>
        <v>0</v>
      </c>
      <c r="E468" s="7" t="str">
        <f t="shared" si="2"/>
        <v>0</v>
      </c>
      <c r="F468" s="7" t="str">
        <f t="shared" si="3"/>
        <v>0</v>
      </c>
      <c r="G468" s="19" t="str">
        <f t="shared" si="4"/>
        <v>0</v>
      </c>
      <c r="H468" s="6">
        <v>194158.4</v>
      </c>
      <c r="I468" s="20"/>
    </row>
    <row r="469">
      <c r="A469" s="1" t="s">
        <v>31</v>
      </c>
      <c r="B469" s="6" t="s">
        <v>518</v>
      </c>
      <c r="C469" s="6" t="s">
        <v>338</v>
      </c>
      <c r="D469" s="7" t="str">
        <f t="shared" si="1"/>
        <v>0</v>
      </c>
      <c r="E469" s="7" t="str">
        <f t="shared" si="2"/>
        <v>0</v>
      </c>
      <c r="F469" s="7" t="str">
        <f t="shared" si="3"/>
        <v>0</v>
      </c>
      <c r="G469" s="19" t="str">
        <f t="shared" si="4"/>
        <v>0</v>
      </c>
      <c r="H469" s="6">
        <v>1842315.66</v>
      </c>
      <c r="I469" s="20"/>
    </row>
    <row r="470">
      <c r="A470" s="1" t="s">
        <v>31</v>
      </c>
      <c r="B470" s="6" t="s">
        <v>519</v>
      </c>
      <c r="C470" s="6" t="s">
        <v>338</v>
      </c>
      <c r="D470" s="7" t="str">
        <f t="shared" si="1"/>
        <v>0</v>
      </c>
      <c r="E470" s="7" t="str">
        <f t="shared" si="2"/>
        <v>0</v>
      </c>
      <c r="F470" s="7" t="str">
        <f t="shared" si="3"/>
        <v>0</v>
      </c>
      <c r="G470" s="19" t="str">
        <f t="shared" si="4"/>
        <v>0</v>
      </c>
      <c r="H470" s="6">
        <v>192394.75</v>
      </c>
      <c r="I470" s="20"/>
    </row>
    <row r="471">
      <c r="A471" s="1" t="s">
        <v>31</v>
      </c>
      <c r="B471" s="6" t="s">
        <v>520</v>
      </c>
      <c r="C471" s="6" t="s">
        <v>338</v>
      </c>
      <c r="D471" s="7" t="str">
        <f t="shared" si="1"/>
        <v>0</v>
      </c>
      <c r="E471" s="7" t="str">
        <f t="shared" si="2"/>
        <v>0</v>
      </c>
      <c r="F471" s="7" t="str">
        <f t="shared" si="3"/>
        <v>0</v>
      </c>
      <c r="G471" s="19" t="str">
        <f t="shared" si="4"/>
        <v>0</v>
      </c>
      <c r="H471" s="6">
        <v>81998.99</v>
      </c>
      <c r="I471" s="20"/>
    </row>
    <row r="472">
      <c r="A472" s="1" t="s">
        <v>31</v>
      </c>
      <c r="B472" s="6" t="s">
        <v>521</v>
      </c>
      <c r="C472" s="6" t="s">
        <v>338</v>
      </c>
      <c r="D472" s="7" t="str">
        <f t="shared" si="1"/>
        <v>0</v>
      </c>
      <c r="E472" s="7" t="str">
        <f t="shared" si="2"/>
        <v>0</v>
      </c>
      <c r="F472" s="7" t="str">
        <f t="shared" si="3"/>
        <v>0</v>
      </c>
      <c r="G472" s="19" t="str">
        <f t="shared" si="4"/>
        <v>0</v>
      </c>
      <c r="H472" s="6">
        <v>941384.11</v>
      </c>
      <c r="I472" s="20"/>
    </row>
    <row r="473">
      <c r="A473" s="1" t="s">
        <v>31</v>
      </c>
      <c r="B473" s="6" t="s">
        <v>522</v>
      </c>
      <c r="C473" s="6" t="s">
        <v>338</v>
      </c>
      <c r="D473" s="7" t="str">
        <f t="shared" si="1"/>
        <v>0</v>
      </c>
      <c r="E473" s="7" t="str">
        <f t="shared" si="2"/>
        <v>0</v>
      </c>
      <c r="F473" s="7" t="str">
        <f t="shared" si="3"/>
        <v>0</v>
      </c>
      <c r="G473" s="19" t="str">
        <f t="shared" si="4"/>
        <v>0</v>
      </c>
      <c r="H473" s="6">
        <v>282642.98</v>
      </c>
      <c r="I473" s="20"/>
    </row>
    <row r="474">
      <c r="A474" s="1" t="s">
        <v>31</v>
      </c>
      <c r="B474" s="6" t="s">
        <v>523</v>
      </c>
      <c r="C474" s="6" t="s">
        <v>338</v>
      </c>
      <c r="D474" s="7" t="str">
        <f t="shared" si="1"/>
        <v>0</v>
      </c>
      <c r="E474" s="7" t="str">
        <f t="shared" si="2"/>
        <v>0</v>
      </c>
      <c r="F474" s="7" t="str">
        <f t="shared" si="3"/>
        <v>0</v>
      </c>
      <c r="G474" s="19" t="str">
        <f t="shared" si="4"/>
        <v>0</v>
      </c>
      <c r="H474" s="6">
        <v>398122.33</v>
      </c>
      <c r="I474" s="20"/>
    </row>
    <row r="475">
      <c r="A475" s="1" t="s">
        <v>31</v>
      </c>
      <c r="B475" s="6" t="s">
        <v>524</v>
      </c>
      <c r="C475" s="6" t="s">
        <v>338</v>
      </c>
      <c r="D475" s="7" t="str">
        <f t="shared" si="1"/>
        <v>0</v>
      </c>
      <c r="E475" s="7" t="str">
        <f t="shared" si="2"/>
        <v>0</v>
      </c>
      <c r="F475" s="7" t="str">
        <f t="shared" si="3"/>
        <v>0</v>
      </c>
      <c r="G475" s="19" t="str">
        <f t="shared" si="4"/>
        <v>0</v>
      </c>
      <c r="H475" s="6">
        <v>340777.54</v>
      </c>
      <c r="I475" s="20"/>
    </row>
    <row r="476">
      <c r="A476" s="1" t="s">
        <v>31</v>
      </c>
      <c r="B476" s="6" t="s">
        <v>525</v>
      </c>
      <c r="C476" s="6" t="s">
        <v>338</v>
      </c>
      <c r="D476" s="7" t="str">
        <f t="shared" si="1"/>
        <v>0</v>
      </c>
      <c r="E476" s="7" t="str">
        <f t="shared" si="2"/>
        <v>0</v>
      </c>
      <c r="F476" s="7" t="str">
        <f t="shared" si="3"/>
        <v>0</v>
      </c>
      <c r="G476" s="19" t="str">
        <f t="shared" si="4"/>
        <v>0</v>
      </c>
      <c r="H476" s="6">
        <v>385511.84</v>
      </c>
      <c r="I476" s="20"/>
    </row>
    <row r="477">
      <c r="A477" s="1" t="s">
        <v>31</v>
      </c>
      <c r="B477" s="6" t="s">
        <v>526</v>
      </c>
      <c r="C477" s="6" t="s">
        <v>338</v>
      </c>
      <c r="D477" s="7" t="str">
        <f t="shared" si="1"/>
        <v>0</v>
      </c>
      <c r="E477" s="7" t="str">
        <f t="shared" si="2"/>
        <v>0</v>
      </c>
      <c r="F477" s="7" t="str">
        <f t="shared" si="3"/>
        <v>0</v>
      </c>
      <c r="G477" s="19" t="str">
        <f t="shared" si="4"/>
        <v>0</v>
      </c>
      <c r="H477" s="6">
        <v>337041.06</v>
      </c>
      <c r="I477" s="20"/>
    </row>
    <row r="478">
      <c r="A478" s="1" t="s">
        <v>31</v>
      </c>
      <c r="B478" s="6" t="s">
        <v>527</v>
      </c>
      <c r="C478" s="6" t="s">
        <v>338</v>
      </c>
      <c r="D478" s="7" t="str">
        <f t="shared" si="1"/>
        <v>0</v>
      </c>
      <c r="E478" s="7" t="str">
        <f t="shared" si="2"/>
        <v>0</v>
      </c>
      <c r="F478" s="7" t="str">
        <f t="shared" si="3"/>
        <v>0</v>
      </c>
      <c r="G478" s="19" t="str">
        <f t="shared" si="4"/>
        <v>0</v>
      </c>
      <c r="H478" s="6">
        <v>150102.58</v>
      </c>
      <c r="I478" s="20"/>
    </row>
    <row r="479">
      <c r="A479" s="1" t="s">
        <v>31</v>
      </c>
      <c r="B479" s="6" t="s">
        <v>528</v>
      </c>
      <c r="C479" s="6" t="s">
        <v>338</v>
      </c>
      <c r="D479" s="7" t="str">
        <f t="shared" si="1"/>
        <v>0</v>
      </c>
      <c r="E479" s="7" t="str">
        <f t="shared" si="2"/>
        <v>0</v>
      </c>
      <c r="F479" s="7" t="str">
        <f t="shared" si="3"/>
        <v>0</v>
      </c>
      <c r="G479" s="19" t="str">
        <f t="shared" si="4"/>
        <v>0</v>
      </c>
      <c r="H479" s="6">
        <v>674536.88</v>
      </c>
      <c r="I479" s="20"/>
    </row>
    <row r="480">
      <c r="A480" s="1" t="s">
        <v>31</v>
      </c>
      <c r="B480" s="6" t="s">
        <v>529</v>
      </c>
      <c r="C480" s="6" t="s">
        <v>338</v>
      </c>
      <c r="D480" s="7" t="str">
        <f t="shared" si="1"/>
        <v>0</v>
      </c>
      <c r="E480" s="7" t="str">
        <f t="shared" si="2"/>
        <v>0</v>
      </c>
      <c r="F480" s="7" t="str">
        <f t="shared" si="3"/>
        <v>0</v>
      </c>
      <c r="G480" s="19" t="str">
        <f t="shared" si="4"/>
        <v>0</v>
      </c>
      <c r="H480" s="6">
        <v>200445.4</v>
      </c>
      <c r="I480" s="20"/>
    </row>
    <row r="481">
      <c r="A481" s="1" t="s">
        <v>31</v>
      </c>
      <c r="B481" s="6" t="s">
        <v>530</v>
      </c>
      <c r="C481" s="6" t="s">
        <v>338</v>
      </c>
      <c r="D481" s="7" t="str">
        <f t="shared" si="1"/>
        <v>0</v>
      </c>
      <c r="E481" s="7" t="str">
        <f t="shared" si="2"/>
        <v>0</v>
      </c>
      <c r="F481" s="7" t="str">
        <f t="shared" si="3"/>
        <v>0</v>
      </c>
      <c r="G481" s="19" t="str">
        <f t="shared" si="4"/>
        <v>0</v>
      </c>
      <c r="H481" s="6">
        <v>321320.31</v>
      </c>
      <c r="I481" s="20"/>
    </row>
    <row r="482">
      <c r="A482" s="1" t="s">
        <v>31</v>
      </c>
      <c r="B482" s="6" t="s">
        <v>531</v>
      </c>
      <c r="C482" s="6" t="s">
        <v>338</v>
      </c>
      <c r="D482" s="7" t="str">
        <f t="shared" si="1"/>
        <v>0</v>
      </c>
      <c r="E482" s="7" t="str">
        <f t="shared" si="2"/>
        <v>0</v>
      </c>
      <c r="F482" s="7" t="str">
        <f t="shared" si="3"/>
        <v>0</v>
      </c>
      <c r="G482" s="19" t="str">
        <f t="shared" si="4"/>
        <v>0</v>
      </c>
      <c r="H482" s="6">
        <v>185477.6</v>
      </c>
      <c r="I482" s="20"/>
    </row>
    <row r="483">
      <c r="A483" s="1" t="s">
        <v>31</v>
      </c>
      <c r="B483" s="6" t="s">
        <v>532</v>
      </c>
      <c r="C483" s="6" t="s">
        <v>338</v>
      </c>
      <c r="D483" s="7" t="str">
        <f t="shared" si="1"/>
        <v>0</v>
      </c>
      <c r="E483" s="7" t="str">
        <f t="shared" si="2"/>
        <v>0</v>
      </c>
      <c r="F483" s="7" t="str">
        <f t="shared" si="3"/>
        <v>0</v>
      </c>
      <c r="G483" s="19" t="str">
        <f t="shared" si="4"/>
        <v>0</v>
      </c>
      <c r="H483" s="6">
        <v>106671.51</v>
      </c>
      <c r="I483" s="20"/>
    </row>
    <row r="484">
      <c r="A484" s="1" t="s">
        <v>31</v>
      </c>
      <c r="B484" s="6" t="s">
        <v>533</v>
      </c>
      <c r="C484" s="6" t="s">
        <v>338</v>
      </c>
      <c r="D484" s="7" t="str">
        <f t="shared" si="1"/>
        <v>0</v>
      </c>
      <c r="E484" s="7" t="str">
        <f t="shared" si="2"/>
        <v>0</v>
      </c>
      <c r="F484" s="7" t="str">
        <f t="shared" si="3"/>
        <v>0</v>
      </c>
      <c r="G484" s="19" t="str">
        <f t="shared" si="4"/>
        <v>0</v>
      </c>
      <c r="H484" s="6">
        <v>167858.59</v>
      </c>
      <c r="I484" s="20"/>
    </row>
    <row r="485">
      <c r="A485" s="1" t="s">
        <v>31</v>
      </c>
      <c r="B485" s="6" t="s">
        <v>534</v>
      </c>
      <c r="C485" s="6" t="s">
        <v>338</v>
      </c>
      <c r="D485" s="7" t="str">
        <f t="shared" si="1"/>
        <v>0</v>
      </c>
      <c r="E485" s="7" t="str">
        <f t="shared" si="2"/>
        <v>0</v>
      </c>
      <c r="F485" s="7" t="str">
        <f t="shared" si="3"/>
        <v>0</v>
      </c>
      <c r="G485" s="19" t="str">
        <f t="shared" si="4"/>
        <v>0</v>
      </c>
      <c r="H485" s="6">
        <v>66516.6</v>
      </c>
      <c r="I485" s="20"/>
    </row>
    <row r="486">
      <c r="A486" s="1" t="s">
        <v>31</v>
      </c>
      <c r="B486" s="6" t="s">
        <v>535</v>
      </c>
      <c r="C486" s="6" t="s">
        <v>338</v>
      </c>
      <c r="D486" s="7" t="str">
        <f t="shared" si="1"/>
        <v>0</v>
      </c>
      <c r="E486" s="7" t="str">
        <f t="shared" si="2"/>
        <v>0</v>
      </c>
      <c r="F486" s="7" t="str">
        <f t="shared" si="3"/>
        <v>0</v>
      </c>
      <c r="G486" s="19" t="str">
        <f t="shared" si="4"/>
        <v>0</v>
      </c>
      <c r="H486" s="6">
        <v>17079.29</v>
      </c>
      <c r="I486" s="20"/>
    </row>
    <row r="487">
      <c r="A487" s="1" t="s">
        <v>31</v>
      </c>
      <c r="B487" s="6" t="s">
        <v>536</v>
      </c>
      <c r="C487" s="6" t="s">
        <v>338</v>
      </c>
      <c r="D487" s="7" t="str">
        <f t="shared" si="1"/>
        <v>0</v>
      </c>
      <c r="E487" s="7" t="str">
        <f t="shared" si="2"/>
        <v>0</v>
      </c>
      <c r="F487" s="7" t="str">
        <f t="shared" si="3"/>
        <v>0</v>
      </c>
      <c r="G487" s="19" t="str">
        <f t="shared" si="4"/>
        <v>0</v>
      </c>
      <c r="H487" s="6">
        <v>111791.05</v>
      </c>
      <c r="I487" s="20"/>
    </row>
    <row r="488">
      <c r="A488" s="1" t="s">
        <v>31</v>
      </c>
      <c r="B488" s="6" t="s">
        <v>537</v>
      </c>
      <c r="C488" s="6" t="s">
        <v>338</v>
      </c>
      <c r="D488" s="7" t="str">
        <f t="shared" si="1"/>
        <v>0</v>
      </c>
      <c r="E488" s="7" t="str">
        <f t="shared" si="2"/>
        <v>0</v>
      </c>
      <c r="F488" s="7" t="str">
        <f t="shared" si="3"/>
        <v>0</v>
      </c>
      <c r="G488" s="19" t="str">
        <f t="shared" si="4"/>
        <v>0</v>
      </c>
      <c r="H488" s="6">
        <v>464525.05</v>
      </c>
      <c r="I488" s="20"/>
    </row>
    <row r="489">
      <c r="A489" s="1" t="s">
        <v>31</v>
      </c>
      <c r="B489" s="6" t="s">
        <v>538</v>
      </c>
      <c r="C489" s="6" t="s">
        <v>338</v>
      </c>
      <c r="D489" s="7" t="str">
        <f t="shared" si="1"/>
        <v>0</v>
      </c>
      <c r="E489" s="7" t="str">
        <f t="shared" si="2"/>
        <v>0</v>
      </c>
      <c r="F489" s="7" t="str">
        <f t="shared" si="3"/>
        <v>0</v>
      </c>
      <c r="G489" s="19" t="str">
        <f t="shared" si="4"/>
        <v>0</v>
      </c>
      <c r="H489" s="6">
        <v>473312.47</v>
      </c>
      <c r="I489" s="20"/>
    </row>
    <row r="490">
      <c r="A490" s="1" t="s">
        <v>31</v>
      </c>
      <c r="B490" s="6" t="s">
        <v>539</v>
      </c>
      <c r="C490" s="6" t="s">
        <v>338</v>
      </c>
      <c r="D490" s="7" t="str">
        <f t="shared" si="1"/>
        <v>0</v>
      </c>
      <c r="E490" s="7" t="str">
        <f t="shared" si="2"/>
        <v>0</v>
      </c>
      <c r="F490" s="7" t="str">
        <f t="shared" si="3"/>
        <v>0</v>
      </c>
      <c r="G490" s="19" t="str">
        <f t="shared" si="4"/>
        <v>0</v>
      </c>
      <c r="H490" s="6">
        <v>422280.23</v>
      </c>
      <c r="I490" s="20"/>
    </row>
    <row r="491">
      <c r="A491" s="1" t="s">
        <v>31</v>
      </c>
      <c r="B491" s="6" t="s">
        <v>540</v>
      </c>
      <c r="C491" s="6" t="s">
        <v>338</v>
      </c>
      <c r="D491" s="7" t="str">
        <f t="shared" si="1"/>
        <v>0</v>
      </c>
      <c r="E491" s="7" t="str">
        <f t="shared" si="2"/>
        <v>0</v>
      </c>
      <c r="F491" s="7" t="str">
        <f t="shared" si="3"/>
        <v>0</v>
      </c>
      <c r="G491" s="19" t="str">
        <f t="shared" si="4"/>
        <v>0</v>
      </c>
      <c r="H491" s="6">
        <v>13553.55</v>
      </c>
      <c r="I491" s="20"/>
    </row>
    <row r="492">
      <c r="A492" s="1" t="s">
        <v>31</v>
      </c>
      <c r="B492" s="6" t="s">
        <v>541</v>
      </c>
      <c r="C492" s="6" t="s">
        <v>338</v>
      </c>
      <c r="D492" s="7" t="str">
        <f t="shared" si="1"/>
        <v>0</v>
      </c>
      <c r="E492" s="7" t="str">
        <f t="shared" si="2"/>
        <v>0</v>
      </c>
      <c r="F492" s="7" t="str">
        <f t="shared" si="3"/>
        <v>0</v>
      </c>
      <c r="G492" s="19" t="str">
        <f t="shared" si="4"/>
        <v>0</v>
      </c>
      <c r="H492" s="6">
        <v>3501.58</v>
      </c>
      <c r="I492" s="20"/>
    </row>
    <row r="493">
      <c r="A493" s="1" t="s">
        <v>31</v>
      </c>
      <c r="B493" s="6" t="s">
        <v>542</v>
      </c>
      <c r="C493" s="6" t="s">
        <v>338</v>
      </c>
      <c r="D493" s="7" t="str">
        <f t="shared" si="1"/>
        <v>0</v>
      </c>
      <c r="E493" s="7" t="str">
        <f t="shared" si="2"/>
        <v>0</v>
      </c>
      <c r="F493" s="7" t="str">
        <f t="shared" si="3"/>
        <v>0</v>
      </c>
      <c r="G493" s="19" t="str">
        <f t="shared" si="4"/>
        <v>0</v>
      </c>
      <c r="H493" s="6">
        <v>683381.61</v>
      </c>
      <c r="I493" s="20"/>
    </row>
    <row r="494">
      <c r="A494" s="1" t="s">
        <v>31</v>
      </c>
      <c r="B494" s="6" t="s">
        <v>543</v>
      </c>
      <c r="C494" s="6" t="s">
        <v>338</v>
      </c>
      <c r="D494" s="7" t="str">
        <f t="shared" si="1"/>
        <v>0</v>
      </c>
      <c r="E494" s="7" t="str">
        <f t="shared" si="2"/>
        <v>0</v>
      </c>
      <c r="F494" s="7" t="str">
        <f t="shared" si="3"/>
        <v>0</v>
      </c>
      <c r="G494" s="19" t="str">
        <f t="shared" si="4"/>
        <v>0</v>
      </c>
      <c r="H494" s="6">
        <v>676099.02</v>
      </c>
      <c r="I494" s="20"/>
    </row>
    <row r="495">
      <c r="A495" s="1" t="s">
        <v>31</v>
      </c>
      <c r="B495" s="6" t="s">
        <v>544</v>
      </c>
      <c r="C495" s="6" t="s">
        <v>338</v>
      </c>
      <c r="D495" s="7" t="str">
        <f t="shared" si="1"/>
        <v>0</v>
      </c>
      <c r="E495" s="7" t="str">
        <f t="shared" si="2"/>
        <v>0</v>
      </c>
      <c r="F495" s="7" t="str">
        <f t="shared" si="3"/>
        <v>0</v>
      </c>
      <c r="G495" s="19" t="str">
        <f t="shared" si="4"/>
        <v>0</v>
      </c>
      <c r="H495" s="6">
        <v>520858.64</v>
      </c>
      <c r="I495" s="20"/>
    </row>
    <row r="496">
      <c r="A496" s="1" t="s">
        <v>31</v>
      </c>
      <c r="B496" s="6" t="s">
        <v>545</v>
      </c>
      <c r="C496" s="6" t="s">
        <v>338</v>
      </c>
      <c r="D496" s="7" t="str">
        <f t="shared" si="1"/>
        <v>0</v>
      </c>
      <c r="E496" s="7" t="str">
        <f t="shared" si="2"/>
        <v>0</v>
      </c>
      <c r="F496" s="7" t="str">
        <f t="shared" si="3"/>
        <v>0</v>
      </c>
      <c r="G496" s="19" t="str">
        <f t="shared" si="4"/>
        <v>0</v>
      </c>
      <c r="H496" s="6">
        <v>47121.7</v>
      </c>
      <c r="I496" s="20"/>
    </row>
    <row r="497">
      <c r="A497" s="1" t="s">
        <v>31</v>
      </c>
      <c r="B497" s="6" t="s">
        <v>546</v>
      </c>
      <c r="C497" s="6" t="s">
        <v>338</v>
      </c>
      <c r="D497" s="7" t="str">
        <f t="shared" si="1"/>
        <v>0</v>
      </c>
      <c r="E497" s="7" t="str">
        <f t="shared" si="2"/>
        <v>0</v>
      </c>
      <c r="F497" s="7" t="str">
        <f t="shared" si="3"/>
        <v>0</v>
      </c>
      <c r="G497" s="19" t="str">
        <f t="shared" si="4"/>
        <v>0</v>
      </c>
      <c r="H497" s="6">
        <v>813829.03</v>
      </c>
      <c r="I497" s="20"/>
    </row>
    <row r="498">
      <c r="A498" s="1" t="s">
        <v>31</v>
      </c>
      <c r="B498" s="6" t="s">
        <v>547</v>
      </c>
      <c r="C498" s="6" t="s">
        <v>338</v>
      </c>
      <c r="D498" s="7" t="str">
        <f t="shared" si="1"/>
        <v>0</v>
      </c>
      <c r="E498" s="7" t="str">
        <f t="shared" si="2"/>
        <v>0</v>
      </c>
      <c r="F498" s="7" t="str">
        <f t="shared" si="3"/>
        <v>0</v>
      </c>
      <c r="G498" s="19" t="str">
        <f t="shared" si="4"/>
        <v>0</v>
      </c>
      <c r="H498" s="6">
        <v>425821.08</v>
      </c>
      <c r="I498" s="20"/>
    </row>
    <row r="499">
      <c r="A499" s="1" t="s">
        <v>31</v>
      </c>
      <c r="B499" s="6" t="s">
        <v>548</v>
      </c>
      <c r="C499" s="6" t="s">
        <v>338</v>
      </c>
      <c r="D499" s="7" t="str">
        <f t="shared" si="1"/>
        <v>0</v>
      </c>
      <c r="E499" s="7" t="str">
        <f t="shared" si="2"/>
        <v>0</v>
      </c>
      <c r="F499" s="7" t="str">
        <f t="shared" si="3"/>
        <v>0</v>
      </c>
      <c r="G499" s="19" t="str">
        <f t="shared" si="4"/>
        <v>0</v>
      </c>
      <c r="H499" s="6">
        <v>299561.87</v>
      </c>
      <c r="I499" s="20"/>
    </row>
    <row r="500">
      <c r="A500" s="1" t="s">
        <v>31</v>
      </c>
      <c r="B500" s="6" t="s">
        <v>549</v>
      </c>
      <c r="C500" s="6" t="s">
        <v>338</v>
      </c>
      <c r="D500" s="7" t="str">
        <f t="shared" si="1"/>
        <v>0</v>
      </c>
      <c r="E500" s="7" t="str">
        <f t="shared" si="2"/>
        <v>0</v>
      </c>
      <c r="F500" s="7" t="str">
        <f t="shared" si="3"/>
        <v>0</v>
      </c>
      <c r="G500" s="19" t="str">
        <f t="shared" si="4"/>
        <v>0</v>
      </c>
      <c r="H500" s="6">
        <v>394665.11</v>
      </c>
      <c r="I500" s="20"/>
    </row>
    <row r="501">
      <c r="A501" s="1" t="s">
        <v>31</v>
      </c>
      <c r="B501" s="6" t="s">
        <v>550</v>
      </c>
      <c r="C501" s="6" t="s">
        <v>338</v>
      </c>
      <c r="D501" s="7" t="str">
        <f t="shared" si="1"/>
        <v>0</v>
      </c>
      <c r="E501" s="7" t="str">
        <f t="shared" si="2"/>
        <v>0</v>
      </c>
      <c r="F501" s="7" t="str">
        <f t="shared" si="3"/>
        <v>0</v>
      </c>
      <c r="G501" s="19" t="str">
        <f t="shared" si="4"/>
        <v>0</v>
      </c>
      <c r="H501" s="6">
        <v>256780.17</v>
      </c>
      <c r="I501" s="20"/>
    </row>
    <row r="502">
      <c r="A502" s="1" t="s">
        <v>31</v>
      </c>
      <c r="B502" s="6" t="s">
        <v>551</v>
      </c>
      <c r="C502" s="6" t="s">
        <v>338</v>
      </c>
      <c r="D502" s="7" t="str">
        <f t="shared" si="1"/>
        <v>0</v>
      </c>
      <c r="E502" s="7" t="str">
        <f t="shared" si="2"/>
        <v>0</v>
      </c>
      <c r="F502" s="7" t="str">
        <f t="shared" si="3"/>
        <v>0</v>
      </c>
      <c r="G502" s="19" t="str">
        <f t="shared" si="4"/>
        <v>0</v>
      </c>
      <c r="H502" s="6">
        <v>190138.65</v>
      </c>
      <c r="I502" s="20"/>
    </row>
    <row r="503">
      <c r="A503" s="1" t="s">
        <v>31</v>
      </c>
      <c r="B503" s="6" t="s">
        <v>552</v>
      </c>
      <c r="C503" s="6" t="s">
        <v>338</v>
      </c>
      <c r="D503" s="7" t="str">
        <f t="shared" si="1"/>
        <v>0</v>
      </c>
      <c r="E503" s="7" t="str">
        <f t="shared" si="2"/>
        <v>0</v>
      </c>
      <c r="F503" s="7" t="str">
        <f t="shared" si="3"/>
        <v>0</v>
      </c>
      <c r="G503" s="19" t="str">
        <f t="shared" si="4"/>
        <v>0</v>
      </c>
      <c r="H503" s="6">
        <v>1267521.05</v>
      </c>
      <c r="I503" s="20"/>
    </row>
    <row r="504">
      <c r="A504" s="1" t="s">
        <v>31</v>
      </c>
      <c r="B504" s="6" t="s">
        <v>553</v>
      </c>
      <c r="C504" s="6" t="s">
        <v>338</v>
      </c>
      <c r="D504" s="7" t="str">
        <f t="shared" si="1"/>
        <v>0</v>
      </c>
      <c r="E504" s="7" t="str">
        <f t="shared" si="2"/>
        <v>0</v>
      </c>
      <c r="F504" s="7" t="str">
        <f t="shared" si="3"/>
        <v>0</v>
      </c>
      <c r="G504" s="19" t="str">
        <f t="shared" si="4"/>
        <v>0</v>
      </c>
      <c r="H504" s="6">
        <v>1765125.7</v>
      </c>
      <c r="I504" s="20"/>
    </row>
    <row r="505">
      <c r="A505" s="1" t="s">
        <v>31</v>
      </c>
      <c r="B505" s="6" t="s">
        <v>554</v>
      </c>
      <c r="C505" s="6" t="s">
        <v>338</v>
      </c>
      <c r="D505" s="7" t="str">
        <f t="shared" si="1"/>
        <v>0</v>
      </c>
      <c r="E505" s="7" t="str">
        <f t="shared" si="2"/>
        <v>0</v>
      </c>
      <c r="F505" s="7" t="str">
        <f t="shared" si="3"/>
        <v>0</v>
      </c>
      <c r="G505" s="19" t="str">
        <f t="shared" si="4"/>
        <v>0</v>
      </c>
      <c r="H505" s="6">
        <v>1652641.25</v>
      </c>
      <c r="I505" s="20"/>
    </row>
    <row r="506">
      <c r="A506" s="1" t="s">
        <v>31</v>
      </c>
      <c r="B506" s="6" t="s">
        <v>555</v>
      </c>
      <c r="C506" s="6" t="s">
        <v>338</v>
      </c>
      <c r="D506" s="7" t="str">
        <f t="shared" si="1"/>
        <v>Shell</v>
      </c>
      <c r="E506" s="7" t="str">
        <f t="shared" si="2"/>
        <v>0</v>
      </c>
      <c r="F506" s="19" t="str">
        <f t="shared" si="3"/>
        <v>SHELL INTL FIN B V 2.25% 06/01/2023</v>
      </c>
      <c r="G506" s="19">
        <f t="shared" si="4"/>
        <v>675532.66</v>
      </c>
      <c r="H506" s="6">
        <v>675532.66</v>
      </c>
      <c r="I506" s="20"/>
    </row>
    <row r="507">
      <c r="A507" s="1" t="s">
        <v>31</v>
      </c>
      <c r="B507" s="6" t="s">
        <v>556</v>
      </c>
      <c r="C507" s="6" t="s">
        <v>338</v>
      </c>
      <c r="D507" s="7" t="str">
        <f t="shared" si="1"/>
        <v>0</v>
      </c>
      <c r="E507" s="7" t="str">
        <f t="shared" si="2"/>
        <v>0</v>
      </c>
      <c r="F507" s="7" t="str">
        <f t="shared" si="3"/>
        <v>0</v>
      </c>
      <c r="G507" s="19" t="str">
        <f t="shared" si="4"/>
        <v>0</v>
      </c>
      <c r="H507" s="6">
        <v>331014.35</v>
      </c>
      <c r="I507" s="20"/>
    </row>
    <row r="508">
      <c r="A508" s="1" t="s">
        <v>31</v>
      </c>
      <c r="B508" s="6" t="s">
        <v>557</v>
      </c>
      <c r="C508" s="6" t="s">
        <v>338</v>
      </c>
      <c r="D508" s="7" t="str">
        <f t="shared" si="1"/>
        <v>0</v>
      </c>
      <c r="E508" s="7" t="str">
        <f t="shared" si="2"/>
        <v>0</v>
      </c>
      <c r="F508" s="7" t="str">
        <f t="shared" si="3"/>
        <v>0</v>
      </c>
      <c r="G508" s="19" t="str">
        <f t="shared" si="4"/>
        <v>0</v>
      </c>
      <c r="H508" s="6">
        <v>223307.51</v>
      </c>
      <c r="I508" s="20"/>
    </row>
    <row r="509">
      <c r="A509" s="1" t="s">
        <v>31</v>
      </c>
      <c r="B509" s="6" t="s">
        <v>558</v>
      </c>
      <c r="C509" s="6" t="s">
        <v>338</v>
      </c>
      <c r="D509" s="7" t="str">
        <f t="shared" si="1"/>
        <v>Statoil </v>
      </c>
      <c r="E509" s="7" t="str">
        <f t="shared" si="2"/>
        <v>0</v>
      </c>
      <c r="F509" s="19" t="str">
        <f t="shared" si="3"/>
        <v>STATOIL ASA 3.7% DUE 03-01-2024</v>
      </c>
      <c r="G509" s="19">
        <f t="shared" si="4"/>
        <v>1417402.06</v>
      </c>
      <c r="H509" s="6">
        <v>1417402.06</v>
      </c>
      <c r="I509" s="20"/>
    </row>
    <row r="510">
      <c r="A510" s="1" t="s">
        <v>31</v>
      </c>
      <c r="B510" s="6" t="s">
        <v>559</v>
      </c>
      <c r="C510" s="6" t="s">
        <v>338</v>
      </c>
      <c r="D510" s="7" t="str">
        <f t="shared" si="1"/>
        <v>Suncor Energy </v>
      </c>
      <c r="E510" s="7" t="str">
        <f t="shared" si="2"/>
        <v>0</v>
      </c>
      <c r="F510" s="19" t="str">
        <f t="shared" si="3"/>
        <v>SUNCOR ENERGY INC 6.1% DUE 06-01-2018</v>
      </c>
      <c r="G510" s="19">
        <f t="shared" si="4"/>
        <v>1373473.6</v>
      </c>
      <c r="H510" s="6">
        <v>1373473.6</v>
      </c>
      <c r="I510" s="20"/>
    </row>
    <row r="511">
      <c r="A511" s="1" t="s">
        <v>31</v>
      </c>
      <c r="B511" s="6" t="s">
        <v>560</v>
      </c>
      <c r="C511" s="6" t="s">
        <v>338</v>
      </c>
      <c r="D511" s="7" t="str">
        <f t="shared" si="1"/>
        <v>0</v>
      </c>
      <c r="E511" s="7" t="str">
        <f t="shared" si="2"/>
        <v>0</v>
      </c>
      <c r="F511" s="7" t="str">
        <f t="shared" si="3"/>
        <v>0</v>
      </c>
      <c r="G511" s="19" t="str">
        <f t="shared" si="4"/>
        <v>0</v>
      </c>
      <c r="H511" s="6">
        <v>262755.5</v>
      </c>
      <c r="I511" s="20"/>
    </row>
    <row r="512">
      <c r="A512" s="1" t="s">
        <v>31</v>
      </c>
      <c r="B512" s="6" t="s">
        <v>561</v>
      </c>
      <c r="C512" s="6" t="s">
        <v>338</v>
      </c>
      <c r="D512" s="7" t="str">
        <f t="shared" si="1"/>
        <v>0</v>
      </c>
      <c r="E512" s="7" t="str">
        <f t="shared" si="2"/>
        <v>0</v>
      </c>
      <c r="F512" s="7" t="str">
        <f t="shared" si="3"/>
        <v>0</v>
      </c>
      <c r="G512" s="19" t="str">
        <f t="shared" si="4"/>
        <v>0</v>
      </c>
      <c r="H512" s="6">
        <v>243006.74</v>
      </c>
      <c r="I512" s="20"/>
    </row>
    <row r="513">
      <c r="A513" s="1" t="s">
        <v>31</v>
      </c>
      <c r="B513" s="6" t="s">
        <v>562</v>
      </c>
      <c r="C513" s="6" t="s">
        <v>338</v>
      </c>
      <c r="D513" s="7" t="str">
        <f t="shared" si="1"/>
        <v>0</v>
      </c>
      <c r="E513" s="7" t="str">
        <f t="shared" si="2"/>
        <v>0</v>
      </c>
      <c r="F513" s="7" t="str">
        <f t="shared" si="3"/>
        <v>0</v>
      </c>
      <c r="G513" s="19" t="str">
        <f t="shared" si="4"/>
        <v>0</v>
      </c>
      <c r="H513" s="6">
        <v>1806201.14</v>
      </c>
      <c r="I513" s="20"/>
    </row>
    <row r="514">
      <c r="A514" s="1" t="s">
        <v>31</v>
      </c>
      <c r="B514" s="6" t="s">
        <v>563</v>
      </c>
      <c r="C514" s="6" t="s">
        <v>338</v>
      </c>
      <c r="D514" s="7" t="str">
        <f t="shared" si="1"/>
        <v>0</v>
      </c>
      <c r="E514" s="7" t="str">
        <f t="shared" si="2"/>
        <v>0</v>
      </c>
      <c r="F514" s="7" t="str">
        <f t="shared" si="3"/>
        <v>0</v>
      </c>
      <c r="G514" s="19" t="str">
        <f t="shared" si="4"/>
        <v>0</v>
      </c>
      <c r="H514" s="6">
        <v>1019664.89</v>
      </c>
      <c r="I514" s="20"/>
    </row>
    <row r="515">
      <c r="A515" s="1" t="s">
        <v>31</v>
      </c>
      <c r="B515" s="6" t="s">
        <v>564</v>
      </c>
      <c r="C515" s="6" t="s">
        <v>338</v>
      </c>
      <c r="D515" s="7" t="str">
        <f t="shared" si="1"/>
        <v>0</v>
      </c>
      <c r="E515" s="7" t="str">
        <f t="shared" si="2"/>
        <v>0</v>
      </c>
      <c r="F515" s="7" t="str">
        <f t="shared" si="3"/>
        <v>0</v>
      </c>
      <c r="G515" s="19" t="str">
        <f t="shared" si="4"/>
        <v>0</v>
      </c>
      <c r="H515" s="6">
        <v>840032.3</v>
      </c>
      <c r="I515" s="20"/>
    </row>
    <row r="516">
      <c r="A516" s="1" t="s">
        <v>31</v>
      </c>
      <c r="B516" s="6" t="s">
        <v>565</v>
      </c>
      <c r="C516" s="6" t="s">
        <v>338</v>
      </c>
      <c r="D516" s="7" t="str">
        <f t="shared" si="1"/>
        <v>0</v>
      </c>
      <c r="E516" s="7" t="str">
        <f t="shared" si="2"/>
        <v>0</v>
      </c>
      <c r="F516" s="7" t="str">
        <f t="shared" si="3"/>
        <v>0</v>
      </c>
      <c r="G516" s="19" t="str">
        <f t="shared" si="4"/>
        <v>0</v>
      </c>
      <c r="H516" s="6">
        <v>143453.41</v>
      </c>
      <c r="I516" s="20"/>
    </row>
    <row r="517">
      <c r="A517" s="1" t="s">
        <v>31</v>
      </c>
      <c r="B517" s="6" t="s">
        <v>566</v>
      </c>
      <c r="C517" s="6" t="s">
        <v>338</v>
      </c>
      <c r="D517" s="7" t="str">
        <f t="shared" si="1"/>
        <v>0</v>
      </c>
      <c r="E517" s="7" t="str">
        <f t="shared" si="2"/>
        <v>0</v>
      </c>
      <c r="F517" s="7" t="str">
        <f t="shared" si="3"/>
        <v>0</v>
      </c>
      <c r="G517" s="19" t="str">
        <f t="shared" si="4"/>
        <v>0</v>
      </c>
      <c r="H517" s="6">
        <v>676924.89</v>
      </c>
      <c r="I517" s="20"/>
    </row>
    <row r="518">
      <c r="A518" s="1" t="s">
        <v>31</v>
      </c>
      <c r="B518" s="6" t="s">
        <v>567</v>
      </c>
      <c r="C518" s="6" t="s">
        <v>338</v>
      </c>
      <c r="D518" s="7" t="str">
        <f t="shared" si="1"/>
        <v>0</v>
      </c>
      <c r="E518" s="7" t="str">
        <f t="shared" si="2"/>
        <v>0</v>
      </c>
      <c r="F518" s="7" t="str">
        <f t="shared" si="3"/>
        <v>0</v>
      </c>
      <c r="G518" s="19" t="str">
        <f t="shared" si="4"/>
        <v>0</v>
      </c>
      <c r="H518" s="6">
        <v>288379.25</v>
      </c>
      <c r="I518" s="20"/>
    </row>
    <row r="519">
      <c r="A519" s="1" t="s">
        <v>31</v>
      </c>
      <c r="B519" s="6" t="s">
        <v>568</v>
      </c>
      <c r="C519" s="6" t="s">
        <v>338</v>
      </c>
      <c r="D519" s="7" t="str">
        <f t="shared" si="1"/>
        <v>0</v>
      </c>
      <c r="E519" s="7" t="str">
        <f t="shared" si="2"/>
        <v>0</v>
      </c>
      <c r="F519" s="7" t="str">
        <f t="shared" si="3"/>
        <v>0</v>
      </c>
      <c r="G519" s="19" t="str">
        <f t="shared" si="4"/>
        <v>0</v>
      </c>
      <c r="H519" s="6">
        <v>169623.63</v>
      </c>
      <c r="I519" s="20"/>
    </row>
    <row r="520">
      <c r="A520" s="1" t="s">
        <v>31</v>
      </c>
      <c r="B520" s="6" t="s">
        <v>569</v>
      </c>
      <c r="C520" s="6" t="s">
        <v>338</v>
      </c>
      <c r="D520" s="7" t="str">
        <f t="shared" si="1"/>
        <v>0</v>
      </c>
      <c r="E520" s="7" t="str">
        <f t="shared" si="2"/>
        <v>0</v>
      </c>
      <c r="F520" s="7" t="str">
        <f t="shared" si="3"/>
        <v>0</v>
      </c>
      <c r="G520" s="19" t="str">
        <f t="shared" si="4"/>
        <v>0</v>
      </c>
      <c r="H520" s="6">
        <v>374979.12</v>
      </c>
      <c r="I520" s="20"/>
    </row>
    <row r="521">
      <c r="A521" s="1" t="s">
        <v>31</v>
      </c>
      <c r="B521" s="6" t="s">
        <v>570</v>
      </c>
      <c r="C521" s="6" t="s">
        <v>338</v>
      </c>
      <c r="D521" s="7" t="str">
        <f t="shared" si="1"/>
        <v>0</v>
      </c>
      <c r="E521" s="7" t="str">
        <f t="shared" si="2"/>
        <v>0</v>
      </c>
      <c r="F521" s="7" t="str">
        <f t="shared" si="3"/>
        <v>0</v>
      </c>
      <c r="G521" s="19" t="str">
        <f t="shared" si="4"/>
        <v>0</v>
      </c>
      <c r="H521" s="6">
        <v>1745129.75</v>
      </c>
      <c r="I521" s="20"/>
    </row>
    <row r="522">
      <c r="A522" s="1" t="s">
        <v>31</v>
      </c>
      <c r="B522" s="6" t="s">
        <v>571</v>
      </c>
      <c r="C522" s="6" t="s">
        <v>338</v>
      </c>
      <c r="D522" s="7" t="str">
        <f t="shared" si="1"/>
        <v>Total</v>
      </c>
      <c r="E522" s="7" t="str">
        <f t="shared" si="2"/>
        <v>0</v>
      </c>
      <c r="F522" s="19" t="str">
        <f t="shared" si="3"/>
        <v>TOTAL SA 2.625% 31/12/2049</v>
      </c>
      <c r="G522" s="19">
        <f t="shared" si="4"/>
        <v>183355.93</v>
      </c>
      <c r="H522" s="6">
        <v>183355.93</v>
      </c>
      <c r="I522" s="20"/>
    </row>
    <row r="523">
      <c r="A523" s="1" t="s">
        <v>31</v>
      </c>
      <c r="B523" s="6" t="s">
        <v>572</v>
      </c>
      <c r="C523" s="6" t="s">
        <v>338</v>
      </c>
      <c r="D523" s="7" t="str">
        <f t="shared" si="1"/>
        <v>0</v>
      </c>
      <c r="E523" s="7" t="str">
        <f t="shared" si="2"/>
        <v>0</v>
      </c>
      <c r="F523" s="7" t="str">
        <f t="shared" si="3"/>
        <v>0</v>
      </c>
      <c r="G523" s="19" t="str">
        <f t="shared" si="4"/>
        <v>0</v>
      </c>
      <c r="H523" s="6">
        <v>905973.61</v>
      </c>
      <c r="I523" s="20"/>
    </row>
    <row r="524">
      <c r="A524" s="1" t="s">
        <v>31</v>
      </c>
      <c r="B524" s="6" t="s">
        <v>573</v>
      </c>
      <c r="C524" s="6" t="s">
        <v>338</v>
      </c>
      <c r="D524" s="7" t="str">
        <f t="shared" si="1"/>
        <v>0</v>
      </c>
      <c r="E524" s="7" t="str">
        <f t="shared" si="2"/>
        <v>0</v>
      </c>
      <c r="F524" s="7" t="str">
        <f t="shared" si="3"/>
        <v>0</v>
      </c>
      <c r="G524" s="19" t="str">
        <f t="shared" si="4"/>
        <v>0</v>
      </c>
      <c r="H524" s="6">
        <v>113690.5</v>
      </c>
      <c r="I524" s="20"/>
    </row>
    <row r="525">
      <c r="A525" s="1" t="s">
        <v>31</v>
      </c>
      <c r="B525" s="6" t="s">
        <v>574</v>
      </c>
      <c r="C525" s="6" t="s">
        <v>338</v>
      </c>
      <c r="D525" s="7" t="str">
        <f t="shared" si="1"/>
        <v>0</v>
      </c>
      <c r="E525" s="7" t="str">
        <f t="shared" si="2"/>
        <v>0</v>
      </c>
      <c r="F525" s="7" t="str">
        <f t="shared" si="3"/>
        <v>0</v>
      </c>
      <c r="G525" s="19" t="str">
        <f t="shared" si="4"/>
        <v>0</v>
      </c>
      <c r="H525" s="6">
        <v>263093.84</v>
      </c>
      <c r="I525" s="20"/>
    </row>
    <row r="526">
      <c r="A526" s="1" t="s">
        <v>31</v>
      </c>
      <c r="B526" s="6" t="s">
        <v>575</v>
      </c>
      <c r="C526" s="6" t="s">
        <v>338</v>
      </c>
      <c r="D526" s="7" t="str">
        <f t="shared" si="1"/>
        <v>0</v>
      </c>
      <c r="E526" s="7" t="str">
        <f t="shared" si="2"/>
        <v>0</v>
      </c>
      <c r="F526" s="7" t="str">
        <f t="shared" si="3"/>
        <v>0</v>
      </c>
      <c r="G526" s="19" t="str">
        <f t="shared" si="4"/>
        <v>0</v>
      </c>
      <c r="H526" s="6">
        <v>358930.06</v>
      </c>
      <c r="I526" s="20"/>
    </row>
    <row r="527">
      <c r="A527" s="1" t="s">
        <v>31</v>
      </c>
      <c r="B527" s="6" t="s">
        <v>576</v>
      </c>
      <c r="C527" s="6" t="s">
        <v>338</v>
      </c>
      <c r="D527" s="7" t="str">
        <f t="shared" si="1"/>
        <v>0</v>
      </c>
      <c r="E527" s="7" t="str">
        <f t="shared" si="2"/>
        <v>0</v>
      </c>
      <c r="F527" s="7" t="str">
        <f t="shared" si="3"/>
        <v>0</v>
      </c>
      <c r="G527" s="19" t="str">
        <f t="shared" si="4"/>
        <v>0</v>
      </c>
      <c r="H527" s="6">
        <v>189755.96</v>
      </c>
      <c r="I527" s="20"/>
    </row>
    <row r="528">
      <c r="A528" s="1" t="s">
        <v>31</v>
      </c>
      <c r="B528" s="6" t="s">
        <v>577</v>
      </c>
      <c r="C528" s="6" t="s">
        <v>338</v>
      </c>
      <c r="D528" s="7" t="str">
        <f t="shared" si="1"/>
        <v>0</v>
      </c>
      <c r="E528" s="7" t="str">
        <f t="shared" si="2"/>
        <v>0</v>
      </c>
      <c r="F528" s="7" t="str">
        <f t="shared" si="3"/>
        <v>0</v>
      </c>
      <c r="G528" s="19" t="str">
        <f t="shared" si="4"/>
        <v>0</v>
      </c>
      <c r="H528" s="6">
        <v>1014996.63</v>
      </c>
      <c r="I528" s="20"/>
    </row>
    <row r="529">
      <c r="A529" s="1" t="s">
        <v>31</v>
      </c>
      <c r="B529" s="6" t="s">
        <v>578</v>
      </c>
      <c r="C529" s="6" t="s">
        <v>338</v>
      </c>
      <c r="D529" s="7" t="str">
        <f t="shared" si="1"/>
        <v>0</v>
      </c>
      <c r="E529" s="7" t="str">
        <f t="shared" si="2"/>
        <v>0</v>
      </c>
      <c r="F529" s="7" t="str">
        <f t="shared" si="3"/>
        <v>0</v>
      </c>
      <c r="G529" s="19" t="str">
        <f t="shared" si="4"/>
        <v>0</v>
      </c>
      <c r="H529" s="6">
        <v>397629.26</v>
      </c>
      <c r="I529" s="20"/>
    </row>
    <row r="530">
      <c r="A530" s="1" t="s">
        <v>31</v>
      </c>
      <c r="B530" s="6" t="s">
        <v>579</v>
      </c>
      <c r="C530" s="6" t="s">
        <v>338</v>
      </c>
      <c r="D530" s="7" t="str">
        <f t="shared" si="1"/>
        <v>0</v>
      </c>
      <c r="E530" s="7" t="str">
        <f t="shared" si="2"/>
        <v>0</v>
      </c>
      <c r="F530" s="7" t="str">
        <f t="shared" si="3"/>
        <v>0</v>
      </c>
      <c r="G530" s="19" t="str">
        <f t="shared" si="4"/>
        <v>0</v>
      </c>
      <c r="H530" s="6">
        <v>320194.34</v>
      </c>
      <c r="I530" s="20"/>
    </row>
    <row r="531">
      <c r="A531" s="1" t="s">
        <v>31</v>
      </c>
      <c r="B531" s="6" t="s">
        <v>580</v>
      </c>
      <c r="C531" s="6" t="s">
        <v>338</v>
      </c>
      <c r="D531" s="7" t="str">
        <f t="shared" si="1"/>
        <v>0</v>
      </c>
      <c r="E531" s="7" t="str">
        <f t="shared" si="2"/>
        <v>0</v>
      </c>
      <c r="F531" s="7" t="str">
        <f t="shared" si="3"/>
        <v>0</v>
      </c>
      <c r="G531" s="19" t="str">
        <f t="shared" si="4"/>
        <v>0</v>
      </c>
      <c r="H531" s="6">
        <v>2768858.54</v>
      </c>
      <c r="I531" s="20"/>
    </row>
    <row r="532">
      <c r="A532" s="1" t="s">
        <v>31</v>
      </c>
      <c r="B532" s="6" t="s">
        <v>581</v>
      </c>
      <c r="C532" s="6" t="s">
        <v>338</v>
      </c>
      <c r="D532" s="7" t="str">
        <f t="shared" si="1"/>
        <v>0</v>
      </c>
      <c r="E532" s="7" t="str">
        <f t="shared" si="2"/>
        <v>0</v>
      </c>
      <c r="F532" s="7" t="str">
        <f t="shared" si="3"/>
        <v>0</v>
      </c>
      <c r="G532" s="19" t="str">
        <f t="shared" si="4"/>
        <v>0</v>
      </c>
      <c r="H532" s="6">
        <v>1478789.32</v>
      </c>
      <c r="I532" s="20"/>
    </row>
    <row r="533">
      <c r="A533" s="1" t="s">
        <v>31</v>
      </c>
      <c r="B533" s="6" t="s">
        <v>582</v>
      </c>
      <c r="C533" s="6" t="s">
        <v>338</v>
      </c>
      <c r="D533" s="7" t="str">
        <f t="shared" si="1"/>
        <v>0</v>
      </c>
      <c r="E533" s="7" t="str">
        <f t="shared" si="2"/>
        <v>0</v>
      </c>
      <c r="F533" s="7" t="str">
        <f t="shared" si="3"/>
        <v>0</v>
      </c>
      <c r="G533" s="19" t="str">
        <f t="shared" si="4"/>
        <v>0</v>
      </c>
      <c r="H533" s="6">
        <v>228843.57</v>
      </c>
      <c r="I533" s="20"/>
    </row>
    <row r="534">
      <c r="A534" s="1" t="s">
        <v>31</v>
      </c>
      <c r="B534" s="6" t="s">
        <v>583</v>
      </c>
      <c r="C534" s="6" t="s">
        <v>338</v>
      </c>
      <c r="D534" s="7" t="str">
        <f t="shared" si="1"/>
        <v>0</v>
      </c>
      <c r="E534" s="7" t="str">
        <f t="shared" si="2"/>
        <v>0</v>
      </c>
      <c r="F534" s="7" t="str">
        <f t="shared" si="3"/>
        <v>0</v>
      </c>
      <c r="G534" s="19" t="str">
        <f t="shared" si="4"/>
        <v>0</v>
      </c>
      <c r="H534" s="6">
        <v>300846.75</v>
      </c>
      <c r="I534" s="20"/>
    </row>
    <row r="535">
      <c r="A535" s="1" t="s">
        <v>31</v>
      </c>
      <c r="B535" s="6" t="s">
        <v>584</v>
      </c>
      <c r="C535" s="6" t="s">
        <v>338</v>
      </c>
      <c r="D535" s="7" t="str">
        <f t="shared" si="1"/>
        <v>0</v>
      </c>
      <c r="E535" s="7" t="str">
        <f t="shared" si="2"/>
        <v>0</v>
      </c>
      <c r="F535" s="7" t="str">
        <f t="shared" si="3"/>
        <v>0</v>
      </c>
      <c r="G535" s="19" t="str">
        <f t="shared" si="4"/>
        <v>0</v>
      </c>
      <c r="H535" s="6">
        <v>258701.09</v>
      </c>
      <c r="I535" s="20"/>
    </row>
    <row r="536">
      <c r="A536" s="1" t="s">
        <v>31</v>
      </c>
      <c r="B536" s="6" t="s">
        <v>585</v>
      </c>
      <c r="C536" s="6" t="s">
        <v>338</v>
      </c>
      <c r="D536" s="7" t="str">
        <f t="shared" si="1"/>
        <v>0</v>
      </c>
      <c r="E536" s="7" t="str">
        <f t="shared" si="2"/>
        <v>0</v>
      </c>
      <c r="F536" s="7" t="str">
        <f t="shared" si="3"/>
        <v>0</v>
      </c>
      <c r="G536" s="19" t="str">
        <f t="shared" si="4"/>
        <v>0</v>
      </c>
      <c r="H536" s="6">
        <v>58012.78</v>
      </c>
      <c r="I536" s="20"/>
    </row>
    <row r="537">
      <c r="A537" s="1" t="s">
        <v>31</v>
      </c>
      <c r="B537" s="6" t="s">
        <v>586</v>
      </c>
      <c r="C537" s="6" t="s">
        <v>338</v>
      </c>
      <c r="D537" s="7" t="str">
        <f t="shared" si="1"/>
        <v>0</v>
      </c>
      <c r="E537" s="7" t="str">
        <f t="shared" si="2"/>
        <v>0</v>
      </c>
      <c r="F537" s="7" t="str">
        <f t="shared" si="3"/>
        <v>0</v>
      </c>
      <c r="G537" s="19" t="str">
        <f t="shared" si="4"/>
        <v>0</v>
      </c>
      <c r="H537" s="6">
        <v>280571.49</v>
      </c>
      <c r="I537" s="20"/>
    </row>
    <row r="538">
      <c r="A538" s="1" t="s">
        <v>31</v>
      </c>
      <c r="B538" s="6" t="s">
        <v>587</v>
      </c>
      <c r="C538" s="6" t="s">
        <v>338</v>
      </c>
      <c r="D538" s="7" t="str">
        <f t="shared" si="1"/>
        <v>0</v>
      </c>
      <c r="E538" s="7" t="str">
        <f t="shared" si="2"/>
        <v>0</v>
      </c>
      <c r="F538" s="7" t="str">
        <f t="shared" si="3"/>
        <v>0</v>
      </c>
      <c r="G538" s="19" t="str">
        <f t="shared" si="4"/>
        <v>0</v>
      </c>
      <c r="H538" s="6">
        <v>17543.4</v>
      </c>
      <c r="I538" s="20"/>
    </row>
    <row r="539">
      <c r="A539" s="1" t="s">
        <v>31</v>
      </c>
      <c r="B539" s="6" t="s">
        <v>588</v>
      </c>
      <c r="C539" s="6" t="s">
        <v>338</v>
      </c>
      <c r="D539" s="7" t="str">
        <f t="shared" si="1"/>
        <v>0</v>
      </c>
      <c r="E539" s="7" t="str">
        <f t="shared" si="2"/>
        <v>0</v>
      </c>
      <c r="F539" s="7" t="str">
        <f t="shared" si="3"/>
        <v>0</v>
      </c>
      <c r="G539" s="19" t="str">
        <f t="shared" si="4"/>
        <v>0</v>
      </c>
      <c r="H539" s="6">
        <v>123365.96</v>
      </c>
      <c r="I539" s="20"/>
    </row>
    <row r="540">
      <c r="A540" s="1" t="s">
        <v>31</v>
      </c>
      <c r="B540" s="6" t="s">
        <v>589</v>
      </c>
      <c r="C540" s="6" t="s">
        <v>338</v>
      </c>
      <c r="D540" s="7" t="str">
        <f t="shared" si="1"/>
        <v>0</v>
      </c>
      <c r="E540" s="7" t="str">
        <f t="shared" si="2"/>
        <v>0</v>
      </c>
      <c r="F540" s="7" t="str">
        <f t="shared" si="3"/>
        <v>0</v>
      </c>
      <c r="G540" s="19" t="str">
        <f t="shared" si="4"/>
        <v>0</v>
      </c>
      <c r="H540" s="6">
        <v>242574.4</v>
      </c>
      <c r="I540" s="20"/>
    </row>
    <row r="541">
      <c r="A541" s="1" t="s">
        <v>31</v>
      </c>
      <c r="B541" s="6" t="s">
        <v>590</v>
      </c>
      <c r="C541" s="6" t="s">
        <v>338</v>
      </c>
      <c r="D541" s="7" t="str">
        <f t="shared" si="1"/>
        <v>0</v>
      </c>
      <c r="E541" s="7" t="str">
        <f t="shared" si="2"/>
        <v>0</v>
      </c>
      <c r="F541" s="7" t="str">
        <f t="shared" si="3"/>
        <v>0</v>
      </c>
      <c r="G541" s="19" t="str">
        <f t="shared" si="4"/>
        <v>0</v>
      </c>
      <c r="H541" s="6">
        <v>1898304.77</v>
      </c>
      <c r="I541" s="20"/>
    </row>
    <row r="542">
      <c r="A542" s="1" t="s">
        <v>31</v>
      </c>
      <c r="B542" s="6" t="s">
        <v>591</v>
      </c>
      <c r="C542" s="6" t="s">
        <v>338</v>
      </c>
      <c r="D542" s="7" t="str">
        <f t="shared" si="1"/>
        <v>0</v>
      </c>
      <c r="E542" s="7" t="str">
        <f t="shared" si="2"/>
        <v>0</v>
      </c>
      <c r="F542" s="7" t="str">
        <f t="shared" si="3"/>
        <v>0</v>
      </c>
      <c r="G542" s="19" t="str">
        <f t="shared" si="4"/>
        <v>0</v>
      </c>
      <c r="H542" s="6">
        <v>1250456.38</v>
      </c>
      <c r="I542" s="20"/>
    </row>
    <row r="543">
      <c r="A543" s="1" t="s">
        <v>31</v>
      </c>
      <c r="B543" s="6" t="s">
        <v>592</v>
      </c>
      <c r="C543" s="6" t="s">
        <v>338</v>
      </c>
      <c r="D543" s="7" t="str">
        <f t="shared" si="1"/>
        <v>0</v>
      </c>
      <c r="E543" s="7" t="str">
        <f t="shared" si="2"/>
        <v>0</v>
      </c>
      <c r="F543" s="7" t="str">
        <f t="shared" si="3"/>
        <v>0</v>
      </c>
      <c r="G543" s="19" t="str">
        <f t="shared" si="4"/>
        <v>0</v>
      </c>
      <c r="H543" s="6">
        <v>187948.66</v>
      </c>
      <c r="I543" s="20"/>
    </row>
    <row r="544">
      <c r="A544" s="1" t="s">
        <v>31</v>
      </c>
      <c r="B544" s="6" t="s">
        <v>593</v>
      </c>
      <c r="C544" s="6" t="s">
        <v>338</v>
      </c>
      <c r="D544" s="7" t="str">
        <f t="shared" si="1"/>
        <v>0</v>
      </c>
      <c r="E544" s="7" t="str">
        <f t="shared" si="2"/>
        <v>0</v>
      </c>
      <c r="F544" s="7" t="str">
        <f t="shared" si="3"/>
        <v>0</v>
      </c>
      <c r="G544" s="19" t="str">
        <f t="shared" si="4"/>
        <v>0</v>
      </c>
      <c r="H544" s="6">
        <v>167940.75</v>
      </c>
      <c r="I544" s="20"/>
    </row>
    <row r="545">
      <c r="A545" s="1" t="s">
        <v>31</v>
      </c>
      <c r="B545" s="6" t="s">
        <v>594</v>
      </c>
      <c r="C545" s="6" t="s">
        <v>338</v>
      </c>
      <c r="D545" s="7" t="str">
        <f t="shared" si="1"/>
        <v>0</v>
      </c>
      <c r="E545" s="7" t="str">
        <f t="shared" si="2"/>
        <v>0</v>
      </c>
      <c r="F545" s="7" t="str">
        <f t="shared" si="3"/>
        <v>0</v>
      </c>
      <c r="G545" s="19" t="str">
        <f t="shared" si="4"/>
        <v>0</v>
      </c>
      <c r="H545" s="6">
        <v>269635.23</v>
      </c>
      <c r="I545" s="20"/>
    </row>
    <row r="546">
      <c r="A546" s="1" t="s">
        <v>31</v>
      </c>
      <c r="B546" s="6" t="s">
        <v>595</v>
      </c>
      <c r="C546" s="6" t="s">
        <v>338</v>
      </c>
      <c r="D546" s="7" t="str">
        <f t="shared" si="1"/>
        <v>0</v>
      </c>
      <c r="E546" s="7" t="str">
        <f t="shared" si="2"/>
        <v>0</v>
      </c>
      <c r="F546" s="7" t="str">
        <f t="shared" si="3"/>
        <v>0</v>
      </c>
      <c r="G546" s="19" t="str">
        <f t="shared" si="4"/>
        <v>0</v>
      </c>
      <c r="H546" s="6">
        <v>55578.04</v>
      </c>
      <c r="I546" s="20"/>
    </row>
    <row r="547">
      <c r="A547" s="1" t="s">
        <v>31</v>
      </c>
      <c r="B547" s="6" t="s">
        <v>596</v>
      </c>
      <c r="C547" s="6" t="s">
        <v>338</v>
      </c>
      <c r="D547" s="7" t="str">
        <f t="shared" si="1"/>
        <v>0</v>
      </c>
      <c r="E547" s="7" t="str">
        <f t="shared" si="2"/>
        <v>0</v>
      </c>
      <c r="F547" s="7" t="str">
        <f t="shared" si="3"/>
        <v>0</v>
      </c>
      <c r="G547" s="19" t="str">
        <f t="shared" si="4"/>
        <v>0</v>
      </c>
      <c r="H547" s="6">
        <v>1297183.39</v>
      </c>
      <c r="I547" s="20"/>
    </row>
    <row r="548">
      <c r="A548" s="1" t="s">
        <v>31</v>
      </c>
      <c r="B548" s="6" t="s">
        <v>597</v>
      </c>
      <c r="C548" s="6" t="s">
        <v>598</v>
      </c>
      <c r="D548" s="7" t="str">
        <f t="shared" si="1"/>
        <v>BHP Billiton</v>
      </c>
      <c r="E548" s="7" t="str">
        <f t="shared" si="2"/>
        <v>BHP Billiton</v>
      </c>
      <c r="F548" s="19" t="str">
        <f t="shared" si="3"/>
        <v>BHP BILLITON PLC USD0.50</v>
      </c>
      <c r="G548" s="19">
        <f t="shared" si="4"/>
        <v>3822259</v>
      </c>
      <c r="H548" s="6">
        <v>3822259.0</v>
      </c>
      <c r="I548" s="20"/>
    </row>
    <row r="549">
      <c r="A549" s="1" t="s">
        <v>31</v>
      </c>
      <c r="B549" s="6" t="s">
        <v>597</v>
      </c>
      <c r="C549" s="6" t="s">
        <v>598</v>
      </c>
      <c r="D549" s="7" t="str">
        <f t="shared" si="1"/>
        <v>BHP Billiton</v>
      </c>
      <c r="E549" s="7" t="str">
        <f t="shared" si="2"/>
        <v>BHP Billiton</v>
      </c>
      <c r="F549" s="19" t="str">
        <f t="shared" si="3"/>
        <v>BHP BILLITON PLC USD0.50</v>
      </c>
      <c r="G549" s="19">
        <f t="shared" si="4"/>
        <v>1330142.23</v>
      </c>
      <c r="H549" s="6">
        <v>1330142.23</v>
      </c>
      <c r="I549" s="20"/>
    </row>
    <row r="550">
      <c r="A550" s="1" t="s">
        <v>31</v>
      </c>
      <c r="B550" s="6" t="s">
        <v>599</v>
      </c>
      <c r="C550" s="6" t="s">
        <v>598</v>
      </c>
      <c r="D550" s="7" t="str">
        <f t="shared" si="1"/>
        <v>0</v>
      </c>
      <c r="E550" s="7" t="str">
        <f t="shared" si="2"/>
        <v>0</v>
      </c>
      <c r="F550" s="7" t="str">
        <f t="shared" si="3"/>
        <v>0</v>
      </c>
      <c r="G550" s="19" t="str">
        <f t="shared" si="4"/>
        <v>0</v>
      </c>
      <c r="H550" s="6">
        <v>5009486.0</v>
      </c>
      <c r="I550" s="20"/>
    </row>
    <row r="551">
      <c r="A551" s="1" t="s">
        <v>31</v>
      </c>
      <c r="B551" s="6" t="s">
        <v>600</v>
      </c>
      <c r="C551" s="6" t="s">
        <v>598</v>
      </c>
      <c r="D551" s="7" t="str">
        <f t="shared" si="1"/>
        <v>0</v>
      </c>
      <c r="E551" s="7" t="str">
        <f t="shared" si="2"/>
        <v>0</v>
      </c>
      <c r="F551" s="7" t="str">
        <f t="shared" si="3"/>
        <v>0</v>
      </c>
      <c r="G551" s="19" t="str">
        <f t="shared" si="4"/>
        <v>0</v>
      </c>
      <c r="H551" s="6">
        <v>1704329.77</v>
      </c>
      <c r="I551" s="20"/>
    </row>
    <row r="552">
      <c r="A552" s="1" t="s">
        <v>31</v>
      </c>
      <c r="B552" s="6" t="s">
        <v>601</v>
      </c>
      <c r="C552" s="6" t="s">
        <v>598</v>
      </c>
      <c r="D552" s="7" t="str">
        <f t="shared" si="1"/>
        <v>0</v>
      </c>
      <c r="E552" s="7" t="str">
        <f t="shared" si="2"/>
        <v>0</v>
      </c>
      <c r="F552" s="7" t="str">
        <f t="shared" si="3"/>
        <v>0</v>
      </c>
      <c r="G552" s="19" t="str">
        <f t="shared" si="4"/>
        <v>0</v>
      </c>
      <c r="H552" s="6">
        <v>3193753.5</v>
      </c>
      <c r="I552" s="20"/>
    </row>
    <row r="553">
      <c r="A553" s="1" t="s">
        <v>31</v>
      </c>
      <c r="B553" s="6" t="s">
        <v>602</v>
      </c>
      <c r="C553" s="6" t="s">
        <v>598</v>
      </c>
      <c r="D553" s="7" t="str">
        <f t="shared" si="1"/>
        <v>0</v>
      </c>
      <c r="E553" s="7" t="str">
        <f t="shared" si="2"/>
        <v>0</v>
      </c>
      <c r="F553" s="7" t="str">
        <f t="shared" si="3"/>
        <v>0</v>
      </c>
      <c r="G553" s="19" t="str">
        <f t="shared" si="4"/>
        <v>0</v>
      </c>
      <c r="H553" s="6">
        <v>2843069.63</v>
      </c>
      <c r="I553" s="20"/>
    </row>
    <row r="554">
      <c r="A554" s="1" t="s">
        <v>31</v>
      </c>
      <c r="B554" s="6" t="s">
        <v>603</v>
      </c>
      <c r="C554" s="6" t="s">
        <v>598</v>
      </c>
      <c r="D554" s="7" t="str">
        <f t="shared" si="1"/>
        <v>Shell</v>
      </c>
      <c r="E554" s="7" t="str">
        <f t="shared" si="2"/>
        <v>0</v>
      </c>
      <c r="F554" s="19" t="str">
        <f t="shared" si="3"/>
        <v>ROYAL DUTCH SHELL 'B'ORD EUR0.07</v>
      </c>
      <c r="G554" s="19">
        <f t="shared" si="4"/>
        <v>4237104.37</v>
      </c>
      <c r="H554" s="6">
        <v>4237104.37</v>
      </c>
      <c r="I554" s="20"/>
    </row>
    <row r="555">
      <c r="A555" s="1" t="s">
        <v>31</v>
      </c>
      <c r="B555" s="6" t="s">
        <v>604</v>
      </c>
      <c r="C555" s="6" t="s">
        <v>598</v>
      </c>
      <c r="D555" s="7" t="str">
        <f t="shared" si="1"/>
        <v>0</v>
      </c>
      <c r="E555" s="7" t="str">
        <f t="shared" si="2"/>
        <v>0</v>
      </c>
      <c r="F555" s="7" t="str">
        <f t="shared" si="3"/>
        <v>0</v>
      </c>
      <c r="G555" s="19" t="str">
        <f t="shared" si="4"/>
        <v>0</v>
      </c>
      <c r="H555" s="6">
        <v>2790729.78</v>
      </c>
      <c r="I555" s="20"/>
    </row>
    <row r="556">
      <c r="A556" s="1" t="s">
        <v>31</v>
      </c>
      <c r="B556" s="6" t="s">
        <v>605</v>
      </c>
      <c r="C556" s="6" t="s">
        <v>598</v>
      </c>
      <c r="D556" s="7" t="str">
        <f t="shared" si="1"/>
        <v>0</v>
      </c>
      <c r="E556" s="7" t="str">
        <f t="shared" si="2"/>
        <v>0</v>
      </c>
      <c r="F556" s="7" t="str">
        <f t="shared" si="3"/>
        <v>0</v>
      </c>
      <c r="G556" s="19" t="str">
        <f t="shared" si="4"/>
        <v>0</v>
      </c>
      <c r="H556" s="6">
        <v>3699761.28</v>
      </c>
      <c r="I556" s="20"/>
    </row>
    <row r="557">
      <c r="A557" s="1" t="s">
        <v>31</v>
      </c>
      <c r="B557" s="6" t="s">
        <v>605</v>
      </c>
      <c r="C557" s="6" t="s">
        <v>598</v>
      </c>
      <c r="D557" s="7" t="str">
        <f t="shared" si="1"/>
        <v>0</v>
      </c>
      <c r="E557" s="7" t="str">
        <f t="shared" si="2"/>
        <v>0</v>
      </c>
      <c r="F557" s="7" t="str">
        <f t="shared" si="3"/>
        <v>0</v>
      </c>
      <c r="G557" s="19" t="str">
        <f t="shared" si="4"/>
        <v>0</v>
      </c>
      <c r="H557" s="6">
        <v>2698912.11</v>
      </c>
      <c r="I557" s="20"/>
    </row>
    <row r="558">
      <c r="A558" s="1" t="s">
        <v>31</v>
      </c>
      <c r="B558" s="6" t="s">
        <v>606</v>
      </c>
      <c r="C558" s="6" t="s">
        <v>598</v>
      </c>
      <c r="D558" s="7" t="str">
        <f t="shared" si="1"/>
        <v>0</v>
      </c>
      <c r="E558" s="7" t="str">
        <f t="shared" si="2"/>
        <v>0</v>
      </c>
      <c r="F558" s="7" t="str">
        <f t="shared" si="3"/>
        <v>0</v>
      </c>
      <c r="G558" s="19" t="str">
        <f t="shared" si="4"/>
        <v>0</v>
      </c>
      <c r="H558" s="6">
        <v>2016131.04</v>
      </c>
      <c r="I558" s="20"/>
    </row>
    <row r="559">
      <c r="A559" s="1" t="s">
        <v>31</v>
      </c>
      <c r="B559" s="6" t="s">
        <v>607</v>
      </c>
      <c r="C559" s="6" t="s">
        <v>608</v>
      </c>
      <c r="D559" s="7" t="str">
        <f t="shared" si="1"/>
        <v>0</v>
      </c>
      <c r="E559" s="7" t="str">
        <f t="shared" si="2"/>
        <v>0</v>
      </c>
      <c r="F559" s="7" t="str">
        <f t="shared" si="3"/>
        <v>0</v>
      </c>
      <c r="G559" s="19" t="str">
        <f t="shared" si="4"/>
        <v>0</v>
      </c>
      <c r="H559" s="6">
        <v>4597609.42</v>
      </c>
      <c r="I559" s="20"/>
    </row>
    <row r="560">
      <c r="A560" s="1" t="s">
        <v>31</v>
      </c>
      <c r="B560" s="6" t="s">
        <v>607</v>
      </c>
      <c r="C560" s="6" t="s">
        <v>608</v>
      </c>
      <c r="D560" s="7" t="str">
        <f t="shared" si="1"/>
        <v>0</v>
      </c>
      <c r="E560" s="7" t="str">
        <f t="shared" si="2"/>
        <v>0</v>
      </c>
      <c r="F560" s="7" t="str">
        <f t="shared" si="3"/>
        <v>0</v>
      </c>
      <c r="G560" s="19" t="str">
        <f t="shared" si="4"/>
        <v>0</v>
      </c>
      <c r="H560" s="6">
        <v>3888603.13</v>
      </c>
      <c r="I560" s="20"/>
    </row>
    <row r="561">
      <c r="A561" s="1" t="s">
        <v>31</v>
      </c>
      <c r="B561" s="6" t="s">
        <v>609</v>
      </c>
      <c r="C561" s="6" t="s">
        <v>608</v>
      </c>
      <c r="D561" s="7" t="str">
        <f t="shared" si="1"/>
        <v>0</v>
      </c>
      <c r="E561" s="7" t="str">
        <f t="shared" si="2"/>
        <v>0</v>
      </c>
      <c r="F561" s="7" t="str">
        <f t="shared" si="3"/>
        <v>0</v>
      </c>
      <c r="G561" s="19" t="str">
        <f t="shared" si="4"/>
        <v>0</v>
      </c>
      <c r="H561" s="6">
        <v>1768226.39</v>
      </c>
      <c r="I561" s="20"/>
    </row>
    <row r="562">
      <c r="A562" s="1" t="s">
        <v>31</v>
      </c>
      <c r="B562" s="6" t="s">
        <v>610</v>
      </c>
      <c r="C562" s="6" t="s">
        <v>608</v>
      </c>
      <c r="D562" s="7" t="str">
        <f t="shared" si="1"/>
        <v>0</v>
      </c>
      <c r="E562" s="7" t="str">
        <f t="shared" si="2"/>
        <v>0</v>
      </c>
      <c r="F562" s="7" t="str">
        <f t="shared" si="3"/>
        <v>0</v>
      </c>
      <c r="G562" s="19" t="str">
        <f t="shared" si="4"/>
        <v>0</v>
      </c>
      <c r="H562" s="6">
        <v>3741659.82</v>
      </c>
      <c r="I562" s="20"/>
    </row>
    <row r="563">
      <c r="A563" s="1" t="s">
        <v>31</v>
      </c>
      <c r="B563" s="6" t="s">
        <v>610</v>
      </c>
      <c r="C563" s="6" t="s">
        <v>608</v>
      </c>
      <c r="D563" s="7" t="str">
        <f t="shared" si="1"/>
        <v>0</v>
      </c>
      <c r="E563" s="7" t="str">
        <f t="shared" si="2"/>
        <v>0</v>
      </c>
      <c r="F563" s="7" t="str">
        <f t="shared" si="3"/>
        <v>0</v>
      </c>
      <c r="G563" s="19" t="str">
        <f t="shared" si="4"/>
        <v>0</v>
      </c>
      <c r="H563" s="6">
        <v>4724317.95</v>
      </c>
      <c r="I563" s="20"/>
    </row>
    <row r="564">
      <c r="A564" s="1" t="s">
        <v>31</v>
      </c>
      <c r="B564" s="6" t="s">
        <v>611</v>
      </c>
      <c r="C564" s="6" t="s">
        <v>608</v>
      </c>
      <c r="D564" s="7" t="str">
        <f t="shared" si="1"/>
        <v>Lukoil</v>
      </c>
      <c r="E564" s="7" t="str">
        <f t="shared" si="2"/>
        <v>0</v>
      </c>
      <c r="F564" s="19" t="str">
        <f t="shared" si="3"/>
        <v>ADR OIL CO LUKOIL SPONSORED ADR</v>
      </c>
      <c r="G564" s="19">
        <f t="shared" si="4"/>
        <v>3403368.14</v>
      </c>
      <c r="H564" s="6">
        <v>3403368.14</v>
      </c>
      <c r="I564" s="20"/>
    </row>
    <row r="565">
      <c r="A565" s="1" t="s">
        <v>31</v>
      </c>
      <c r="B565" s="6" t="s">
        <v>612</v>
      </c>
      <c r="C565" s="6" t="s">
        <v>608</v>
      </c>
      <c r="D565" s="7" t="str">
        <f t="shared" si="1"/>
        <v>0</v>
      </c>
      <c r="E565" s="7" t="str">
        <f t="shared" si="2"/>
        <v>0</v>
      </c>
      <c r="F565" s="7" t="str">
        <f t="shared" si="3"/>
        <v>0</v>
      </c>
      <c r="G565" s="19" t="str">
        <f t="shared" si="4"/>
        <v>0</v>
      </c>
      <c r="H565" s="6">
        <v>3782279.56</v>
      </c>
      <c r="I565" s="20"/>
    </row>
    <row r="566">
      <c r="A566" s="1" t="s">
        <v>31</v>
      </c>
      <c r="B566" s="6" t="s">
        <v>612</v>
      </c>
      <c r="C566" s="6" t="s">
        <v>608</v>
      </c>
      <c r="D566" s="7" t="str">
        <f t="shared" si="1"/>
        <v>0</v>
      </c>
      <c r="E566" s="7" t="str">
        <f t="shared" si="2"/>
        <v>0</v>
      </c>
      <c r="F566" s="7" t="str">
        <f t="shared" si="3"/>
        <v>0</v>
      </c>
      <c r="G566" s="19" t="str">
        <f t="shared" si="4"/>
        <v>0</v>
      </c>
      <c r="H566" s="6">
        <v>2315373.53</v>
      </c>
      <c r="I566" s="20"/>
    </row>
    <row r="567">
      <c r="A567" s="1" t="s">
        <v>31</v>
      </c>
      <c r="B567" s="6" t="s">
        <v>613</v>
      </c>
      <c r="C567" s="6" t="s">
        <v>608</v>
      </c>
      <c r="D567" s="7" t="str">
        <f t="shared" si="1"/>
        <v>0</v>
      </c>
      <c r="E567" s="7" t="str">
        <f t="shared" si="2"/>
        <v>0</v>
      </c>
      <c r="F567" s="7" t="str">
        <f t="shared" si="3"/>
        <v>0</v>
      </c>
      <c r="G567" s="19" t="str">
        <f t="shared" si="4"/>
        <v>0</v>
      </c>
      <c r="H567" s="6">
        <v>1347593.37</v>
      </c>
      <c r="I567" s="20"/>
    </row>
    <row r="568">
      <c r="A568" s="1" t="s">
        <v>31</v>
      </c>
      <c r="B568" s="6" t="s">
        <v>614</v>
      </c>
      <c r="C568" s="6" t="s">
        <v>608</v>
      </c>
      <c r="D568" s="7" t="str">
        <f t="shared" si="1"/>
        <v>0</v>
      </c>
      <c r="E568" s="7" t="str">
        <f t="shared" si="2"/>
        <v>0</v>
      </c>
      <c r="F568" s="7" t="str">
        <f t="shared" si="3"/>
        <v>0</v>
      </c>
      <c r="G568" s="19" t="str">
        <f t="shared" si="4"/>
        <v>0</v>
      </c>
      <c r="H568" s="6">
        <v>2877827.55</v>
      </c>
      <c r="I568" s="20"/>
    </row>
    <row r="569">
      <c r="A569" s="1" t="s">
        <v>31</v>
      </c>
      <c r="B569" s="6" t="s">
        <v>614</v>
      </c>
      <c r="C569" s="6" t="s">
        <v>608</v>
      </c>
      <c r="D569" s="7" t="str">
        <f t="shared" si="1"/>
        <v>0</v>
      </c>
      <c r="E569" s="7" t="str">
        <f t="shared" si="2"/>
        <v>0</v>
      </c>
      <c r="F569" s="7" t="str">
        <f t="shared" si="3"/>
        <v>0</v>
      </c>
      <c r="G569" s="19" t="str">
        <f t="shared" si="4"/>
        <v>0</v>
      </c>
      <c r="H569" s="6">
        <v>808863.13</v>
      </c>
      <c r="I569" s="20"/>
    </row>
    <row r="570">
      <c r="A570" s="1" t="s">
        <v>31</v>
      </c>
      <c r="B570" s="6" t="s">
        <v>615</v>
      </c>
      <c r="C570" s="6" t="s">
        <v>608</v>
      </c>
      <c r="D570" s="7" t="str">
        <f t="shared" si="1"/>
        <v>0</v>
      </c>
      <c r="E570" s="7" t="str">
        <f t="shared" si="2"/>
        <v>0</v>
      </c>
      <c r="F570" s="7" t="str">
        <f t="shared" si="3"/>
        <v>0</v>
      </c>
      <c r="G570" s="19" t="str">
        <f t="shared" si="4"/>
        <v>0</v>
      </c>
      <c r="H570" s="6">
        <v>3999317.08</v>
      </c>
      <c r="I570" s="20"/>
    </row>
    <row r="571">
      <c r="A571" s="1" t="s">
        <v>31</v>
      </c>
      <c r="B571" s="6" t="s">
        <v>615</v>
      </c>
      <c r="C571" s="6" t="s">
        <v>608</v>
      </c>
      <c r="D571" s="7" t="str">
        <f t="shared" si="1"/>
        <v>0</v>
      </c>
      <c r="E571" s="7" t="str">
        <f t="shared" si="2"/>
        <v>0</v>
      </c>
      <c r="F571" s="7" t="str">
        <f t="shared" si="3"/>
        <v>0</v>
      </c>
      <c r="G571" s="19" t="str">
        <f t="shared" si="4"/>
        <v>0</v>
      </c>
      <c r="H571" s="6">
        <v>4787151.2</v>
      </c>
      <c r="I571" s="20"/>
    </row>
    <row r="572">
      <c r="A572" s="1" t="s">
        <v>31</v>
      </c>
      <c r="B572" s="6" t="s">
        <v>616</v>
      </c>
      <c r="C572" s="6" t="s">
        <v>608</v>
      </c>
      <c r="D572" s="7" t="str">
        <f t="shared" si="1"/>
        <v>0</v>
      </c>
      <c r="E572" s="7" t="str">
        <f t="shared" si="2"/>
        <v>0</v>
      </c>
      <c r="F572" s="7" t="str">
        <f t="shared" si="3"/>
        <v>0</v>
      </c>
      <c r="G572" s="19" t="str">
        <f t="shared" si="4"/>
        <v>0</v>
      </c>
      <c r="H572" s="6">
        <v>2345146.67</v>
      </c>
      <c r="I572" s="20"/>
    </row>
    <row r="573">
      <c r="A573" s="1" t="s">
        <v>31</v>
      </c>
      <c r="B573" s="6" t="s">
        <v>617</v>
      </c>
      <c r="C573" s="6" t="s">
        <v>608</v>
      </c>
      <c r="D573" s="7" t="str">
        <f t="shared" si="1"/>
        <v>0</v>
      </c>
      <c r="E573" s="7" t="str">
        <f t="shared" si="2"/>
        <v>0</v>
      </c>
      <c r="F573" s="7" t="str">
        <f t="shared" si="3"/>
        <v>0</v>
      </c>
      <c r="G573" s="19" t="str">
        <f t="shared" si="4"/>
        <v>0</v>
      </c>
      <c r="H573" s="6">
        <v>0.01</v>
      </c>
      <c r="I573" s="20"/>
    </row>
    <row r="574">
      <c r="A574" s="1" t="s">
        <v>31</v>
      </c>
      <c r="B574" s="6" t="s">
        <v>618</v>
      </c>
      <c r="C574" s="6" t="s">
        <v>608</v>
      </c>
      <c r="D574" s="7" t="str">
        <f t="shared" si="1"/>
        <v>0</v>
      </c>
      <c r="E574" s="7" t="str">
        <f t="shared" si="2"/>
        <v>0</v>
      </c>
      <c r="F574" s="7" t="str">
        <f t="shared" si="3"/>
        <v>0</v>
      </c>
      <c r="G574" s="19" t="str">
        <f t="shared" si="4"/>
        <v>0</v>
      </c>
      <c r="H574" s="6">
        <v>4464967.93</v>
      </c>
      <c r="I574" s="20"/>
    </row>
    <row r="575">
      <c r="A575" s="1" t="s">
        <v>31</v>
      </c>
      <c r="B575" s="6" t="s">
        <v>619</v>
      </c>
      <c r="C575" s="6" t="s">
        <v>608</v>
      </c>
      <c r="D575" s="7" t="str">
        <f t="shared" si="1"/>
        <v>0</v>
      </c>
      <c r="E575" s="7" t="str">
        <f t="shared" si="2"/>
        <v>0</v>
      </c>
      <c r="F575" s="7" t="str">
        <f t="shared" si="3"/>
        <v>0</v>
      </c>
      <c r="G575" s="19" t="str">
        <f t="shared" si="4"/>
        <v>0</v>
      </c>
      <c r="H575" s="6">
        <v>4302798.84</v>
      </c>
      <c r="I575" s="20"/>
    </row>
    <row r="576">
      <c r="A576" s="1" t="s">
        <v>31</v>
      </c>
      <c r="B576" s="6" t="s">
        <v>620</v>
      </c>
      <c r="C576" s="6" t="s">
        <v>608</v>
      </c>
      <c r="D576" s="7" t="str">
        <f t="shared" si="1"/>
        <v>0</v>
      </c>
      <c r="E576" s="7" t="str">
        <f t="shared" si="2"/>
        <v>0</v>
      </c>
      <c r="F576" s="7" t="str">
        <f t="shared" si="3"/>
        <v>0</v>
      </c>
      <c r="G576" s="19" t="str">
        <f t="shared" si="4"/>
        <v>0</v>
      </c>
      <c r="H576" s="6">
        <v>806657.63</v>
      </c>
      <c r="I576" s="20"/>
    </row>
    <row r="577">
      <c r="A577" s="1" t="s">
        <v>31</v>
      </c>
      <c r="B577" s="6" t="s">
        <v>621</v>
      </c>
      <c r="C577" s="6" t="s">
        <v>608</v>
      </c>
      <c r="D577" s="7" t="str">
        <f t="shared" si="1"/>
        <v>0</v>
      </c>
      <c r="E577" s="7" t="str">
        <f t="shared" si="2"/>
        <v>0</v>
      </c>
      <c r="F577" s="7" t="str">
        <f t="shared" si="3"/>
        <v>0</v>
      </c>
      <c r="G577" s="19" t="str">
        <f t="shared" si="4"/>
        <v>0</v>
      </c>
      <c r="H577" s="6">
        <v>2980236.56</v>
      </c>
      <c r="I577" s="20"/>
    </row>
    <row r="578">
      <c r="A578" s="1" t="s">
        <v>31</v>
      </c>
      <c r="B578" s="6" t="s">
        <v>622</v>
      </c>
      <c r="C578" s="6" t="s">
        <v>608</v>
      </c>
      <c r="D578" s="7" t="str">
        <f t="shared" si="1"/>
        <v>0</v>
      </c>
      <c r="E578" s="7" t="str">
        <f t="shared" si="2"/>
        <v>0</v>
      </c>
      <c r="F578" s="7" t="str">
        <f t="shared" si="3"/>
        <v>0</v>
      </c>
      <c r="G578" s="19" t="str">
        <f t="shared" si="4"/>
        <v>0</v>
      </c>
      <c r="H578" s="6">
        <v>3741143.82</v>
      </c>
      <c r="I578" s="20"/>
    </row>
    <row r="579">
      <c r="A579" s="1" t="s">
        <v>31</v>
      </c>
      <c r="B579" s="6" t="s">
        <v>623</v>
      </c>
      <c r="C579" s="6" t="s">
        <v>608</v>
      </c>
      <c r="D579" s="7" t="str">
        <f t="shared" si="1"/>
        <v>0</v>
      </c>
      <c r="E579" s="7" t="str">
        <f t="shared" si="2"/>
        <v>0</v>
      </c>
      <c r="F579" s="7" t="str">
        <f t="shared" si="3"/>
        <v>0</v>
      </c>
      <c r="G579" s="19" t="str">
        <f t="shared" si="4"/>
        <v>0</v>
      </c>
      <c r="H579" s="6">
        <v>1699664.3</v>
      </c>
      <c r="I579" s="20"/>
    </row>
    <row r="580">
      <c r="A580" s="1" t="s">
        <v>31</v>
      </c>
      <c r="B580" s="6" t="s">
        <v>624</v>
      </c>
      <c r="C580" s="6" t="s">
        <v>608</v>
      </c>
      <c r="D580" s="7" t="str">
        <f t="shared" si="1"/>
        <v>0</v>
      </c>
      <c r="E580" s="7" t="str">
        <f t="shared" si="2"/>
        <v>0</v>
      </c>
      <c r="F580" s="7" t="str">
        <f t="shared" si="3"/>
        <v>0</v>
      </c>
      <c r="G580" s="19" t="str">
        <f t="shared" si="4"/>
        <v>0</v>
      </c>
      <c r="H580" s="6">
        <v>2307631.94</v>
      </c>
      <c r="I580" s="20"/>
    </row>
    <row r="581">
      <c r="A581" s="1" t="s">
        <v>31</v>
      </c>
      <c r="B581" s="6" t="s">
        <v>625</v>
      </c>
      <c r="C581" s="6" t="s">
        <v>608</v>
      </c>
      <c r="D581" s="7" t="str">
        <f t="shared" si="1"/>
        <v>0</v>
      </c>
      <c r="E581" s="7" t="str">
        <f t="shared" si="2"/>
        <v>0</v>
      </c>
      <c r="F581" s="7" t="str">
        <f t="shared" si="3"/>
        <v>0</v>
      </c>
      <c r="G581" s="19" t="str">
        <f t="shared" si="4"/>
        <v>0</v>
      </c>
      <c r="H581" s="6">
        <v>2284008.53</v>
      </c>
      <c r="I581" s="20"/>
    </row>
    <row r="582">
      <c r="A582" s="1" t="s">
        <v>31</v>
      </c>
      <c r="B582" s="6" t="s">
        <v>626</v>
      </c>
      <c r="C582" s="6" t="s">
        <v>608</v>
      </c>
      <c r="D582" s="7" t="str">
        <f t="shared" si="1"/>
        <v>0</v>
      </c>
      <c r="E582" s="7" t="str">
        <f t="shared" si="2"/>
        <v>0</v>
      </c>
      <c r="F582" s="7" t="str">
        <f t="shared" si="3"/>
        <v>0</v>
      </c>
      <c r="G582" s="19" t="str">
        <f t="shared" si="4"/>
        <v>0</v>
      </c>
      <c r="H582" s="6">
        <v>3835141.41</v>
      </c>
      <c r="I582" s="20"/>
    </row>
    <row r="583">
      <c r="A583" s="1" t="s">
        <v>31</v>
      </c>
      <c r="B583" s="6" t="s">
        <v>627</v>
      </c>
      <c r="C583" s="6" t="s">
        <v>608</v>
      </c>
      <c r="D583" s="7" t="str">
        <f t="shared" si="1"/>
        <v>Chevron</v>
      </c>
      <c r="E583" s="7" t="str">
        <f t="shared" si="2"/>
        <v>0</v>
      </c>
      <c r="F583" s="19" t="str">
        <f t="shared" si="3"/>
        <v>CHEVRON CORP COM</v>
      </c>
      <c r="G583" s="19">
        <f t="shared" si="4"/>
        <v>2214087.57</v>
      </c>
      <c r="H583" s="6">
        <v>2214087.57</v>
      </c>
      <c r="I583" s="20"/>
    </row>
    <row r="584">
      <c r="A584" s="1" t="s">
        <v>31</v>
      </c>
      <c r="B584" s="6" t="s">
        <v>628</v>
      </c>
      <c r="C584" s="6" t="s">
        <v>608</v>
      </c>
      <c r="D584" s="7" t="str">
        <f t="shared" si="1"/>
        <v>0</v>
      </c>
      <c r="E584" s="7" t="str">
        <f t="shared" si="2"/>
        <v>0</v>
      </c>
      <c r="F584" s="7" t="str">
        <f t="shared" si="3"/>
        <v>0</v>
      </c>
      <c r="G584" s="19" t="str">
        <f t="shared" si="4"/>
        <v>0</v>
      </c>
      <c r="H584" s="6">
        <v>5515360.16</v>
      </c>
      <c r="I584" s="20"/>
    </row>
    <row r="585">
      <c r="A585" s="1" t="s">
        <v>31</v>
      </c>
      <c r="B585" s="6" t="s">
        <v>629</v>
      </c>
      <c r="C585" s="6" t="s">
        <v>608</v>
      </c>
      <c r="D585" s="7" t="str">
        <f t="shared" si="1"/>
        <v>0</v>
      </c>
      <c r="E585" s="7" t="str">
        <f t="shared" si="2"/>
        <v>0</v>
      </c>
      <c r="F585" s="7" t="str">
        <f t="shared" si="3"/>
        <v>0</v>
      </c>
      <c r="G585" s="19" t="str">
        <f t="shared" si="4"/>
        <v>0</v>
      </c>
      <c r="H585" s="6">
        <v>1568695.75</v>
      </c>
      <c r="I585" s="20"/>
    </row>
    <row r="586">
      <c r="A586" s="1" t="s">
        <v>31</v>
      </c>
      <c r="B586" s="6" t="s">
        <v>630</v>
      </c>
      <c r="C586" s="6" t="s">
        <v>608</v>
      </c>
      <c r="D586" s="7" t="str">
        <f t="shared" si="1"/>
        <v>0</v>
      </c>
      <c r="E586" s="7" t="str">
        <f t="shared" si="2"/>
        <v>0</v>
      </c>
      <c r="F586" s="7" t="str">
        <f t="shared" si="3"/>
        <v>0</v>
      </c>
      <c r="G586" s="19" t="str">
        <f t="shared" si="4"/>
        <v>0</v>
      </c>
      <c r="H586" s="6">
        <v>1051796.61</v>
      </c>
      <c r="I586" s="20"/>
    </row>
    <row r="587">
      <c r="A587" s="1" t="s">
        <v>31</v>
      </c>
      <c r="B587" s="6" t="s">
        <v>631</v>
      </c>
      <c r="C587" s="6" t="s">
        <v>608</v>
      </c>
      <c r="D587" s="7" t="str">
        <f t="shared" si="1"/>
        <v>0</v>
      </c>
      <c r="E587" s="7" t="str">
        <f t="shared" si="2"/>
        <v>0</v>
      </c>
      <c r="F587" s="7" t="str">
        <f t="shared" si="3"/>
        <v>0</v>
      </c>
      <c r="G587" s="19" t="str">
        <f t="shared" si="4"/>
        <v>0</v>
      </c>
      <c r="H587" s="6">
        <v>1373420.25</v>
      </c>
      <c r="I587" s="20"/>
    </row>
    <row r="588">
      <c r="A588" s="1" t="s">
        <v>31</v>
      </c>
      <c r="B588" s="6" t="s">
        <v>632</v>
      </c>
      <c r="C588" s="6" t="s">
        <v>608</v>
      </c>
      <c r="D588" s="7" t="str">
        <f t="shared" si="1"/>
        <v>0</v>
      </c>
      <c r="E588" s="7" t="str">
        <f t="shared" si="2"/>
        <v>0</v>
      </c>
      <c r="F588" s="7" t="str">
        <f t="shared" si="3"/>
        <v>0</v>
      </c>
      <c r="G588" s="19" t="str">
        <f t="shared" si="4"/>
        <v>0</v>
      </c>
      <c r="H588" s="6">
        <v>1945566.86</v>
      </c>
      <c r="I588" s="20"/>
    </row>
    <row r="589">
      <c r="A589" s="1" t="s">
        <v>31</v>
      </c>
      <c r="B589" s="6" t="s">
        <v>633</v>
      </c>
      <c r="C589" s="6" t="s">
        <v>608</v>
      </c>
      <c r="D589" s="7" t="str">
        <f t="shared" si="1"/>
        <v>0</v>
      </c>
      <c r="E589" s="7" t="str">
        <f t="shared" si="2"/>
        <v>0</v>
      </c>
      <c r="F589" s="7" t="str">
        <f t="shared" si="3"/>
        <v>0</v>
      </c>
      <c r="G589" s="19" t="str">
        <f t="shared" si="4"/>
        <v>0</v>
      </c>
      <c r="H589" s="6">
        <v>3832369.15</v>
      </c>
      <c r="I589" s="20"/>
    </row>
    <row r="590">
      <c r="A590" s="1" t="s">
        <v>31</v>
      </c>
      <c r="B590" s="6" t="s">
        <v>634</v>
      </c>
      <c r="C590" s="6" t="s">
        <v>608</v>
      </c>
      <c r="D590" s="7" t="str">
        <f t="shared" si="1"/>
        <v>0</v>
      </c>
      <c r="E590" s="7" t="str">
        <f t="shared" si="2"/>
        <v>0</v>
      </c>
      <c r="F590" s="7" t="str">
        <f t="shared" si="3"/>
        <v>0</v>
      </c>
      <c r="G590" s="19" t="str">
        <f t="shared" si="4"/>
        <v>0</v>
      </c>
      <c r="H590" s="6">
        <v>7793762.88</v>
      </c>
      <c r="I590" s="20"/>
    </row>
    <row r="591">
      <c r="A591" s="1" t="s">
        <v>31</v>
      </c>
      <c r="B591" s="6" t="s">
        <v>635</v>
      </c>
      <c r="C591" s="6" t="s">
        <v>608</v>
      </c>
      <c r="D591" s="7" t="str">
        <f t="shared" si="1"/>
        <v>0</v>
      </c>
      <c r="E591" s="7" t="str">
        <f t="shared" si="2"/>
        <v>0</v>
      </c>
      <c r="F591" s="7" t="str">
        <f t="shared" si="3"/>
        <v>0</v>
      </c>
      <c r="G591" s="19" t="str">
        <f t="shared" si="4"/>
        <v>0</v>
      </c>
      <c r="H591" s="6">
        <v>1892066.16</v>
      </c>
      <c r="I591" s="20"/>
    </row>
    <row r="592">
      <c r="A592" s="1" t="s">
        <v>31</v>
      </c>
      <c r="B592" s="6" t="s">
        <v>636</v>
      </c>
      <c r="C592" s="6" t="s">
        <v>608</v>
      </c>
      <c r="D592" s="7" t="str">
        <f t="shared" si="1"/>
        <v>0</v>
      </c>
      <c r="E592" s="7" t="str">
        <f t="shared" si="2"/>
        <v>0</v>
      </c>
      <c r="F592" s="7" t="str">
        <f t="shared" si="3"/>
        <v>0</v>
      </c>
      <c r="G592" s="19" t="str">
        <f t="shared" si="4"/>
        <v>0</v>
      </c>
      <c r="H592" s="6">
        <v>2250352.71</v>
      </c>
      <c r="I592" s="20"/>
    </row>
    <row r="593">
      <c r="A593" s="1" t="s">
        <v>31</v>
      </c>
      <c r="B593" s="6" t="s">
        <v>637</v>
      </c>
      <c r="C593" s="6" t="s">
        <v>608</v>
      </c>
      <c r="D593" s="7" t="str">
        <f t="shared" si="1"/>
        <v>EOG Resources</v>
      </c>
      <c r="E593" s="7" t="str">
        <f t="shared" si="2"/>
        <v>0</v>
      </c>
      <c r="F593" s="19" t="str">
        <f t="shared" si="3"/>
        <v>EOG RESOURCES INC COM</v>
      </c>
      <c r="G593" s="19">
        <f t="shared" si="4"/>
        <v>6137422.7</v>
      </c>
      <c r="H593" s="6">
        <v>6137422.7</v>
      </c>
      <c r="I593" s="20"/>
    </row>
    <row r="594">
      <c r="A594" s="1" t="s">
        <v>31</v>
      </c>
      <c r="B594" s="6" t="s">
        <v>638</v>
      </c>
      <c r="C594" s="6" t="s">
        <v>608</v>
      </c>
      <c r="D594" s="7" t="str">
        <f t="shared" si="1"/>
        <v>0</v>
      </c>
      <c r="E594" s="7" t="str">
        <f t="shared" si="2"/>
        <v>0</v>
      </c>
      <c r="F594" s="7" t="str">
        <f t="shared" si="3"/>
        <v>0</v>
      </c>
      <c r="G594" s="19" t="str">
        <f t="shared" si="4"/>
        <v>0</v>
      </c>
      <c r="H594" s="6">
        <v>2917629.86</v>
      </c>
      <c r="I594" s="20"/>
    </row>
    <row r="595">
      <c r="A595" s="1" t="s">
        <v>31</v>
      </c>
      <c r="B595" s="6" t="s">
        <v>639</v>
      </c>
      <c r="C595" s="6" t="s">
        <v>608</v>
      </c>
      <c r="D595" s="7" t="str">
        <f t="shared" si="1"/>
        <v>0</v>
      </c>
      <c r="E595" s="7" t="str">
        <f t="shared" si="2"/>
        <v>0</v>
      </c>
      <c r="F595" s="7" t="str">
        <f t="shared" si="3"/>
        <v>0</v>
      </c>
      <c r="G595" s="19" t="str">
        <f t="shared" si="4"/>
        <v>0</v>
      </c>
      <c r="H595" s="6">
        <v>3745183.54</v>
      </c>
      <c r="I595" s="20"/>
    </row>
    <row r="596">
      <c r="A596" s="1" t="s">
        <v>31</v>
      </c>
      <c r="B596" s="6" t="s">
        <v>640</v>
      </c>
      <c r="C596" s="6" t="s">
        <v>608</v>
      </c>
      <c r="D596" s="7" t="str">
        <f t="shared" si="1"/>
        <v>GDF SUEZ</v>
      </c>
      <c r="E596" s="7" t="str">
        <f t="shared" si="2"/>
        <v>0</v>
      </c>
      <c r="F596" s="19" t="str">
        <f t="shared" si="3"/>
        <v>GDF SUEZ VVPR STRIP</v>
      </c>
      <c r="G596" s="19">
        <f t="shared" si="4"/>
        <v>16.5</v>
      </c>
      <c r="H596" s="6">
        <v>16.5</v>
      </c>
      <c r="I596" s="20"/>
    </row>
    <row r="597">
      <c r="A597" s="1" t="s">
        <v>31</v>
      </c>
      <c r="B597" s="6" t="s">
        <v>641</v>
      </c>
      <c r="C597" s="6" t="s">
        <v>608</v>
      </c>
      <c r="D597" s="7" t="str">
        <f t="shared" si="1"/>
        <v>0</v>
      </c>
      <c r="E597" s="7" t="str">
        <f t="shared" si="2"/>
        <v>0</v>
      </c>
      <c r="F597" s="7" t="str">
        <f t="shared" si="3"/>
        <v>0</v>
      </c>
      <c r="G597" s="19" t="str">
        <f t="shared" si="4"/>
        <v>0</v>
      </c>
      <c r="H597" s="6">
        <v>1810980.13</v>
      </c>
      <c r="I597" s="20"/>
    </row>
    <row r="598">
      <c r="A598" s="1" t="s">
        <v>31</v>
      </c>
      <c r="B598" s="6" t="s">
        <v>642</v>
      </c>
      <c r="C598" s="6" t="s">
        <v>608</v>
      </c>
      <c r="D598" s="7" t="str">
        <f t="shared" si="1"/>
        <v>0</v>
      </c>
      <c r="E598" s="7" t="str">
        <f t="shared" si="2"/>
        <v>0</v>
      </c>
      <c r="F598" s="7" t="str">
        <f t="shared" si="3"/>
        <v>0</v>
      </c>
      <c r="G598" s="19" t="str">
        <f t="shared" si="4"/>
        <v>0</v>
      </c>
      <c r="H598" s="6">
        <v>3711909.81</v>
      </c>
      <c r="I598" s="20"/>
    </row>
    <row r="599">
      <c r="A599" s="1" t="s">
        <v>31</v>
      </c>
      <c r="B599" s="6" t="s">
        <v>643</v>
      </c>
      <c r="C599" s="6" t="s">
        <v>608</v>
      </c>
      <c r="D599" s="7" t="str">
        <f t="shared" si="1"/>
        <v>0</v>
      </c>
      <c r="E599" s="7" t="str">
        <f t="shared" si="2"/>
        <v>0</v>
      </c>
      <c r="F599" s="7" t="str">
        <f t="shared" si="3"/>
        <v>0</v>
      </c>
      <c r="G599" s="19" t="str">
        <f t="shared" si="4"/>
        <v>0</v>
      </c>
      <c r="H599" s="6">
        <v>2825689.69</v>
      </c>
      <c r="I599" s="20"/>
    </row>
    <row r="600">
      <c r="A600" s="1" t="s">
        <v>31</v>
      </c>
      <c r="B600" s="6" t="s">
        <v>644</v>
      </c>
      <c r="C600" s="6" t="s">
        <v>608</v>
      </c>
      <c r="D600" s="7" t="str">
        <f t="shared" si="1"/>
        <v>0</v>
      </c>
      <c r="E600" s="7" t="str">
        <f t="shared" si="2"/>
        <v>0</v>
      </c>
      <c r="F600" s="7" t="str">
        <f t="shared" si="3"/>
        <v>0</v>
      </c>
      <c r="G600" s="19" t="str">
        <f t="shared" si="4"/>
        <v>0</v>
      </c>
      <c r="H600" s="6">
        <v>3191479.14</v>
      </c>
      <c r="I600" s="20"/>
    </row>
    <row r="601">
      <c r="A601" s="1" t="s">
        <v>31</v>
      </c>
      <c r="B601" s="6" t="s">
        <v>645</v>
      </c>
      <c r="C601" s="6" t="s">
        <v>608</v>
      </c>
      <c r="D601" s="7" t="str">
        <f t="shared" si="1"/>
        <v>0</v>
      </c>
      <c r="E601" s="7" t="str">
        <f t="shared" si="2"/>
        <v>0</v>
      </c>
      <c r="F601" s="7" t="str">
        <f t="shared" si="3"/>
        <v>0</v>
      </c>
      <c r="G601" s="19" t="str">
        <f t="shared" si="4"/>
        <v>0</v>
      </c>
      <c r="H601" s="6">
        <v>1685900.98</v>
      </c>
      <c r="I601" s="20"/>
    </row>
    <row r="602">
      <c r="A602" s="1" t="s">
        <v>31</v>
      </c>
      <c r="B602" s="6" t="s">
        <v>646</v>
      </c>
      <c r="C602" s="6" t="s">
        <v>608</v>
      </c>
      <c r="D602" s="7" t="str">
        <f t="shared" si="1"/>
        <v>0</v>
      </c>
      <c r="E602" s="7" t="str">
        <f t="shared" si="2"/>
        <v>0</v>
      </c>
      <c r="F602" s="7" t="str">
        <f t="shared" si="3"/>
        <v>0</v>
      </c>
      <c r="G602" s="19" t="str">
        <f t="shared" si="4"/>
        <v>0</v>
      </c>
      <c r="H602" s="6">
        <v>1583721.02</v>
      </c>
      <c r="I602" s="20"/>
    </row>
    <row r="603">
      <c r="A603" s="1" t="s">
        <v>31</v>
      </c>
      <c r="B603" s="6" t="s">
        <v>647</v>
      </c>
      <c r="C603" s="6" t="s">
        <v>608</v>
      </c>
      <c r="D603" s="7" t="str">
        <f t="shared" si="1"/>
        <v>0</v>
      </c>
      <c r="E603" s="7" t="str">
        <f t="shared" si="2"/>
        <v>0</v>
      </c>
      <c r="F603" s="7" t="str">
        <f t="shared" si="3"/>
        <v>0</v>
      </c>
      <c r="G603" s="19" t="str">
        <f t="shared" si="4"/>
        <v>0</v>
      </c>
      <c r="H603" s="6">
        <v>4546708.66</v>
      </c>
      <c r="I603" s="20"/>
    </row>
    <row r="604">
      <c r="A604" s="1" t="s">
        <v>31</v>
      </c>
      <c r="B604" s="6" t="s">
        <v>648</v>
      </c>
      <c r="C604" s="6" t="s">
        <v>608</v>
      </c>
      <c r="D604" s="7" t="str">
        <f t="shared" si="1"/>
        <v>0</v>
      </c>
      <c r="E604" s="7" t="str">
        <f t="shared" si="2"/>
        <v>0</v>
      </c>
      <c r="F604" s="7" t="str">
        <f t="shared" si="3"/>
        <v>0</v>
      </c>
      <c r="G604" s="19" t="str">
        <f t="shared" si="4"/>
        <v>0</v>
      </c>
      <c r="H604" s="6">
        <v>0.01</v>
      </c>
      <c r="I604" s="20"/>
    </row>
    <row r="605">
      <c r="A605" s="1" t="s">
        <v>31</v>
      </c>
      <c r="B605" s="6" t="s">
        <v>649</v>
      </c>
      <c r="C605" s="6" t="s">
        <v>608</v>
      </c>
      <c r="D605" s="7" t="str">
        <f t="shared" si="1"/>
        <v>0</v>
      </c>
      <c r="E605" s="7" t="str">
        <f t="shared" si="2"/>
        <v>0</v>
      </c>
      <c r="F605" s="7" t="str">
        <f t="shared" si="3"/>
        <v>0</v>
      </c>
      <c r="G605" s="19" t="str">
        <f t="shared" si="4"/>
        <v>0</v>
      </c>
      <c r="H605" s="6">
        <v>1562362.25</v>
      </c>
      <c r="I605" s="20"/>
    </row>
    <row r="606">
      <c r="A606" s="1" t="s">
        <v>31</v>
      </c>
      <c r="B606" s="6" t="s">
        <v>650</v>
      </c>
      <c r="C606" s="6" t="s">
        <v>608</v>
      </c>
      <c r="D606" s="7" t="str">
        <f t="shared" si="1"/>
        <v>Lukoil</v>
      </c>
      <c r="E606" s="7" t="str">
        <f t="shared" si="2"/>
        <v>0</v>
      </c>
      <c r="F606" s="19" t="str">
        <f t="shared" si="3"/>
        <v>LUKOIL OIL COMPANY SPON ADR</v>
      </c>
      <c r="G606" s="19">
        <f t="shared" si="4"/>
        <v>280397.44</v>
      </c>
      <c r="H606" s="6">
        <v>280397.44</v>
      </c>
      <c r="I606" s="20"/>
    </row>
    <row r="607">
      <c r="A607" s="1" t="s">
        <v>31</v>
      </c>
      <c r="B607" s="6" t="s">
        <v>651</v>
      </c>
      <c r="C607" s="6" t="s">
        <v>608</v>
      </c>
      <c r="D607" s="7" t="str">
        <f t="shared" si="1"/>
        <v>0</v>
      </c>
      <c r="E607" s="7" t="str">
        <f t="shared" si="2"/>
        <v>0</v>
      </c>
      <c r="F607" s="7" t="str">
        <f t="shared" si="3"/>
        <v>0</v>
      </c>
      <c r="G607" s="19" t="str">
        <f t="shared" si="4"/>
        <v>0</v>
      </c>
      <c r="H607" s="6">
        <v>2634985.69</v>
      </c>
      <c r="I607" s="20"/>
    </row>
    <row r="608">
      <c r="A608" s="1" t="s">
        <v>31</v>
      </c>
      <c r="B608" s="6" t="s">
        <v>652</v>
      </c>
      <c r="C608" s="6" t="s">
        <v>608</v>
      </c>
      <c r="D608" s="7" t="str">
        <f t="shared" si="1"/>
        <v>0</v>
      </c>
      <c r="E608" s="7" t="str">
        <f t="shared" si="2"/>
        <v>0</v>
      </c>
      <c r="F608" s="7" t="str">
        <f t="shared" si="3"/>
        <v>0</v>
      </c>
      <c r="G608" s="19" t="str">
        <f t="shared" si="4"/>
        <v>0</v>
      </c>
      <c r="H608" s="6">
        <v>1620968.65</v>
      </c>
      <c r="I608" s="20"/>
    </row>
    <row r="609">
      <c r="A609" s="1" t="s">
        <v>31</v>
      </c>
      <c r="B609" s="6" t="s">
        <v>653</v>
      </c>
      <c r="C609" s="6" t="s">
        <v>608</v>
      </c>
      <c r="D609" s="7" t="str">
        <f t="shared" si="1"/>
        <v>0</v>
      </c>
      <c r="E609" s="7" t="str">
        <f t="shared" si="2"/>
        <v>0</v>
      </c>
      <c r="F609" s="7" t="str">
        <f t="shared" si="3"/>
        <v>0</v>
      </c>
      <c r="G609" s="19" t="str">
        <f t="shared" si="4"/>
        <v>0</v>
      </c>
      <c r="H609" s="6">
        <v>2401430.26</v>
      </c>
      <c r="I609" s="20"/>
    </row>
    <row r="610">
      <c r="A610" s="1" t="s">
        <v>31</v>
      </c>
      <c r="B610" s="6" t="s">
        <v>653</v>
      </c>
      <c r="C610" s="6" t="s">
        <v>608</v>
      </c>
      <c r="D610" s="7" t="str">
        <f t="shared" si="1"/>
        <v>0</v>
      </c>
      <c r="E610" s="7" t="str">
        <f t="shared" si="2"/>
        <v>0</v>
      </c>
      <c r="F610" s="7" t="str">
        <f t="shared" si="3"/>
        <v>0</v>
      </c>
      <c r="G610" s="19" t="str">
        <f t="shared" si="4"/>
        <v>0</v>
      </c>
      <c r="H610" s="6">
        <v>1230918.22</v>
      </c>
      <c r="I610" s="20"/>
    </row>
    <row r="611">
      <c r="A611" s="1" t="s">
        <v>31</v>
      </c>
      <c r="B611" s="6" t="s">
        <v>654</v>
      </c>
      <c r="C611" s="6" t="s">
        <v>608</v>
      </c>
      <c r="D611" s="7" t="str">
        <f t="shared" si="1"/>
        <v>0</v>
      </c>
      <c r="E611" s="7" t="str">
        <f t="shared" si="2"/>
        <v>0</v>
      </c>
      <c r="F611" s="7" t="str">
        <f t="shared" si="3"/>
        <v>0</v>
      </c>
      <c r="G611" s="19" t="str">
        <f t="shared" si="4"/>
        <v>0</v>
      </c>
      <c r="H611" s="6">
        <v>1485429.28</v>
      </c>
      <c r="I611" s="20"/>
    </row>
    <row r="612">
      <c r="A612" s="1" t="s">
        <v>31</v>
      </c>
      <c r="B612" s="6" t="s">
        <v>655</v>
      </c>
      <c r="C612" s="6" t="s">
        <v>608</v>
      </c>
      <c r="D612" s="7" t="str">
        <f t="shared" si="1"/>
        <v>0</v>
      </c>
      <c r="E612" s="7" t="str">
        <f t="shared" si="2"/>
        <v>0</v>
      </c>
      <c r="F612" s="7" t="str">
        <f t="shared" si="3"/>
        <v>0</v>
      </c>
      <c r="G612" s="19" t="str">
        <f t="shared" si="4"/>
        <v>0</v>
      </c>
      <c r="H612" s="6">
        <v>3805118.1</v>
      </c>
      <c r="I612" s="20"/>
    </row>
    <row r="613">
      <c r="A613" s="1" t="s">
        <v>31</v>
      </c>
      <c r="B613" s="6" t="s">
        <v>656</v>
      </c>
      <c r="C613" s="6" t="s">
        <v>608</v>
      </c>
      <c r="D613" s="7" t="str">
        <f t="shared" si="1"/>
        <v>0</v>
      </c>
      <c r="E613" s="7" t="str">
        <f t="shared" si="2"/>
        <v>0</v>
      </c>
      <c r="F613" s="7" t="str">
        <f t="shared" si="3"/>
        <v>0</v>
      </c>
      <c r="G613" s="19" t="str">
        <f t="shared" si="4"/>
        <v>0</v>
      </c>
      <c r="H613" s="6">
        <v>2349065.45</v>
      </c>
      <c r="I613" s="20"/>
    </row>
    <row r="614">
      <c r="A614" s="1" t="s">
        <v>31</v>
      </c>
      <c r="B614" s="6" t="s">
        <v>657</v>
      </c>
      <c r="C614" s="6" t="s">
        <v>608</v>
      </c>
      <c r="D614" s="7" t="str">
        <f t="shared" si="1"/>
        <v>0</v>
      </c>
      <c r="E614" s="7" t="str">
        <f t="shared" si="2"/>
        <v>0</v>
      </c>
      <c r="F614" s="7" t="str">
        <f t="shared" si="3"/>
        <v>0</v>
      </c>
      <c r="G614" s="19" t="str">
        <f t="shared" si="4"/>
        <v>0</v>
      </c>
      <c r="H614" s="6">
        <v>6094834.38</v>
      </c>
      <c r="I614" s="20"/>
    </row>
    <row r="615">
      <c r="A615" s="1" t="s">
        <v>31</v>
      </c>
      <c r="B615" s="6" t="s">
        <v>658</v>
      </c>
      <c r="C615" s="6" t="s">
        <v>608</v>
      </c>
      <c r="D615" s="7" t="str">
        <f t="shared" si="1"/>
        <v>0</v>
      </c>
      <c r="E615" s="7" t="str">
        <f t="shared" si="2"/>
        <v>0</v>
      </c>
      <c r="F615" s="7" t="str">
        <f t="shared" si="3"/>
        <v>0</v>
      </c>
      <c r="G615" s="19" t="str">
        <f t="shared" si="4"/>
        <v>0</v>
      </c>
      <c r="H615" s="6">
        <v>5000687.1</v>
      </c>
      <c r="I615" s="20"/>
    </row>
    <row r="616">
      <c r="A616" s="1" t="s">
        <v>31</v>
      </c>
      <c r="B616" s="6" t="s">
        <v>659</v>
      </c>
      <c r="C616" s="6" t="s">
        <v>608</v>
      </c>
      <c r="D616" s="7" t="str">
        <f t="shared" si="1"/>
        <v>0</v>
      </c>
      <c r="E616" s="7" t="str">
        <f t="shared" si="2"/>
        <v>0</v>
      </c>
      <c r="F616" s="7" t="str">
        <f t="shared" si="3"/>
        <v>0</v>
      </c>
      <c r="G616" s="19" t="str">
        <f t="shared" si="4"/>
        <v>0</v>
      </c>
      <c r="H616" s="6">
        <v>774451.97</v>
      </c>
      <c r="I616" s="20"/>
    </row>
    <row r="617">
      <c r="A617" s="1" t="s">
        <v>31</v>
      </c>
      <c r="B617" s="6" t="s">
        <v>660</v>
      </c>
      <c r="C617" s="6" t="s">
        <v>608</v>
      </c>
      <c r="D617" s="7" t="str">
        <f t="shared" si="1"/>
        <v>0</v>
      </c>
      <c r="E617" s="7" t="str">
        <f t="shared" si="2"/>
        <v>0</v>
      </c>
      <c r="F617" s="7" t="str">
        <f t="shared" si="3"/>
        <v>0</v>
      </c>
      <c r="G617" s="19" t="str">
        <f t="shared" si="4"/>
        <v>0</v>
      </c>
      <c r="H617" s="6">
        <v>4715470.53</v>
      </c>
      <c r="I617" s="20"/>
    </row>
    <row r="618">
      <c r="A618" s="1" t="s">
        <v>31</v>
      </c>
      <c r="B618" s="6" t="s">
        <v>661</v>
      </c>
      <c r="C618" s="6" t="s">
        <v>608</v>
      </c>
      <c r="D618" s="7" t="str">
        <f t="shared" si="1"/>
        <v>Petrochina</v>
      </c>
      <c r="E618" s="7" t="str">
        <f t="shared" si="2"/>
        <v>0</v>
      </c>
      <c r="F618" s="19" t="str">
        <f t="shared" si="3"/>
        <v>PETROCHINA CO 'H'CNY1</v>
      </c>
      <c r="G618" s="19">
        <f t="shared" si="4"/>
        <v>2851850.91</v>
      </c>
      <c r="H618" s="6">
        <v>2851850.91</v>
      </c>
      <c r="I618" s="20"/>
    </row>
    <row r="619">
      <c r="A619" s="1" t="s">
        <v>31</v>
      </c>
      <c r="B619" s="6" t="s">
        <v>662</v>
      </c>
      <c r="C619" s="6" t="s">
        <v>608</v>
      </c>
      <c r="D619" s="7" t="str">
        <f t="shared" si="1"/>
        <v>0</v>
      </c>
      <c r="E619" s="7" t="str">
        <f t="shared" si="2"/>
        <v>0</v>
      </c>
      <c r="F619" s="7" t="str">
        <f t="shared" si="3"/>
        <v>0</v>
      </c>
      <c r="G619" s="19" t="str">
        <f t="shared" si="4"/>
        <v>0</v>
      </c>
      <c r="H619" s="6">
        <v>4392711.35</v>
      </c>
      <c r="I619" s="20"/>
    </row>
    <row r="620">
      <c r="A620" s="1" t="s">
        <v>31</v>
      </c>
      <c r="B620" s="6" t="s">
        <v>663</v>
      </c>
      <c r="C620" s="6" t="s">
        <v>608</v>
      </c>
      <c r="D620" s="7" t="str">
        <f t="shared" si="1"/>
        <v>0</v>
      </c>
      <c r="E620" s="7" t="str">
        <f t="shared" si="2"/>
        <v>0</v>
      </c>
      <c r="F620" s="7" t="str">
        <f t="shared" si="3"/>
        <v>0</v>
      </c>
      <c r="G620" s="19" t="str">
        <f t="shared" si="4"/>
        <v>0</v>
      </c>
      <c r="H620" s="6">
        <v>3678810.36</v>
      </c>
      <c r="I620" s="20"/>
    </row>
    <row r="621">
      <c r="A621" s="1" t="s">
        <v>31</v>
      </c>
      <c r="B621" s="6" t="s">
        <v>664</v>
      </c>
      <c r="C621" s="6" t="s">
        <v>608</v>
      </c>
      <c r="D621" s="7" t="str">
        <f t="shared" si="1"/>
        <v>0</v>
      </c>
      <c r="E621" s="7" t="str">
        <f t="shared" si="2"/>
        <v>0</v>
      </c>
      <c r="F621" s="7" t="str">
        <f t="shared" si="3"/>
        <v>0</v>
      </c>
      <c r="G621" s="19" t="str">
        <f t="shared" si="4"/>
        <v>0</v>
      </c>
      <c r="H621" s="6">
        <v>2700728.86</v>
      </c>
      <c r="I621" s="20"/>
    </row>
    <row r="622">
      <c r="A622" s="1" t="s">
        <v>31</v>
      </c>
      <c r="B622" s="6" t="s">
        <v>665</v>
      </c>
      <c r="C622" s="6" t="s">
        <v>608</v>
      </c>
      <c r="D622" s="7" t="str">
        <f t="shared" si="1"/>
        <v>PTT </v>
      </c>
      <c r="E622" s="7" t="str">
        <f t="shared" si="2"/>
        <v>PTT</v>
      </c>
      <c r="F622" s="19" t="str">
        <f t="shared" si="3"/>
        <v>PTT EXPLORTN &amp; PRD THB1(FOREIGN)</v>
      </c>
      <c r="G622" s="19">
        <f t="shared" si="4"/>
        <v>1020859.29</v>
      </c>
      <c r="H622" s="6">
        <v>1020859.29</v>
      </c>
      <c r="I622" s="20"/>
    </row>
    <row r="623">
      <c r="A623" s="1" t="s">
        <v>31</v>
      </c>
      <c r="B623" s="6" t="s">
        <v>666</v>
      </c>
      <c r="C623" s="6" t="s">
        <v>608</v>
      </c>
      <c r="D623" s="7" t="str">
        <f t="shared" si="1"/>
        <v>0</v>
      </c>
      <c r="E623" s="7" t="str">
        <f t="shared" si="2"/>
        <v>0</v>
      </c>
      <c r="F623" s="7" t="str">
        <f t="shared" si="3"/>
        <v>0</v>
      </c>
      <c r="G623" s="19" t="str">
        <f t="shared" si="4"/>
        <v>0</v>
      </c>
      <c r="H623" s="6">
        <v>1557314.41</v>
      </c>
      <c r="I623" s="20"/>
    </row>
    <row r="624">
      <c r="A624" s="1" t="s">
        <v>31</v>
      </c>
      <c r="B624" s="6" t="s">
        <v>667</v>
      </c>
      <c r="C624" s="6" t="s">
        <v>608</v>
      </c>
      <c r="D624" s="7" t="str">
        <f t="shared" si="1"/>
        <v>0</v>
      </c>
      <c r="E624" s="7" t="str">
        <f t="shared" si="2"/>
        <v>0</v>
      </c>
      <c r="F624" s="7" t="str">
        <f t="shared" si="3"/>
        <v>0</v>
      </c>
      <c r="G624" s="19" t="str">
        <f t="shared" si="4"/>
        <v>0</v>
      </c>
      <c r="H624" s="6">
        <v>4621174.75</v>
      </c>
      <c r="I624" s="20"/>
    </row>
    <row r="625">
      <c r="A625" s="1" t="s">
        <v>31</v>
      </c>
      <c r="B625" s="6" t="s">
        <v>668</v>
      </c>
      <c r="C625" s="6" t="s">
        <v>608</v>
      </c>
      <c r="D625" s="7" t="str">
        <f t="shared" si="1"/>
        <v>0</v>
      </c>
      <c r="E625" s="7" t="str">
        <f t="shared" si="2"/>
        <v>0</v>
      </c>
      <c r="F625" s="7" t="str">
        <f t="shared" si="3"/>
        <v>0</v>
      </c>
      <c r="G625" s="19" t="str">
        <f t="shared" si="4"/>
        <v>0</v>
      </c>
      <c r="H625" s="6">
        <v>1676842.74</v>
      </c>
      <c r="I625" s="20"/>
    </row>
    <row r="626">
      <c r="A626" s="1" t="s">
        <v>31</v>
      </c>
      <c r="B626" s="6" t="s">
        <v>669</v>
      </c>
      <c r="C626" s="6" t="s">
        <v>608</v>
      </c>
      <c r="D626" s="7" t="str">
        <f t="shared" si="1"/>
        <v>0</v>
      </c>
      <c r="E626" s="7" t="str">
        <f t="shared" si="2"/>
        <v>0</v>
      </c>
      <c r="F626" s="7" t="str">
        <f t="shared" si="3"/>
        <v>0</v>
      </c>
      <c r="G626" s="19" t="str">
        <f t="shared" si="4"/>
        <v>0</v>
      </c>
      <c r="H626" s="6">
        <v>6619317.86</v>
      </c>
      <c r="I626" s="20"/>
    </row>
    <row r="627">
      <c r="A627" s="1" t="s">
        <v>31</v>
      </c>
      <c r="B627" s="6" t="s">
        <v>670</v>
      </c>
      <c r="C627" s="6" t="s">
        <v>608</v>
      </c>
      <c r="D627" s="7" t="str">
        <f t="shared" si="1"/>
        <v>0</v>
      </c>
      <c r="E627" s="7" t="str">
        <f t="shared" si="2"/>
        <v>0</v>
      </c>
      <c r="F627" s="7" t="str">
        <f t="shared" si="3"/>
        <v>0</v>
      </c>
      <c r="G627" s="19" t="str">
        <f t="shared" si="4"/>
        <v>0</v>
      </c>
      <c r="H627" s="6">
        <v>6754973.48</v>
      </c>
      <c r="I627" s="20"/>
    </row>
    <row r="628">
      <c r="A628" s="1" t="s">
        <v>31</v>
      </c>
      <c r="B628" s="6" t="s">
        <v>671</v>
      </c>
      <c r="C628" s="6" t="s">
        <v>608</v>
      </c>
      <c r="D628" s="7" t="str">
        <f t="shared" si="1"/>
        <v>0</v>
      </c>
      <c r="E628" s="7" t="str">
        <f t="shared" si="2"/>
        <v>0</v>
      </c>
      <c r="F628" s="7" t="str">
        <f t="shared" si="3"/>
        <v>0</v>
      </c>
      <c r="G628" s="19" t="str">
        <f t="shared" si="4"/>
        <v>0</v>
      </c>
      <c r="H628" s="6">
        <v>3845052.21</v>
      </c>
      <c r="I628" s="20"/>
    </row>
    <row r="629">
      <c r="A629" s="1" t="s">
        <v>31</v>
      </c>
      <c r="B629" s="6" t="s">
        <v>672</v>
      </c>
      <c r="C629" s="6" t="s">
        <v>608</v>
      </c>
      <c r="D629" s="7" t="str">
        <f t="shared" si="1"/>
        <v>0</v>
      </c>
      <c r="E629" s="7" t="str">
        <f t="shared" si="2"/>
        <v>0</v>
      </c>
      <c r="F629" s="7" t="str">
        <f t="shared" si="3"/>
        <v>0</v>
      </c>
      <c r="G629" s="19" t="str">
        <f t="shared" si="4"/>
        <v>0</v>
      </c>
      <c r="H629" s="6">
        <v>2081830.91</v>
      </c>
      <c r="I629" s="20"/>
    </row>
    <row r="630">
      <c r="A630" s="1" t="s">
        <v>31</v>
      </c>
      <c r="B630" s="6" t="s">
        <v>673</v>
      </c>
      <c r="C630" s="6" t="s">
        <v>608</v>
      </c>
      <c r="D630" s="7" t="str">
        <f t="shared" si="1"/>
        <v>0</v>
      </c>
      <c r="E630" s="7" t="str">
        <f t="shared" si="2"/>
        <v>0</v>
      </c>
      <c r="F630" s="7" t="str">
        <f t="shared" si="3"/>
        <v>0</v>
      </c>
      <c r="G630" s="19" t="str">
        <f t="shared" si="4"/>
        <v>0</v>
      </c>
      <c r="H630" s="6">
        <v>5079631.61</v>
      </c>
      <c r="I630" s="20"/>
    </row>
    <row r="631">
      <c r="A631" s="1" t="s">
        <v>31</v>
      </c>
      <c r="B631" s="6" t="s">
        <v>674</v>
      </c>
      <c r="C631" s="6" t="s">
        <v>608</v>
      </c>
      <c r="D631" s="7" t="str">
        <f t="shared" si="1"/>
        <v>0</v>
      </c>
      <c r="E631" s="7" t="str">
        <f t="shared" si="2"/>
        <v>0</v>
      </c>
      <c r="F631" s="7" t="str">
        <f t="shared" si="3"/>
        <v>0</v>
      </c>
      <c r="G631" s="19" t="str">
        <f t="shared" si="4"/>
        <v>0</v>
      </c>
      <c r="H631" s="6">
        <v>3381138.05</v>
      </c>
      <c r="I631" s="20"/>
    </row>
    <row r="632">
      <c r="A632" s="1" t="s">
        <v>31</v>
      </c>
      <c r="B632" s="6" t="s">
        <v>675</v>
      </c>
      <c r="C632" s="6" t="s">
        <v>608</v>
      </c>
      <c r="D632" s="7" t="str">
        <f t="shared" si="1"/>
        <v>0</v>
      </c>
      <c r="E632" s="7" t="str">
        <f t="shared" si="2"/>
        <v>0</v>
      </c>
      <c r="F632" s="7" t="str">
        <f t="shared" si="3"/>
        <v>0</v>
      </c>
      <c r="G632" s="19" t="str">
        <f t="shared" si="4"/>
        <v>0</v>
      </c>
      <c r="H632" s="6">
        <v>3507696.8</v>
      </c>
      <c r="I632" s="20"/>
    </row>
    <row r="633">
      <c r="A633" s="1" t="s">
        <v>31</v>
      </c>
      <c r="B633" s="6" t="s">
        <v>676</v>
      </c>
      <c r="C633" s="6" t="s">
        <v>608</v>
      </c>
      <c r="D633" s="7" t="str">
        <f t="shared" si="1"/>
        <v>0</v>
      </c>
      <c r="E633" s="7" t="str">
        <f t="shared" si="2"/>
        <v>0</v>
      </c>
      <c r="F633" s="7" t="str">
        <f t="shared" si="3"/>
        <v>0</v>
      </c>
      <c r="G633" s="19" t="str">
        <f t="shared" si="4"/>
        <v>0</v>
      </c>
      <c r="H633" s="6">
        <v>2438219.53</v>
      </c>
      <c r="I633" s="20"/>
    </row>
    <row r="634">
      <c r="A634" s="1" t="s">
        <v>31</v>
      </c>
      <c r="B634" s="6" t="s">
        <v>676</v>
      </c>
      <c r="C634" s="6" t="s">
        <v>608</v>
      </c>
      <c r="D634" s="7" t="str">
        <f t="shared" si="1"/>
        <v>0</v>
      </c>
      <c r="E634" s="7" t="str">
        <f t="shared" si="2"/>
        <v>0</v>
      </c>
      <c r="F634" s="7" t="str">
        <f t="shared" si="3"/>
        <v>0</v>
      </c>
      <c r="G634" s="19" t="str">
        <f t="shared" si="4"/>
        <v>0</v>
      </c>
      <c r="H634" s="6">
        <v>3796852.18</v>
      </c>
      <c r="I634" s="20"/>
    </row>
    <row r="635">
      <c r="A635" s="1" t="s">
        <v>31</v>
      </c>
      <c r="B635" s="6" t="s">
        <v>677</v>
      </c>
      <c r="C635" s="6" t="s">
        <v>608</v>
      </c>
      <c r="D635" s="7" t="str">
        <f t="shared" si="1"/>
        <v>0</v>
      </c>
      <c r="E635" s="7" t="str">
        <f t="shared" si="2"/>
        <v>0</v>
      </c>
      <c r="F635" s="7" t="str">
        <f t="shared" si="3"/>
        <v>0</v>
      </c>
      <c r="G635" s="19" t="str">
        <f t="shared" si="4"/>
        <v>0</v>
      </c>
      <c r="H635" s="6">
        <v>751003.36</v>
      </c>
      <c r="I635" s="20"/>
    </row>
    <row r="636">
      <c r="A636" s="1" t="s">
        <v>31</v>
      </c>
      <c r="B636" s="6" t="s">
        <v>678</v>
      </c>
      <c r="C636" s="6" t="s">
        <v>608</v>
      </c>
      <c r="D636" s="7" t="str">
        <f t="shared" si="1"/>
        <v>0</v>
      </c>
      <c r="E636" s="7" t="str">
        <f t="shared" si="2"/>
        <v>0</v>
      </c>
      <c r="F636" s="7" t="str">
        <f t="shared" si="3"/>
        <v>0</v>
      </c>
      <c r="G636" s="19" t="str">
        <f t="shared" si="4"/>
        <v>0</v>
      </c>
      <c r="H636" s="6">
        <v>2392248.01</v>
      </c>
      <c r="I636" s="20"/>
    </row>
    <row r="637">
      <c r="A637" s="1" t="s">
        <v>31</v>
      </c>
      <c r="B637" s="6" t="s">
        <v>679</v>
      </c>
      <c r="C637" s="6" t="s">
        <v>608</v>
      </c>
      <c r="D637" s="7" t="str">
        <f t="shared" si="1"/>
        <v>0</v>
      </c>
      <c r="E637" s="7" t="str">
        <f t="shared" si="2"/>
        <v>0</v>
      </c>
      <c r="F637" s="7" t="str">
        <f t="shared" si="3"/>
        <v>0</v>
      </c>
      <c r="G637" s="19" t="str">
        <f t="shared" si="4"/>
        <v>0</v>
      </c>
      <c r="H637" s="6">
        <v>1527577.91</v>
      </c>
      <c r="I637" s="20"/>
    </row>
    <row r="638">
      <c r="A638" s="1" t="s">
        <v>31</v>
      </c>
      <c r="B638" s="6" t="s">
        <v>680</v>
      </c>
      <c r="C638" s="6" t="s">
        <v>608</v>
      </c>
      <c r="D638" s="7" t="str">
        <f t="shared" si="1"/>
        <v>0</v>
      </c>
      <c r="E638" s="7" t="str">
        <f t="shared" si="2"/>
        <v>0</v>
      </c>
      <c r="F638" s="7" t="str">
        <f t="shared" si="3"/>
        <v>0</v>
      </c>
      <c r="G638" s="19" t="str">
        <f t="shared" si="4"/>
        <v>0</v>
      </c>
      <c r="H638" s="6">
        <v>6555435.4</v>
      </c>
      <c r="I638" s="20"/>
    </row>
    <row r="639">
      <c r="A639" s="1" t="s">
        <v>31</v>
      </c>
      <c r="B639" s="6" t="s">
        <v>681</v>
      </c>
      <c r="C639" s="6" t="s">
        <v>608</v>
      </c>
      <c r="D639" s="7" t="str">
        <f t="shared" si="1"/>
        <v>0</v>
      </c>
      <c r="E639" s="7" t="str">
        <f t="shared" si="2"/>
        <v>0</v>
      </c>
      <c r="F639" s="7" t="str">
        <f t="shared" si="3"/>
        <v>0</v>
      </c>
      <c r="G639" s="19" t="str">
        <f t="shared" si="4"/>
        <v>0</v>
      </c>
      <c r="H639" s="6">
        <v>5380866.28</v>
      </c>
      <c r="I639" s="20"/>
    </row>
    <row r="640">
      <c r="A640" s="1" t="s">
        <v>31</v>
      </c>
      <c r="B640" s="6" t="s">
        <v>682</v>
      </c>
      <c r="C640" s="6" t="s">
        <v>608</v>
      </c>
      <c r="D640" s="7" t="str">
        <f t="shared" si="1"/>
        <v>0</v>
      </c>
      <c r="E640" s="7" t="str">
        <f t="shared" si="2"/>
        <v>0</v>
      </c>
      <c r="F640" s="7" t="str">
        <f t="shared" si="3"/>
        <v>0</v>
      </c>
      <c r="G640" s="19" t="str">
        <f t="shared" si="4"/>
        <v>0</v>
      </c>
      <c r="H640" s="6">
        <v>1878334.79</v>
      </c>
      <c r="I640" s="20"/>
    </row>
    <row r="641">
      <c r="A641" s="1" t="s">
        <v>31</v>
      </c>
      <c r="B641" s="6" t="s">
        <v>683</v>
      </c>
      <c r="C641" s="6" t="s">
        <v>608</v>
      </c>
      <c r="D641" s="7" t="str">
        <f t="shared" si="1"/>
        <v>0</v>
      </c>
      <c r="E641" s="7" t="str">
        <f t="shared" si="2"/>
        <v>0</v>
      </c>
      <c r="F641" s="7" t="str">
        <f t="shared" si="3"/>
        <v>0</v>
      </c>
      <c r="G641" s="19" t="str">
        <f t="shared" si="4"/>
        <v>0</v>
      </c>
      <c r="H641" s="6">
        <v>2463743.41</v>
      </c>
      <c r="I641" s="20"/>
    </row>
    <row r="642">
      <c r="A642" s="1" t="s">
        <v>31</v>
      </c>
      <c r="B642" s="6" t="s">
        <v>684</v>
      </c>
      <c r="C642" s="6" t="s">
        <v>608</v>
      </c>
      <c r="D642" s="7" t="str">
        <f t="shared" si="1"/>
        <v>0</v>
      </c>
      <c r="E642" s="7" t="str">
        <f t="shared" si="2"/>
        <v>0</v>
      </c>
      <c r="F642" s="7" t="str">
        <f t="shared" si="3"/>
        <v>0</v>
      </c>
      <c r="G642" s="19" t="str">
        <f t="shared" si="4"/>
        <v>0</v>
      </c>
      <c r="H642" s="6">
        <v>1.08</v>
      </c>
      <c r="I642" s="20"/>
    </row>
    <row r="643">
      <c r="A643" s="1" t="s">
        <v>31</v>
      </c>
      <c r="B643" s="6" t="s">
        <v>685</v>
      </c>
      <c r="C643" s="6" t="s">
        <v>608</v>
      </c>
      <c r="D643" s="7" t="str">
        <f t="shared" si="1"/>
        <v>0</v>
      </c>
      <c r="E643" s="7" t="str">
        <f t="shared" si="2"/>
        <v>0</v>
      </c>
      <c r="F643" s="7" t="str">
        <f t="shared" si="3"/>
        <v>0</v>
      </c>
      <c r="G643" s="19" t="str">
        <f t="shared" si="4"/>
        <v>0</v>
      </c>
      <c r="H643" s="6">
        <v>3390282.34</v>
      </c>
      <c r="I643" s="20"/>
    </row>
    <row r="644">
      <c r="A644" s="1" t="s">
        <v>31</v>
      </c>
      <c r="B644" s="6" t="s">
        <v>686</v>
      </c>
      <c r="C644" s="6" t="s">
        <v>608</v>
      </c>
      <c r="D644" s="7" t="str">
        <f t="shared" si="1"/>
        <v>0</v>
      </c>
      <c r="E644" s="7" t="str">
        <f t="shared" si="2"/>
        <v>0</v>
      </c>
      <c r="F644" s="7" t="str">
        <f t="shared" si="3"/>
        <v>0</v>
      </c>
      <c r="G644" s="19" t="str">
        <f t="shared" si="4"/>
        <v>0</v>
      </c>
      <c r="H644" s="6">
        <v>4299963.62</v>
      </c>
      <c r="I644" s="20"/>
    </row>
    <row r="645">
      <c r="A645" s="1" t="s">
        <v>31</v>
      </c>
      <c r="B645" s="6" t="s">
        <v>687</v>
      </c>
      <c r="C645" s="6" t="s">
        <v>608</v>
      </c>
      <c r="D645" s="7" t="str">
        <f t="shared" si="1"/>
        <v>0</v>
      </c>
      <c r="E645" s="7" t="str">
        <f t="shared" si="2"/>
        <v>0</v>
      </c>
      <c r="F645" s="7" t="str">
        <f t="shared" si="3"/>
        <v>0</v>
      </c>
      <c r="G645" s="19" t="str">
        <f t="shared" si="4"/>
        <v>0</v>
      </c>
      <c r="H645" s="6">
        <v>2417180.2</v>
      </c>
      <c r="I645" s="20"/>
    </row>
    <row r="646">
      <c r="A646" s="1" t="s">
        <v>31</v>
      </c>
      <c r="B646" s="6" t="s">
        <v>688</v>
      </c>
      <c r="C646" s="6" t="s">
        <v>608</v>
      </c>
      <c r="D646" s="7" t="str">
        <f t="shared" si="1"/>
        <v>0</v>
      </c>
      <c r="E646" s="7" t="str">
        <f t="shared" si="2"/>
        <v>0</v>
      </c>
      <c r="F646" s="7" t="str">
        <f t="shared" si="3"/>
        <v>0</v>
      </c>
      <c r="G646" s="19" t="str">
        <f t="shared" si="4"/>
        <v>0</v>
      </c>
      <c r="H646" s="6">
        <v>2258990.91</v>
      </c>
      <c r="I646" s="20"/>
    </row>
    <row r="647">
      <c r="A647" s="1" t="s">
        <v>31</v>
      </c>
      <c r="B647" s="6" t="s">
        <v>689</v>
      </c>
      <c r="C647" s="6" t="s">
        <v>608</v>
      </c>
      <c r="D647" s="7" t="str">
        <f t="shared" si="1"/>
        <v>0</v>
      </c>
      <c r="E647" s="7" t="str">
        <f t="shared" si="2"/>
        <v>0</v>
      </c>
      <c r="F647" s="7" t="str">
        <f t="shared" si="3"/>
        <v>0</v>
      </c>
      <c r="G647" s="19" t="str">
        <f t="shared" si="4"/>
        <v>0</v>
      </c>
      <c r="H647" s="6">
        <v>4613276.92</v>
      </c>
      <c r="I647" s="20"/>
    </row>
    <row r="648">
      <c r="A648" s="1" t="s">
        <v>31</v>
      </c>
      <c r="B648" s="6" t="s">
        <v>690</v>
      </c>
      <c r="C648" s="6" t="s">
        <v>691</v>
      </c>
      <c r="D648" s="7" t="str">
        <f t="shared" si="1"/>
        <v>0</v>
      </c>
      <c r="E648" s="7" t="str">
        <f t="shared" si="2"/>
        <v>0</v>
      </c>
      <c r="F648" s="7" t="str">
        <f t="shared" si="3"/>
        <v>0</v>
      </c>
      <c r="G648" s="19" t="str">
        <f t="shared" si="4"/>
        <v>0</v>
      </c>
      <c r="H648" s="6">
        <v>0.0</v>
      </c>
      <c r="I648" s="20"/>
    </row>
    <row r="649">
      <c r="A649" s="1" t="s">
        <v>31</v>
      </c>
      <c r="B649" s="6" t="s">
        <v>692</v>
      </c>
      <c r="C649" s="6" t="s">
        <v>691</v>
      </c>
      <c r="D649" s="7" t="str">
        <f t="shared" si="1"/>
        <v>0</v>
      </c>
      <c r="E649" s="7" t="str">
        <f t="shared" si="2"/>
        <v>0</v>
      </c>
      <c r="F649" s="7" t="str">
        <f t="shared" si="3"/>
        <v>0</v>
      </c>
      <c r="G649" s="19" t="str">
        <f t="shared" si="4"/>
        <v>0</v>
      </c>
      <c r="H649" s="6">
        <v>0.0</v>
      </c>
      <c r="I649" s="20"/>
    </row>
    <row r="650">
      <c r="A650" s="1" t="s">
        <v>31</v>
      </c>
      <c r="B650" s="6" t="s">
        <v>693</v>
      </c>
      <c r="C650" s="6" t="s">
        <v>691</v>
      </c>
      <c r="D650" s="7" t="str">
        <f t="shared" si="1"/>
        <v>0</v>
      </c>
      <c r="E650" s="7" t="str">
        <f t="shared" si="2"/>
        <v>0</v>
      </c>
      <c r="F650" s="7" t="str">
        <f t="shared" si="3"/>
        <v>0</v>
      </c>
      <c r="G650" s="19" t="str">
        <f t="shared" si="4"/>
        <v>0</v>
      </c>
      <c r="H650" s="6">
        <v>2.5003091371E8</v>
      </c>
      <c r="I650" s="20"/>
    </row>
    <row r="651">
      <c r="A651" s="1" t="s">
        <v>31</v>
      </c>
      <c r="B651" s="6" t="s">
        <v>694</v>
      </c>
      <c r="C651" s="6" t="s">
        <v>691</v>
      </c>
      <c r="D651" s="7" t="str">
        <f t="shared" si="1"/>
        <v>0</v>
      </c>
      <c r="E651" s="7" t="str">
        <f t="shared" si="2"/>
        <v>0</v>
      </c>
      <c r="F651" s="7" t="str">
        <f t="shared" si="3"/>
        <v>0</v>
      </c>
      <c r="G651" s="19" t="str">
        <f t="shared" si="4"/>
        <v>0</v>
      </c>
      <c r="H651" s="6">
        <v>2.4600407648E8</v>
      </c>
      <c r="I651" s="20"/>
    </row>
    <row r="652">
      <c r="A652" s="1" t="s">
        <v>31</v>
      </c>
      <c r="B652" s="6" t="s">
        <v>695</v>
      </c>
      <c r="C652" s="6" t="s">
        <v>691</v>
      </c>
      <c r="D652" s="7" t="str">
        <f t="shared" si="1"/>
        <v>0</v>
      </c>
      <c r="E652" s="7" t="str">
        <f t="shared" si="2"/>
        <v>0</v>
      </c>
      <c r="F652" s="7" t="str">
        <f t="shared" si="3"/>
        <v>0</v>
      </c>
      <c r="G652" s="19" t="str">
        <f t="shared" si="4"/>
        <v>0</v>
      </c>
      <c r="H652" s="6">
        <v>2.57517086E7</v>
      </c>
      <c r="I652" s="20"/>
    </row>
    <row r="653">
      <c r="A653" s="1" t="s">
        <v>31</v>
      </c>
      <c r="B653" s="6" t="s">
        <v>696</v>
      </c>
      <c r="C653" s="6" t="s">
        <v>691</v>
      </c>
      <c r="D653" s="7" t="str">
        <f t="shared" si="1"/>
        <v>0</v>
      </c>
      <c r="E653" s="7" t="str">
        <f t="shared" si="2"/>
        <v>0</v>
      </c>
      <c r="F653" s="7" t="str">
        <f t="shared" si="3"/>
        <v>0</v>
      </c>
      <c r="G653" s="19" t="str">
        <f t="shared" si="4"/>
        <v>0</v>
      </c>
      <c r="H653" s="6">
        <v>1.951594455E7</v>
      </c>
      <c r="I653" s="20"/>
    </row>
    <row r="654">
      <c r="A654" s="1" t="s">
        <v>31</v>
      </c>
      <c r="B654" s="6" t="s">
        <v>697</v>
      </c>
      <c r="C654" s="6" t="s">
        <v>698</v>
      </c>
      <c r="D654" s="7" t="str">
        <f t="shared" si="1"/>
        <v>0</v>
      </c>
      <c r="E654" s="7" t="str">
        <f t="shared" si="2"/>
        <v>0</v>
      </c>
      <c r="F654" s="7" t="str">
        <f t="shared" si="3"/>
        <v>0</v>
      </c>
      <c r="G654" s="19" t="str">
        <f t="shared" si="4"/>
        <v>0</v>
      </c>
      <c r="H654" s="6">
        <v>643564.36</v>
      </c>
      <c r="I654" s="20"/>
    </row>
    <row r="655">
      <c r="A655" s="1" t="s">
        <v>31</v>
      </c>
      <c r="B655" s="6" t="s">
        <v>699</v>
      </c>
      <c r="C655" s="6" t="s">
        <v>698</v>
      </c>
      <c r="D655" s="7" t="str">
        <f t="shared" si="1"/>
        <v>0</v>
      </c>
      <c r="E655" s="7" t="str">
        <f t="shared" si="2"/>
        <v>0</v>
      </c>
      <c r="F655" s="7" t="str">
        <f t="shared" si="3"/>
        <v>0</v>
      </c>
      <c r="G655" s="19" t="str">
        <f t="shared" si="4"/>
        <v>0</v>
      </c>
      <c r="H655" s="6">
        <v>2044982.61</v>
      </c>
      <c r="I655" s="20"/>
    </row>
    <row r="656">
      <c r="A656" s="1" t="s">
        <v>31</v>
      </c>
      <c r="B656" s="6" t="s">
        <v>700</v>
      </c>
      <c r="C656" s="6" t="s">
        <v>698</v>
      </c>
      <c r="D656" s="7" t="str">
        <f t="shared" si="1"/>
        <v>0</v>
      </c>
      <c r="E656" s="7" t="str">
        <f t="shared" si="2"/>
        <v>0</v>
      </c>
      <c r="F656" s="7" t="str">
        <f t="shared" si="3"/>
        <v>0</v>
      </c>
      <c r="G656" s="19" t="str">
        <f t="shared" si="4"/>
        <v>0</v>
      </c>
      <c r="H656" s="6">
        <v>1.025371596E7</v>
      </c>
      <c r="I656" s="20"/>
    </row>
    <row r="657">
      <c r="A657" s="1" t="s">
        <v>31</v>
      </c>
      <c r="B657" s="6" t="s">
        <v>701</v>
      </c>
      <c r="C657" s="6" t="s">
        <v>698</v>
      </c>
      <c r="D657" s="7" t="str">
        <f t="shared" si="1"/>
        <v>0</v>
      </c>
      <c r="E657" s="7" t="str">
        <f t="shared" si="2"/>
        <v>0</v>
      </c>
      <c r="F657" s="7" t="str">
        <f t="shared" si="3"/>
        <v>0</v>
      </c>
      <c r="G657" s="19" t="str">
        <f t="shared" si="4"/>
        <v>0</v>
      </c>
      <c r="H657" s="6">
        <v>1.419296882E7</v>
      </c>
      <c r="I657" s="20"/>
    </row>
    <row r="658">
      <c r="A658" s="1" t="s">
        <v>31</v>
      </c>
      <c r="B658" s="6" t="s">
        <v>702</v>
      </c>
      <c r="C658" s="6" t="s">
        <v>698</v>
      </c>
      <c r="D658" s="7" t="str">
        <f t="shared" si="1"/>
        <v>0</v>
      </c>
      <c r="E658" s="7" t="str">
        <f t="shared" si="2"/>
        <v>0</v>
      </c>
      <c r="F658" s="7" t="str">
        <f t="shared" si="3"/>
        <v>0</v>
      </c>
      <c r="G658" s="19" t="str">
        <f t="shared" si="4"/>
        <v>0</v>
      </c>
      <c r="H658" s="6">
        <v>1.538050514E7</v>
      </c>
      <c r="I658" s="20"/>
    </row>
    <row r="659">
      <c r="A659" s="1" t="s">
        <v>31</v>
      </c>
      <c r="B659" s="6" t="s">
        <v>703</v>
      </c>
      <c r="C659" s="6" t="s">
        <v>698</v>
      </c>
      <c r="D659" s="7" t="str">
        <f t="shared" si="1"/>
        <v>0</v>
      </c>
      <c r="E659" s="7" t="str">
        <f t="shared" si="2"/>
        <v>0</v>
      </c>
      <c r="F659" s="7" t="str">
        <f t="shared" si="3"/>
        <v>0</v>
      </c>
      <c r="G659" s="19" t="str">
        <f t="shared" si="4"/>
        <v>0</v>
      </c>
      <c r="H659" s="6">
        <v>3.248351635E7</v>
      </c>
      <c r="I659" s="20"/>
    </row>
    <row r="660">
      <c r="A660" s="1" t="s">
        <v>31</v>
      </c>
      <c r="B660" s="6" t="s">
        <v>704</v>
      </c>
      <c r="C660" s="6" t="s">
        <v>698</v>
      </c>
      <c r="D660" s="7" t="str">
        <f t="shared" si="1"/>
        <v>0</v>
      </c>
      <c r="E660" s="7" t="str">
        <f t="shared" si="2"/>
        <v>0</v>
      </c>
      <c r="F660" s="7" t="str">
        <f t="shared" si="3"/>
        <v>0</v>
      </c>
      <c r="G660" s="19" t="str">
        <f t="shared" si="4"/>
        <v>0</v>
      </c>
      <c r="H660" s="6">
        <v>3370167.28</v>
      </c>
      <c r="I660" s="20"/>
    </row>
    <row r="661">
      <c r="A661" s="1" t="s">
        <v>31</v>
      </c>
      <c r="B661" s="6" t="s">
        <v>705</v>
      </c>
      <c r="C661" s="6" t="s">
        <v>698</v>
      </c>
      <c r="D661" s="7" t="str">
        <f t="shared" si="1"/>
        <v>0</v>
      </c>
      <c r="E661" s="7" t="str">
        <f t="shared" si="2"/>
        <v>0</v>
      </c>
      <c r="F661" s="7" t="str">
        <f t="shared" si="3"/>
        <v>0</v>
      </c>
      <c r="G661" s="19" t="str">
        <f t="shared" si="4"/>
        <v>0</v>
      </c>
      <c r="H661" s="6">
        <v>6888435.0</v>
      </c>
      <c r="I661" s="20"/>
    </row>
    <row r="662">
      <c r="A662" s="1" t="s">
        <v>31</v>
      </c>
      <c r="B662" s="6" t="s">
        <v>706</v>
      </c>
      <c r="C662" s="6" t="s">
        <v>698</v>
      </c>
      <c r="D662" s="7" t="str">
        <f t="shared" si="1"/>
        <v>0</v>
      </c>
      <c r="E662" s="7" t="str">
        <f t="shared" si="2"/>
        <v>0</v>
      </c>
      <c r="F662" s="7" t="str">
        <f t="shared" si="3"/>
        <v>0</v>
      </c>
      <c r="G662" s="19" t="str">
        <f t="shared" si="4"/>
        <v>0</v>
      </c>
      <c r="H662" s="6">
        <v>5446371.46</v>
      </c>
      <c r="I662" s="20"/>
    </row>
    <row r="663">
      <c r="A663" s="1" t="s">
        <v>31</v>
      </c>
      <c r="B663" s="6" t="s">
        <v>707</v>
      </c>
      <c r="C663" s="6" t="s">
        <v>698</v>
      </c>
      <c r="D663" s="7" t="str">
        <f t="shared" si="1"/>
        <v>0</v>
      </c>
      <c r="E663" s="7" t="str">
        <f t="shared" si="2"/>
        <v>0</v>
      </c>
      <c r="F663" s="7" t="str">
        <f t="shared" si="3"/>
        <v>0</v>
      </c>
      <c r="G663" s="19" t="str">
        <f t="shared" si="4"/>
        <v>0</v>
      </c>
      <c r="H663" s="6">
        <v>3066969.22</v>
      </c>
      <c r="I663" s="20"/>
    </row>
    <row r="664">
      <c r="A664" s="1" t="s">
        <v>31</v>
      </c>
      <c r="B664" s="6" t="s">
        <v>708</v>
      </c>
      <c r="C664" s="6" t="s">
        <v>698</v>
      </c>
      <c r="D664" s="7" t="str">
        <f t="shared" si="1"/>
        <v>0</v>
      </c>
      <c r="E664" s="7" t="str">
        <f t="shared" si="2"/>
        <v>0</v>
      </c>
      <c r="F664" s="7" t="str">
        <f t="shared" si="3"/>
        <v>0</v>
      </c>
      <c r="G664" s="19" t="str">
        <f t="shared" si="4"/>
        <v>0</v>
      </c>
      <c r="H664" s="6">
        <v>1.386157169E7</v>
      </c>
      <c r="I664" s="20"/>
    </row>
    <row r="665">
      <c r="A665" s="1" t="s">
        <v>31</v>
      </c>
      <c r="B665" s="6" t="s">
        <v>709</v>
      </c>
      <c r="C665" s="6" t="s">
        <v>698</v>
      </c>
      <c r="D665" s="7" t="str">
        <f t="shared" si="1"/>
        <v>0</v>
      </c>
      <c r="E665" s="7" t="str">
        <f t="shared" si="2"/>
        <v>0</v>
      </c>
      <c r="F665" s="7" t="str">
        <f t="shared" si="3"/>
        <v>0</v>
      </c>
      <c r="G665" s="19" t="str">
        <f t="shared" si="4"/>
        <v>0</v>
      </c>
      <c r="H665" s="6">
        <v>2.494053427E7</v>
      </c>
      <c r="I665" s="20"/>
    </row>
    <row r="666">
      <c r="A666" s="1" t="s">
        <v>31</v>
      </c>
      <c r="B666" s="6" t="s">
        <v>710</v>
      </c>
      <c r="C666" s="6" t="s">
        <v>698</v>
      </c>
      <c r="D666" s="7" t="str">
        <f t="shared" si="1"/>
        <v>0</v>
      </c>
      <c r="E666" s="7" t="str">
        <f t="shared" si="2"/>
        <v>0</v>
      </c>
      <c r="F666" s="7" t="str">
        <f t="shared" si="3"/>
        <v>0</v>
      </c>
      <c r="G666" s="19" t="str">
        <f t="shared" si="4"/>
        <v>0</v>
      </c>
      <c r="H666" s="6">
        <v>2.203220356E7</v>
      </c>
      <c r="I666" s="20"/>
    </row>
    <row r="667">
      <c r="A667" s="1" t="s">
        <v>31</v>
      </c>
      <c r="B667" s="6" t="s">
        <v>711</v>
      </c>
      <c r="C667" s="6" t="s">
        <v>698</v>
      </c>
      <c r="D667" s="7" t="str">
        <f t="shared" si="1"/>
        <v>0</v>
      </c>
      <c r="E667" s="7" t="str">
        <f t="shared" si="2"/>
        <v>0</v>
      </c>
      <c r="F667" s="7" t="str">
        <f t="shared" si="3"/>
        <v>0</v>
      </c>
      <c r="G667" s="19" t="str">
        <f t="shared" si="4"/>
        <v>0</v>
      </c>
      <c r="H667" s="6">
        <v>1.21546277E7</v>
      </c>
      <c r="I667" s="20"/>
    </row>
    <row r="668">
      <c r="A668" s="1" t="s">
        <v>31</v>
      </c>
      <c r="B668" s="6" t="s">
        <v>712</v>
      </c>
      <c r="C668" s="6" t="s">
        <v>698</v>
      </c>
      <c r="D668" s="7" t="str">
        <f t="shared" si="1"/>
        <v>0</v>
      </c>
      <c r="E668" s="7" t="str">
        <f t="shared" si="2"/>
        <v>0</v>
      </c>
      <c r="F668" s="7" t="str">
        <f t="shared" si="3"/>
        <v>0</v>
      </c>
      <c r="G668" s="19" t="str">
        <f t="shared" si="4"/>
        <v>0</v>
      </c>
      <c r="H668" s="6">
        <v>6889067.22</v>
      </c>
      <c r="I668" s="20"/>
    </row>
    <row r="669">
      <c r="A669" s="1" t="s">
        <v>31</v>
      </c>
      <c r="B669" s="6" t="s">
        <v>713</v>
      </c>
      <c r="C669" s="6" t="s">
        <v>698</v>
      </c>
      <c r="D669" s="7" t="str">
        <f t="shared" si="1"/>
        <v>0</v>
      </c>
      <c r="E669" s="7" t="str">
        <f t="shared" si="2"/>
        <v>0</v>
      </c>
      <c r="F669" s="7" t="str">
        <f t="shared" si="3"/>
        <v>0</v>
      </c>
      <c r="G669" s="19" t="str">
        <f t="shared" si="4"/>
        <v>0</v>
      </c>
      <c r="H669" s="6">
        <v>2.131272E7</v>
      </c>
      <c r="I669" s="20"/>
    </row>
    <row r="670">
      <c r="A670" s="1" t="s">
        <v>31</v>
      </c>
      <c r="B670" s="6" t="s">
        <v>714</v>
      </c>
      <c r="C670" s="6" t="s">
        <v>698</v>
      </c>
      <c r="D670" s="7" t="str">
        <f t="shared" si="1"/>
        <v>0</v>
      </c>
      <c r="E670" s="7" t="str">
        <f t="shared" si="2"/>
        <v>0</v>
      </c>
      <c r="F670" s="7" t="str">
        <f t="shared" si="3"/>
        <v>0</v>
      </c>
      <c r="G670" s="19" t="str">
        <f t="shared" si="4"/>
        <v>0</v>
      </c>
      <c r="H670" s="6">
        <v>904.87</v>
      </c>
      <c r="I670" s="20"/>
    </row>
    <row r="671">
      <c r="A671" s="1" t="s">
        <v>31</v>
      </c>
      <c r="B671" s="6" t="s">
        <v>715</v>
      </c>
      <c r="C671" s="6" t="s">
        <v>698</v>
      </c>
      <c r="D671" s="7" t="str">
        <f t="shared" si="1"/>
        <v>0</v>
      </c>
      <c r="E671" s="7" t="str">
        <f t="shared" si="2"/>
        <v>0</v>
      </c>
      <c r="F671" s="7" t="str">
        <f t="shared" si="3"/>
        <v>0</v>
      </c>
      <c r="G671" s="19" t="str">
        <f t="shared" si="4"/>
        <v>0</v>
      </c>
      <c r="H671" s="6">
        <v>1.287218873E7</v>
      </c>
      <c r="I671" s="20"/>
    </row>
    <row r="672">
      <c r="A672" s="1" t="s">
        <v>31</v>
      </c>
      <c r="B672" s="6" t="s">
        <v>716</v>
      </c>
      <c r="C672" s="6" t="s">
        <v>698</v>
      </c>
      <c r="D672" s="7" t="str">
        <f t="shared" si="1"/>
        <v>0</v>
      </c>
      <c r="E672" s="7" t="str">
        <f t="shared" si="2"/>
        <v>0</v>
      </c>
      <c r="F672" s="7" t="str">
        <f t="shared" si="3"/>
        <v>0</v>
      </c>
      <c r="G672" s="19" t="str">
        <f t="shared" si="4"/>
        <v>0</v>
      </c>
      <c r="H672" s="6">
        <v>1.64813546E7</v>
      </c>
      <c r="I672" s="20"/>
    </row>
    <row r="673">
      <c r="A673" s="1" t="s">
        <v>31</v>
      </c>
      <c r="B673" s="6" t="s">
        <v>717</v>
      </c>
      <c r="C673" s="6" t="s">
        <v>698</v>
      </c>
      <c r="D673" s="7" t="str">
        <f t="shared" si="1"/>
        <v>0</v>
      </c>
      <c r="E673" s="7" t="str">
        <f t="shared" si="2"/>
        <v>0</v>
      </c>
      <c r="F673" s="7" t="str">
        <f t="shared" si="3"/>
        <v>0</v>
      </c>
      <c r="G673" s="19" t="str">
        <f t="shared" si="4"/>
        <v>0</v>
      </c>
      <c r="H673" s="6">
        <v>1.596002151E7</v>
      </c>
      <c r="I673" s="20"/>
    </row>
    <row r="674">
      <c r="A674" s="1" t="s">
        <v>31</v>
      </c>
      <c r="B674" s="6" t="s">
        <v>718</v>
      </c>
      <c r="C674" s="6" t="s">
        <v>698</v>
      </c>
      <c r="D674" s="7" t="str">
        <f t="shared" si="1"/>
        <v>0</v>
      </c>
      <c r="E674" s="7" t="str">
        <f t="shared" si="2"/>
        <v>0</v>
      </c>
      <c r="F674" s="7" t="str">
        <f t="shared" si="3"/>
        <v>0</v>
      </c>
      <c r="G674" s="19" t="str">
        <f t="shared" si="4"/>
        <v>0</v>
      </c>
      <c r="H674" s="6">
        <v>1.623131511E7</v>
      </c>
      <c r="I674" s="20"/>
    </row>
    <row r="675">
      <c r="A675" s="1" t="s">
        <v>31</v>
      </c>
      <c r="B675" s="6" t="s">
        <v>719</v>
      </c>
      <c r="C675" s="6" t="s">
        <v>698</v>
      </c>
      <c r="D675" s="7" t="str">
        <f t="shared" si="1"/>
        <v>0</v>
      </c>
      <c r="E675" s="7" t="str">
        <f t="shared" si="2"/>
        <v>0</v>
      </c>
      <c r="F675" s="7" t="str">
        <f t="shared" si="3"/>
        <v>0</v>
      </c>
      <c r="G675" s="19" t="str">
        <f t="shared" si="4"/>
        <v>0</v>
      </c>
      <c r="H675" s="6">
        <v>2.181534433E7</v>
      </c>
      <c r="I675" s="20"/>
    </row>
    <row r="676">
      <c r="A676" s="1" t="s">
        <v>31</v>
      </c>
      <c r="B676" s="6" t="s">
        <v>720</v>
      </c>
      <c r="C676" s="6" t="s">
        <v>698</v>
      </c>
      <c r="D676" s="7" t="str">
        <f t="shared" si="1"/>
        <v>0</v>
      </c>
      <c r="E676" s="7" t="str">
        <f t="shared" si="2"/>
        <v>0</v>
      </c>
      <c r="F676" s="7" t="str">
        <f t="shared" si="3"/>
        <v>0</v>
      </c>
      <c r="G676" s="19" t="str">
        <f t="shared" si="4"/>
        <v>0</v>
      </c>
      <c r="H676" s="6">
        <v>1.594727658E7</v>
      </c>
      <c r="I676" s="20"/>
    </row>
    <row r="677">
      <c r="A677" s="1" t="s">
        <v>31</v>
      </c>
      <c r="B677" s="6" t="s">
        <v>721</v>
      </c>
      <c r="C677" s="6" t="s">
        <v>722</v>
      </c>
      <c r="D677" s="7" t="str">
        <f t="shared" si="1"/>
        <v>0</v>
      </c>
      <c r="E677" s="7" t="str">
        <f t="shared" si="2"/>
        <v>0</v>
      </c>
      <c r="F677" s="7" t="str">
        <f t="shared" si="3"/>
        <v>0</v>
      </c>
      <c r="G677" s="19" t="str">
        <f t="shared" si="4"/>
        <v>0</v>
      </c>
      <c r="H677" s="6">
        <v>6.3585196325E8</v>
      </c>
      <c r="I677" s="20"/>
    </row>
    <row r="678">
      <c r="A678" s="1" t="s">
        <v>31</v>
      </c>
      <c r="B678" s="6" t="s">
        <v>723</v>
      </c>
      <c r="C678" s="6" t="s">
        <v>724</v>
      </c>
      <c r="D678" s="7" t="str">
        <f t="shared" si="1"/>
        <v>0</v>
      </c>
      <c r="E678" s="7" t="str">
        <f t="shared" si="2"/>
        <v>0</v>
      </c>
      <c r="F678" s="7" t="str">
        <f t="shared" si="3"/>
        <v>0</v>
      </c>
      <c r="G678" s="19" t="str">
        <f t="shared" si="4"/>
        <v>0</v>
      </c>
      <c r="H678" s="6">
        <v>1798060.0</v>
      </c>
      <c r="I678" s="20"/>
    </row>
    <row r="679">
      <c r="A679" s="1" t="s">
        <v>31</v>
      </c>
      <c r="B679" s="6" t="s">
        <v>725</v>
      </c>
      <c r="C679" s="6" t="s">
        <v>724</v>
      </c>
      <c r="D679" s="7" t="str">
        <f t="shared" si="1"/>
        <v>0</v>
      </c>
      <c r="E679" s="7" t="str">
        <f t="shared" si="2"/>
        <v>0</v>
      </c>
      <c r="F679" s="7" t="str">
        <f t="shared" si="3"/>
        <v>0</v>
      </c>
      <c r="G679" s="19" t="str">
        <f t="shared" si="4"/>
        <v>0</v>
      </c>
      <c r="H679" s="6">
        <v>2.351482456E7</v>
      </c>
      <c r="I679" s="20"/>
    </row>
    <row r="680">
      <c r="A680" s="1" t="s">
        <v>31</v>
      </c>
      <c r="B680" s="6" t="s">
        <v>726</v>
      </c>
      <c r="C680" s="6" t="s">
        <v>724</v>
      </c>
      <c r="D680" s="7" t="str">
        <f t="shared" si="1"/>
        <v>0</v>
      </c>
      <c r="E680" s="7" t="str">
        <f t="shared" si="2"/>
        <v>0</v>
      </c>
      <c r="F680" s="7" t="str">
        <f t="shared" si="3"/>
        <v>0</v>
      </c>
      <c r="G680" s="19" t="str">
        <f t="shared" si="4"/>
        <v>0</v>
      </c>
      <c r="H680" s="6">
        <v>1.2358305111E8</v>
      </c>
      <c r="I680" s="20"/>
    </row>
    <row r="681">
      <c r="A681" s="1" t="s">
        <v>31</v>
      </c>
      <c r="B681" s="6" t="s">
        <v>727</v>
      </c>
      <c r="C681" s="6" t="s">
        <v>728</v>
      </c>
      <c r="D681" s="7" t="str">
        <f t="shared" si="1"/>
        <v>0</v>
      </c>
      <c r="E681" s="7" t="str">
        <f t="shared" si="2"/>
        <v>0</v>
      </c>
      <c r="F681" s="7" t="str">
        <f t="shared" si="3"/>
        <v>0</v>
      </c>
      <c r="G681" s="19" t="str">
        <f t="shared" si="4"/>
        <v>0</v>
      </c>
      <c r="H681" s="6">
        <v>2.702174763E7</v>
      </c>
      <c r="I681" s="20"/>
    </row>
    <row r="682">
      <c r="A682" s="1" t="s">
        <v>31</v>
      </c>
      <c r="B682" s="6" t="s">
        <v>729</v>
      </c>
      <c r="C682" s="6" t="s">
        <v>728</v>
      </c>
      <c r="D682" s="7" t="str">
        <f t="shared" si="1"/>
        <v>0</v>
      </c>
      <c r="E682" s="7" t="str">
        <f t="shared" si="2"/>
        <v>0</v>
      </c>
      <c r="F682" s="7" t="str">
        <f t="shared" si="3"/>
        <v>0</v>
      </c>
      <c r="G682" s="19" t="str">
        <f t="shared" si="4"/>
        <v>0</v>
      </c>
      <c r="H682" s="6">
        <v>1.101592319E7</v>
      </c>
      <c r="I682" s="20"/>
    </row>
    <row r="683">
      <c r="A683" s="1" t="s">
        <v>31</v>
      </c>
      <c r="B683" s="6" t="s">
        <v>730</v>
      </c>
      <c r="C683" s="6" t="s">
        <v>728</v>
      </c>
      <c r="D683" s="7" t="str">
        <f t="shared" si="1"/>
        <v>0</v>
      </c>
      <c r="E683" s="7" t="str">
        <f t="shared" si="2"/>
        <v>0</v>
      </c>
      <c r="F683" s="7" t="str">
        <f t="shared" si="3"/>
        <v>0</v>
      </c>
      <c r="G683" s="19" t="str">
        <f t="shared" si="4"/>
        <v>0</v>
      </c>
      <c r="H683" s="6">
        <v>3.44638531E7</v>
      </c>
      <c r="I683" s="20"/>
    </row>
    <row r="684">
      <c r="A684" s="1" t="s">
        <v>31</v>
      </c>
      <c r="B684" s="6" t="s">
        <v>731</v>
      </c>
      <c r="C684" s="6" t="s">
        <v>728</v>
      </c>
      <c r="D684" s="7" t="str">
        <f t="shared" si="1"/>
        <v>0</v>
      </c>
      <c r="E684" s="7" t="str">
        <f t="shared" si="2"/>
        <v>0</v>
      </c>
      <c r="F684" s="7" t="str">
        <f t="shared" si="3"/>
        <v>0</v>
      </c>
      <c r="G684" s="19" t="str">
        <f t="shared" si="4"/>
        <v>0</v>
      </c>
      <c r="H684" s="6">
        <v>4.067229353E7</v>
      </c>
      <c r="I684" s="20"/>
    </row>
    <row r="685">
      <c r="A685" s="1" t="s">
        <v>31</v>
      </c>
      <c r="B685" s="6" t="s">
        <v>732</v>
      </c>
      <c r="C685" s="6" t="s">
        <v>728</v>
      </c>
      <c r="D685" s="7" t="str">
        <f t="shared" si="1"/>
        <v>0</v>
      </c>
      <c r="E685" s="7" t="str">
        <f t="shared" si="2"/>
        <v>0</v>
      </c>
      <c r="F685" s="7" t="str">
        <f t="shared" si="3"/>
        <v>0</v>
      </c>
      <c r="G685" s="19" t="str">
        <f t="shared" si="4"/>
        <v>0</v>
      </c>
      <c r="H685" s="6">
        <v>3.002536612E7</v>
      </c>
      <c r="I685" s="20"/>
    </row>
    <row r="686">
      <c r="A686" s="1" t="s">
        <v>31</v>
      </c>
      <c r="B686" s="6" t="s">
        <v>733</v>
      </c>
      <c r="C686" s="6" t="s">
        <v>734</v>
      </c>
      <c r="D686" s="7" t="str">
        <f t="shared" si="1"/>
        <v>0</v>
      </c>
      <c r="E686" s="7" t="str">
        <f t="shared" si="2"/>
        <v>0</v>
      </c>
      <c r="F686" s="7" t="str">
        <f t="shared" si="3"/>
        <v>0</v>
      </c>
      <c r="G686" s="19" t="str">
        <f t="shared" si="4"/>
        <v>0</v>
      </c>
      <c r="H686" s="6">
        <v>9671367.88</v>
      </c>
      <c r="I686" s="20"/>
    </row>
    <row r="687">
      <c r="A687" s="1" t="s">
        <v>31</v>
      </c>
      <c r="B687" s="6" t="s">
        <v>735</v>
      </c>
      <c r="C687" s="6" t="s">
        <v>734</v>
      </c>
      <c r="D687" s="7" t="str">
        <f t="shared" si="1"/>
        <v>0</v>
      </c>
      <c r="E687" s="7" t="str">
        <f t="shared" si="2"/>
        <v>0</v>
      </c>
      <c r="F687" s="7" t="str">
        <f t="shared" si="3"/>
        <v>0</v>
      </c>
      <c r="G687" s="19" t="str">
        <f t="shared" si="4"/>
        <v>0</v>
      </c>
      <c r="H687" s="6">
        <v>1.267199749E7</v>
      </c>
      <c r="I687" s="20"/>
    </row>
    <row r="688">
      <c r="A688" s="1" t="s">
        <v>31</v>
      </c>
      <c r="B688" s="6" t="s">
        <v>736</v>
      </c>
      <c r="C688" s="6" t="s">
        <v>734</v>
      </c>
      <c r="D688" s="7" t="str">
        <f t="shared" si="1"/>
        <v>0</v>
      </c>
      <c r="E688" s="7" t="str">
        <f t="shared" si="2"/>
        <v>0</v>
      </c>
      <c r="F688" s="7" t="str">
        <f t="shared" si="3"/>
        <v>0</v>
      </c>
      <c r="G688" s="19" t="str">
        <f t="shared" si="4"/>
        <v>0</v>
      </c>
      <c r="H688" s="6">
        <v>1.838302371E7</v>
      </c>
      <c r="I688" s="20"/>
    </row>
    <row r="689">
      <c r="A689" s="1" t="s">
        <v>31</v>
      </c>
      <c r="B689" s="6" t="s">
        <v>737</v>
      </c>
      <c r="C689" s="6" t="s">
        <v>738</v>
      </c>
      <c r="D689" s="7" t="str">
        <f t="shared" si="1"/>
        <v>0</v>
      </c>
      <c r="E689" s="7" t="str">
        <f t="shared" si="2"/>
        <v>0</v>
      </c>
      <c r="F689" s="7" t="str">
        <f t="shared" si="3"/>
        <v>0</v>
      </c>
      <c r="G689" s="19" t="str">
        <f t="shared" si="4"/>
        <v>0</v>
      </c>
      <c r="H689" s="6">
        <v>2.277187855E7</v>
      </c>
      <c r="I689" s="20"/>
    </row>
    <row r="690">
      <c r="A690" s="1" t="s">
        <v>31</v>
      </c>
      <c r="B690" s="6" t="s">
        <v>739</v>
      </c>
      <c r="C690" s="6" t="s">
        <v>738</v>
      </c>
      <c r="D690" s="7" t="str">
        <f t="shared" si="1"/>
        <v>0</v>
      </c>
      <c r="E690" s="7" t="str">
        <f t="shared" si="2"/>
        <v>0</v>
      </c>
      <c r="F690" s="7" t="str">
        <f t="shared" si="3"/>
        <v>0</v>
      </c>
      <c r="G690" s="19" t="str">
        <f t="shared" si="4"/>
        <v>0</v>
      </c>
      <c r="H690" s="6">
        <v>3.76161783E7</v>
      </c>
      <c r="I690" s="20"/>
    </row>
    <row r="691">
      <c r="A691" s="1" t="s">
        <v>31</v>
      </c>
      <c r="B691" s="6" t="s">
        <v>740</v>
      </c>
      <c r="C691" s="6" t="s">
        <v>738</v>
      </c>
      <c r="D691" s="7" t="str">
        <f t="shared" si="1"/>
        <v>0</v>
      </c>
      <c r="E691" s="7" t="str">
        <f t="shared" si="2"/>
        <v>0</v>
      </c>
      <c r="F691" s="7" t="str">
        <f t="shared" si="3"/>
        <v>0</v>
      </c>
      <c r="G691" s="19" t="str">
        <f t="shared" si="4"/>
        <v>0</v>
      </c>
      <c r="H691" s="6">
        <v>3.29212383E7</v>
      </c>
      <c r="I691" s="20"/>
    </row>
    <row r="692">
      <c r="A692" s="1" t="s">
        <v>31</v>
      </c>
      <c r="B692" s="6" t="s">
        <v>741</v>
      </c>
      <c r="C692" s="6" t="s">
        <v>738</v>
      </c>
      <c r="D692" s="7" t="str">
        <f t="shared" si="1"/>
        <v>0</v>
      </c>
      <c r="E692" s="7" t="str">
        <f t="shared" si="2"/>
        <v>0</v>
      </c>
      <c r="F692" s="7" t="str">
        <f t="shared" si="3"/>
        <v>0</v>
      </c>
      <c r="G692" s="19" t="str">
        <f t="shared" si="4"/>
        <v>0</v>
      </c>
      <c r="H692" s="6">
        <v>1.8715844874E8</v>
      </c>
      <c r="I692" s="20"/>
    </row>
    <row r="693">
      <c r="A693" s="1" t="s">
        <v>31</v>
      </c>
      <c r="B693" s="6" t="s">
        <v>742</v>
      </c>
      <c r="C693" s="6" t="s">
        <v>738</v>
      </c>
      <c r="D693" s="7" t="str">
        <f t="shared" si="1"/>
        <v>0</v>
      </c>
      <c r="E693" s="7" t="str">
        <f t="shared" si="2"/>
        <v>0</v>
      </c>
      <c r="F693" s="7" t="str">
        <f t="shared" si="3"/>
        <v>0</v>
      </c>
      <c r="G693" s="19" t="str">
        <f t="shared" si="4"/>
        <v>0</v>
      </c>
      <c r="H693" s="6">
        <v>9.61165172E7</v>
      </c>
      <c r="I693" s="20"/>
    </row>
    <row r="694">
      <c r="A694" s="1" t="s">
        <v>31</v>
      </c>
      <c r="B694" s="6" t="s">
        <v>743</v>
      </c>
      <c r="C694" s="6" t="s">
        <v>738</v>
      </c>
      <c r="D694" s="7" t="str">
        <f t="shared" si="1"/>
        <v>0</v>
      </c>
      <c r="E694" s="7" t="str">
        <f t="shared" si="2"/>
        <v>0</v>
      </c>
      <c r="F694" s="7" t="str">
        <f t="shared" si="3"/>
        <v>0</v>
      </c>
      <c r="G694" s="19" t="str">
        <f t="shared" si="4"/>
        <v>0</v>
      </c>
      <c r="H694" s="6">
        <v>9.983749937E7</v>
      </c>
      <c r="I694" s="20"/>
    </row>
    <row r="695">
      <c r="A695" s="1" t="s">
        <v>31</v>
      </c>
      <c r="B695" s="6" t="s">
        <v>744</v>
      </c>
      <c r="C695" s="6" t="s">
        <v>738</v>
      </c>
      <c r="D695" s="7" t="str">
        <f t="shared" si="1"/>
        <v>0</v>
      </c>
      <c r="E695" s="7" t="str">
        <f t="shared" si="2"/>
        <v>0</v>
      </c>
      <c r="F695" s="7" t="str">
        <f t="shared" si="3"/>
        <v>0</v>
      </c>
      <c r="G695" s="19" t="str">
        <f t="shared" si="4"/>
        <v>0</v>
      </c>
      <c r="H695" s="6">
        <v>2.361960572E7</v>
      </c>
      <c r="I695" s="20"/>
    </row>
    <row r="696">
      <c r="A696" s="1" t="s">
        <v>31</v>
      </c>
      <c r="B696" s="6" t="s">
        <v>745</v>
      </c>
      <c r="C696" s="6" t="s">
        <v>738</v>
      </c>
      <c r="D696" s="7" t="str">
        <f t="shared" si="1"/>
        <v>0</v>
      </c>
      <c r="E696" s="7" t="str">
        <f t="shared" si="2"/>
        <v>0</v>
      </c>
      <c r="F696" s="7" t="str">
        <f t="shared" si="3"/>
        <v>0</v>
      </c>
      <c r="G696" s="19" t="str">
        <f t="shared" si="4"/>
        <v>0</v>
      </c>
      <c r="H696" s="6">
        <v>2.347630576E7</v>
      </c>
      <c r="I696" s="20"/>
    </row>
    <row r="697">
      <c r="A697" s="1" t="s">
        <v>31</v>
      </c>
      <c r="B697" s="6" t="s">
        <v>746</v>
      </c>
      <c r="C697" s="6" t="s">
        <v>738</v>
      </c>
      <c r="D697" s="7" t="str">
        <f t="shared" si="1"/>
        <v>0</v>
      </c>
      <c r="E697" s="7" t="str">
        <f t="shared" si="2"/>
        <v>0</v>
      </c>
      <c r="F697" s="7" t="str">
        <f t="shared" si="3"/>
        <v>0</v>
      </c>
      <c r="G697" s="19" t="str">
        <f t="shared" si="4"/>
        <v>0</v>
      </c>
      <c r="H697" s="6">
        <v>1.4360856136E8</v>
      </c>
      <c r="I697" s="20"/>
    </row>
    <row r="698">
      <c r="A698" s="1" t="s">
        <v>31</v>
      </c>
      <c r="B698" s="6" t="s">
        <v>747</v>
      </c>
      <c r="C698" s="6" t="s">
        <v>738</v>
      </c>
      <c r="D698" s="7" t="str">
        <f t="shared" si="1"/>
        <v>0</v>
      </c>
      <c r="E698" s="7" t="str">
        <f t="shared" si="2"/>
        <v>0</v>
      </c>
      <c r="F698" s="7" t="str">
        <f t="shared" si="3"/>
        <v>0</v>
      </c>
      <c r="G698" s="19" t="str">
        <f t="shared" si="4"/>
        <v>0</v>
      </c>
      <c r="H698" s="6">
        <v>1.4408835217E8</v>
      </c>
      <c r="I698" s="20"/>
    </row>
    <row r="699">
      <c r="A699" s="1" t="s">
        <v>31</v>
      </c>
      <c r="B699" s="6" t="s">
        <v>748</v>
      </c>
      <c r="C699" s="6" t="s">
        <v>738</v>
      </c>
      <c r="D699" s="7" t="str">
        <f t="shared" si="1"/>
        <v>0</v>
      </c>
      <c r="E699" s="7" t="str">
        <f t="shared" si="2"/>
        <v>0</v>
      </c>
      <c r="F699" s="7" t="str">
        <f t="shared" si="3"/>
        <v>0</v>
      </c>
      <c r="G699" s="19" t="str">
        <f t="shared" si="4"/>
        <v>0</v>
      </c>
      <c r="H699" s="6">
        <v>5.982E7</v>
      </c>
      <c r="I699" s="20"/>
    </row>
    <row r="700">
      <c r="A700" s="1" t="s">
        <v>31</v>
      </c>
      <c r="B700" s="6" t="s">
        <v>749</v>
      </c>
      <c r="C700" s="6" t="s">
        <v>750</v>
      </c>
      <c r="D700" s="7" t="str">
        <f t="shared" si="1"/>
        <v>0</v>
      </c>
      <c r="E700" s="7" t="str">
        <f t="shared" si="2"/>
        <v>0</v>
      </c>
      <c r="F700" s="7" t="str">
        <f t="shared" si="3"/>
        <v>0</v>
      </c>
      <c r="G700" s="19" t="str">
        <f t="shared" si="4"/>
        <v>0</v>
      </c>
      <c r="H700" s="6">
        <v>-70.0</v>
      </c>
      <c r="I700" s="20"/>
    </row>
    <row r="701">
      <c r="A701" s="1" t="s">
        <v>31</v>
      </c>
      <c r="B701" s="6" t="s">
        <v>751</v>
      </c>
      <c r="C701" s="6" t="s">
        <v>752</v>
      </c>
      <c r="D701" s="7" t="str">
        <f t="shared" si="1"/>
        <v>0</v>
      </c>
      <c r="E701" s="7" t="str">
        <f t="shared" si="2"/>
        <v>0</v>
      </c>
      <c r="F701" s="7" t="str">
        <f t="shared" si="3"/>
        <v>0</v>
      </c>
      <c r="G701" s="19" t="str">
        <f t="shared" si="4"/>
        <v>0</v>
      </c>
      <c r="H701" s="6">
        <v>-12735.72</v>
      </c>
      <c r="I701" s="20"/>
    </row>
    <row r="702">
      <c r="A702" s="1" t="s">
        <v>31</v>
      </c>
      <c r="B702" s="6" t="s">
        <v>753</v>
      </c>
      <c r="C702" s="6" t="s">
        <v>752</v>
      </c>
      <c r="D702" s="7" t="str">
        <f t="shared" si="1"/>
        <v>0</v>
      </c>
      <c r="E702" s="7" t="str">
        <f t="shared" si="2"/>
        <v>0</v>
      </c>
      <c r="F702" s="7" t="str">
        <f t="shared" si="3"/>
        <v>0</v>
      </c>
      <c r="G702" s="19" t="str">
        <f t="shared" si="4"/>
        <v>0</v>
      </c>
      <c r="H702" s="6">
        <v>-17446.38</v>
      </c>
      <c r="I702" s="20"/>
    </row>
    <row r="703">
      <c r="A703" s="1" t="s">
        <v>31</v>
      </c>
      <c r="B703" s="6" t="s">
        <v>754</v>
      </c>
      <c r="C703" s="6" t="s">
        <v>752</v>
      </c>
      <c r="D703" s="7" t="str">
        <f t="shared" si="1"/>
        <v>0</v>
      </c>
      <c r="E703" s="7" t="str">
        <f t="shared" si="2"/>
        <v>0</v>
      </c>
      <c r="F703" s="7" t="str">
        <f t="shared" si="3"/>
        <v>0</v>
      </c>
      <c r="G703" s="19" t="str">
        <f t="shared" si="4"/>
        <v>0</v>
      </c>
      <c r="H703" s="6">
        <v>29439.61</v>
      </c>
      <c r="I703" s="20"/>
    </row>
    <row r="704">
      <c r="A704" s="1" t="s">
        <v>31</v>
      </c>
      <c r="B704" s="6" t="s">
        <v>755</v>
      </c>
      <c r="C704" s="6" t="s">
        <v>752</v>
      </c>
      <c r="D704" s="7" t="str">
        <f t="shared" si="1"/>
        <v>0</v>
      </c>
      <c r="E704" s="7" t="str">
        <f t="shared" si="2"/>
        <v>0</v>
      </c>
      <c r="F704" s="7" t="str">
        <f t="shared" si="3"/>
        <v>0</v>
      </c>
      <c r="G704" s="19" t="str">
        <f t="shared" si="4"/>
        <v>0</v>
      </c>
      <c r="H704" s="6">
        <v>752.41</v>
      </c>
      <c r="I704" s="20"/>
    </row>
    <row r="705">
      <c r="A705" s="1" t="s">
        <v>31</v>
      </c>
      <c r="B705" s="6" t="s">
        <v>756</v>
      </c>
      <c r="C705" s="6" t="s">
        <v>752</v>
      </c>
      <c r="D705" s="7" t="str">
        <f t="shared" si="1"/>
        <v>0</v>
      </c>
      <c r="E705" s="7" t="str">
        <f t="shared" si="2"/>
        <v>0</v>
      </c>
      <c r="F705" s="7" t="str">
        <f t="shared" si="3"/>
        <v>0</v>
      </c>
      <c r="G705" s="19" t="str">
        <f t="shared" si="4"/>
        <v>0</v>
      </c>
      <c r="H705" s="6">
        <v>-629.42</v>
      </c>
      <c r="I705" s="20"/>
    </row>
    <row r="706">
      <c r="A706" s="1" t="s">
        <v>31</v>
      </c>
      <c r="B706" s="6" t="s">
        <v>757</v>
      </c>
      <c r="C706" s="6" t="s">
        <v>752</v>
      </c>
      <c r="D706" s="7" t="str">
        <f t="shared" si="1"/>
        <v>0</v>
      </c>
      <c r="E706" s="7" t="str">
        <f t="shared" si="2"/>
        <v>0</v>
      </c>
      <c r="F706" s="7" t="str">
        <f t="shared" si="3"/>
        <v>0</v>
      </c>
      <c r="G706" s="19" t="str">
        <f t="shared" si="4"/>
        <v>0</v>
      </c>
      <c r="H706" s="6">
        <v>-22637.56</v>
      </c>
      <c r="I706" s="20"/>
    </row>
    <row r="707">
      <c r="A707" s="1" t="s">
        <v>31</v>
      </c>
      <c r="B707" s="6" t="s">
        <v>758</v>
      </c>
      <c r="C707" s="6" t="s">
        <v>752</v>
      </c>
      <c r="D707" s="7" t="str">
        <f t="shared" si="1"/>
        <v>0</v>
      </c>
      <c r="E707" s="7" t="str">
        <f t="shared" si="2"/>
        <v>0</v>
      </c>
      <c r="F707" s="7" t="str">
        <f t="shared" si="3"/>
        <v>0</v>
      </c>
      <c r="G707" s="19" t="str">
        <f t="shared" si="4"/>
        <v>0</v>
      </c>
      <c r="H707" s="6">
        <v>1616.92</v>
      </c>
      <c r="I707" s="20"/>
    </row>
    <row r="708">
      <c r="A708" s="1" t="s">
        <v>31</v>
      </c>
      <c r="B708" s="6" t="s">
        <v>759</v>
      </c>
      <c r="C708" s="6" t="s">
        <v>752</v>
      </c>
      <c r="D708" s="7" t="str">
        <f t="shared" si="1"/>
        <v>0</v>
      </c>
      <c r="E708" s="7" t="str">
        <f t="shared" si="2"/>
        <v>0</v>
      </c>
      <c r="F708" s="7" t="str">
        <f t="shared" si="3"/>
        <v>0</v>
      </c>
      <c r="G708" s="19" t="str">
        <f t="shared" si="4"/>
        <v>0</v>
      </c>
      <c r="H708" s="6">
        <v>-1241.49</v>
      </c>
      <c r="I708" s="20"/>
    </row>
    <row r="709">
      <c r="A709" s="1" t="s">
        <v>31</v>
      </c>
      <c r="B709" s="6" t="s">
        <v>760</v>
      </c>
      <c r="C709" s="6" t="s">
        <v>752</v>
      </c>
      <c r="D709" s="7" t="str">
        <f t="shared" si="1"/>
        <v>0</v>
      </c>
      <c r="E709" s="7" t="str">
        <f t="shared" si="2"/>
        <v>0</v>
      </c>
      <c r="F709" s="7" t="str">
        <f t="shared" si="3"/>
        <v>0</v>
      </c>
      <c r="G709" s="19" t="str">
        <f t="shared" si="4"/>
        <v>0</v>
      </c>
      <c r="H709" s="6">
        <v>-563.61</v>
      </c>
      <c r="I709" s="20"/>
    </row>
    <row r="710">
      <c r="A710" s="1" t="s">
        <v>31</v>
      </c>
      <c r="B710" s="6" t="s">
        <v>761</v>
      </c>
      <c r="C710" s="6" t="s">
        <v>752</v>
      </c>
      <c r="D710" s="7" t="str">
        <f t="shared" si="1"/>
        <v>0</v>
      </c>
      <c r="E710" s="7" t="str">
        <f t="shared" si="2"/>
        <v>0</v>
      </c>
      <c r="F710" s="7" t="str">
        <f t="shared" si="3"/>
        <v>0</v>
      </c>
      <c r="G710" s="19" t="str">
        <f t="shared" si="4"/>
        <v>0</v>
      </c>
      <c r="H710" s="6">
        <v>-1123.41</v>
      </c>
      <c r="I710" s="20"/>
    </row>
    <row r="711">
      <c r="A711" s="1" t="s">
        <v>31</v>
      </c>
      <c r="B711" s="6" t="s">
        <v>762</v>
      </c>
      <c r="C711" s="6" t="s">
        <v>752</v>
      </c>
      <c r="D711" s="7" t="str">
        <f t="shared" si="1"/>
        <v>0</v>
      </c>
      <c r="E711" s="7" t="str">
        <f t="shared" si="2"/>
        <v>0</v>
      </c>
      <c r="F711" s="7" t="str">
        <f t="shared" si="3"/>
        <v>0</v>
      </c>
      <c r="G711" s="19" t="str">
        <f t="shared" si="4"/>
        <v>0</v>
      </c>
      <c r="H711" s="6">
        <v>31365.78</v>
      </c>
      <c r="I711" s="20"/>
    </row>
    <row r="712">
      <c r="A712" s="1" t="s">
        <v>31</v>
      </c>
      <c r="B712" s="6" t="s">
        <v>763</v>
      </c>
      <c r="C712" s="6" t="s">
        <v>752</v>
      </c>
      <c r="D712" s="7" t="str">
        <f t="shared" si="1"/>
        <v>0</v>
      </c>
      <c r="E712" s="7" t="str">
        <f t="shared" si="2"/>
        <v>0</v>
      </c>
      <c r="F712" s="7" t="str">
        <f t="shared" si="3"/>
        <v>0</v>
      </c>
      <c r="G712" s="19" t="str">
        <f t="shared" si="4"/>
        <v>0</v>
      </c>
      <c r="H712" s="6">
        <v>5862.64</v>
      </c>
      <c r="I712" s="20"/>
    </row>
    <row r="713">
      <c r="A713" s="1" t="s">
        <v>31</v>
      </c>
      <c r="B713" s="6" t="s">
        <v>764</v>
      </c>
      <c r="C713" s="6" t="s">
        <v>765</v>
      </c>
      <c r="D713" s="7" t="str">
        <f t="shared" si="1"/>
        <v>0</v>
      </c>
      <c r="E713" s="7" t="str">
        <f t="shared" si="2"/>
        <v>0</v>
      </c>
      <c r="F713" s="7" t="str">
        <f t="shared" si="3"/>
        <v>0</v>
      </c>
      <c r="G713" s="19" t="str">
        <f t="shared" si="4"/>
        <v>0</v>
      </c>
      <c r="H713" s="6">
        <v>632427.83</v>
      </c>
      <c r="I713" s="20"/>
    </row>
    <row r="714">
      <c r="A714" s="1" t="s">
        <v>31</v>
      </c>
      <c r="B714" s="6" t="s">
        <v>766</v>
      </c>
      <c r="C714" s="6" t="s">
        <v>765</v>
      </c>
      <c r="D714" s="7" t="str">
        <f t="shared" si="1"/>
        <v>0</v>
      </c>
      <c r="E714" s="7" t="str">
        <f t="shared" si="2"/>
        <v>0</v>
      </c>
      <c r="F714" s="7" t="str">
        <f t="shared" si="3"/>
        <v>0</v>
      </c>
      <c r="G714" s="19" t="str">
        <f t="shared" si="4"/>
        <v>0</v>
      </c>
      <c r="H714" s="6">
        <v>632738.67</v>
      </c>
      <c r="I714" s="20"/>
    </row>
    <row r="715">
      <c r="A715" s="1" t="s">
        <v>31</v>
      </c>
      <c r="B715" s="6" t="s">
        <v>767</v>
      </c>
      <c r="C715" s="6" t="s">
        <v>765</v>
      </c>
      <c r="D715" s="7" t="str">
        <f t="shared" si="1"/>
        <v>0</v>
      </c>
      <c r="E715" s="7" t="str">
        <f t="shared" si="2"/>
        <v>0</v>
      </c>
      <c r="F715" s="7" t="str">
        <f t="shared" si="3"/>
        <v>0</v>
      </c>
      <c r="G715" s="19" t="str">
        <f t="shared" si="4"/>
        <v>0</v>
      </c>
      <c r="H715" s="6">
        <v>-632463.16</v>
      </c>
      <c r="I715" s="20"/>
    </row>
    <row r="716">
      <c r="A716" s="1" t="s">
        <v>31</v>
      </c>
      <c r="B716" s="6" t="s">
        <v>768</v>
      </c>
      <c r="C716" s="6" t="s">
        <v>769</v>
      </c>
      <c r="D716" s="7" t="str">
        <f t="shared" si="1"/>
        <v>0</v>
      </c>
      <c r="E716" s="7" t="str">
        <f t="shared" si="2"/>
        <v>0</v>
      </c>
      <c r="F716" s="7" t="str">
        <f t="shared" si="3"/>
        <v>0</v>
      </c>
      <c r="G716" s="19" t="str">
        <f t="shared" si="4"/>
        <v>0</v>
      </c>
      <c r="H716" s="6">
        <v>235583.11</v>
      </c>
      <c r="I716" s="20"/>
    </row>
    <row r="717">
      <c r="A717" s="1" t="s">
        <v>31</v>
      </c>
      <c r="B717" s="6" t="s">
        <v>770</v>
      </c>
      <c r="C717" s="6" t="s">
        <v>769</v>
      </c>
      <c r="D717" s="7" t="str">
        <f t="shared" si="1"/>
        <v>0</v>
      </c>
      <c r="E717" s="7" t="str">
        <f t="shared" si="2"/>
        <v>0</v>
      </c>
      <c r="F717" s="7" t="str">
        <f t="shared" si="3"/>
        <v>0</v>
      </c>
      <c r="G717" s="19" t="str">
        <f t="shared" si="4"/>
        <v>0</v>
      </c>
      <c r="H717" s="6">
        <v>150285.78</v>
      </c>
      <c r="I717" s="20"/>
    </row>
    <row r="718">
      <c r="A718" s="1" t="s">
        <v>31</v>
      </c>
      <c r="B718" s="6" t="s">
        <v>771</v>
      </c>
      <c r="C718" s="6" t="s">
        <v>769</v>
      </c>
      <c r="D718" s="7" t="str">
        <f t="shared" si="1"/>
        <v>0</v>
      </c>
      <c r="E718" s="7" t="str">
        <f t="shared" si="2"/>
        <v>0</v>
      </c>
      <c r="F718" s="7" t="str">
        <f t="shared" si="3"/>
        <v>0</v>
      </c>
      <c r="G718" s="19" t="str">
        <f t="shared" si="4"/>
        <v>0</v>
      </c>
      <c r="H718" s="6">
        <v>-274465.2</v>
      </c>
      <c r="I718" s="20"/>
    </row>
    <row r="719">
      <c r="A719" s="1" t="s">
        <v>31</v>
      </c>
      <c r="B719" s="6" t="s">
        <v>772</v>
      </c>
      <c r="C719" s="6" t="s">
        <v>769</v>
      </c>
      <c r="D719" s="7" t="str">
        <f t="shared" si="1"/>
        <v>0</v>
      </c>
      <c r="E719" s="7" t="str">
        <f t="shared" si="2"/>
        <v>0</v>
      </c>
      <c r="F719" s="7" t="str">
        <f t="shared" si="3"/>
        <v>0</v>
      </c>
      <c r="G719" s="19" t="str">
        <f t="shared" si="4"/>
        <v>0</v>
      </c>
      <c r="H719" s="6">
        <v>111739.92</v>
      </c>
      <c r="I719" s="20"/>
    </row>
    <row r="720">
      <c r="A720" s="1" t="s">
        <v>31</v>
      </c>
      <c r="B720" s="6" t="s">
        <v>773</v>
      </c>
      <c r="C720" s="6" t="s">
        <v>769</v>
      </c>
      <c r="D720" s="7" t="str">
        <f t="shared" si="1"/>
        <v>0</v>
      </c>
      <c r="E720" s="7" t="str">
        <f t="shared" si="2"/>
        <v>0</v>
      </c>
      <c r="F720" s="7" t="str">
        <f t="shared" si="3"/>
        <v>0</v>
      </c>
      <c r="G720" s="19" t="str">
        <f t="shared" si="4"/>
        <v>0</v>
      </c>
      <c r="H720" s="6">
        <v>128738.5</v>
      </c>
      <c r="I720" s="20"/>
    </row>
    <row r="721">
      <c r="A721" s="1" t="s">
        <v>31</v>
      </c>
      <c r="B721" s="6" t="s">
        <v>774</v>
      </c>
      <c r="C721" s="6" t="s">
        <v>769</v>
      </c>
      <c r="D721" s="7" t="str">
        <f t="shared" si="1"/>
        <v>0</v>
      </c>
      <c r="E721" s="7" t="str">
        <f t="shared" si="2"/>
        <v>0</v>
      </c>
      <c r="F721" s="7" t="str">
        <f t="shared" si="3"/>
        <v>0</v>
      </c>
      <c r="G721" s="19" t="str">
        <f t="shared" si="4"/>
        <v>0</v>
      </c>
      <c r="H721" s="6">
        <v>5340.96</v>
      </c>
      <c r="I721" s="20"/>
    </row>
    <row r="722">
      <c r="A722" s="1" t="s">
        <v>31</v>
      </c>
      <c r="B722" s="6" t="s">
        <v>775</v>
      </c>
      <c r="C722" s="6" t="s">
        <v>769</v>
      </c>
      <c r="D722" s="7" t="str">
        <f t="shared" si="1"/>
        <v>0</v>
      </c>
      <c r="E722" s="7" t="str">
        <f t="shared" si="2"/>
        <v>0</v>
      </c>
      <c r="F722" s="7" t="str">
        <f t="shared" si="3"/>
        <v>0</v>
      </c>
      <c r="G722" s="19" t="str">
        <f t="shared" si="4"/>
        <v>0</v>
      </c>
      <c r="H722" s="6">
        <v>256135.51</v>
      </c>
      <c r="I722" s="20"/>
    </row>
    <row r="723">
      <c r="A723" s="1" t="s">
        <v>31</v>
      </c>
      <c r="B723" s="6" t="s">
        <v>776</v>
      </c>
      <c r="C723" s="6" t="s">
        <v>769</v>
      </c>
      <c r="D723" s="7" t="str">
        <f t="shared" si="1"/>
        <v>0</v>
      </c>
      <c r="E723" s="7" t="str">
        <f t="shared" si="2"/>
        <v>0</v>
      </c>
      <c r="F723" s="7" t="str">
        <f t="shared" si="3"/>
        <v>0</v>
      </c>
      <c r="G723" s="19" t="str">
        <f t="shared" si="4"/>
        <v>0</v>
      </c>
      <c r="H723" s="6">
        <v>112351.23</v>
      </c>
      <c r="I723" s="20"/>
    </row>
    <row r="724">
      <c r="A724" s="1" t="s">
        <v>31</v>
      </c>
      <c r="B724" s="6" t="s">
        <v>777</v>
      </c>
      <c r="C724" s="6" t="s">
        <v>769</v>
      </c>
      <c r="D724" s="7" t="str">
        <f t="shared" si="1"/>
        <v>0</v>
      </c>
      <c r="E724" s="7" t="str">
        <f t="shared" si="2"/>
        <v>0</v>
      </c>
      <c r="F724" s="7" t="str">
        <f t="shared" si="3"/>
        <v>0</v>
      </c>
      <c r="G724" s="19" t="str">
        <f t="shared" si="4"/>
        <v>0</v>
      </c>
      <c r="H724" s="6">
        <v>-150285.78</v>
      </c>
      <c r="I724" s="20"/>
    </row>
    <row r="725">
      <c r="A725" s="1" t="s">
        <v>31</v>
      </c>
      <c r="B725" s="6" t="s">
        <v>778</v>
      </c>
      <c r="C725" s="6" t="s">
        <v>769</v>
      </c>
      <c r="D725" s="7" t="str">
        <f t="shared" si="1"/>
        <v>0</v>
      </c>
      <c r="E725" s="7" t="str">
        <f t="shared" si="2"/>
        <v>0</v>
      </c>
      <c r="F725" s="7" t="str">
        <f t="shared" si="3"/>
        <v>0</v>
      </c>
      <c r="G725" s="19" t="str">
        <f t="shared" si="4"/>
        <v>0</v>
      </c>
      <c r="H725" s="6">
        <v>-64369.25</v>
      </c>
      <c r="I725" s="20"/>
    </row>
    <row r="726">
      <c r="A726" s="1" t="s">
        <v>31</v>
      </c>
      <c r="B726" s="6" t="s">
        <v>779</v>
      </c>
      <c r="C726" s="6" t="s">
        <v>769</v>
      </c>
      <c r="D726" s="7" t="str">
        <f t="shared" si="1"/>
        <v>0</v>
      </c>
      <c r="E726" s="7" t="str">
        <f t="shared" si="2"/>
        <v>0</v>
      </c>
      <c r="F726" s="7" t="str">
        <f t="shared" si="3"/>
        <v>0</v>
      </c>
      <c r="G726" s="19" t="str">
        <f t="shared" si="4"/>
        <v>0</v>
      </c>
      <c r="H726" s="6">
        <v>-111739.92</v>
      </c>
      <c r="I726" s="20"/>
    </row>
    <row r="727">
      <c r="A727" s="1" t="s">
        <v>31</v>
      </c>
      <c r="B727" s="6" t="s">
        <v>780</v>
      </c>
      <c r="C727" s="6" t="s">
        <v>769</v>
      </c>
      <c r="D727" s="7" t="str">
        <f t="shared" si="1"/>
        <v>0</v>
      </c>
      <c r="E727" s="7" t="str">
        <f t="shared" si="2"/>
        <v>0</v>
      </c>
      <c r="F727" s="7" t="str">
        <f t="shared" si="3"/>
        <v>0</v>
      </c>
      <c r="G727" s="19" t="str">
        <f t="shared" si="4"/>
        <v>0</v>
      </c>
      <c r="H727" s="6">
        <v>-64369.25</v>
      </c>
      <c r="I727" s="20"/>
    </row>
    <row r="728">
      <c r="A728" s="1" t="s">
        <v>31</v>
      </c>
      <c r="B728" s="6" t="s">
        <v>781</v>
      </c>
      <c r="C728" s="6" t="s">
        <v>769</v>
      </c>
      <c r="D728" s="7" t="str">
        <f t="shared" si="1"/>
        <v>0</v>
      </c>
      <c r="E728" s="7" t="str">
        <f t="shared" si="2"/>
        <v>0</v>
      </c>
      <c r="F728" s="7" t="str">
        <f t="shared" si="3"/>
        <v>0</v>
      </c>
      <c r="G728" s="19" t="str">
        <f t="shared" si="4"/>
        <v>0</v>
      </c>
      <c r="H728" s="6">
        <v>-235583.11</v>
      </c>
      <c r="I728" s="20"/>
    </row>
    <row r="729">
      <c r="A729" s="1" t="s">
        <v>31</v>
      </c>
      <c r="B729" s="6" t="s">
        <v>782</v>
      </c>
      <c r="C729" s="6" t="s">
        <v>769</v>
      </c>
      <c r="D729" s="7" t="str">
        <f t="shared" si="1"/>
        <v>0</v>
      </c>
      <c r="E729" s="7" t="str">
        <f t="shared" si="2"/>
        <v>0</v>
      </c>
      <c r="F729" s="7" t="str">
        <f t="shared" si="3"/>
        <v>0</v>
      </c>
      <c r="G729" s="19" t="str">
        <f t="shared" si="4"/>
        <v>0</v>
      </c>
      <c r="H729" s="6">
        <v>-5340.96</v>
      </c>
      <c r="I729" s="20"/>
    </row>
    <row r="730">
      <c r="A730" s="1" t="s">
        <v>31</v>
      </c>
      <c r="B730" s="6" t="s">
        <v>783</v>
      </c>
      <c r="C730" s="6" t="s">
        <v>769</v>
      </c>
      <c r="D730" s="7" t="str">
        <f t="shared" si="1"/>
        <v>0</v>
      </c>
      <c r="E730" s="7" t="str">
        <f t="shared" si="2"/>
        <v>0</v>
      </c>
      <c r="F730" s="7" t="str">
        <f t="shared" si="3"/>
        <v>0</v>
      </c>
      <c r="G730" s="19" t="str">
        <f t="shared" si="4"/>
        <v>0</v>
      </c>
      <c r="H730" s="6">
        <v>-122656.44</v>
      </c>
      <c r="I730" s="20"/>
    </row>
    <row r="731">
      <c r="A731" s="1" t="s">
        <v>31</v>
      </c>
      <c r="B731" s="6" t="s">
        <v>784</v>
      </c>
      <c r="C731" s="6" t="s">
        <v>769</v>
      </c>
      <c r="D731" s="7" t="str">
        <f t="shared" si="1"/>
        <v>0</v>
      </c>
      <c r="E731" s="7" t="str">
        <f t="shared" si="2"/>
        <v>0</v>
      </c>
      <c r="F731" s="7" t="str">
        <f t="shared" si="3"/>
        <v>0</v>
      </c>
      <c r="G731" s="19" t="str">
        <f t="shared" si="4"/>
        <v>0</v>
      </c>
      <c r="H731" s="6">
        <v>-133479.07</v>
      </c>
      <c r="I731" s="20"/>
    </row>
    <row r="732">
      <c r="A732" s="1" t="s">
        <v>31</v>
      </c>
      <c r="B732" s="6" t="s">
        <v>785</v>
      </c>
      <c r="C732" s="6" t="s">
        <v>786</v>
      </c>
      <c r="D732" s="7" t="str">
        <f t="shared" si="1"/>
        <v>0</v>
      </c>
      <c r="E732" s="7" t="str">
        <f t="shared" si="2"/>
        <v>0</v>
      </c>
      <c r="F732" s="7" t="str">
        <f t="shared" si="3"/>
        <v>0</v>
      </c>
      <c r="G732" s="19" t="str">
        <f t="shared" si="4"/>
        <v>0</v>
      </c>
      <c r="H732" s="6">
        <v>1110581.47</v>
      </c>
      <c r="I732" s="20"/>
    </row>
    <row r="733">
      <c r="A733" s="1" t="s">
        <v>31</v>
      </c>
      <c r="B733" s="6" t="s">
        <v>785</v>
      </c>
      <c r="C733" s="6" t="s">
        <v>786</v>
      </c>
      <c r="D733" s="7" t="str">
        <f t="shared" si="1"/>
        <v>0</v>
      </c>
      <c r="E733" s="7" t="str">
        <f t="shared" si="2"/>
        <v>0</v>
      </c>
      <c r="F733" s="7" t="str">
        <f t="shared" si="3"/>
        <v>0</v>
      </c>
      <c r="G733" s="19" t="str">
        <f t="shared" si="4"/>
        <v>0</v>
      </c>
      <c r="H733" s="6">
        <v>-183163.69</v>
      </c>
      <c r="I733" s="20"/>
    </row>
    <row r="734">
      <c r="A734" s="1" t="s">
        <v>31</v>
      </c>
      <c r="B734" s="6" t="s">
        <v>785</v>
      </c>
      <c r="C734" s="6" t="s">
        <v>786</v>
      </c>
      <c r="D734" s="7" t="str">
        <f t="shared" si="1"/>
        <v>0</v>
      </c>
      <c r="E734" s="7" t="str">
        <f t="shared" si="2"/>
        <v>0</v>
      </c>
      <c r="F734" s="7" t="str">
        <f t="shared" si="3"/>
        <v>0</v>
      </c>
      <c r="G734" s="19" t="str">
        <f t="shared" si="4"/>
        <v>0</v>
      </c>
      <c r="H734" s="6">
        <v>-177818.88</v>
      </c>
      <c r="I734" s="20"/>
    </row>
    <row r="735">
      <c r="A735" s="1" t="s">
        <v>31</v>
      </c>
      <c r="B735" s="6" t="s">
        <v>785</v>
      </c>
      <c r="C735" s="6" t="s">
        <v>786</v>
      </c>
      <c r="D735" s="7" t="str">
        <f t="shared" si="1"/>
        <v>0</v>
      </c>
      <c r="E735" s="7" t="str">
        <f t="shared" si="2"/>
        <v>0</v>
      </c>
      <c r="F735" s="7" t="str">
        <f t="shared" si="3"/>
        <v>0</v>
      </c>
      <c r="G735" s="19" t="str">
        <f t="shared" si="4"/>
        <v>0</v>
      </c>
      <c r="H735" s="6">
        <v>-48377.77</v>
      </c>
      <c r="I735" s="20"/>
    </row>
    <row r="736">
      <c r="A736" s="1" t="s">
        <v>31</v>
      </c>
      <c r="B736" s="6" t="s">
        <v>785</v>
      </c>
      <c r="C736" s="6" t="s">
        <v>786</v>
      </c>
      <c r="D736" s="7" t="str">
        <f t="shared" si="1"/>
        <v>0</v>
      </c>
      <c r="E736" s="7" t="str">
        <f t="shared" si="2"/>
        <v>0</v>
      </c>
      <c r="F736" s="7" t="str">
        <f t="shared" si="3"/>
        <v>0</v>
      </c>
      <c r="G736" s="19" t="str">
        <f t="shared" si="4"/>
        <v>0</v>
      </c>
      <c r="H736" s="6">
        <v>-8322110.48</v>
      </c>
      <c r="I736" s="20"/>
    </row>
    <row r="737">
      <c r="A737" s="1" t="s">
        <v>31</v>
      </c>
      <c r="B737" s="6" t="s">
        <v>785</v>
      </c>
      <c r="C737" s="6" t="s">
        <v>786</v>
      </c>
      <c r="D737" s="7" t="str">
        <f t="shared" si="1"/>
        <v>0</v>
      </c>
      <c r="E737" s="7" t="str">
        <f t="shared" si="2"/>
        <v>0</v>
      </c>
      <c r="F737" s="7" t="str">
        <f t="shared" si="3"/>
        <v>0</v>
      </c>
      <c r="G737" s="19" t="str">
        <f t="shared" si="4"/>
        <v>0</v>
      </c>
      <c r="H737" s="6">
        <v>-70021.83</v>
      </c>
      <c r="I737" s="20"/>
    </row>
    <row r="738">
      <c r="A738" s="1" t="s">
        <v>31</v>
      </c>
      <c r="B738" s="6" t="s">
        <v>785</v>
      </c>
      <c r="C738" s="6" t="s">
        <v>786</v>
      </c>
      <c r="D738" s="7" t="str">
        <f t="shared" si="1"/>
        <v>0</v>
      </c>
      <c r="E738" s="7" t="str">
        <f t="shared" si="2"/>
        <v>0</v>
      </c>
      <c r="F738" s="7" t="str">
        <f t="shared" si="3"/>
        <v>0</v>
      </c>
      <c r="G738" s="19" t="str">
        <f t="shared" si="4"/>
        <v>0</v>
      </c>
      <c r="H738" s="6">
        <v>-215242.32</v>
      </c>
      <c r="I738" s="20"/>
    </row>
    <row r="739">
      <c r="A739" s="1" t="s">
        <v>31</v>
      </c>
      <c r="B739" s="6" t="s">
        <v>785</v>
      </c>
      <c r="C739" s="6" t="s">
        <v>786</v>
      </c>
      <c r="D739" s="7" t="str">
        <f t="shared" si="1"/>
        <v>0</v>
      </c>
      <c r="E739" s="7" t="str">
        <f t="shared" si="2"/>
        <v>0</v>
      </c>
      <c r="F739" s="7" t="str">
        <f t="shared" si="3"/>
        <v>0</v>
      </c>
      <c r="G739" s="19" t="str">
        <f t="shared" si="4"/>
        <v>0</v>
      </c>
      <c r="H739" s="6">
        <v>197610.51</v>
      </c>
      <c r="I739" s="20"/>
    </row>
    <row r="740">
      <c r="A740" s="1" t="s">
        <v>31</v>
      </c>
      <c r="B740" s="6" t="s">
        <v>785</v>
      </c>
      <c r="C740" s="6" t="s">
        <v>786</v>
      </c>
      <c r="D740" s="7" t="str">
        <f t="shared" si="1"/>
        <v>0</v>
      </c>
      <c r="E740" s="7" t="str">
        <f t="shared" si="2"/>
        <v>0</v>
      </c>
      <c r="F740" s="7" t="str">
        <f t="shared" si="3"/>
        <v>0</v>
      </c>
      <c r="G740" s="19" t="str">
        <f t="shared" si="4"/>
        <v>0</v>
      </c>
      <c r="H740" s="6">
        <v>129500.1</v>
      </c>
      <c r="I740" s="20"/>
    </row>
    <row r="741">
      <c r="A741" s="1" t="s">
        <v>31</v>
      </c>
      <c r="B741" s="6" t="s">
        <v>785</v>
      </c>
      <c r="C741" s="6" t="s">
        <v>786</v>
      </c>
      <c r="D741" s="7" t="str">
        <f t="shared" si="1"/>
        <v>0</v>
      </c>
      <c r="E741" s="7" t="str">
        <f t="shared" si="2"/>
        <v>0</v>
      </c>
      <c r="F741" s="7" t="str">
        <f t="shared" si="3"/>
        <v>0</v>
      </c>
      <c r="G741" s="19" t="str">
        <f t="shared" si="4"/>
        <v>0</v>
      </c>
      <c r="H741" s="6">
        <v>65777.83</v>
      </c>
      <c r="I741" s="20"/>
    </row>
    <row r="742">
      <c r="A742" s="1" t="s">
        <v>31</v>
      </c>
      <c r="B742" s="6" t="s">
        <v>785</v>
      </c>
      <c r="C742" s="6" t="s">
        <v>786</v>
      </c>
      <c r="D742" s="7" t="str">
        <f t="shared" si="1"/>
        <v>0</v>
      </c>
      <c r="E742" s="7" t="str">
        <f t="shared" si="2"/>
        <v>0</v>
      </c>
      <c r="F742" s="7" t="str">
        <f t="shared" si="3"/>
        <v>0</v>
      </c>
      <c r="G742" s="19" t="str">
        <f t="shared" si="4"/>
        <v>0</v>
      </c>
      <c r="H742" s="6">
        <v>259000.19</v>
      </c>
      <c r="I742" s="20"/>
    </row>
    <row r="743">
      <c r="A743" s="1" t="s">
        <v>31</v>
      </c>
      <c r="B743" s="6" t="s">
        <v>785</v>
      </c>
      <c r="C743" s="6" t="s">
        <v>786</v>
      </c>
      <c r="D743" s="7" t="str">
        <f t="shared" si="1"/>
        <v>0</v>
      </c>
      <c r="E743" s="7" t="str">
        <f t="shared" si="2"/>
        <v>0</v>
      </c>
      <c r="F743" s="7" t="str">
        <f t="shared" si="3"/>
        <v>0</v>
      </c>
      <c r="G743" s="19" t="str">
        <f t="shared" si="4"/>
        <v>0</v>
      </c>
      <c r="H743" s="6">
        <v>129500.1</v>
      </c>
      <c r="I743" s="20"/>
    </row>
    <row r="744">
      <c r="A744" s="1" t="s">
        <v>31</v>
      </c>
      <c r="B744" s="6" t="s">
        <v>785</v>
      </c>
      <c r="C744" s="6" t="s">
        <v>786</v>
      </c>
      <c r="D744" s="7" t="str">
        <f t="shared" si="1"/>
        <v>0</v>
      </c>
      <c r="E744" s="7" t="str">
        <f t="shared" si="2"/>
        <v>0</v>
      </c>
      <c r="F744" s="7" t="str">
        <f t="shared" si="3"/>
        <v>0</v>
      </c>
      <c r="G744" s="19" t="str">
        <f t="shared" si="4"/>
        <v>0</v>
      </c>
      <c r="H744" s="6">
        <v>129500.1</v>
      </c>
      <c r="I744" s="20"/>
    </row>
    <row r="745">
      <c r="A745" s="1" t="s">
        <v>31</v>
      </c>
      <c r="B745" s="6" t="s">
        <v>785</v>
      </c>
      <c r="C745" s="6" t="s">
        <v>786</v>
      </c>
      <c r="D745" s="7" t="str">
        <f t="shared" si="1"/>
        <v>0</v>
      </c>
      <c r="E745" s="7" t="str">
        <f t="shared" si="2"/>
        <v>0</v>
      </c>
      <c r="F745" s="7" t="str">
        <f t="shared" si="3"/>
        <v>0</v>
      </c>
      <c r="G745" s="19" t="str">
        <f t="shared" si="4"/>
        <v>0</v>
      </c>
      <c r="H745" s="6">
        <v>51388.93</v>
      </c>
      <c r="I745" s="20"/>
    </row>
    <row r="746">
      <c r="A746" s="1" t="s">
        <v>31</v>
      </c>
      <c r="B746" s="6" t="s">
        <v>785</v>
      </c>
      <c r="C746" s="6" t="s">
        <v>786</v>
      </c>
      <c r="D746" s="7" t="str">
        <f t="shared" si="1"/>
        <v>0</v>
      </c>
      <c r="E746" s="7" t="str">
        <f t="shared" si="2"/>
        <v>0</v>
      </c>
      <c r="F746" s="7" t="str">
        <f t="shared" si="3"/>
        <v>0</v>
      </c>
      <c r="G746" s="19" t="str">
        <f t="shared" si="4"/>
        <v>0</v>
      </c>
      <c r="H746" s="6">
        <v>95583.4</v>
      </c>
      <c r="I746" s="20"/>
    </row>
    <row r="747">
      <c r="A747" s="1" t="s">
        <v>31</v>
      </c>
      <c r="B747" s="6" t="s">
        <v>785</v>
      </c>
      <c r="C747" s="6" t="s">
        <v>786</v>
      </c>
      <c r="D747" s="7" t="str">
        <f t="shared" si="1"/>
        <v>0</v>
      </c>
      <c r="E747" s="7" t="str">
        <f t="shared" si="2"/>
        <v>0</v>
      </c>
      <c r="F747" s="7" t="str">
        <f t="shared" si="3"/>
        <v>0</v>
      </c>
      <c r="G747" s="19" t="str">
        <f t="shared" si="4"/>
        <v>0</v>
      </c>
      <c r="H747" s="6">
        <v>-1405487.16</v>
      </c>
      <c r="I747" s="20"/>
    </row>
    <row r="748">
      <c r="A748" s="1" t="s">
        <v>31</v>
      </c>
      <c r="B748" s="6" t="s">
        <v>785</v>
      </c>
      <c r="C748" s="6" t="s">
        <v>786</v>
      </c>
      <c r="D748" s="7" t="str">
        <f t="shared" si="1"/>
        <v>0</v>
      </c>
      <c r="E748" s="7" t="str">
        <f t="shared" si="2"/>
        <v>0</v>
      </c>
      <c r="F748" s="7" t="str">
        <f t="shared" si="3"/>
        <v>0</v>
      </c>
      <c r="G748" s="19" t="str">
        <f t="shared" si="4"/>
        <v>0</v>
      </c>
      <c r="H748" s="6">
        <v>-197333.48</v>
      </c>
      <c r="I748" s="20"/>
    </row>
    <row r="749">
      <c r="A749" s="1" t="s">
        <v>31</v>
      </c>
      <c r="B749" s="6" t="s">
        <v>785</v>
      </c>
      <c r="C749" s="6" t="s">
        <v>786</v>
      </c>
      <c r="D749" s="7" t="str">
        <f t="shared" si="1"/>
        <v>0</v>
      </c>
      <c r="E749" s="7" t="str">
        <f t="shared" si="2"/>
        <v>0</v>
      </c>
      <c r="F749" s="7" t="str">
        <f t="shared" si="3"/>
        <v>0</v>
      </c>
      <c r="G749" s="19" t="str">
        <f t="shared" si="4"/>
        <v>0</v>
      </c>
      <c r="H749" s="6">
        <v>-262083.53</v>
      </c>
      <c r="I749" s="20"/>
    </row>
    <row r="750">
      <c r="A750" s="1" t="s">
        <v>31</v>
      </c>
      <c r="B750" s="6" t="s">
        <v>785</v>
      </c>
      <c r="C750" s="6" t="s">
        <v>786</v>
      </c>
      <c r="D750" s="7" t="str">
        <f t="shared" si="1"/>
        <v>0</v>
      </c>
      <c r="E750" s="7" t="str">
        <f t="shared" si="2"/>
        <v>0</v>
      </c>
      <c r="F750" s="7" t="str">
        <f t="shared" si="3"/>
        <v>0</v>
      </c>
      <c r="G750" s="19" t="str">
        <f t="shared" si="4"/>
        <v>0</v>
      </c>
      <c r="H750" s="6">
        <v>-393125.29</v>
      </c>
      <c r="I750" s="20"/>
    </row>
    <row r="751">
      <c r="A751" s="1" t="s">
        <v>31</v>
      </c>
      <c r="B751" s="6" t="s">
        <v>787</v>
      </c>
      <c r="C751" s="6" t="s">
        <v>786</v>
      </c>
      <c r="D751" s="7" t="str">
        <f t="shared" si="1"/>
        <v>0</v>
      </c>
      <c r="E751" s="7" t="str">
        <f t="shared" si="2"/>
        <v>0</v>
      </c>
      <c r="F751" s="7" t="str">
        <f t="shared" si="3"/>
        <v>0</v>
      </c>
      <c r="G751" s="19" t="str">
        <f t="shared" si="4"/>
        <v>0</v>
      </c>
      <c r="H751" s="6">
        <v>88521.5</v>
      </c>
      <c r="I751" s="20"/>
    </row>
    <row r="752">
      <c r="A752" s="1" t="s">
        <v>31</v>
      </c>
      <c r="B752" s="6" t="s">
        <v>787</v>
      </c>
      <c r="C752" s="6" t="s">
        <v>786</v>
      </c>
      <c r="D752" s="7" t="str">
        <f t="shared" si="1"/>
        <v>0</v>
      </c>
      <c r="E752" s="7" t="str">
        <f t="shared" si="2"/>
        <v>0</v>
      </c>
      <c r="F752" s="7" t="str">
        <f t="shared" si="3"/>
        <v>0</v>
      </c>
      <c r="G752" s="19" t="str">
        <f t="shared" si="4"/>
        <v>0</v>
      </c>
      <c r="H752" s="6">
        <v>51637.54</v>
      </c>
      <c r="I752" s="20"/>
    </row>
    <row r="753">
      <c r="A753" s="1" t="s">
        <v>31</v>
      </c>
      <c r="B753" s="6" t="s">
        <v>787</v>
      </c>
      <c r="C753" s="6" t="s">
        <v>786</v>
      </c>
      <c r="D753" s="7" t="str">
        <f t="shared" si="1"/>
        <v>0</v>
      </c>
      <c r="E753" s="7" t="str">
        <f t="shared" si="2"/>
        <v>0</v>
      </c>
      <c r="F753" s="7" t="str">
        <f t="shared" si="3"/>
        <v>0</v>
      </c>
      <c r="G753" s="19" t="str">
        <f t="shared" si="4"/>
        <v>0</v>
      </c>
      <c r="H753" s="6">
        <v>44260.75</v>
      </c>
      <c r="I753" s="20"/>
    </row>
    <row r="754">
      <c r="A754" s="1" t="s">
        <v>31</v>
      </c>
      <c r="B754" s="6" t="s">
        <v>787</v>
      </c>
      <c r="C754" s="6" t="s">
        <v>786</v>
      </c>
      <c r="D754" s="7" t="str">
        <f t="shared" si="1"/>
        <v>0</v>
      </c>
      <c r="E754" s="7" t="str">
        <f t="shared" si="2"/>
        <v>0</v>
      </c>
      <c r="F754" s="7" t="str">
        <f t="shared" si="3"/>
        <v>0</v>
      </c>
      <c r="G754" s="19" t="str">
        <f t="shared" si="4"/>
        <v>0</v>
      </c>
      <c r="H754" s="6">
        <v>-35830.13</v>
      </c>
      <c r="I754" s="20"/>
    </row>
    <row r="755">
      <c r="A755" s="1" t="s">
        <v>31</v>
      </c>
      <c r="B755" s="6" t="s">
        <v>787</v>
      </c>
      <c r="C755" s="6" t="s">
        <v>786</v>
      </c>
      <c r="D755" s="7" t="str">
        <f t="shared" si="1"/>
        <v>0</v>
      </c>
      <c r="E755" s="7" t="str">
        <f t="shared" si="2"/>
        <v>0</v>
      </c>
      <c r="F755" s="7" t="str">
        <f t="shared" si="3"/>
        <v>0</v>
      </c>
      <c r="G755" s="19" t="str">
        <f t="shared" si="4"/>
        <v>0</v>
      </c>
      <c r="H755" s="6">
        <v>-51637.54</v>
      </c>
      <c r="I755" s="20"/>
    </row>
    <row r="756">
      <c r="A756" s="1" t="s">
        <v>31</v>
      </c>
      <c r="B756" s="6" t="s">
        <v>787</v>
      </c>
      <c r="C756" s="6" t="s">
        <v>786</v>
      </c>
      <c r="D756" s="7" t="str">
        <f t="shared" si="1"/>
        <v>0</v>
      </c>
      <c r="E756" s="7" t="str">
        <f t="shared" si="2"/>
        <v>0</v>
      </c>
      <c r="F756" s="7" t="str">
        <f t="shared" si="3"/>
        <v>0</v>
      </c>
      <c r="G756" s="19" t="str">
        <f t="shared" si="4"/>
        <v>0</v>
      </c>
      <c r="H756" s="6">
        <v>-45314.58</v>
      </c>
      <c r="I756" s="20"/>
    </row>
    <row r="757">
      <c r="A757" s="1" t="s">
        <v>31</v>
      </c>
      <c r="B757" s="6" t="s">
        <v>787</v>
      </c>
      <c r="C757" s="6" t="s">
        <v>786</v>
      </c>
      <c r="D757" s="7" t="str">
        <f t="shared" si="1"/>
        <v>0</v>
      </c>
      <c r="E757" s="7" t="str">
        <f t="shared" si="2"/>
        <v>0</v>
      </c>
      <c r="F757" s="7" t="str">
        <f t="shared" si="3"/>
        <v>0</v>
      </c>
      <c r="G757" s="19" t="str">
        <f t="shared" si="4"/>
        <v>0</v>
      </c>
      <c r="H757" s="6">
        <v>-51637.54</v>
      </c>
      <c r="I757" s="20"/>
    </row>
    <row r="758">
      <c r="A758" s="1" t="s">
        <v>31</v>
      </c>
      <c r="B758" s="6" t="s">
        <v>787</v>
      </c>
      <c r="C758" s="6" t="s">
        <v>786</v>
      </c>
      <c r="D758" s="7" t="str">
        <f t="shared" si="1"/>
        <v>0</v>
      </c>
      <c r="E758" s="7" t="str">
        <f t="shared" si="2"/>
        <v>0</v>
      </c>
      <c r="F758" s="7" t="str">
        <f t="shared" si="3"/>
        <v>0</v>
      </c>
      <c r="G758" s="19" t="str">
        <f t="shared" si="4"/>
        <v>0</v>
      </c>
      <c r="H758" s="6">
        <v>-87817.06</v>
      </c>
      <c r="I758" s="20"/>
    </row>
    <row r="759">
      <c r="A759" s="1" t="s">
        <v>31</v>
      </c>
      <c r="B759" s="6" t="s">
        <v>788</v>
      </c>
      <c r="C759" s="6" t="s">
        <v>786</v>
      </c>
      <c r="D759" s="7" t="str">
        <f t="shared" si="1"/>
        <v>0</v>
      </c>
      <c r="E759" s="7" t="str">
        <f t="shared" si="2"/>
        <v>0</v>
      </c>
      <c r="F759" s="7" t="str">
        <f t="shared" si="3"/>
        <v>0</v>
      </c>
      <c r="G759" s="19" t="str">
        <f t="shared" si="4"/>
        <v>0</v>
      </c>
      <c r="H759" s="6">
        <v>-25539.49</v>
      </c>
      <c r="I759" s="20"/>
    </row>
    <row r="760">
      <c r="A760" s="1" t="s">
        <v>31</v>
      </c>
      <c r="B760" s="6" t="s">
        <v>788</v>
      </c>
      <c r="C760" s="6" t="s">
        <v>786</v>
      </c>
      <c r="D760" s="7" t="str">
        <f t="shared" si="1"/>
        <v>0</v>
      </c>
      <c r="E760" s="7" t="str">
        <f t="shared" si="2"/>
        <v>0</v>
      </c>
      <c r="F760" s="7" t="str">
        <f t="shared" si="3"/>
        <v>0</v>
      </c>
      <c r="G760" s="19" t="str">
        <f t="shared" si="4"/>
        <v>0</v>
      </c>
      <c r="H760" s="6">
        <v>-296312.96</v>
      </c>
      <c r="I760" s="20"/>
    </row>
    <row r="761">
      <c r="A761" s="1" t="s">
        <v>31</v>
      </c>
      <c r="B761" s="6" t="s">
        <v>788</v>
      </c>
      <c r="C761" s="6" t="s">
        <v>786</v>
      </c>
      <c r="D761" s="7" t="str">
        <f t="shared" si="1"/>
        <v>0</v>
      </c>
      <c r="E761" s="7" t="str">
        <f t="shared" si="2"/>
        <v>0</v>
      </c>
      <c r="F761" s="7" t="str">
        <f t="shared" si="3"/>
        <v>0</v>
      </c>
      <c r="G761" s="19" t="str">
        <f t="shared" si="4"/>
        <v>0</v>
      </c>
      <c r="H761" s="6">
        <v>-298154.77</v>
      </c>
      <c r="I761" s="20"/>
    </row>
    <row r="762">
      <c r="A762" s="1" t="s">
        <v>31</v>
      </c>
      <c r="B762" s="6" t="s">
        <v>788</v>
      </c>
      <c r="C762" s="6" t="s">
        <v>786</v>
      </c>
      <c r="D762" s="7" t="str">
        <f t="shared" si="1"/>
        <v>0</v>
      </c>
      <c r="E762" s="7" t="str">
        <f t="shared" si="2"/>
        <v>0</v>
      </c>
      <c r="F762" s="7" t="str">
        <f t="shared" si="3"/>
        <v>0</v>
      </c>
      <c r="G762" s="19" t="str">
        <f t="shared" si="4"/>
        <v>0</v>
      </c>
      <c r="H762" s="6">
        <v>537589.42</v>
      </c>
      <c r="I762" s="20"/>
    </row>
    <row r="763">
      <c r="A763" s="1" t="s">
        <v>31</v>
      </c>
      <c r="B763" s="6" t="s">
        <v>788</v>
      </c>
      <c r="C763" s="6" t="s">
        <v>786</v>
      </c>
      <c r="D763" s="7" t="str">
        <f t="shared" si="1"/>
        <v>0</v>
      </c>
      <c r="E763" s="7" t="str">
        <f t="shared" si="2"/>
        <v>0</v>
      </c>
      <c r="F763" s="7" t="str">
        <f t="shared" si="3"/>
        <v>0</v>
      </c>
      <c r="G763" s="19" t="str">
        <f t="shared" si="4"/>
        <v>0</v>
      </c>
      <c r="H763" s="6">
        <v>326475.55</v>
      </c>
      <c r="I763" s="20"/>
    </row>
    <row r="764">
      <c r="A764" s="1" t="s">
        <v>31</v>
      </c>
      <c r="B764" s="6" t="s">
        <v>788</v>
      </c>
      <c r="C764" s="6" t="s">
        <v>786</v>
      </c>
      <c r="D764" s="7" t="str">
        <f t="shared" si="1"/>
        <v>0</v>
      </c>
      <c r="E764" s="7" t="str">
        <f t="shared" si="2"/>
        <v>0</v>
      </c>
      <c r="F764" s="7" t="str">
        <f t="shared" si="3"/>
        <v>0</v>
      </c>
      <c r="G764" s="19" t="str">
        <f t="shared" si="4"/>
        <v>0</v>
      </c>
      <c r="H764" s="6">
        <v>1056360.6</v>
      </c>
      <c r="I764" s="20"/>
    </row>
    <row r="765">
      <c r="A765" s="1" t="s">
        <v>31</v>
      </c>
      <c r="B765" s="6" t="s">
        <v>788</v>
      </c>
      <c r="C765" s="6" t="s">
        <v>786</v>
      </c>
      <c r="D765" s="7" t="str">
        <f t="shared" si="1"/>
        <v>0</v>
      </c>
      <c r="E765" s="7" t="str">
        <f t="shared" si="2"/>
        <v>0</v>
      </c>
      <c r="F765" s="7" t="str">
        <f t="shared" si="3"/>
        <v>0</v>
      </c>
      <c r="G765" s="19" t="str">
        <f t="shared" si="4"/>
        <v>0</v>
      </c>
      <c r="H765" s="6">
        <v>263976.43</v>
      </c>
      <c r="I765" s="20"/>
    </row>
    <row r="766">
      <c r="A766" s="1" t="s">
        <v>31</v>
      </c>
      <c r="B766" s="6" t="s">
        <v>788</v>
      </c>
      <c r="C766" s="6" t="s">
        <v>786</v>
      </c>
      <c r="D766" s="7" t="str">
        <f t="shared" si="1"/>
        <v>0</v>
      </c>
      <c r="E766" s="7" t="str">
        <f t="shared" si="2"/>
        <v>0</v>
      </c>
      <c r="F766" s="7" t="str">
        <f t="shared" si="3"/>
        <v>0</v>
      </c>
      <c r="G766" s="19" t="str">
        <f t="shared" si="4"/>
        <v>0</v>
      </c>
      <c r="H766" s="6">
        <v>945198.69</v>
      </c>
      <c r="I766" s="20"/>
    </row>
    <row r="767">
      <c r="A767" s="1" t="s">
        <v>31</v>
      </c>
      <c r="B767" s="6" t="s">
        <v>788</v>
      </c>
      <c r="C767" s="6" t="s">
        <v>786</v>
      </c>
      <c r="D767" s="7" t="str">
        <f t="shared" si="1"/>
        <v>0</v>
      </c>
      <c r="E767" s="7" t="str">
        <f t="shared" si="2"/>
        <v>0</v>
      </c>
      <c r="F767" s="7" t="str">
        <f t="shared" si="3"/>
        <v>0</v>
      </c>
      <c r="G767" s="19" t="str">
        <f t="shared" si="4"/>
        <v>0</v>
      </c>
      <c r="H767" s="6">
        <v>211706.73</v>
      </c>
      <c r="I767" s="20"/>
    </row>
    <row r="768">
      <c r="A768" s="1" t="s">
        <v>31</v>
      </c>
      <c r="B768" s="6" t="s">
        <v>788</v>
      </c>
      <c r="C768" s="6" t="s">
        <v>786</v>
      </c>
      <c r="D768" s="7" t="str">
        <f t="shared" si="1"/>
        <v>0</v>
      </c>
      <c r="E768" s="7" t="str">
        <f t="shared" si="2"/>
        <v>0</v>
      </c>
      <c r="F768" s="7" t="str">
        <f t="shared" si="3"/>
        <v>0</v>
      </c>
      <c r="G768" s="19" t="str">
        <f t="shared" si="4"/>
        <v>0</v>
      </c>
      <c r="H768" s="6">
        <v>145778.9</v>
      </c>
      <c r="I768" s="20"/>
    </row>
    <row r="769">
      <c r="A769" s="1" t="s">
        <v>31</v>
      </c>
      <c r="B769" s="6" t="s">
        <v>788</v>
      </c>
      <c r="C769" s="6" t="s">
        <v>786</v>
      </c>
      <c r="D769" s="7" t="str">
        <f t="shared" si="1"/>
        <v>0</v>
      </c>
      <c r="E769" s="7" t="str">
        <f t="shared" si="2"/>
        <v>0</v>
      </c>
      <c r="F769" s="7" t="str">
        <f t="shared" si="3"/>
        <v>0</v>
      </c>
      <c r="G769" s="19" t="str">
        <f t="shared" si="4"/>
        <v>0</v>
      </c>
      <c r="H769" s="6">
        <v>317280.51</v>
      </c>
      <c r="I769" s="20"/>
    </row>
    <row r="770">
      <c r="A770" s="1" t="s">
        <v>31</v>
      </c>
      <c r="B770" s="6" t="s">
        <v>788</v>
      </c>
      <c r="C770" s="6" t="s">
        <v>786</v>
      </c>
      <c r="D770" s="7" t="str">
        <f t="shared" si="1"/>
        <v>0</v>
      </c>
      <c r="E770" s="7" t="str">
        <f t="shared" si="2"/>
        <v>0</v>
      </c>
      <c r="F770" s="7" t="str">
        <f t="shared" si="3"/>
        <v>0</v>
      </c>
      <c r="G770" s="19" t="str">
        <f t="shared" si="4"/>
        <v>0</v>
      </c>
      <c r="H770" s="6">
        <v>69517.53</v>
      </c>
      <c r="I770" s="20"/>
    </row>
    <row r="771">
      <c r="A771" s="1" t="s">
        <v>31</v>
      </c>
      <c r="B771" s="6" t="s">
        <v>788</v>
      </c>
      <c r="C771" s="6" t="s">
        <v>786</v>
      </c>
      <c r="D771" s="7" t="str">
        <f t="shared" si="1"/>
        <v>0</v>
      </c>
      <c r="E771" s="7" t="str">
        <f t="shared" si="2"/>
        <v>0</v>
      </c>
      <c r="F771" s="7" t="str">
        <f t="shared" si="3"/>
        <v>0</v>
      </c>
      <c r="G771" s="19" t="str">
        <f t="shared" si="4"/>
        <v>0</v>
      </c>
      <c r="H771" s="6">
        <v>695123.06</v>
      </c>
      <c r="I771" s="20"/>
    </row>
    <row r="772">
      <c r="A772" s="1" t="s">
        <v>31</v>
      </c>
      <c r="B772" s="6" t="s">
        <v>788</v>
      </c>
      <c r="C772" s="6" t="s">
        <v>786</v>
      </c>
      <c r="D772" s="7" t="str">
        <f t="shared" si="1"/>
        <v>0</v>
      </c>
      <c r="E772" s="7" t="str">
        <f t="shared" si="2"/>
        <v>0</v>
      </c>
      <c r="F772" s="7" t="str">
        <f t="shared" si="3"/>
        <v>0</v>
      </c>
      <c r="G772" s="19" t="str">
        <f t="shared" si="4"/>
        <v>0</v>
      </c>
      <c r="H772" s="6">
        <v>333136.69</v>
      </c>
      <c r="I772" s="20"/>
    </row>
    <row r="773">
      <c r="A773" s="1" t="s">
        <v>31</v>
      </c>
      <c r="B773" s="6" t="s">
        <v>788</v>
      </c>
      <c r="C773" s="6" t="s">
        <v>786</v>
      </c>
      <c r="D773" s="7" t="str">
        <f t="shared" si="1"/>
        <v>0</v>
      </c>
      <c r="E773" s="7" t="str">
        <f t="shared" si="2"/>
        <v>0</v>
      </c>
      <c r="F773" s="7" t="str">
        <f t="shared" si="3"/>
        <v>0</v>
      </c>
      <c r="G773" s="19" t="str">
        <f t="shared" si="4"/>
        <v>0</v>
      </c>
      <c r="H773" s="6">
        <v>328214.71</v>
      </c>
      <c r="I773" s="20"/>
    </row>
    <row r="774">
      <c r="A774" s="1" t="s">
        <v>31</v>
      </c>
      <c r="B774" s="6" t="s">
        <v>788</v>
      </c>
      <c r="C774" s="6" t="s">
        <v>786</v>
      </c>
      <c r="D774" s="7" t="str">
        <f t="shared" si="1"/>
        <v>0</v>
      </c>
      <c r="E774" s="7" t="str">
        <f t="shared" si="2"/>
        <v>0</v>
      </c>
      <c r="F774" s="7" t="str">
        <f t="shared" si="3"/>
        <v>0</v>
      </c>
      <c r="G774" s="19" t="str">
        <f t="shared" si="4"/>
        <v>0</v>
      </c>
      <c r="H774" s="6">
        <v>42196.78</v>
      </c>
      <c r="I774" s="20"/>
    </row>
    <row r="775">
      <c r="A775" s="1" t="s">
        <v>31</v>
      </c>
      <c r="B775" s="6" t="s">
        <v>788</v>
      </c>
      <c r="C775" s="6" t="s">
        <v>786</v>
      </c>
      <c r="D775" s="7" t="str">
        <f t="shared" si="1"/>
        <v>0</v>
      </c>
      <c r="E775" s="7" t="str">
        <f t="shared" si="2"/>
        <v>0</v>
      </c>
      <c r="F775" s="7" t="str">
        <f t="shared" si="3"/>
        <v>0</v>
      </c>
      <c r="G775" s="19" t="str">
        <f t="shared" si="4"/>
        <v>0</v>
      </c>
      <c r="H775" s="6">
        <v>3065960.86</v>
      </c>
      <c r="I775" s="20"/>
    </row>
    <row r="776">
      <c r="A776" s="1" t="s">
        <v>31</v>
      </c>
      <c r="B776" s="6" t="s">
        <v>788</v>
      </c>
      <c r="C776" s="6" t="s">
        <v>786</v>
      </c>
      <c r="D776" s="7" t="str">
        <f t="shared" si="1"/>
        <v>0</v>
      </c>
      <c r="E776" s="7" t="str">
        <f t="shared" si="2"/>
        <v>0</v>
      </c>
      <c r="F776" s="7" t="str">
        <f t="shared" si="3"/>
        <v>0</v>
      </c>
      <c r="G776" s="19" t="str">
        <f t="shared" si="4"/>
        <v>0</v>
      </c>
      <c r="H776" s="6">
        <v>3160788.32</v>
      </c>
      <c r="I776" s="20"/>
    </row>
    <row r="777">
      <c r="A777" s="1" t="s">
        <v>31</v>
      </c>
      <c r="B777" s="6" t="s">
        <v>788</v>
      </c>
      <c r="C777" s="6" t="s">
        <v>786</v>
      </c>
      <c r="D777" s="7" t="str">
        <f t="shared" si="1"/>
        <v>0</v>
      </c>
      <c r="E777" s="7" t="str">
        <f t="shared" si="2"/>
        <v>0</v>
      </c>
      <c r="F777" s="7" t="str">
        <f t="shared" si="3"/>
        <v>0</v>
      </c>
      <c r="G777" s="19" t="str">
        <f t="shared" si="4"/>
        <v>0</v>
      </c>
      <c r="H777" s="6">
        <v>158682.23</v>
      </c>
      <c r="I777" s="20"/>
    </row>
    <row r="778">
      <c r="A778" s="1" t="s">
        <v>31</v>
      </c>
      <c r="B778" s="6" t="s">
        <v>788</v>
      </c>
      <c r="C778" s="6" t="s">
        <v>786</v>
      </c>
      <c r="D778" s="7" t="str">
        <f t="shared" si="1"/>
        <v>0</v>
      </c>
      <c r="E778" s="7" t="str">
        <f t="shared" si="2"/>
        <v>0</v>
      </c>
      <c r="F778" s="7" t="str">
        <f t="shared" si="3"/>
        <v>0</v>
      </c>
      <c r="G778" s="19" t="str">
        <f t="shared" si="4"/>
        <v>0</v>
      </c>
      <c r="H778" s="6">
        <v>263031.82</v>
      </c>
      <c r="I778" s="20"/>
    </row>
    <row r="779">
      <c r="A779" s="1" t="s">
        <v>31</v>
      </c>
      <c r="B779" s="6" t="s">
        <v>788</v>
      </c>
      <c r="C779" s="6" t="s">
        <v>786</v>
      </c>
      <c r="D779" s="7" t="str">
        <f t="shared" si="1"/>
        <v>0</v>
      </c>
      <c r="E779" s="7" t="str">
        <f t="shared" si="2"/>
        <v>0</v>
      </c>
      <c r="F779" s="7" t="str">
        <f t="shared" si="3"/>
        <v>0</v>
      </c>
      <c r="G779" s="19" t="str">
        <f t="shared" si="4"/>
        <v>0</v>
      </c>
      <c r="H779" s="6">
        <v>356244.59</v>
      </c>
      <c r="I779" s="20"/>
    </row>
    <row r="780">
      <c r="A780" s="1" t="s">
        <v>31</v>
      </c>
      <c r="B780" s="6" t="s">
        <v>788</v>
      </c>
      <c r="C780" s="6" t="s">
        <v>786</v>
      </c>
      <c r="D780" s="7" t="str">
        <f t="shared" si="1"/>
        <v>0</v>
      </c>
      <c r="E780" s="7" t="str">
        <f t="shared" si="2"/>
        <v>0</v>
      </c>
      <c r="F780" s="7" t="str">
        <f t="shared" si="3"/>
        <v>0</v>
      </c>
      <c r="G780" s="19" t="str">
        <f t="shared" si="4"/>
        <v>0</v>
      </c>
      <c r="H780" s="6">
        <v>836029.53</v>
      </c>
      <c r="I780" s="20"/>
    </row>
    <row r="781">
      <c r="A781" s="1" t="s">
        <v>31</v>
      </c>
      <c r="B781" s="6" t="s">
        <v>788</v>
      </c>
      <c r="C781" s="6" t="s">
        <v>786</v>
      </c>
      <c r="D781" s="7" t="str">
        <f t="shared" si="1"/>
        <v>0</v>
      </c>
      <c r="E781" s="7" t="str">
        <f t="shared" si="2"/>
        <v>0</v>
      </c>
      <c r="F781" s="7" t="str">
        <f t="shared" si="3"/>
        <v>0</v>
      </c>
      <c r="G781" s="19" t="str">
        <f t="shared" si="4"/>
        <v>0</v>
      </c>
      <c r="H781" s="6">
        <v>3536596.23</v>
      </c>
      <c r="I781" s="20"/>
    </row>
    <row r="782">
      <c r="A782" s="1" t="s">
        <v>31</v>
      </c>
      <c r="B782" s="6" t="s">
        <v>788</v>
      </c>
      <c r="C782" s="6" t="s">
        <v>786</v>
      </c>
      <c r="D782" s="7" t="str">
        <f t="shared" si="1"/>
        <v>0</v>
      </c>
      <c r="E782" s="7" t="str">
        <f t="shared" si="2"/>
        <v>0</v>
      </c>
      <c r="F782" s="7" t="str">
        <f t="shared" si="3"/>
        <v>0</v>
      </c>
      <c r="G782" s="19" t="str">
        <f t="shared" si="4"/>
        <v>0</v>
      </c>
      <c r="H782" s="6">
        <v>855192.65</v>
      </c>
      <c r="I782" s="20"/>
    </row>
    <row r="783">
      <c r="A783" s="1" t="s">
        <v>31</v>
      </c>
      <c r="B783" s="6" t="s">
        <v>788</v>
      </c>
      <c r="C783" s="6" t="s">
        <v>786</v>
      </c>
      <c r="D783" s="7" t="str">
        <f t="shared" si="1"/>
        <v>0</v>
      </c>
      <c r="E783" s="7" t="str">
        <f t="shared" si="2"/>
        <v>0</v>
      </c>
      <c r="F783" s="7" t="str">
        <f t="shared" si="3"/>
        <v>0</v>
      </c>
      <c r="G783" s="19" t="str">
        <f t="shared" si="4"/>
        <v>0</v>
      </c>
      <c r="H783" s="6">
        <v>181816.75</v>
      </c>
      <c r="I783" s="20"/>
    </row>
    <row r="784">
      <c r="A784" s="1" t="s">
        <v>31</v>
      </c>
      <c r="B784" s="6" t="s">
        <v>788</v>
      </c>
      <c r="C784" s="6" t="s">
        <v>786</v>
      </c>
      <c r="D784" s="7" t="str">
        <f t="shared" si="1"/>
        <v>0</v>
      </c>
      <c r="E784" s="7" t="str">
        <f t="shared" si="2"/>
        <v>0</v>
      </c>
      <c r="F784" s="7" t="str">
        <f t="shared" si="3"/>
        <v>0</v>
      </c>
      <c r="G784" s="19" t="str">
        <f t="shared" si="4"/>
        <v>0</v>
      </c>
      <c r="H784" s="6">
        <v>3302216.07</v>
      </c>
      <c r="I784" s="20"/>
    </row>
    <row r="785">
      <c r="A785" s="1" t="s">
        <v>31</v>
      </c>
      <c r="B785" s="6" t="s">
        <v>788</v>
      </c>
      <c r="C785" s="6" t="s">
        <v>786</v>
      </c>
      <c r="D785" s="7" t="str">
        <f t="shared" si="1"/>
        <v>0</v>
      </c>
      <c r="E785" s="7" t="str">
        <f t="shared" si="2"/>
        <v>0</v>
      </c>
      <c r="F785" s="7" t="str">
        <f t="shared" si="3"/>
        <v>0</v>
      </c>
      <c r="G785" s="19" t="str">
        <f t="shared" si="4"/>
        <v>0</v>
      </c>
      <c r="H785" s="6">
        <v>174527.86</v>
      </c>
      <c r="I785" s="20"/>
    </row>
    <row r="786">
      <c r="A786" s="1" t="s">
        <v>31</v>
      </c>
      <c r="B786" s="6" t="s">
        <v>788</v>
      </c>
      <c r="C786" s="6" t="s">
        <v>786</v>
      </c>
      <c r="D786" s="7" t="str">
        <f t="shared" si="1"/>
        <v>0</v>
      </c>
      <c r="E786" s="7" t="str">
        <f t="shared" si="2"/>
        <v>0</v>
      </c>
      <c r="F786" s="7" t="str">
        <f t="shared" si="3"/>
        <v>0</v>
      </c>
      <c r="G786" s="19" t="str">
        <f t="shared" si="4"/>
        <v>0</v>
      </c>
      <c r="H786" s="6">
        <v>47800.83</v>
      </c>
      <c r="I786" s="20"/>
    </row>
    <row r="787">
      <c r="A787" s="1" t="s">
        <v>31</v>
      </c>
      <c r="B787" s="6" t="s">
        <v>788</v>
      </c>
      <c r="C787" s="6" t="s">
        <v>786</v>
      </c>
      <c r="D787" s="7" t="str">
        <f t="shared" si="1"/>
        <v>0</v>
      </c>
      <c r="E787" s="7" t="str">
        <f t="shared" si="2"/>
        <v>0</v>
      </c>
      <c r="F787" s="7" t="str">
        <f t="shared" si="3"/>
        <v>0</v>
      </c>
      <c r="G787" s="19" t="str">
        <f t="shared" si="4"/>
        <v>0</v>
      </c>
      <c r="H787" s="6">
        <v>5439056.7</v>
      </c>
      <c r="I787" s="20"/>
    </row>
    <row r="788">
      <c r="A788" s="1" t="s">
        <v>31</v>
      </c>
      <c r="B788" s="6" t="s">
        <v>788</v>
      </c>
      <c r="C788" s="6" t="s">
        <v>786</v>
      </c>
      <c r="D788" s="7" t="str">
        <f t="shared" si="1"/>
        <v>0</v>
      </c>
      <c r="E788" s="7" t="str">
        <f t="shared" si="2"/>
        <v>0</v>
      </c>
      <c r="F788" s="7" t="str">
        <f t="shared" si="3"/>
        <v>0</v>
      </c>
      <c r="G788" s="19" t="str">
        <f t="shared" si="4"/>
        <v>0</v>
      </c>
      <c r="H788" s="6">
        <v>3446405.37</v>
      </c>
      <c r="I788" s="20"/>
    </row>
    <row r="789">
      <c r="A789" s="1" t="s">
        <v>31</v>
      </c>
      <c r="B789" s="6" t="s">
        <v>788</v>
      </c>
      <c r="C789" s="6" t="s">
        <v>786</v>
      </c>
      <c r="D789" s="7" t="str">
        <f t="shared" si="1"/>
        <v>0</v>
      </c>
      <c r="E789" s="7" t="str">
        <f t="shared" si="2"/>
        <v>0</v>
      </c>
      <c r="F789" s="7" t="str">
        <f t="shared" si="3"/>
        <v>0</v>
      </c>
      <c r="G789" s="19" t="str">
        <f t="shared" si="4"/>
        <v>0</v>
      </c>
      <c r="H789" s="6">
        <v>8683898.26</v>
      </c>
      <c r="I789" s="20"/>
    </row>
    <row r="790">
      <c r="A790" s="1" t="s">
        <v>31</v>
      </c>
      <c r="B790" s="6" t="s">
        <v>788</v>
      </c>
      <c r="C790" s="6" t="s">
        <v>786</v>
      </c>
      <c r="D790" s="7" t="str">
        <f t="shared" si="1"/>
        <v>0</v>
      </c>
      <c r="E790" s="7" t="str">
        <f t="shared" si="2"/>
        <v>0</v>
      </c>
      <c r="F790" s="7" t="str">
        <f t="shared" si="3"/>
        <v>0</v>
      </c>
      <c r="G790" s="19" t="str">
        <f t="shared" si="4"/>
        <v>0</v>
      </c>
      <c r="H790" s="6">
        <v>1986450.3</v>
      </c>
      <c r="I790" s="20"/>
    </row>
    <row r="791">
      <c r="A791" s="1" t="s">
        <v>31</v>
      </c>
      <c r="B791" s="6" t="s">
        <v>788</v>
      </c>
      <c r="C791" s="6" t="s">
        <v>786</v>
      </c>
      <c r="D791" s="7" t="str">
        <f t="shared" si="1"/>
        <v>0</v>
      </c>
      <c r="E791" s="7" t="str">
        <f t="shared" si="2"/>
        <v>0</v>
      </c>
      <c r="F791" s="7" t="str">
        <f t="shared" si="3"/>
        <v>0</v>
      </c>
      <c r="G791" s="19" t="str">
        <f t="shared" si="4"/>
        <v>0</v>
      </c>
      <c r="H791" s="6">
        <v>7420739.26</v>
      </c>
      <c r="I791" s="20"/>
    </row>
    <row r="792">
      <c r="A792" s="1" t="s">
        <v>31</v>
      </c>
      <c r="B792" s="6" t="s">
        <v>788</v>
      </c>
      <c r="C792" s="6" t="s">
        <v>786</v>
      </c>
      <c r="D792" s="7" t="str">
        <f t="shared" si="1"/>
        <v>0</v>
      </c>
      <c r="E792" s="7" t="str">
        <f t="shared" si="2"/>
        <v>0</v>
      </c>
      <c r="F792" s="7" t="str">
        <f t="shared" si="3"/>
        <v>0</v>
      </c>
      <c r="G792" s="19" t="str">
        <f t="shared" si="4"/>
        <v>0</v>
      </c>
      <c r="H792" s="6">
        <v>1823714.67</v>
      </c>
      <c r="I792" s="20"/>
    </row>
    <row r="793">
      <c r="A793" s="1" t="s">
        <v>31</v>
      </c>
      <c r="B793" s="6" t="s">
        <v>788</v>
      </c>
      <c r="C793" s="6" t="s">
        <v>786</v>
      </c>
      <c r="D793" s="7" t="str">
        <f t="shared" si="1"/>
        <v>0</v>
      </c>
      <c r="E793" s="7" t="str">
        <f t="shared" si="2"/>
        <v>0</v>
      </c>
      <c r="F793" s="7" t="str">
        <f t="shared" si="3"/>
        <v>0</v>
      </c>
      <c r="G793" s="19" t="str">
        <f t="shared" si="4"/>
        <v>0</v>
      </c>
      <c r="H793" s="6">
        <v>802306.69</v>
      </c>
      <c r="I793" s="20"/>
    </row>
    <row r="794">
      <c r="A794" s="1" t="s">
        <v>31</v>
      </c>
      <c r="B794" s="6" t="s">
        <v>788</v>
      </c>
      <c r="C794" s="6" t="s">
        <v>786</v>
      </c>
      <c r="D794" s="7" t="str">
        <f t="shared" si="1"/>
        <v>0</v>
      </c>
      <c r="E794" s="7" t="str">
        <f t="shared" si="2"/>
        <v>0</v>
      </c>
      <c r="F794" s="7" t="str">
        <f t="shared" si="3"/>
        <v>0</v>
      </c>
      <c r="G794" s="19" t="str">
        <f t="shared" si="4"/>
        <v>0</v>
      </c>
      <c r="H794" s="6">
        <v>689553.96</v>
      </c>
      <c r="I794" s="20"/>
    </row>
    <row r="795">
      <c r="A795" s="1" t="s">
        <v>31</v>
      </c>
      <c r="B795" s="6" t="s">
        <v>788</v>
      </c>
      <c r="C795" s="6" t="s">
        <v>786</v>
      </c>
      <c r="D795" s="7" t="str">
        <f t="shared" si="1"/>
        <v>0</v>
      </c>
      <c r="E795" s="7" t="str">
        <f t="shared" si="2"/>
        <v>0</v>
      </c>
      <c r="F795" s="7" t="str">
        <f t="shared" si="3"/>
        <v>0</v>
      </c>
      <c r="G795" s="19" t="str">
        <f t="shared" si="4"/>
        <v>0</v>
      </c>
      <c r="H795" s="6">
        <v>7103939.73</v>
      </c>
      <c r="I795" s="20"/>
    </row>
    <row r="796">
      <c r="A796" s="1" t="s">
        <v>31</v>
      </c>
      <c r="B796" s="6" t="s">
        <v>788</v>
      </c>
      <c r="C796" s="6" t="s">
        <v>786</v>
      </c>
      <c r="D796" s="7" t="str">
        <f t="shared" si="1"/>
        <v>0</v>
      </c>
      <c r="E796" s="7" t="str">
        <f t="shared" si="2"/>
        <v>0</v>
      </c>
      <c r="F796" s="7" t="str">
        <f t="shared" si="3"/>
        <v>0</v>
      </c>
      <c r="G796" s="19" t="str">
        <f t="shared" si="4"/>
        <v>0</v>
      </c>
      <c r="H796" s="6">
        <v>2888642.32</v>
      </c>
      <c r="I796" s="20"/>
    </row>
    <row r="797">
      <c r="A797" s="1" t="s">
        <v>31</v>
      </c>
      <c r="B797" s="6" t="s">
        <v>788</v>
      </c>
      <c r="C797" s="6" t="s">
        <v>786</v>
      </c>
      <c r="D797" s="7" t="str">
        <f t="shared" si="1"/>
        <v>0</v>
      </c>
      <c r="E797" s="7" t="str">
        <f t="shared" si="2"/>
        <v>0</v>
      </c>
      <c r="F797" s="7" t="str">
        <f t="shared" si="3"/>
        <v>0</v>
      </c>
      <c r="G797" s="19" t="str">
        <f t="shared" si="4"/>
        <v>0</v>
      </c>
      <c r="H797" s="6">
        <v>716772.07</v>
      </c>
      <c r="I797" s="20"/>
    </row>
    <row r="798">
      <c r="A798" s="1" t="s">
        <v>31</v>
      </c>
      <c r="B798" s="6" t="s">
        <v>788</v>
      </c>
      <c r="C798" s="6" t="s">
        <v>786</v>
      </c>
      <c r="D798" s="7" t="str">
        <f t="shared" si="1"/>
        <v>0</v>
      </c>
      <c r="E798" s="7" t="str">
        <f t="shared" si="2"/>
        <v>0</v>
      </c>
      <c r="F798" s="7" t="str">
        <f t="shared" si="3"/>
        <v>0</v>
      </c>
      <c r="G798" s="19" t="str">
        <f t="shared" si="4"/>
        <v>0</v>
      </c>
      <c r="H798" s="6">
        <v>748179.87</v>
      </c>
      <c r="I798" s="20"/>
    </row>
    <row r="799">
      <c r="A799" s="1" t="s">
        <v>31</v>
      </c>
      <c r="B799" s="6" t="s">
        <v>788</v>
      </c>
      <c r="C799" s="6" t="s">
        <v>786</v>
      </c>
      <c r="D799" s="7" t="str">
        <f t="shared" si="1"/>
        <v>0</v>
      </c>
      <c r="E799" s="7" t="str">
        <f t="shared" si="2"/>
        <v>0</v>
      </c>
      <c r="F799" s="7" t="str">
        <f t="shared" si="3"/>
        <v>0</v>
      </c>
      <c r="G799" s="19" t="str">
        <f t="shared" si="4"/>
        <v>0</v>
      </c>
      <c r="H799" s="6">
        <v>677361.22</v>
      </c>
      <c r="I799" s="20"/>
    </row>
    <row r="800">
      <c r="A800" s="1" t="s">
        <v>31</v>
      </c>
      <c r="B800" s="6" t="s">
        <v>788</v>
      </c>
      <c r="C800" s="6" t="s">
        <v>786</v>
      </c>
      <c r="D800" s="7" t="str">
        <f t="shared" si="1"/>
        <v>0</v>
      </c>
      <c r="E800" s="7" t="str">
        <f t="shared" si="2"/>
        <v>0</v>
      </c>
      <c r="F800" s="7" t="str">
        <f t="shared" si="3"/>
        <v>0</v>
      </c>
      <c r="G800" s="19" t="str">
        <f t="shared" si="4"/>
        <v>0</v>
      </c>
      <c r="H800" s="6">
        <v>786252.36</v>
      </c>
      <c r="I800" s="20"/>
    </row>
    <row r="801">
      <c r="A801" s="1" t="s">
        <v>31</v>
      </c>
      <c r="B801" s="6" t="s">
        <v>788</v>
      </c>
      <c r="C801" s="6" t="s">
        <v>786</v>
      </c>
      <c r="D801" s="7" t="str">
        <f t="shared" si="1"/>
        <v>0</v>
      </c>
      <c r="E801" s="7" t="str">
        <f t="shared" si="2"/>
        <v>0</v>
      </c>
      <c r="F801" s="7" t="str">
        <f t="shared" si="3"/>
        <v>0</v>
      </c>
      <c r="G801" s="19" t="str">
        <f t="shared" si="4"/>
        <v>0</v>
      </c>
      <c r="H801" s="6">
        <v>8218526.91</v>
      </c>
      <c r="I801" s="20"/>
    </row>
    <row r="802">
      <c r="A802" s="1" t="s">
        <v>31</v>
      </c>
      <c r="B802" s="6" t="s">
        <v>788</v>
      </c>
      <c r="C802" s="6" t="s">
        <v>786</v>
      </c>
      <c r="D802" s="7" t="str">
        <f t="shared" si="1"/>
        <v>0</v>
      </c>
      <c r="E802" s="7" t="str">
        <f t="shared" si="2"/>
        <v>0</v>
      </c>
      <c r="F802" s="7" t="str">
        <f t="shared" si="3"/>
        <v>0</v>
      </c>
      <c r="G802" s="19" t="str">
        <f t="shared" si="4"/>
        <v>0</v>
      </c>
      <c r="H802" s="6">
        <v>-1747547.86</v>
      </c>
      <c r="I802" s="20"/>
    </row>
    <row r="803">
      <c r="A803" s="1" t="s">
        <v>31</v>
      </c>
      <c r="B803" s="6" t="s">
        <v>788</v>
      </c>
      <c r="C803" s="6" t="s">
        <v>786</v>
      </c>
      <c r="D803" s="7" t="str">
        <f t="shared" si="1"/>
        <v>0</v>
      </c>
      <c r="E803" s="7" t="str">
        <f t="shared" si="2"/>
        <v>0</v>
      </c>
      <c r="F803" s="7" t="str">
        <f t="shared" si="3"/>
        <v>0</v>
      </c>
      <c r="G803" s="19" t="str">
        <f t="shared" si="4"/>
        <v>0</v>
      </c>
      <c r="H803" s="6">
        <v>-1833018.73</v>
      </c>
      <c r="I803" s="20"/>
    </row>
    <row r="804">
      <c r="A804" s="1" t="s">
        <v>31</v>
      </c>
      <c r="B804" s="6" t="s">
        <v>788</v>
      </c>
      <c r="C804" s="6" t="s">
        <v>786</v>
      </c>
      <c r="D804" s="7" t="str">
        <f t="shared" si="1"/>
        <v>0</v>
      </c>
      <c r="E804" s="7" t="str">
        <f t="shared" si="2"/>
        <v>0</v>
      </c>
      <c r="F804" s="7" t="str">
        <f t="shared" si="3"/>
        <v>0</v>
      </c>
      <c r="G804" s="19" t="str">
        <f t="shared" si="4"/>
        <v>0</v>
      </c>
      <c r="H804" s="6">
        <v>-3161855.68</v>
      </c>
      <c r="I804" s="20"/>
    </row>
    <row r="805">
      <c r="A805" s="1" t="s">
        <v>31</v>
      </c>
      <c r="B805" s="6" t="s">
        <v>788</v>
      </c>
      <c r="C805" s="6" t="s">
        <v>786</v>
      </c>
      <c r="D805" s="7" t="str">
        <f t="shared" si="1"/>
        <v>0</v>
      </c>
      <c r="E805" s="7" t="str">
        <f t="shared" si="2"/>
        <v>0</v>
      </c>
      <c r="F805" s="7" t="str">
        <f t="shared" si="3"/>
        <v>0</v>
      </c>
      <c r="G805" s="19" t="str">
        <f t="shared" si="4"/>
        <v>0</v>
      </c>
      <c r="H805" s="6">
        <v>-158630.8</v>
      </c>
      <c r="I805" s="20"/>
    </row>
    <row r="806">
      <c r="A806" s="1" t="s">
        <v>31</v>
      </c>
      <c r="B806" s="6" t="s">
        <v>788</v>
      </c>
      <c r="C806" s="6" t="s">
        <v>786</v>
      </c>
      <c r="D806" s="7" t="str">
        <f t="shared" si="1"/>
        <v>0</v>
      </c>
      <c r="E806" s="7" t="str">
        <f t="shared" si="2"/>
        <v>0</v>
      </c>
      <c r="F806" s="7" t="str">
        <f t="shared" si="3"/>
        <v>0</v>
      </c>
      <c r="G806" s="19" t="str">
        <f t="shared" si="4"/>
        <v>0</v>
      </c>
      <c r="H806" s="6">
        <v>-1965643.83</v>
      </c>
      <c r="I806" s="20"/>
    </row>
    <row r="807">
      <c r="A807" s="1" t="s">
        <v>31</v>
      </c>
      <c r="B807" s="6" t="s">
        <v>788</v>
      </c>
      <c r="C807" s="6" t="s">
        <v>786</v>
      </c>
      <c r="D807" s="7" t="str">
        <f t="shared" si="1"/>
        <v>0</v>
      </c>
      <c r="E807" s="7" t="str">
        <f t="shared" si="2"/>
        <v>0</v>
      </c>
      <c r="F807" s="7" t="str">
        <f t="shared" si="3"/>
        <v>0</v>
      </c>
      <c r="G807" s="19" t="str">
        <f t="shared" si="4"/>
        <v>0</v>
      </c>
      <c r="H807" s="6">
        <v>-3068955.35</v>
      </c>
      <c r="I807" s="20"/>
    </row>
    <row r="808">
      <c r="A808" s="1" t="s">
        <v>31</v>
      </c>
      <c r="B808" s="6" t="s">
        <v>788</v>
      </c>
      <c r="C808" s="6" t="s">
        <v>786</v>
      </c>
      <c r="D808" s="7" t="str">
        <f t="shared" si="1"/>
        <v>0</v>
      </c>
      <c r="E808" s="7" t="str">
        <f t="shared" si="2"/>
        <v>0</v>
      </c>
      <c r="F808" s="7" t="str">
        <f t="shared" si="3"/>
        <v>0</v>
      </c>
      <c r="G808" s="19" t="str">
        <f t="shared" si="4"/>
        <v>0</v>
      </c>
      <c r="H808" s="6">
        <v>-405033.87</v>
      </c>
      <c r="I808" s="20"/>
    </row>
    <row r="809">
      <c r="A809" s="1" t="s">
        <v>31</v>
      </c>
      <c r="B809" s="6" t="s">
        <v>788</v>
      </c>
      <c r="C809" s="6" t="s">
        <v>786</v>
      </c>
      <c r="D809" s="7" t="str">
        <f t="shared" si="1"/>
        <v>0</v>
      </c>
      <c r="E809" s="7" t="str">
        <f t="shared" si="2"/>
        <v>0</v>
      </c>
      <c r="F809" s="7" t="str">
        <f t="shared" si="3"/>
        <v>0</v>
      </c>
      <c r="G809" s="19" t="str">
        <f t="shared" si="4"/>
        <v>0</v>
      </c>
      <c r="H809" s="6">
        <v>-2.424370695E7</v>
      </c>
      <c r="I809" s="20"/>
    </row>
    <row r="810">
      <c r="A810" s="1" t="s">
        <v>31</v>
      </c>
      <c r="B810" s="6" t="s">
        <v>788</v>
      </c>
      <c r="C810" s="6" t="s">
        <v>786</v>
      </c>
      <c r="D810" s="7" t="str">
        <f t="shared" si="1"/>
        <v>0</v>
      </c>
      <c r="E810" s="7" t="str">
        <f t="shared" si="2"/>
        <v>0</v>
      </c>
      <c r="F810" s="7" t="str">
        <f t="shared" si="3"/>
        <v>0</v>
      </c>
      <c r="G810" s="19" t="str">
        <f t="shared" si="4"/>
        <v>0</v>
      </c>
      <c r="H810" s="6">
        <v>-2.167525947E7</v>
      </c>
      <c r="I810" s="20"/>
    </row>
    <row r="811">
      <c r="A811" s="1" t="s">
        <v>31</v>
      </c>
      <c r="B811" s="6" t="s">
        <v>788</v>
      </c>
      <c r="C811" s="6" t="s">
        <v>786</v>
      </c>
      <c r="D811" s="7" t="str">
        <f t="shared" si="1"/>
        <v>0</v>
      </c>
      <c r="E811" s="7" t="str">
        <f t="shared" si="2"/>
        <v>0</v>
      </c>
      <c r="F811" s="7" t="str">
        <f t="shared" si="3"/>
        <v>0</v>
      </c>
      <c r="G811" s="19" t="str">
        <f t="shared" si="4"/>
        <v>0</v>
      </c>
      <c r="H811" s="6">
        <v>-918595.17</v>
      </c>
      <c r="I811" s="20"/>
    </row>
    <row r="812">
      <c r="A812" s="1" t="s">
        <v>31</v>
      </c>
      <c r="B812" s="6" t="s">
        <v>788</v>
      </c>
      <c r="C812" s="6" t="s">
        <v>786</v>
      </c>
      <c r="D812" s="7" t="str">
        <f t="shared" si="1"/>
        <v>0</v>
      </c>
      <c r="E812" s="7" t="str">
        <f t="shared" si="2"/>
        <v>0</v>
      </c>
      <c r="F812" s="7" t="str">
        <f t="shared" si="3"/>
        <v>0</v>
      </c>
      <c r="G812" s="19" t="str">
        <f t="shared" si="4"/>
        <v>0</v>
      </c>
      <c r="H812" s="6">
        <v>-382018.2</v>
      </c>
      <c r="I812" s="20"/>
    </row>
    <row r="813">
      <c r="A813" s="1" t="s">
        <v>31</v>
      </c>
      <c r="B813" s="6" t="s">
        <v>788</v>
      </c>
      <c r="C813" s="6" t="s">
        <v>786</v>
      </c>
      <c r="D813" s="7" t="str">
        <f t="shared" si="1"/>
        <v>0</v>
      </c>
      <c r="E813" s="7" t="str">
        <f t="shared" si="2"/>
        <v>0</v>
      </c>
      <c r="F813" s="7" t="str">
        <f t="shared" si="3"/>
        <v>0</v>
      </c>
      <c r="G813" s="19" t="str">
        <f t="shared" si="4"/>
        <v>0</v>
      </c>
      <c r="H813" s="6">
        <v>-302575.91</v>
      </c>
      <c r="I813" s="20"/>
    </row>
    <row r="814">
      <c r="A814" s="1" t="s">
        <v>31</v>
      </c>
      <c r="B814" s="6" t="s">
        <v>788</v>
      </c>
      <c r="C814" s="6" t="s">
        <v>786</v>
      </c>
      <c r="D814" s="7" t="str">
        <f t="shared" si="1"/>
        <v>0</v>
      </c>
      <c r="E814" s="7" t="str">
        <f t="shared" si="2"/>
        <v>0</v>
      </c>
      <c r="F814" s="7" t="str">
        <f t="shared" si="3"/>
        <v>0</v>
      </c>
      <c r="G814" s="19" t="str">
        <f t="shared" si="4"/>
        <v>0</v>
      </c>
      <c r="H814" s="6">
        <v>-1066224.98</v>
      </c>
      <c r="I814" s="20"/>
    </row>
    <row r="815">
      <c r="A815" s="1" t="s">
        <v>31</v>
      </c>
      <c r="B815" s="6" t="s">
        <v>788</v>
      </c>
      <c r="C815" s="6" t="s">
        <v>786</v>
      </c>
      <c r="D815" s="7" t="str">
        <f t="shared" si="1"/>
        <v>0</v>
      </c>
      <c r="E815" s="7" t="str">
        <f t="shared" si="2"/>
        <v>0</v>
      </c>
      <c r="F815" s="7" t="str">
        <f t="shared" si="3"/>
        <v>0</v>
      </c>
      <c r="G815" s="19" t="str">
        <f t="shared" si="4"/>
        <v>0</v>
      </c>
      <c r="H815" s="6">
        <v>-5157803.46</v>
      </c>
      <c r="I815" s="20"/>
    </row>
    <row r="816">
      <c r="A816" s="1" t="s">
        <v>31</v>
      </c>
      <c r="B816" s="6" t="s">
        <v>788</v>
      </c>
      <c r="C816" s="6" t="s">
        <v>786</v>
      </c>
      <c r="D816" s="7" t="str">
        <f t="shared" si="1"/>
        <v>0</v>
      </c>
      <c r="E816" s="7" t="str">
        <f t="shared" si="2"/>
        <v>0</v>
      </c>
      <c r="F816" s="7" t="str">
        <f t="shared" si="3"/>
        <v>0</v>
      </c>
      <c r="G816" s="19" t="str">
        <f t="shared" si="4"/>
        <v>0</v>
      </c>
      <c r="H816" s="6">
        <v>-1197361.79</v>
      </c>
      <c r="I816" s="20"/>
    </row>
    <row r="817">
      <c r="A817" s="1" t="s">
        <v>31</v>
      </c>
      <c r="B817" s="6" t="s">
        <v>788</v>
      </c>
      <c r="C817" s="6" t="s">
        <v>786</v>
      </c>
      <c r="D817" s="7" t="str">
        <f t="shared" si="1"/>
        <v>0</v>
      </c>
      <c r="E817" s="7" t="str">
        <f t="shared" si="2"/>
        <v>0</v>
      </c>
      <c r="F817" s="7" t="str">
        <f t="shared" si="3"/>
        <v>0</v>
      </c>
      <c r="G817" s="19" t="str">
        <f t="shared" si="4"/>
        <v>0</v>
      </c>
      <c r="H817" s="6">
        <v>-3362034.71</v>
      </c>
      <c r="I817" s="20"/>
    </row>
    <row r="818">
      <c r="A818" s="1" t="s">
        <v>31</v>
      </c>
      <c r="B818" s="6" t="s">
        <v>788</v>
      </c>
      <c r="C818" s="6" t="s">
        <v>786</v>
      </c>
      <c r="D818" s="7" t="str">
        <f t="shared" si="1"/>
        <v>0</v>
      </c>
      <c r="E818" s="7" t="str">
        <f t="shared" si="2"/>
        <v>0</v>
      </c>
      <c r="F818" s="7" t="str">
        <f t="shared" si="3"/>
        <v>0</v>
      </c>
      <c r="G818" s="19" t="str">
        <f t="shared" si="4"/>
        <v>0</v>
      </c>
      <c r="H818" s="6">
        <v>-950207.08</v>
      </c>
      <c r="I818" s="20"/>
    </row>
    <row r="819">
      <c r="A819" s="1" t="s">
        <v>31</v>
      </c>
      <c r="B819" s="6" t="s">
        <v>788</v>
      </c>
      <c r="C819" s="6" t="s">
        <v>786</v>
      </c>
      <c r="D819" s="7" t="str">
        <f t="shared" si="1"/>
        <v>0</v>
      </c>
      <c r="E819" s="7" t="str">
        <f t="shared" si="2"/>
        <v>0</v>
      </c>
      <c r="F819" s="7" t="str">
        <f t="shared" si="3"/>
        <v>0</v>
      </c>
      <c r="G819" s="19" t="str">
        <f t="shared" si="4"/>
        <v>0</v>
      </c>
      <c r="H819" s="6">
        <v>-3403321.66</v>
      </c>
      <c r="I819" s="20"/>
    </row>
    <row r="820">
      <c r="A820" s="1" t="s">
        <v>31</v>
      </c>
      <c r="B820" s="6" t="s">
        <v>788</v>
      </c>
      <c r="C820" s="6" t="s">
        <v>786</v>
      </c>
      <c r="D820" s="7" t="str">
        <f t="shared" si="1"/>
        <v>0</v>
      </c>
      <c r="E820" s="7" t="str">
        <f t="shared" si="2"/>
        <v>0</v>
      </c>
      <c r="F820" s="7" t="str">
        <f t="shared" si="3"/>
        <v>0</v>
      </c>
      <c r="G820" s="19" t="str">
        <f t="shared" si="4"/>
        <v>0</v>
      </c>
      <c r="H820" s="6">
        <v>-4725217.7</v>
      </c>
      <c r="I820" s="20"/>
    </row>
    <row r="821">
      <c r="A821" s="1" t="s">
        <v>31</v>
      </c>
      <c r="B821" s="6" t="s">
        <v>788</v>
      </c>
      <c r="C821" s="6" t="s">
        <v>786</v>
      </c>
      <c r="D821" s="7" t="str">
        <f t="shared" si="1"/>
        <v>0</v>
      </c>
      <c r="E821" s="7" t="str">
        <f t="shared" si="2"/>
        <v>0</v>
      </c>
      <c r="F821" s="7" t="str">
        <f t="shared" si="3"/>
        <v>0</v>
      </c>
      <c r="G821" s="19" t="str">
        <f t="shared" si="4"/>
        <v>0</v>
      </c>
      <c r="H821" s="6">
        <v>-1964520.11</v>
      </c>
      <c r="I821" s="20"/>
    </row>
    <row r="822">
      <c r="A822" s="1" t="s">
        <v>31</v>
      </c>
      <c r="B822" s="6" t="s">
        <v>788</v>
      </c>
      <c r="C822" s="6" t="s">
        <v>786</v>
      </c>
      <c r="D822" s="7" t="str">
        <f t="shared" si="1"/>
        <v>0</v>
      </c>
      <c r="E822" s="7" t="str">
        <f t="shared" si="2"/>
        <v>0</v>
      </c>
      <c r="F822" s="7" t="str">
        <f t="shared" si="3"/>
        <v>0</v>
      </c>
      <c r="G822" s="19" t="str">
        <f t="shared" si="4"/>
        <v>0</v>
      </c>
      <c r="H822" s="6">
        <v>-1580977.83</v>
      </c>
      <c r="I822" s="20"/>
    </row>
    <row r="823">
      <c r="A823" s="1" t="s">
        <v>31</v>
      </c>
      <c r="B823" s="6" t="s">
        <v>788</v>
      </c>
      <c r="C823" s="6" t="s">
        <v>786</v>
      </c>
      <c r="D823" s="7" t="str">
        <f t="shared" si="1"/>
        <v>0</v>
      </c>
      <c r="E823" s="7" t="str">
        <f t="shared" si="2"/>
        <v>0</v>
      </c>
      <c r="F823" s="7" t="str">
        <f t="shared" si="3"/>
        <v>0</v>
      </c>
      <c r="G823" s="19" t="str">
        <f t="shared" si="4"/>
        <v>0</v>
      </c>
      <c r="H823" s="6">
        <v>-1564608.54</v>
      </c>
      <c r="I823" s="20"/>
    </row>
    <row r="824">
      <c r="A824" s="1" t="s">
        <v>31</v>
      </c>
      <c r="B824" s="6" t="s">
        <v>788</v>
      </c>
      <c r="C824" s="6" t="s">
        <v>786</v>
      </c>
      <c r="D824" s="7" t="str">
        <f t="shared" si="1"/>
        <v>0</v>
      </c>
      <c r="E824" s="7" t="str">
        <f t="shared" si="2"/>
        <v>0</v>
      </c>
      <c r="F824" s="7" t="str">
        <f t="shared" si="3"/>
        <v>0</v>
      </c>
      <c r="G824" s="19" t="str">
        <f t="shared" si="4"/>
        <v>0</v>
      </c>
      <c r="H824" s="6">
        <v>64000.0</v>
      </c>
      <c r="I824" s="20"/>
    </row>
    <row r="825">
      <c r="A825" s="1" t="s">
        <v>31</v>
      </c>
      <c r="B825" s="6" t="s">
        <v>788</v>
      </c>
      <c r="C825" s="6" t="s">
        <v>786</v>
      </c>
      <c r="D825" s="7" t="str">
        <f t="shared" si="1"/>
        <v>0</v>
      </c>
      <c r="E825" s="7" t="str">
        <f t="shared" si="2"/>
        <v>0</v>
      </c>
      <c r="F825" s="7" t="str">
        <f t="shared" si="3"/>
        <v>0</v>
      </c>
      <c r="G825" s="19" t="str">
        <f t="shared" si="4"/>
        <v>0</v>
      </c>
      <c r="H825" s="6">
        <v>128000.0</v>
      </c>
      <c r="I825" s="20"/>
    </row>
    <row r="826">
      <c r="A826" s="1" t="s">
        <v>31</v>
      </c>
      <c r="B826" s="6" t="s">
        <v>788</v>
      </c>
      <c r="C826" s="6" t="s">
        <v>786</v>
      </c>
      <c r="D826" s="7" t="str">
        <f t="shared" si="1"/>
        <v>0</v>
      </c>
      <c r="E826" s="7" t="str">
        <f t="shared" si="2"/>
        <v>0</v>
      </c>
      <c r="F826" s="7" t="str">
        <f t="shared" si="3"/>
        <v>0</v>
      </c>
      <c r="G826" s="19" t="str">
        <f t="shared" si="4"/>
        <v>0</v>
      </c>
      <c r="H826" s="6">
        <v>193000.0</v>
      </c>
      <c r="I826" s="20"/>
    </row>
    <row r="827">
      <c r="A827" s="1" t="s">
        <v>31</v>
      </c>
      <c r="B827" s="6" t="s">
        <v>788</v>
      </c>
      <c r="C827" s="6" t="s">
        <v>786</v>
      </c>
      <c r="D827" s="7" t="str">
        <f t="shared" si="1"/>
        <v>0</v>
      </c>
      <c r="E827" s="7" t="str">
        <f t="shared" si="2"/>
        <v>0</v>
      </c>
      <c r="F827" s="7" t="str">
        <f t="shared" si="3"/>
        <v>0</v>
      </c>
      <c r="G827" s="19" t="str">
        <f t="shared" si="4"/>
        <v>0</v>
      </c>
      <c r="H827" s="6">
        <v>129000.0</v>
      </c>
      <c r="I827" s="20"/>
    </row>
    <row r="828">
      <c r="A828" s="1" t="s">
        <v>31</v>
      </c>
      <c r="B828" s="6" t="s">
        <v>788</v>
      </c>
      <c r="C828" s="6" t="s">
        <v>786</v>
      </c>
      <c r="D828" s="7" t="str">
        <f t="shared" si="1"/>
        <v>0</v>
      </c>
      <c r="E828" s="7" t="str">
        <f t="shared" si="2"/>
        <v>0</v>
      </c>
      <c r="F828" s="7" t="str">
        <f t="shared" si="3"/>
        <v>0</v>
      </c>
      <c r="G828" s="19" t="str">
        <f t="shared" si="4"/>
        <v>0</v>
      </c>
      <c r="H828" s="6">
        <v>129000.0</v>
      </c>
      <c r="I828" s="20"/>
    </row>
    <row r="829">
      <c r="A829" s="1" t="s">
        <v>31</v>
      </c>
      <c r="B829" s="6" t="s">
        <v>788</v>
      </c>
      <c r="C829" s="6" t="s">
        <v>786</v>
      </c>
      <c r="D829" s="7" t="str">
        <f t="shared" si="1"/>
        <v>0</v>
      </c>
      <c r="E829" s="7" t="str">
        <f t="shared" si="2"/>
        <v>0</v>
      </c>
      <c r="F829" s="7" t="str">
        <f t="shared" si="3"/>
        <v>0</v>
      </c>
      <c r="G829" s="19" t="str">
        <f t="shared" si="4"/>
        <v>0</v>
      </c>
      <c r="H829" s="6">
        <v>129000.0</v>
      </c>
      <c r="I829" s="20"/>
    </row>
    <row r="830">
      <c r="A830" s="1" t="s">
        <v>31</v>
      </c>
      <c r="B830" s="6" t="s">
        <v>788</v>
      </c>
      <c r="C830" s="6" t="s">
        <v>786</v>
      </c>
      <c r="D830" s="7" t="str">
        <f t="shared" si="1"/>
        <v>0</v>
      </c>
      <c r="E830" s="7" t="str">
        <f t="shared" si="2"/>
        <v>0</v>
      </c>
      <c r="F830" s="7" t="str">
        <f t="shared" si="3"/>
        <v>0</v>
      </c>
      <c r="G830" s="19" t="str">
        <f t="shared" si="4"/>
        <v>0</v>
      </c>
      <c r="H830" s="6">
        <v>-133000.0</v>
      </c>
      <c r="I830" s="20"/>
    </row>
    <row r="831">
      <c r="A831" s="1" t="s">
        <v>31</v>
      </c>
      <c r="B831" s="6" t="s">
        <v>788</v>
      </c>
      <c r="C831" s="6" t="s">
        <v>786</v>
      </c>
      <c r="D831" s="7" t="str">
        <f t="shared" si="1"/>
        <v>0</v>
      </c>
      <c r="E831" s="7" t="str">
        <f t="shared" si="2"/>
        <v>0</v>
      </c>
      <c r="F831" s="7" t="str">
        <f t="shared" si="3"/>
        <v>0</v>
      </c>
      <c r="G831" s="19" t="str">
        <f t="shared" si="4"/>
        <v>0</v>
      </c>
      <c r="H831" s="6">
        <v>-5939000.0</v>
      </c>
      <c r="I831" s="20"/>
    </row>
    <row r="832">
      <c r="A832" s="1" t="s">
        <v>31</v>
      </c>
      <c r="B832" s="6" t="s">
        <v>788</v>
      </c>
      <c r="C832" s="6" t="s">
        <v>786</v>
      </c>
      <c r="D832" s="7" t="str">
        <f t="shared" si="1"/>
        <v>0</v>
      </c>
      <c r="E832" s="7" t="str">
        <f t="shared" si="2"/>
        <v>0</v>
      </c>
      <c r="F832" s="7" t="str">
        <f t="shared" si="3"/>
        <v>0</v>
      </c>
      <c r="G832" s="19" t="str">
        <f t="shared" si="4"/>
        <v>0</v>
      </c>
      <c r="H832" s="6">
        <v>-66000.0</v>
      </c>
      <c r="I832" s="20"/>
    </row>
    <row r="833">
      <c r="A833" s="1" t="s">
        <v>31</v>
      </c>
      <c r="B833" s="6" t="s">
        <v>788</v>
      </c>
      <c r="C833" s="6" t="s">
        <v>786</v>
      </c>
      <c r="D833" s="7" t="str">
        <f t="shared" si="1"/>
        <v>0</v>
      </c>
      <c r="E833" s="7" t="str">
        <f t="shared" si="2"/>
        <v>0</v>
      </c>
      <c r="F833" s="7" t="str">
        <f t="shared" si="3"/>
        <v>0</v>
      </c>
      <c r="G833" s="19" t="str">
        <f t="shared" si="4"/>
        <v>0</v>
      </c>
      <c r="H833" s="6">
        <v>-321000.0</v>
      </c>
      <c r="I833" s="20"/>
    </row>
    <row r="834">
      <c r="A834" s="1" t="s">
        <v>31</v>
      </c>
      <c r="B834" s="6" t="s">
        <v>788</v>
      </c>
      <c r="C834" s="6" t="s">
        <v>786</v>
      </c>
      <c r="D834" s="7" t="str">
        <f t="shared" si="1"/>
        <v>0</v>
      </c>
      <c r="E834" s="7" t="str">
        <f t="shared" si="2"/>
        <v>0</v>
      </c>
      <c r="F834" s="7" t="str">
        <f t="shared" si="3"/>
        <v>0</v>
      </c>
      <c r="G834" s="19" t="str">
        <f t="shared" si="4"/>
        <v>0</v>
      </c>
      <c r="H834" s="6">
        <v>1.297614752E7</v>
      </c>
      <c r="I834" s="20"/>
    </row>
    <row r="835">
      <c r="A835" s="1" t="s">
        <v>31</v>
      </c>
      <c r="B835" s="6" t="s">
        <v>788</v>
      </c>
      <c r="C835" s="6" t="s">
        <v>786</v>
      </c>
      <c r="D835" s="7" t="str">
        <f t="shared" si="1"/>
        <v>0</v>
      </c>
      <c r="E835" s="7" t="str">
        <f t="shared" si="2"/>
        <v>0</v>
      </c>
      <c r="F835" s="7" t="str">
        <f t="shared" si="3"/>
        <v>0</v>
      </c>
      <c r="G835" s="19" t="str">
        <f t="shared" si="4"/>
        <v>0</v>
      </c>
      <c r="H835" s="6">
        <v>1.01214579E7</v>
      </c>
      <c r="I835" s="20"/>
    </row>
    <row r="836">
      <c r="A836" s="1" t="s">
        <v>31</v>
      </c>
      <c r="B836" s="6" t="s">
        <v>788</v>
      </c>
      <c r="C836" s="6" t="s">
        <v>786</v>
      </c>
      <c r="D836" s="7" t="str">
        <f t="shared" si="1"/>
        <v>0</v>
      </c>
      <c r="E836" s="7" t="str">
        <f t="shared" si="2"/>
        <v>0</v>
      </c>
      <c r="F836" s="7" t="str">
        <f t="shared" si="3"/>
        <v>0</v>
      </c>
      <c r="G836" s="19" t="str">
        <f t="shared" si="4"/>
        <v>0</v>
      </c>
      <c r="H836" s="6">
        <v>1.783899139E7</v>
      </c>
      <c r="I836" s="20"/>
    </row>
    <row r="837">
      <c r="A837" s="1" t="s">
        <v>31</v>
      </c>
      <c r="B837" s="6" t="s">
        <v>789</v>
      </c>
      <c r="C837" s="6" t="s">
        <v>786</v>
      </c>
      <c r="D837" s="7" t="str">
        <f t="shared" si="1"/>
        <v>0</v>
      </c>
      <c r="E837" s="7" t="str">
        <f t="shared" si="2"/>
        <v>0</v>
      </c>
      <c r="F837" s="7" t="str">
        <f t="shared" si="3"/>
        <v>0</v>
      </c>
      <c r="G837" s="19" t="str">
        <f t="shared" si="4"/>
        <v>0</v>
      </c>
      <c r="H837" s="6">
        <v>944763.13</v>
      </c>
      <c r="I837" s="20"/>
    </row>
    <row r="838">
      <c r="A838" s="1" t="s">
        <v>31</v>
      </c>
      <c r="B838" s="6" t="s">
        <v>789</v>
      </c>
      <c r="C838" s="6" t="s">
        <v>786</v>
      </c>
      <c r="D838" s="7" t="str">
        <f t="shared" si="1"/>
        <v>0</v>
      </c>
      <c r="E838" s="7" t="str">
        <f t="shared" si="2"/>
        <v>0</v>
      </c>
      <c r="F838" s="7" t="str">
        <f t="shared" si="3"/>
        <v>0</v>
      </c>
      <c r="G838" s="19" t="str">
        <f t="shared" si="4"/>
        <v>0</v>
      </c>
      <c r="H838" s="6">
        <v>-2920556.89</v>
      </c>
      <c r="I838" s="20"/>
    </row>
    <row r="839">
      <c r="A839" s="1" t="s">
        <v>31</v>
      </c>
      <c r="B839" s="6" t="s">
        <v>789</v>
      </c>
      <c r="C839" s="6" t="s">
        <v>786</v>
      </c>
      <c r="D839" s="7" t="str">
        <f t="shared" si="1"/>
        <v>0</v>
      </c>
      <c r="E839" s="7" t="str">
        <f t="shared" si="2"/>
        <v>0</v>
      </c>
      <c r="F839" s="7" t="str">
        <f t="shared" si="3"/>
        <v>0</v>
      </c>
      <c r="G839" s="19" t="str">
        <f t="shared" si="4"/>
        <v>0</v>
      </c>
      <c r="H839" s="6">
        <v>-7182567.4</v>
      </c>
      <c r="I839" s="20"/>
    </row>
    <row r="840">
      <c r="A840" s="1" t="s">
        <v>31</v>
      </c>
      <c r="B840" s="6" t="s">
        <v>789</v>
      </c>
      <c r="C840" s="6" t="s">
        <v>786</v>
      </c>
      <c r="D840" s="7" t="str">
        <f t="shared" si="1"/>
        <v>0</v>
      </c>
      <c r="E840" s="7" t="str">
        <f t="shared" si="2"/>
        <v>0</v>
      </c>
      <c r="F840" s="7" t="str">
        <f t="shared" si="3"/>
        <v>0</v>
      </c>
      <c r="G840" s="19" t="str">
        <f t="shared" si="4"/>
        <v>0</v>
      </c>
      <c r="H840" s="6">
        <v>545107.78</v>
      </c>
      <c r="I840" s="20"/>
    </row>
    <row r="841">
      <c r="A841" s="1" t="s">
        <v>31</v>
      </c>
      <c r="B841" s="6" t="s">
        <v>790</v>
      </c>
      <c r="C841" s="6" t="s">
        <v>786</v>
      </c>
      <c r="D841" s="7" t="str">
        <f t="shared" si="1"/>
        <v>0</v>
      </c>
      <c r="E841" s="7" t="str">
        <f t="shared" si="2"/>
        <v>0</v>
      </c>
      <c r="F841" s="7" t="str">
        <f t="shared" si="3"/>
        <v>0</v>
      </c>
      <c r="G841" s="19" t="str">
        <f t="shared" si="4"/>
        <v>0</v>
      </c>
      <c r="H841" s="6">
        <v>29977.78</v>
      </c>
      <c r="I841" s="20"/>
    </row>
    <row r="842">
      <c r="A842" s="1" t="s">
        <v>31</v>
      </c>
      <c r="B842" s="6" t="s">
        <v>790</v>
      </c>
      <c r="C842" s="6" t="s">
        <v>786</v>
      </c>
      <c r="D842" s="7" t="str">
        <f t="shared" si="1"/>
        <v>0</v>
      </c>
      <c r="E842" s="7" t="str">
        <f t="shared" si="2"/>
        <v>0</v>
      </c>
      <c r="F842" s="7" t="str">
        <f t="shared" si="3"/>
        <v>0</v>
      </c>
      <c r="G842" s="19" t="str">
        <f t="shared" si="4"/>
        <v>0</v>
      </c>
      <c r="H842" s="6">
        <v>30193.45</v>
      </c>
      <c r="I842" s="20"/>
    </row>
    <row r="843">
      <c r="A843" s="1" t="s">
        <v>31</v>
      </c>
      <c r="B843" s="6" t="s">
        <v>790</v>
      </c>
      <c r="C843" s="6" t="s">
        <v>786</v>
      </c>
      <c r="D843" s="7" t="str">
        <f t="shared" si="1"/>
        <v>0</v>
      </c>
      <c r="E843" s="7" t="str">
        <f t="shared" si="2"/>
        <v>0</v>
      </c>
      <c r="F843" s="7" t="str">
        <f t="shared" si="3"/>
        <v>0</v>
      </c>
      <c r="G843" s="19" t="str">
        <f t="shared" si="4"/>
        <v>0</v>
      </c>
      <c r="H843" s="6">
        <v>29869.94</v>
      </c>
      <c r="I843" s="20"/>
    </row>
    <row r="844">
      <c r="A844" s="1" t="s">
        <v>31</v>
      </c>
      <c r="B844" s="6" t="s">
        <v>790</v>
      </c>
      <c r="C844" s="6" t="s">
        <v>786</v>
      </c>
      <c r="D844" s="7" t="str">
        <f t="shared" si="1"/>
        <v>0</v>
      </c>
      <c r="E844" s="7" t="str">
        <f t="shared" si="2"/>
        <v>0</v>
      </c>
      <c r="F844" s="7" t="str">
        <f t="shared" si="3"/>
        <v>0</v>
      </c>
      <c r="G844" s="19" t="str">
        <f t="shared" si="4"/>
        <v>0</v>
      </c>
      <c r="H844" s="6">
        <v>-9292.03</v>
      </c>
      <c r="I844" s="20"/>
    </row>
    <row r="845">
      <c r="A845" s="1" t="s">
        <v>31</v>
      </c>
      <c r="B845" s="6" t="s">
        <v>791</v>
      </c>
      <c r="C845" s="6" t="s">
        <v>786</v>
      </c>
      <c r="D845" s="7" t="str">
        <f t="shared" si="1"/>
        <v>0</v>
      </c>
      <c r="E845" s="7" t="str">
        <f t="shared" si="2"/>
        <v>0</v>
      </c>
      <c r="F845" s="7" t="str">
        <f t="shared" si="3"/>
        <v>0</v>
      </c>
      <c r="G845" s="19" t="str">
        <f t="shared" si="4"/>
        <v>0</v>
      </c>
      <c r="H845" s="6">
        <v>30167.74</v>
      </c>
      <c r="I845" s="20"/>
    </row>
    <row r="846">
      <c r="A846" s="1" t="s">
        <v>31</v>
      </c>
      <c r="B846" s="6" t="s">
        <v>791</v>
      </c>
      <c r="C846" s="6" t="s">
        <v>786</v>
      </c>
      <c r="D846" s="7" t="str">
        <f t="shared" si="1"/>
        <v>0</v>
      </c>
      <c r="E846" s="7" t="str">
        <f t="shared" si="2"/>
        <v>0</v>
      </c>
      <c r="F846" s="7" t="str">
        <f t="shared" si="3"/>
        <v>0</v>
      </c>
      <c r="G846" s="19" t="str">
        <f t="shared" si="4"/>
        <v>0</v>
      </c>
      <c r="H846" s="6">
        <v>-201555.5</v>
      </c>
      <c r="I846" s="20"/>
    </row>
    <row r="847">
      <c r="A847" s="1" t="s">
        <v>31</v>
      </c>
      <c r="B847" s="6" t="s">
        <v>792</v>
      </c>
      <c r="C847" s="6" t="s">
        <v>786</v>
      </c>
      <c r="D847" s="7" t="str">
        <f t="shared" si="1"/>
        <v>0</v>
      </c>
      <c r="E847" s="7" t="str">
        <f t="shared" si="2"/>
        <v>0</v>
      </c>
      <c r="F847" s="7" t="str">
        <f t="shared" si="3"/>
        <v>0</v>
      </c>
      <c r="G847" s="19" t="str">
        <f t="shared" si="4"/>
        <v>0</v>
      </c>
      <c r="H847" s="6">
        <v>-940947.51</v>
      </c>
      <c r="I847" s="20"/>
    </row>
    <row r="848">
      <c r="A848" s="1" t="s">
        <v>31</v>
      </c>
      <c r="B848" s="6" t="s">
        <v>792</v>
      </c>
      <c r="C848" s="6" t="s">
        <v>786</v>
      </c>
      <c r="D848" s="7" t="str">
        <f t="shared" si="1"/>
        <v>0</v>
      </c>
      <c r="E848" s="7" t="str">
        <f t="shared" si="2"/>
        <v>0</v>
      </c>
      <c r="F848" s="7" t="str">
        <f t="shared" si="3"/>
        <v>0</v>
      </c>
      <c r="G848" s="19" t="str">
        <f t="shared" si="4"/>
        <v>0</v>
      </c>
      <c r="H848" s="6">
        <v>-970168.12</v>
      </c>
      <c r="I848" s="20"/>
    </row>
    <row r="849">
      <c r="A849" s="1" t="s">
        <v>31</v>
      </c>
      <c r="B849" s="6" t="s">
        <v>792</v>
      </c>
      <c r="C849" s="6" t="s">
        <v>786</v>
      </c>
      <c r="D849" s="7" t="str">
        <f t="shared" si="1"/>
        <v>0</v>
      </c>
      <c r="E849" s="7" t="str">
        <f t="shared" si="2"/>
        <v>0</v>
      </c>
      <c r="F849" s="7" t="str">
        <f t="shared" si="3"/>
        <v>0</v>
      </c>
      <c r="G849" s="19" t="str">
        <f t="shared" si="4"/>
        <v>0</v>
      </c>
      <c r="H849" s="6">
        <v>32725.17</v>
      </c>
      <c r="I849" s="20"/>
    </row>
    <row r="850">
      <c r="A850" s="1" t="s">
        <v>31</v>
      </c>
      <c r="B850" s="6" t="s">
        <v>792</v>
      </c>
      <c r="C850" s="6" t="s">
        <v>786</v>
      </c>
      <c r="D850" s="7" t="str">
        <f t="shared" si="1"/>
        <v>0</v>
      </c>
      <c r="E850" s="7" t="str">
        <f t="shared" si="2"/>
        <v>0</v>
      </c>
      <c r="F850" s="7" t="str">
        <f t="shared" si="3"/>
        <v>0</v>
      </c>
      <c r="G850" s="19" t="str">
        <f t="shared" si="4"/>
        <v>0</v>
      </c>
      <c r="H850" s="6">
        <v>-32725.17</v>
      </c>
      <c r="I850" s="20"/>
    </row>
    <row r="851">
      <c r="A851" s="1" t="s">
        <v>31</v>
      </c>
      <c r="B851" s="6" t="s">
        <v>792</v>
      </c>
      <c r="C851" s="6" t="s">
        <v>786</v>
      </c>
      <c r="D851" s="7" t="str">
        <f t="shared" si="1"/>
        <v>0</v>
      </c>
      <c r="E851" s="7" t="str">
        <f t="shared" si="2"/>
        <v>0</v>
      </c>
      <c r="F851" s="7" t="str">
        <f t="shared" si="3"/>
        <v>0</v>
      </c>
      <c r="G851" s="19" t="str">
        <f t="shared" si="4"/>
        <v>0</v>
      </c>
      <c r="H851" s="6">
        <v>-32751.02</v>
      </c>
      <c r="I851" s="20"/>
    </row>
    <row r="852">
      <c r="A852" s="1" t="s">
        <v>31</v>
      </c>
      <c r="B852" s="6" t="s">
        <v>793</v>
      </c>
      <c r="C852" s="6" t="s">
        <v>786</v>
      </c>
      <c r="D852" s="7" t="str">
        <f t="shared" si="1"/>
        <v>0</v>
      </c>
      <c r="E852" s="7" t="str">
        <f t="shared" si="2"/>
        <v>0</v>
      </c>
      <c r="F852" s="7" t="str">
        <f t="shared" si="3"/>
        <v>0</v>
      </c>
      <c r="G852" s="19" t="str">
        <f t="shared" si="4"/>
        <v>0</v>
      </c>
      <c r="H852" s="6">
        <v>-767758.86</v>
      </c>
      <c r="I852" s="20"/>
    </row>
    <row r="853">
      <c r="A853" s="1" t="s">
        <v>31</v>
      </c>
      <c r="B853" s="6" t="s">
        <v>793</v>
      </c>
      <c r="C853" s="6" t="s">
        <v>786</v>
      </c>
      <c r="D853" s="7" t="str">
        <f t="shared" si="1"/>
        <v>0</v>
      </c>
      <c r="E853" s="7" t="str">
        <f t="shared" si="2"/>
        <v>0</v>
      </c>
      <c r="F853" s="7" t="str">
        <f t="shared" si="3"/>
        <v>0</v>
      </c>
      <c r="G853" s="19" t="str">
        <f t="shared" si="4"/>
        <v>0</v>
      </c>
      <c r="H853" s="6">
        <v>-661793.89</v>
      </c>
      <c r="I853" s="20"/>
    </row>
    <row r="854">
      <c r="A854" s="1" t="s">
        <v>31</v>
      </c>
      <c r="B854" s="6" t="s">
        <v>794</v>
      </c>
      <c r="C854" s="6" t="s">
        <v>786</v>
      </c>
      <c r="D854" s="7" t="str">
        <f t="shared" si="1"/>
        <v>0</v>
      </c>
      <c r="E854" s="7" t="str">
        <f t="shared" si="2"/>
        <v>0</v>
      </c>
      <c r="F854" s="7" t="str">
        <f t="shared" si="3"/>
        <v>0</v>
      </c>
      <c r="G854" s="19" t="str">
        <f t="shared" si="4"/>
        <v>0</v>
      </c>
      <c r="H854" s="6">
        <v>2844344.82</v>
      </c>
      <c r="I854" s="20"/>
    </row>
    <row r="855">
      <c r="A855" s="1" t="s">
        <v>31</v>
      </c>
      <c r="B855" s="6" t="s">
        <v>794</v>
      </c>
      <c r="C855" s="6" t="s">
        <v>786</v>
      </c>
      <c r="D855" s="7" t="str">
        <f t="shared" si="1"/>
        <v>0</v>
      </c>
      <c r="E855" s="7" t="str">
        <f t="shared" si="2"/>
        <v>0</v>
      </c>
      <c r="F855" s="7" t="str">
        <f t="shared" si="3"/>
        <v>0</v>
      </c>
      <c r="G855" s="19" t="str">
        <f t="shared" si="4"/>
        <v>0</v>
      </c>
      <c r="H855" s="6">
        <v>-699821.72</v>
      </c>
      <c r="I855" s="20"/>
    </row>
    <row r="856">
      <c r="A856" s="1" t="s">
        <v>31</v>
      </c>
      <c r="B856" s="6" t="s">
        <v>794</v>
      </c>
      <c r="C856" s="6" t="s">
        <v>786</v>
      </c>
      <c r="D856" s="7" t="str">
        <f t="shared" si="1"/>
        <v>0</v>
      </c>
      <c r="E856" s="7" t="str">
        <f t="shared" si="2"/>
        <v>0</v>
      </c>
      <c r="F856" s="7" t="str">
        <f t="shared" si="3"/>
        <v>0</v>
      </c>
      <c r="G856" s="19" t="str">
        <f t="shared" si="4"/>
        <v>0</v>
      </c>
      <c r="H856" s="6">
        <v>-78045.51</v>
      </c>
      <c r="I856" s="20"/>
    </row>
    <row r="857">
      <c r="A857" s="1" t="s">
        <v>31</v>
      </c>
      <c r="B857" s="6" t="s">
        <v>795</v>
      </c>
      <c r="C857" s="6" t="s">
        <v>786</v>
      </c>
      <c r="D857" s="7" t="str">
        <f t="shared" si="1"/>
        <v>0</v>
      </c>
      <c r="E857" s="7" t="str">
        <f t="shared" si="2"/>
        <v>0</v>
      </c>
      <c r="F857" s="7" t="str">
        <f t="shared" si="3"/>
        <v>0</v>
      </c>
      <c r="G857" s="19" t="str">
        <f t="shared" si="4"/>
        <v>0</v>
      </c>
      <c r="H857" s="6">
        <v>2.377559333E7</v>
      </c>
      <c r="I857" s="20"/>
    </row>
    <row r="858">
      <c r="A858" s="1" t="s">
        <v>31</v>
      </c>
      <c r="B858" s="6" t="s">
        <v>795</v>
      </c>
      <c r="C858" s="6" t="s">
        <v>786</v>
      </c>
      <c r="D858" s="7" t="str">
        <f t="shared" si="1"/>
        <v>0</v>
      </c>
      <c r="E858" s="7" t="str">
        <f t="shared" si="2"/>
        <v>0</v>
      </c>
      <c r="F858" s="7" t="str">
        <f t="shared" si="3"/>
        <v>0</v>
      </c>
      <c r="G858" s="19" t="str">
        <f t="shared" si="4"/>
        <v>0</v>
      </c>
      <c r="H858" s="6">
        <v>374337.77</v>
      </c>
      <c r="I858" s="20"/>
    </row>
    <row r="859">
      <c r="A859" s="1" t="s">
        <v>31</v>
      </c>
      <c r="B859" s="6" t="s">
        <v>795</v>
      </c>
      <c r="C859" s="6" t="s">
        <v>786</v>
      </c>
      <c r="D859" s="7" t="str">
        <f t="shared" si="1"/>
        <v>0</v>
      </c>
      <c r="E859" s="7" t="str">
        <f t="shared" si="2"/>
        <v>0</v>
      </c>
      <c r="F859" s="7" t="str">
        <f t="shared" si="3"/>
        <v>0</v>
      </c>
      <c r="G859" s="19" t="str">
        <f t="shared" si="4"/>
        <v>0</v>
      </c>
      <c r="H859" s="6">
        <v>937407.39</v>
      </c>
      <c r="I859" s="20"/>
    </row>
    <row r="860">
      <c r="A860" s="1" t="s">
        <v>31</v>
      </c>
      <c r="B860" s="6" t="s">
        <v>795</v>
      </c>
      <c r="C860" s="6" t="s">
        <v>786</v>
      </c>
      <c r="D860" s="7" t="str">
        <f t="shared" si="1"/>
        <v>0</v>
      </c>
      <c r="E860" s="7" t="str">
        <f t="shared" si="2"/>
        <v>0</v>
      </c>
      <c r="F860" s="7" t="str">
        <f t="shared" si="3"/>
        <v>0</v>
      </c>
      <c r="G860" s="19" t="str">
        <f t="shared" si="4"/>
        <v>0</v>
      </c>
      <c r="H860" s="6">
        <v>1540234.17</v>
      </c>
      <c r="I860" s="20"/>
    </row>
    <row r="861">
      <c r="A861" s="1" t="s">
        <v>31</v>
      </c>
      <c r="B861" s="6" t="s">
        <v>795</v>
      </c>
      <c r="C861" s="6" t="s">
        <v>786</v>
      </c>
      <c r="D861" s="7" t="str">
        <f t="shared" si="1"/>
        <v>0</v>
      </c>
      <c r="E861" s="7" t="str">
        <f t="shared" si="2"/>
        <v>0</v>
      </c>
      <c r="F861" s="7" t="str">
        <f t="shared" si="3"/>
        <v>0</v>
      </c>
      <c r="G861" s="19" t="str">
        <f t="shared" si="4"/>
        <v>0</v>
      </c>
      <c r="H861" s="6">
        <v>1833200.75</v>
      </c>
      <c r="I861" s="20"/>
    </row>
    <row r="862">
      <c r="A862" s="1" t="s">
        <v>31</v>
      </c>
      <c r="B862" s="6" t="s">
        <v>795</v>
      </c>
      <c r="C862" s="6" t="s">
        <v>786</v>
      </c>
      <c r="D862" s="7" t="str">
        <f t="shared" si="1"/>
        <v>0</v>
      </c>
      <c r="E862" s="7" t="str">
        <f t="shared" si="2"/>
        <v>0</v>
      </c>
      <c r="F862" s="7" t="str">
        <f t="shared" si="3"/>
        <v>0</v>
      </c>
      <c r="G862" s="19" t="str">
        <f t="shared" si="4"/>
        <v>0</v>
      </c>
      <c r="H862" s="6">
        <v>2687359.3</v>
      </c>
      <c r="I862" s="20"/>
    </row>
    <row r="863">
      <c r="A863" s="1" t="s">
        <v>31</v>
      </c>
      <c r="B863" s="6" t="s">
        <v>795</v>
      </c>
      <c r="C863" s="6" t="s">
        <v>786</v>
      </c>
      <c r="D863" s="7" t="str">
        <f t="shared" si="1"/>
        <v>0</v>
      </c>
      <c r="E863" s="7" t="str">
        <f t="shared" si="2"/>
        <v>0</v>
      </c>
      <c r="F863" s="7" t="str">
        <f t="shared" si="3"/>
        <v>0</v>
      </c>
      <c r="G863" s="19" t="str">
        <f t="shared" si="4"/>
        <v>0</v>
      </c>
      <c r="H863" s="6">
        <v>4927462.45</v>
      </c>
      <c r="I863" s="20"/>
    </row>
    <row r="864">
      <c r="A864" s="1" t="s">
        <v>31</v>
      </c>
      <c r="B864" s="6" t="s">
        <v>795</v>
      </c>
      <c r="C864" s="6" t="s">
        <v>786</v>
      </c>
      <c r="D864" s="7" t="str">
        <f t="shared" si="1"/>
        <v>0</v>
      </c>
      <c r="E864" s="7" t="str">
        <f t="shared" si="2"/>
        <v>0</v>
      </c>
      <c r="F864" s="7" t="str">
        <f t="shared" si="3"/>
        <v>0</v>
      </c>
      <c r="G864" s="19" t="str">
        <f t="shared" si="4"/>
        <v>0</v>
      </c>
      <c r="H864" s="6">
        <v>-2854074.8</v>
      </c>
      <c r="I864" s="20"/>
    </row>
    <row r="865">
      <c r="A865" s="1" t="s">
        <v>31</v>
      </c>
      <c r="B865" s="6" t="s">
        <v>795</v>
      </c>
      <c r="C865" s="6" t="s">
        <v>786</v>
      </c>
      <c r="D865" s="7" t="str">
        <f t="shared" si="1"/>
        <v>0</v>
      </c>
      <c r="E865" s="7" t="str">
        <f t="shared" si="2"/>
        <v>0</v>
      </c>
      <c r="F865" s="7" t="str">
        <f t="shared" si="3"/>
        <v>0</v>
      </c>
      <c r="G865" s="19" t="str">
        <f t="shared" si="4"/>
        <v>0</v>
      </c>
      <c r="H865" s="6">
        <v>-4252526.8</v>
      </c>
      <c r="I865" s="20"/>
    </row>
    <row r="866">
      <c r="A866" s="1" t="s">
        <v>31</v>
      </c>
      <c r="B866" s="6" t="s">
        <v>795</v>
      </c>
      <c r="C866" s="6" t="s">
        <v>786</v>
      </c>
      <c r="D866" s="7" t="str">
        <f t="shared" si="1"/>
        <v>0</v>
      </c>
      <c r="E866" s="7" t="str">
        <f t="shared" si="2"/>
        <v>0</v>
      </c>
      <c r="F866" s="7" t="str">
        <f t="shared" si="3"/>
        <v>0</v>
      </c>
      <c r="G866" s="19" t="str">
        <f t="shared" si="4"/>
        <v>0</v>
      </c>
      <c r="H866" s="6">
        <v>-2767048.46</v>
      </c>
      <c r="I866" s="20"/>
    </row>
    <row r="867">
      <c r="A867" s="1" t="s">
        <v>31</v>
      </c>
      <c r="B867" s="6" t="s">
        <v>795</v>
      </c>
      <c r="C867" s="6" t="s">
        <v>786</v>
      </c>
      <c r="D867" s="7" t="str">
        <f t="shared" si="1"/>
        <v>0</v>
      </c>
      <c r="E867" s="7" t="str">
        <f t="shared" si="2"/>
        <v>0</v>
      </c>
      <c r="F867" s="7" t="str">
        <f t="shared" si="3"/>
        <v>0</v>
      </c>
      <c r="G867" s="19" t="str">
        <f t="shared" si="4"/>
        <v>0</v>
      </c>
      <c r="H867" s="6">
        <v>-2677258.32</v>
      </c>
      <c r="I867" s="20"/>
    </row>
    <row r="868">
      <c r="A868" s="1" t="s">
        <v>31</v>
      </c>
      <c r="B868" s="6" t="s">
        <v>795</v>
      </c>
      <c r="C868" s="6" t="s">
        <v>786</v>
      </c>
      <c r="D868" s="7" t="str">
        <f t="shared" si="1"/>
        <v>0</v>
      </c>
      <c r="E868" s="7" t="str">
        <f t="shared" si="2"/>
        <v>0</v>
      </c>
      <c r="F868" s="7" t="str">
        <f t="shared" si="3"/>
        <v>0</v>
      </c>
      <c r="G868" s="19" t="str">
        <f t="shared" si="4"/>
        <v>0</v>
      </c>
      <c r="H868" s="6">
        <v>-1367807.53</v>
      </c>
      <c r="I868" s="20"/>
    </row>
    <row r="869">
      <c r="A869" s="1" t="s">
        <v>31</v>
      </c>
      <c r="B869" s="6" t="s">
        <v>795</v>
      </c>
      <c r="C869" s="6" t="s">
        <v>786</v>
      </c>
      <c r="D869" s="7" t="str">
        <f t="shared" si="1"/>
        <v>0</v>
      </c>
      <c r="E869" s="7" t="str">
        <f t="shared" si="2"/>
        <v>0</v>
      </c>
      <c r="F869" s="7" t="str">
        <f t="shared" si="3"/>
        <v>0</v>
      </c>
      <c r="G869" s="19" t="str">
        <f t="shared" si="4"/>
        <v>0</v>
      </c>
      <c r="H869" s="6">
        <v>63701.23</v>
      </c>
      <c r="I869" s="20"/>
    </row>
    <row r="870">
      <c r="A870" s="1" t="s">
        <v>31</v>
      </c>
      <c r="B870" s="6" t="s">
        <v>795</v>
      </c>
      <c r="C870" s="6" t="s">
        <v>786</v>
      </c>
      <c r="D870" s="7" t="str">
        <f t="shared" si="1"/>
        <v>0</v>
      </c>
      <c r="E870" s="7" t="str">
        <f t="shared" si="2"/>
        <v>0</v>
      </c>
      <c r="F870" s="7" t="str">
        <f t="shared" si="3"/>
        <v>0</v>
      </c>
      <c r="G870" s="19" t="str">
        <f t="shared" si="4"/>
        <v>0</v>
      </c>
      <c r="H870" s="6">
        <v>321401.68</v>
      </c>
      <c r="I870" s="20"/>
    </row>
    <row r="871">
      <c r="A871" s="1" t="s">
        <v>31</v>
      </c>
      <c r="B871" s="6" t="s">
        <v>795</v>
      </c>
      <c r="C871" s="6" t="s">
        <v>786</v>
      </c>
      <c r="D871" s="7" t="str">
        <f t="shared" si="1"/>
        <v>0</v>
      </c>
      <c r="E871" s="7" t="str">
        <f t="shared" si="2"/>
        <v>0</v>
      </c>
      <c r="F871" s="7" t="str">
        <f t="shared" si="3"/>
        <v>0</v>
      </c>
      <c r="G871" s="19" t="str">
        <f t="shared" si="4"/>
        <v>0</v>
      </c>
      <c r="H871" s="6">
        <v>128126.35</v>
      </c>
      <c r="I871" s="20"/>
    </row>
    <row r="872">
      <c r="A872" s="1" t="s">
        <v>31</v>
      </c>
      <c r="B872" s="6" t="s">
        <v>795</v>
      </c>
      <c r="C872" s="6" t="s">
        <v>786</v>
      </c>
      <c r="D872" s="7" t="str">
        <f t="shared" si="1"/>
        <v>0</v>
      </c>
      <c r="E872" s="7" t="str">
        <f t="shared" si="2"/>
        <v>0</v>
      </c>
      <c r="F872" s="7" t="str">
        <f t="shared" si="3"/>
        <v>0</v>
      </c>
      <c r="G872" s="19" t="str">
        <f t="shared" si="4"/>
        <v>0</v>
      </c>
      <c r="H872" s="6">
        <v>199790.24</v>
      </c>
      <c r="I872" s="20"/>
    </row>
    <row r="873">
      <c r="A873" s="1" t="s">
        <v>31</v>
      </c>
      <c r="B873" s="6" t="s">
        <v>795</v>
      </c>
      <c r="C873" s="6" t="s">
        <v>786</v>
      </c>
      <c r="D873" s="7" t="str">
        <f t="shared" si="1"/>
        <v>0</v>
      </c>
      <c r="E873" s="7" t="str">
        <f t="shared" si="2"/>
        <v>0</v>
      </c>
      <c r="F873" s="7" t="str">
        <f t="shared" si="3"/>
        <v>0</v>
      </c>
      <c r="G873" s="19" t="str">
        <f t="shared" si="4"/>
        <v>0</v>
      </c>
      <c r="H873" s="6">
        <v>242499.02</v>
      </c>
      <c r="I873" s="20"/>
    </row>
    <row r="874">
      <c r="A874" s="1" t="s">
        <v>31</v>
      </c>
      <c r="B874" s="6" t="s">
        <v>795</v>
      </c>
      <c r="C874" s="6" t="s">
        <v>786</v>
      </c>
      <c r="D874" s="7" t="str">
        <f t="shared" si="1"/>
        <v>0</v>
      </c>
      <c r="E874" s="7" t="str">
        <f t="shared" si="2"/>
        <v>0</v>
      </c>
      <c r="F874" s="7" t="str">
        <f t="shared" si="3"/>
        <v>0</v>
      </c>
      <c r="G874" s="19" t="str">
        <f t="shared" si="4"/>
        <v>0</v>
      </c>
      <c r="H874" s="6">
        <v>62864.2</v>
      </c>
      <c r="I874" s="20"/>
    </row>
    <row r="875">
      <c r="A875" s="1" t="s">
        <v>31</v>
      </c>
      <c r="B875" s="6" t="s">
        <v>795</v>
      </c>
      <c r="C875" s="6" t="s">
        <v>786</v>
      </c>
      <c r="D875" s="7" t="str">
        <f t="shared" si="1"/>
        <v>0</v>
      </c>
      <c r="E875" s="7" t="str">
        <f t="shared" si="2"/>
        <v>0</v>
      </c>
      <c r="F875" s="7" t="str">
        <f t="shared" si="3"/>
        <v>0</v>
      </c>
      <c r="G875" s="19" t="str">
        <f t="shared" si="4"/>
        <v>0</v>
      </c>
      <c r="H875" s="6">
        <v>133193.49</v>
      </c>
      <c r="I875" s="20"/>
    </row>
    <row r="876">
      <c r="A876" s="1" t="s">
        <v>31</v>
      </c>
      <c r="B876" s="6" t="s">
        <v>795</v>
      </c>
      <c r="C876" s="6" t="s">
        <v>786</v>
      </c>
      <c r="D876" s="7" t="str">
        <f t="shared" si="1"/>
        <v>0</v>
      </c>
      <c r="E876" s="7" t="str">
        <f t="shared" si="2"/>
        <v>0</v>
      </c>
      <c r="F876" s="7" t="str">
        <f t="shared" si="3"/>
        <v>0</v>
      </c>
      <c r="G876" s="19" t="str">
        <f t="shared" si="4"/>
        <v>0</v>
      </c>
      <c r="H876" s="6">
        <v>-65148.99</v>
      </c>
      <c r="I876" s="20"/>
    </row>
    <row r="877">
      <c r="A877" s="1" t="s">
        <v>31</v>
      </c>
      <c r="B877" s="6" t="s">
        <v>795</v>
      </c>
      <c r="C877" s="6" t="s">
        <v>786</v>
      </c>
      <c r="D877" s="7" t="str">
        <f t="shared" si="1"/>
        <v>0</v>
      </c>
      <c r="E877" s="7" t="str">
        <f t="shared" si="2"/>
        <v>0</v>
      </c>
      <c r="F877" s="7" t="str">
        <f t="shared" si="3"/>
        <v>0</v>
      </c>
      <c r="G877" s="19" t="str">
        <f t="shared" si="4"/>
        <v>0</v>
      </c>
      <c r="H877" s="6">
        <v>-65148.99</v>
      </c>
      <c r="I877" s="20"/>
    </row>
    <row r="878">
      <c r="A878" s="1" t="s">
        <v>31</v>
      </c>
      <c r="B878" s="6" t="s">
        <v>795</v>
      </c>
      <c r="C878" s="6" t="s">
        <v>786</v>
      </c>
      <c r="D878" s="7" t="str">
        <f t="shared" si="1"/>
        <v>0</v>
      </c>
      <c r="E878" s="7" t="str">
        <f t="shared" si="2"/>
        <v>0</v>
      </c>
      <c r="F878" s="7" t="str">
        <f t="shared" si="3"/>
        <v>0</v>
      </c>
      <c r="G878" s="19" t="str">
        <f t="shared" si="4"/>
        <v>0</v>
      </c>
      <c r="H878" s="6">
        <v>-131021.86</v>
      </c>
      <c r="I878" s="20"/>
    </row>
    <row r="879">
      <c r="A879" s="1" t="s">
        <v>31</v>
      </c>
      <c r="B879" s="6" t="s">
        <v>795</v>
      </c>
      <c r="C879" s="6" t="s">
        <v>786</v>
      </c>
      <c r="D879" s="7" t="str">
        <f t="shared" si="1"/>
        <v>0</v>
      </c>
      <c r="E879" s="7" t="str">
        <f t="shared" si="2"/>
        <v>0</v>
      </c>
      <c r="F879" s="7" t="str">
        <f t="shared" si="3"/>
        <v>0</v>
      </c>
      <c r="G879" s="19" t="str">
        <f t="shared" si="4"/>
        <v>0</v>
      </c>
      <c r="H879" s="6">
        <v>-62977.36</v>
      </c>
      <c r="I879" s="20"/>
    </row>
    <row r="880">
      <c r="A880" s="1" t="s">
        <v>31</v>
      </c>
      <c r="B880" s="6" t="s">
        <v>795</v>
      </c>
      <c r="C880" s="6" t="s">
        <v>786</v>
      </c>
      <c r="D880" s="7" t="str">
        <f t="shared" si="1"/>
        <v>0</v>
      </c>
      <c r="E880" s="7" t="str">
        <f t="shared" si="2"/>
        <v>0</v>
      </c>
      <c r="F880" s="7" t="str">
        <f t="shared" si="3"/>
        <v>0</v>
      </c>
      <c r="G880" s="19" t="str">
        <f t="shared" si="4"/>
        <v>0</v>
      </c>
      <c r="H880" s="6">
        <v>-128850.22</v>
      </c>
      <c r="I880" s="20"/>
    </row>
    <row r="881">
      <c r="A881" s="1" t="s">
        <v>31</v>
      </c>
      <c r="B881" s="6" t="s">
        <v>795</v>
      </c>
      <c r="C881" s="6" t="s">
        <v>786</v>
      </c>
      <c r="D881" s="7" t="str">
        <f t="shared" si="1"/>
        <v>0</v>
      </c>
      <c r="E881" s="7" t="str">
        <f t="shared" si="2"/>
        <v>0</v>
      </c>
      <c r="F881" s="7" t="str">
        <f t="shared" si="3"/>
        <v>0</v>
      </c>
      <c r="G881" s="19" t="str">
        <f t="shared" si="4"/>
        <v>0</v>
      </c>
      <c r="H881" s="6">
        <v>-63701.23</v>
      </c>
      <c r="I881" s="20"/>
    </row>
    <row r="882">
      <c r="A882" s="1" t="s">
        <v>31</v>
      </c>
      <c r="B882" s="6" t="s">
        <v>795</v>
      </c>
      <c r="C882" s="6" t="s">
        <v>786</v>
      </c>
      <c r="D882" s="7" t="str">
        <f t="shared" si="1"/>
        <v>0</v>
      </c>
      <c r="E882" s="7" t="str">
        <f t="shared" si="2"/>
        <v>0</v>
      </c>
      <c r="F882" s="7" t="str">
        <f t="shared" si="3"/>
        <v>0</v>
      </c>
      <c r="G882" s="19" t="str">
        <f t="shared" si="4"/>
        <v>0</v>
      </c>
      <c r="H882" s="6">
        <v>-128126.35</v>
      </c>
      <c r="I882" s="20"/>
    </row>
    <row r="883">
      <c r="A883" s="1" t="s">
        <v>31</v>
      </c>
      <c r="B883" s="6" t="s">
        <v>795</v>
      </c>
      <c r="C883" s="6" t="s">
        <v>786</v>
      </c>
      <c r="D883" s="7" t="str">
        <f t="shared" si="1"/>
        <v>0</v>
      </c>
      <c r="E883" s="7" t="str">
        <f t="shared" si="2"/>
        <v>0</v>
      </c>
      <c r="F883" s="7" t="str">
        <f t="shared" si="3"/>
        <v>0</v>
      </c>
      <c r="G883" s="19" t="str">
        <f t="shared" si="4"/>
        <v>0</v>
      </c>
      <c r="H883" s="6">
        <v>-128126.35</v>
      </c>
      <c r="I883" s="20"/>
    </row>
    <row r="884">
      <c r="A884" s="1" t="s">
        <v>31</v>
      </c>
      <c r="B884" s="6" t="s">
        <v>795</v>
      </c>
      <c r="C884" s="6" t="s">
        <v>786</v>
      </c>
      <c r="D884" s="7" t="str">
        <f t="shared" si="1"/>
        <v>0</v>
      </c>
      <c r="E884" s="7" t="str">
        <f t="shared" si="2"/>
        <v>0</v>
      </c>
      <c r="F884" s="7" t="str">
        <f t="shared" si="3"/>
        <v>0</v>
      </c>
      <c r="G884" s="19" t="str">
        <f t="shared" si="4"/>
        <v>0</v>
      </c>
      <c r="H884" s="6">
        <v>-64425.11</v>
      </c>
      <c r="I884" s="20"/>
    </row>
    <row r="885">
      <c r="A885" s="1" t="s">
        <v>31</v>
      </c>
      <c r="B885" s="6" t="s">
        <v>795</v>
      </c>
      <c r="C885" s="6" t="s">
        <v>786</v>
      </c>
      <c r="D885" s="7" t="str">
        <f t="shared" si="1"/>
        <v>0</v>
      </c>
      <c r="E885" s="7" t="str">
        <f t="shared" si="2"/>
        <v>0</v>
      </c>
      <c r="F885" s="7" t="str">
        <f t="shared" si="3"/>
        <v>0</v>
      </c>
      <c r="G885" s="19" t="str">
        <f t="shared" si="4"/>
        <v>0</v>
      </c>
      <c r="H885" s="6">
        <v>-191827.58</v>
      </c>
      <c r="I885" s="20"/>
    </row>
    <row r="886">
      <c r="A886" s="1" t="s">
        <v>31</v>
      </c>
      <c r="B886" s="6" t="s">
        <v>795</v>
      </c>
      <c r="C886" s="6" t="s">
        <v>786</v>
      </c>
      <c r="D886" s="7" t="str">
        <f t="shared" si="1"/>
        <v>0</v>
      </c>
      <c r="E886" s="7" t="str">
        <f t="shared" si="2"/>
        <v>0</v>
      </c>
      <c r="F886" s="7" t="str">
        <f t="shared" si="3"/>
        <v>0</v>
      </c>
      <c r="G886" s="19" t="str">
        <f t="shared" si="4"/>
        <v>0</v>
      </c>
      <c r="H886" s="6">
        <v>-7573931.98</v>
      </c>
      <c r="I886" s="20"/>
    </row>
    <row r="887">
      <c r="A887" s="1" t="s">
        <v>31</v>
      </c>
      <c r="B887" s="6" t="s">
        <v>795</v>
      </c>
      <c r="C887" s="6" t="s">
        <v>786</v>
      </c>
      <c r="D887" s="7" t="str">
        <f t="shared" si="1"/>
        <v>0</v>
      </c>
      <c r="E887" s="7" t="str">
        <f t="shared" si="2"/>
        <v>0</v>
      </c>
      <c r="F887" s="7" t="str">
        <f t="shared" si="3"/>
        <v>0</v>
      </c>
      <c r="G887" s="19" t="str">
        <f t="shared" si="4"/>
        <v>0</v>
      </c>
      <c r="H887" s="6">
        <v>-192551.46</v>
      </c>
      <c r="I887" s="20"/>
    </row>
    <row r="888">
      <c r="A888" s="1" t="s">
        <v>31</v>
      </c>
      <c r="B888" s="6" t="s">
        <v>795</v>
      </c>
      <c r="C888" s="6" t="s">
        <v>786</v>
      </c>
      <c r="D888" s="7" t="str">
        <f t="shared" si="1"/>
        <v>0</v>
      </c>
      <c r="E888" s="7" t="str">
        <f t="shared" si="2"/>
        <v>0</v>
      </c>
      <c r="F888" s="7" t="str">
        <f t="shared" si="3"/>
        <v>0</v>
      </c>
      <c r="G888" s="19" t="str">
        <f t="shared" si="4"/>
        <v>0</v>
      </c>
      <c r="H888" s="6">
        <v>-63701.23</v>
      </c>
      <c r="I888" s="20"/>
    </row>
    <row r="889">
      <c r="A889" s="1" t="s">
        <v>31</v>
      </c>
      <c r="B889" s="6" t="s">
        <v>795</v>
      </c>
      <c r="C889" s="6" t="s">
        <v>786</v>
      </c>
      <c r="D889" s="7" t="str">
        <f t="shared" si="1"/>
        <v>0</v>
      </c>
      <c r="E889" s="7" t="str">
        <f t="shared" si="2"/>
        <v>0</v>
      </c>
      <c r="F889" s="7" t="str">
        <f t="shared" si="3"/>
        <v>0</v>
      </c>
      <c r="G889" s="19" t="str">
        <f t="shared" si="4"/>
        <v>0</v>
      </c>
      <c r="H889" s="6">
        <v>-9540308.53</v>
      </c>
      <c r="I889" s="20"/>
    </row>
    <row r="890">
      <c r="A890" s="1" t="s">
        <v>31</v>
      </c>
      <c r="B890" s="6" t="s">
        <v>796</v>
      </c>
      <c r="C890" s="6" t="s">
        <v>786</v>
      </c>
      <c r="D890" s="7" t="str">
        <f t="shared" si="1"/>
        <v>0</v>
      </c>
      <c r="E890" s="7" t="str">
        <f t="shared" si="2"/>
        <v>0</v>
      </c>
      <c r="F890" s="7" t="str">
        <f t="shared" si="3"/>
        <v>0</v>
      </c>
      <c r="G890" s="19" t="str">
        <f t="shared" si="4"/>
        <v>0</v>
      </c>
      <c r="H890" s="6">
        <v>-2106465.88</v>
      </c>
      <c r="I890" s="20"/>
    </row>
    <row r="891">
      <c r="A891" s="1" t="s">
        <v>31</v>
      </c>
      <c r="B891" s="6" t="s">
        <v>797</v>
      </c>
      <c r="C891" s="6" t="s">
        <v>786</v>
      </c>
      <c r="D891" s="7" t="str">
        <f t="shared" si="1"/>
        <v>0</v>
      </c>
      <c r="E891" s="7" t="str">
        <f t="shared" si="2"/>
        <v>0</v>
      </c>
      <c r="F891" s="7" t="str">
        <f t="shared" si="3"/>
        <v>0</v>
      </c>
      <c r="G891" s="19" t="str">
        <f t="shared" si="4"/>
        <v>0</v>
      </c>
      <c r="H891" s="6">
        <v>6512.4</v>
      </c>
      <c r="I891" s="20"/>
    </row>
    <row r="892">
      <c r="A892" s="1" t="s">
        <v>31</v>
      </c>
      <c r="B892" s="6" t="s">
        <v>797</v>
      </c>
      <c r="C892" s="6" t="s">
        <v>786</v>
      </c>
      <c r="D892" s="7" t="str">
        <f t="shared" si="1"/>
        <v>0</v>
      </c>
      <c r="E892" s="7" t="str">
        <f t="shared" si="2"/>
        <v>0</v>
      </c>
      <c r="F892" s="7" t="str">
        <f t="shared" si="3"/>
        <v>0</v>
      </c>
      <c r="G892" s="19" t="str">
        <f t="shared" si="4"/>
        <v>0</v>
      </c>
      <c r="H892" s="6">
        <v>-32803.21</v>
      </c>
      <c r="I892" s="20"/>
    </row>
    <row r="893">
      <c r="A893" s="1" t="s">
        <v>31</v>
      </c>
      <c r="B893" s="6" t="s">
        <v>798</v>
      </c>
      <c r="C893" s="6" t="s">
        <v>786</v>
      </c>
      <c r="D893" s="7" t="str">
        <f t="shared" si="1"/>
        <v>0</v>
      </c>
      <c r="E893" s="7" t="str">
        <f t="shared" si="2"/>
        <v>0</v>
      </c>
      <c r="F893" s="7" t="str">
        <f t="shared" si="3"/>
        <v>0</v>
      </c>
      <c r="G893" s="19" t="str">
        <f t="shared" si="4"/>
        <v>0</v>
      </c>
      <c r="H893" s="6">
        <v>49573.79</v>
      </c>
      <c r="I893" s="20"/>
    </row>
    <row r="894">
      <c r="A894" s="1" t="s">
        <v>31</v>
      </c>
      <c r="B894" s="6" t="s">
        <v>798</v>
      </c>
      <c r="C894" s="6" t="s">
        <v>786</v>
      </c>
      <c r="D894" s="7" t="str">
        <f t="shared" si="1"/>
        <v>0</v>
      </c>
      <c r="E894" s="7" t="str">
        <f t="shared" si="2"/>
        <v>0</v>
      </c>
      <c r="F894" s="7" t="str">
        <f t="shared" si="3"/>
        <v>0</v>
      </c>
      <c r="G894" s="19" t="str">
        <f t="shared" si="4"/>
        <v>0</v>
      </c>
      <c r="H894" s="6">
        <v>307260.95</v>
      </c>
      <c r="I894" s="20"/>
    </row>
    <row r="895">
      <c r="A895" s="1" t="s">
        <v>31</v>
      </c>
      <c r="B895" s="6" t="s">
        <v>798</v>
      </c>
      <c r="C895" s="6" t="s">
        <v>786</v>
      </c>
      <c r="D895" s="7" t="str">
        <f t="shared" si="1"/>
        <v>0</v>
      </c>
      <c r="E895" s="7" t="str">
        <f t="shared" si="2"/>
        <v>0</v>
      </c>
      <c r="F895" s="7" t="str">
        <f t="shared" si="3"/>
        <v>0</v>
      </c>
      <c r="G895" s="19" t="str">
        <f t="shared" si="4"/>
        <v>0</v>
      </c>
      <c r="H895" s="6">
        <v>29722.82</v>
      </c>
      <c r="I895" s="20"/>
    </row>
    <row r="896">
      <c r="A896" s="1" t="s">
        <v>31</v>
      </c>
      <c r="B896" s="6" t="s">
        <v>798</v>
      </c>
      <c r="C896" s="6" t="s">
        <v>786</v>
      </c>
      <c r="D896" s="7" t="str">
        <f t="shared" si="1"/>
        <v>0</v>
      </c>
      <c r="E896" s="7" t="str">
        <f t="shared" si="2"/>
        <v>0</v>
      </c>
      <c r="F896" s="7" t="str">
        <f t="shared" si="3"/>
        <v>0</v>
      </c>
      <c r="G896" s="19" t="str">
        <f t="shared" si="4"/>
        <v>0</v>
      </c>
      <c r="H896" s="6">
        <v>-49788.4</v>
      </c>
      <c r="I896" s="20"/>
    </row>
    <row r="897">
      <c r="A897" s="1" t="s">
        <v>31</v>
      </c>
      <c r="B897" s="6" t="s">
        <v>799</v>
      </c>
      <c r="C897" s="6" t="s">
        <v>786</v>
      </c>
      <c r="D897" s="7" t="str">
        <f t="shared" si="1"/>
        <v>0</v>
      </c>
      <c r="E897" s="7" t="str">
        <f t="shared" si="2"/>
        <v>0</v>
      </c>
      <c r="F897" s="7" t="str">
        <f t="shared" si="3"/>
        <v>0</v>
      </c>
      <c r="G897" s="19" t="str">
        <f t="shared" si="4"/>
        <v>0</v>
      </c>
      <c r="H897" s="6">
        <v>3464104.3</v>
      </c>
      <c r="I897" s="20"/>
    </row>
    <row r="898">
      <c r="A898" s="1" t="s">
        <v>31</v>
      </c>
      <c r="B898" s="6" t="s">
        <v>799</v>
      </c>
      <c r="C898" s="6" t="s">
        <v>786</v>
      </c>
      <c r="D898" s="7" t="str">
        <f t="shared" si="1"/>
        <v>0</v>
      </c>
      <c r="E898" s="7" t="str">
        <f t="shared" si="2"/>
        <v>0</v>
      </c>
      <c r="F898" s="7" t="str">
        <f t="shared" si="3"/>
        <v>0</v>
      </c>
      <c r="G898" s="19" t="str">
        <f t="shared" si="4"/>
        <v>0</v>
      </c>
      <c r="H898" s="6">
        <v>2.232806832E7</v>
      </c>
      <c r="I898" s="20"/>
    </row>
    <row r="899">
      <c r="A899" s="1" t="s">
        <v>31</v>
      </c>
      <c r="B899" s="6" t="s">
        <v>799</v>
      </c>
      <c r="C899" s="6" t="s">
        <v>786</v>
      </c>
      <c r="D899" s="7" t="str">
        <f t="shared" si="1"/>
        <v>0</v>
      </c>
      <c r="E899" s="7" t="str">
        <f t="shared" si="2"/>
        <v>0</v>
      </c>
      <c r="F899" s="7" t="str">
        <f t="shared" si="3"/>
        <v>0</v>
      </c>
      <c r="G899" s="19" t="str">
        <f t="shared" si="4"/>
        <v>0</v>
      </c>
      <c r="H899" s="6">
        <v>2752086.16</v>
      </c>
      <c r="I899" s="20"/>
    </row>
    <row r="900">
      <c r="A900" s="1" t="s">
        <v>31</v>
      </c>
      <c r="B900" s="6" t="s">
        <v>799</v>
      </c>
      <c r="C900" s="6" t="s">
        <v>786</v>
      </c>
      <c r="D900" s="7" t="str">
        <f t="shared" si="1"/>
        <v>0</v>
      </c>
      <c r="E900" s="7" t="str">
        <f t="shared" si="2"/>
        <v>0</v>
      </c>
      <c r="F900" s="7" t="str">
        <f t="shared" si="3"/>
        <v>0</v>
      </c>
      <c r="G900" s="19" t="str">
        <f t="shared" si="4"/>
        <v>0</v>
      </c>
      <c r="H900" s="6">
        <v>-2039796.86</v>
      </c>
      <c r="I900" s="20"/>
    </row>
    <row r="901">
      <c r="A901" s="1" t="s">
        <v>31</v>
      </c>
      <c r="B901" s="6" t="s">
        <v>799</v>
      </c>
      <c r="C901" s="6" t="s">
        <v>786</v>
      </c>
      <c r="D901" s="7" t="str">
        <f t="shared" si="1"/>
        <v>0</v>
      </c>
      <c r="E901" s="7" t="str">
        <f t="shared" si="2"/>
        <v>0</v>
      </c>
      <c r="F901" s="7" t="str">
        <f t="shared" si="3"/>
        <v>0</v>
      </c>
      <c r="G901" s="19" t="str">
        <f t="shared" si="4"/>
        <v>0</v>
      </c>
      <c r="H901" s="6">
        <v>3070035.57</v>
      </c>
      <c r="I901" s="20"/>
    </row>
    <row r="902">
      <c r="A902" s="1" t="s">
        <v>31</v>
      </c>
      <c r="B902" s="6" t="s">
        <v>799</v>
      </c>
      <c r="C902" s="6" t="s">
        <v>786</v>
      </c>
      <c r="D902" s="7" t="str">
        <f t="shared" si="1"/>
        <v>0</v>
      </c>
      <c r="E902" s="7" t="str">
        <f t="shared" si="2"/>
        <v>0</v>
      </c>
      <c r="F902" s="7" t="str">
        <f t="shared" si="3"/>
        <v>0</v>
      </c>
      <c r="G902" s="19" t="str">
        <f t="shared" si="4"/>
        <v>0</v>
      </c>
      <c r="H902" s="6">
        <v>3070041.19</v>
      </c>
      <c r="I902" s="20"/>
    </row>
    <row r="903">
      <c r="A903" s="1" t="s">
        <v>31</v>
      </c>
      <c r="B903" s="6" t="s">
        <v>799</v>
      </c>
      <c r="C903" s="6" t="s">
        <v>786</v>
      </c>
      <c r="D903" s="7" t="str">
        <f t="shared" si="1"/>
        <v>0</v>
      </c>
      <c r="E903" s="7" t="str">
        <f t="shared" si="2"/>
        <v>0</v>
      </c>
      <c r="F903" s="7" t="str">
        <f t="shared" si="3"/>
        <v>0</v>
      </c>
      <c r="G903" s="19" t="str">
        <f t="shared" si="4"/>
        <v>0</v>
      </c>
      <c r="H903" s="6">
        <v>3069580.31</v>
      </c>
      <c r="I903" s="20"/>
    </row>
    <row r="904">
      <c r="A904" s="1" t="s">
        <v>31</v>
      </c>
      <c r="B904" s="6" t="s">
        <v>799</v>
      </c>
      <c r="C904" s="6" t="s">
        <v>786</v>
      </c>
      <c r="D904" s="7" t="str">
        <f t="shared" si="1"/>
        <v>0</v>
      </c>
      <c r="E904" s="7" t="str">
        <f t="shared" si="2"/>
        <v>0</v>
      </c>
      <c r="F904" s="7" t="str">
        <f t="shared" si="3"/>
        <v>0</v>
      </c>
      <c r="G904" s="19" t="str">
        <f t="shared" si="4"/>
        <v>0</v>
      </c>
      <c r="H904" s="6">
        <v>132963.7</v>
      </c>
      <c r="I904" s="20"/>
    </row>
    <row r="905">
      <c r="A905" s="1" t="s">
        <v>31</v>
      </c>
      <c r="B905" s="6" t="s">
        <v>799</v>
      </c>
      <c r="C905" s="6" t="s">
        <v>786</v>
      </c>
      <c r="D905" s="7" t="str">
        <f t="shared" si="1"/>
        <v>0</v>
      </c>
      <c r="E905" s="7" t="str">
        <f t="shared" si="2"/>
        <v>0</v>
      </c>
      <c r="F905" s="7" t="str">
        <f t="shared" si="3"/>
        <v>0</v>
      </c>
      <c r="G905" s="19" t="str">
        <f t="shared" si="4"/>
        <v>0</v>
      </c>
      <c r="H905" s="6">
        <v>132963.7</v>
      </c>
      <c r="I905" s="20"/>
    </row>
    <row r="906">
      <c r="A906" s="1" t="s">
        <v>31</v>
      </c>
      <c r="B906" s="6" t="s">
        <v>799</v>
      </c>
      <c r="C906" s="6" t="s">
        <v>786</v>
      </c>
      <c r="D906" s="7" t="str">
        <f t="shared" si="1"/>
        <v>0</v>
      </c>
      <c r="E906" s="7" t="str">
        <f t="shared" si="2"/>
        <v>0</v>
      </c>
      <c r="F906" s="7" t="str">
        <f t="shared" si="3"/>
        <v>0</v>
      </c>
      <c r="G906" s="19" t="str">
        <f t="shared" si="4"/>
        <v>0</v>
      </c>
      <c r="H906" s="6">
        <v>79514.91</v>
      </c>
      <c r="I906" s="20"/>
    </row>
    <row r="907">
      <c r="A907" s="1" t="s">
        <v>31</v>
      </c>
      <c r="B907" s="6" t="s">
        <v>799</v>
      </c>
      <c r="C907" s="6" t="s">
        <v>786</v>
      </c>
      <c r="D907" s="7" t="str">
        <f t="shared" si="1"/>
        <v>0</v>
      </c>
      <c r="E907" s="7" t="str">
        <f t="shared" si="2"/>
        <v>0</v>
      </c>
      <c r="F907" s="7" t="str">
        <f t="shared" si="3"/>
        <v>0</v>
      </c>
      <c r="G907" s="19" t="str">
        <f t="shared" si="4"/>
        <v>0</v>
      </c>
      <c r="H907" s="6">
        <v>-198121.93</v>
      </c>
      <c r="I907" s="20"/>
    </row>
    <row r="908">
      <c r="A908" s="1" t="s">
        <v>31</v>
      </c>
      <c r="B908" s="6" t="s">
        <v>799</v>
      </c>
      <c r="C908" s="6" t="s">
        <v>786</v>
      </c>
      <c r="D908" s="7" t="str">
        <f t="shared" si="1"/>
        <v>0</v>
      </c>
      <c r="E908" s="7" t="str">
        <f t="shared" si="2"/>
        <v>0</v>
      </c>
      <c r="F908" s="7" t="str">
        <f t="shared" si="3"/>
        <v>0</v>
      </c>
      <c r="G908" s="19" t="str">
        <f t="shared" si="4"/>
        <v>0</v>
      </c>
      <c r="H908" s="6">
        <v>-66040.64</v>
      </c>
      <c r="I908" s="20"/>
    </row>
    <row r="909">
      <c r="A909" s="1" t="s">
        <v>31</v>
      </c>
      <c r="B909" s="6" t="s">
        <v>799</v>
      </c>
      <c r="C909" s="6" t="s">
        <v>786</v>
      </c>
      <c r="D909" s="7" t="str">
        <f t="shared" si="1"/>
        <v>0</v>
      </c>
      <c r="E909" s="7" t="str">
        <f t="shared" si="2"/>
        <v>0</v>
      </c>
      <c r="F909" s="7" t="str">
        <f t="shared" si="3"/>
        <v>0</v>
      </c>
      <c r="G909" s="19" t="str">
        <f t="shared" si="4"/>
        <v>0</v>
      </c>
      <c r="H909" s="6">
        <v>-79563.52</v>
      </c>
      <c r="I909" s="20"/>
    </row>
    <row r="910">
      <c r="A910" s="1" t="s">
        <v>31</v>
      </c>
      <c r="B910" s="6" t="s">
        <v>799</v>
      </c>
      <c r="C910" s="6" t="s">
        <v>786</v>
      </c>
      <c r="D910" s="7" t="str">
        <f t="shared" si="1"/>
        <v>0</v>
      </c>
      <c r="E910" s="7" t="str">
        <f t="shared" si="2"/>
        <v>0</v>
      </c>
      <c r="F910" s="7" t="str">
        <f t="shared" si="3"/>
        <v>0</v>
      </c>
      <c r="G910" s="19" t="str">
        <f t="shared" si="4"/>
        <v>0</v>
      </c>
      <c r="H910" s="6">
        <v>-169738.5</v>
      </c>
      <c r="I910" s="20"/>
    </row>
    <row r="911">
      <c r="A911" s="1" t="s">
        <v>31</v>
      </c>
      <c r="B911" s="6" t="s">
        <v>800</v>
      </c>
      <c r="C911" s="6" t="s">
        <v>786</v>
      </c>
      <c r="D911" s="7" t="str">
        <f t="shared" si="1"/>
        <v>0</v>
      </c>
      <c r="E911" s="7" t="str">
        <f t="shared" si="2"/>
        <v>0</v>
      </c>
      <c r="F911" s="7" t="str">
        <f t="shared" si="3"/>
        <v>0</v>
      </c>
      <c r="G911" s="19" t="str">
        <f t="shared" si="4"/>
        <v>0</v>
      </c>
      <c r="H911" s="6">
        <v>-3320985.69</v>
      </c>
      <c r="I911" s="20"/>
    </row>
    <row r="912">
      <c r="A912" s="1" t="s">
        <v>31</v>
      </c>
      <c r="B912" s="6" t="s">
        <v>800</v>
      </c>
      <c r="C912" s="6" t="s">
        <v>786</v>
      </c>
      <c r="D912" s="7" t="str">
        <f t="shared" si="1"/>
        <v>0</v>
      </c>
      <c r="E912" s="7" t="str">
        <f t="shared" si="2"/>
        <v>0</v>
      </c>
      <c r="F912" s="7" t="str">
        <f t="shared" si="3"/>
        <v>0</v>
      </c>
      <c r="G912" s="19" t="str">
        <f t="shared" si="4"/>
        <v>0</v>
      </c>
      <c r="H912" s="6">
        <v>123387.48</v>
      </c>
      <c r="I912" s="20"/>
    </row>
    <row r="913">
      <c r="A913" s="1" t="s">
        <v>31</v>
      </c>
      <c r="B913" s="6" t="s">
        <v>800</v>
      </c>
      <c r="C913" s="6" t="s">
        <v>786</v>
      </c>
      <c r="D913" s="7" t="str">
        <f t="shared" si="1"/>
        <v>0</v>
      </c>
      <c r="E913" s="7" t="str">
        <f t="shared" si="2"/>
        <v>0</v>
      </c>
      <c r="F913" s="7" t="str">
        <f t="shared" si="3"/>
        <v>0</v>
      </c>
      <c r="G913" s="19" t="str">
        <f t="shared" si="4"/>
        <v>0</v>
      </c>
      <c r="H913" s="6">
        <v>-72580.87</v>
      </c>
      <c r="I913" s="20"/>
    </row>
    <row r="914">
      <c r="A914" s="1" t="s">
        <v>31</v>
      </c>
      <c r="B914" s="6" t="s">
        <v>801</v>
      </c>
      <c r="C914" s="6" t="s">
        <v>786</v>
      </c>
      <c r="D914" s="7" t="str">
        <f t="shared" si="1"/>
        <v>0</v>
      </c>
      <c r="E914" s="7" t="str">
        <f t="shared" si="2"/>
        <v>0</v>
      </c>
      <c r="F914" s="7" t="str">
        <f t="shared" si="3"/>
        <v>0</v>
      </c>
      <c r="G914" s="19" t="str">
        <f t="shared" si="4"/>
        <v>0</v>
      </c>
      <c r="H914" s="6">
        <v>1304007.9</v>
      </c>
      <c r="I914" s="20"/>
    </row>
    <row r="915">
      <c r="A915" s="1" t="s">
        <v>31</v>
      </c>
      <c r="B915" s="6" t="s">
        <v>801</v>
      </c>
      <c r="C915" s="6" t="s">
        <v>786</v>
      </c>
      <c r="D915" s="7" t="str">
        <f t="shared" si="1"/>
        <v>0</v>
      </c>
      <c r="E915" s="7" t="str">
        <f t="shared" si="2"/>
        <v>0</v>
      </c>
      <c r="F915" s="7" t="str">
        <f t="shared" si="3"/>
        <v>0</v>
      </c>
      <c r="G915" s="19" t="str">
        <f t="shared" si="4"/>
        <v>0</v>
      </c>
      <c r="H915" s="6">
        <v>994222.09</v>
      </c>
      <c r="I915" s="20"/>
    </row>
    <row r="916">
      <c r="A916" s="1" t="s">
        <v>31</v>
      </c>
      <c r="B916" s="6" t="s">
        <v>801</v>
      </c>
      <c r="C916" s="6" t="s">
        <v>786</v>
      </c>
      <c r="D916" s="7" t="str">
        <f t="shared" si="1"/>
        <v>0</v>
      </c>
      <c r="E916" s="7" t="str">
        <f t="shared" si="2"/>
        <v>0</v>
      </c>
      <c r="F916" s="7" t="str">
        <f t="shared" si="3"/>
        <v>0</v>
      </c>
      <c r="G916" s="19" t="str">
        <f t="shared" si="4"/>
        <v>0</v>
      </c>
      <c r="H916" s="6">
        <v>1809536.84</v>
      </c>
      <c r="I916" s="20"/>
    </row>
    <row r="917">
      <c r="A917" s="1" t="s">
        <v>31</v>
      </c>
      <c r="B917" s="6" t="s">
        <v>801</v>
      </c>
      <c r="C917" s="6" t="s">
        <v>786</v>
      </c>
      <c r="D917" s="7" t="str">
        <f t="shared" si="1"/>
        <v>0</v>
      </c>
      <c r="E917" s="7" t="str">
        <f t="shared" si="2"/>
        <v>0</v>
      </c>
      <c r="F917" s="7" t="str">
        <f t="shared" si="3"/>
        <v>0</v>
      </c>
      <c r="G917" s="19" t="str">
        <f t="shared" si="4"/>
        <v>0</v>
      </c>
      <c r="H917" s="6">
        <v>-3526364.51</v>
      </c>
      <c r="I917" s="20"/>
    </row>
    <row r="918">
      <c r="A918" s="1" t="s">
        <v>31</v>
      </c>
      <c r="B918" s="6" t="s">
        <v>801</v>
      </c>
      <c r="C918" s="6" t="s">
        <v>786</v>
      </c>
      <c r="D918" s="7" t="str">
        <f t="shared" si="1"/>
        <v>0</v>
      </c>
      <c r="E918" s="7" t="str">
        <f t="shared" si="2"/>
        <v>0</v>
      </c>
      <c r="F918" s="7" t="str">
        <f t="shared" si="3"/>
        <v>0</v>
      </c>
      <c r="G918" s="19" t="str">
        <f t="shared" si="4"/>
        <v>0</v>
      </c>
      <c r="H918" s="6">
        <v>-5565484.72</v>
      </c>
      <c r="I918" s="20"/>
    </row>
    <row r="919">
      <c r="A919" s="1" t="s">
        <v>31</v>
      </c>
      <c r="B919" s="6" t="s">
        <v>801</v>
      </c>
      <c r="C919" s="6" t="s">
        <v>786</v>
      </c>
      <c r="D919" s="7" t="str">
        <f t="shared" si="1"/>
        <v>0</v>
      </c>
      <c r="E919" s="7" t="str">
        <f t="shared" si="2"/>
        <v>0</v>
      </c>
      <c r="F919" s="7" t="str">
        <f t="shared" si="3"/>
        <v>0</v>
      </c>
      <c r="G919" s="19" t="str">
        <f t="shared" si="4"/>
        <v>0</v>
      </c>
      <c r="H919" s="6">
        <v>114214.03</v>
      </c>
      <c r="I919" s="20"/>
    </row>
    <row r="920">
      <c r="A920" s="1" t="s">
        <v>31</v>
      </c>
      <c r="B920" s="6" t="s">
        <v>801</v>
      </c>
      <c r="C920" s="6" t="s">
        <v>786</v>
      </c>
      <c r="D920" s="7" t="str">
        <f t="shared" si="1"/>
        <v>0</v>
      </c>
      <c r="E920" s="7" t="str">
        <f t="shared" si="2"/>
        <v>0</v>
      </c>
      <c r="F920" s="7" t="str">
        <f t="shared" si="3"/>
        <v>0</v>
      </c>
      <c r="G920" s="19" t="str">
        <f t="shared" si="4"/>
        <v>0</v>
      </c>
      <c r="H920" s="6">
        <v>93154.85</v>
      </c>
      <c r="I920" s="20"/>
    </row>
    <row r="921">
      <c r="A921" s="1" t="s">
        <v>31</v>
      </c>
      <c r="B921" s="6" t="s">
        <v>801</v>
      </c>
      <c r="C921" s="6" t="s">
        <v>786</v>
      </c>
      <c r="D921" s="7" t="str">
        <f t="shared" si="1"/>
        <v>0</v>
      </c>
      <c r="E921" s="7" t="str">
        <f t="shared" si="2"/>
        <v>0</v>
      </c>
      <c r="F921" s="7" t="str">
        <f t="shared" si="3"/>
        <v>0</v>
      </c>
      <c r="G921" s="19" t="str">
        <f t="shared" si="4"/>
        <v>0</v>
      </c>
      <c r="H921" s="6">
        <v>-143970.6</v>
      </c>
      <c r="I921" s="20"/>
    </row>
    <row r="922">
      <c r="A922" s="1" t="s">
        <v>31</v>
      </c>
      <c r="B922" s="6" t="s">
        <v>801</v>
      </c>
      <c r="C922" s="6" t="s">
        <v>786</v>
      </c>
      <c r="D922" s="7" t="str">
        <f t="shared" si="1"/>
        <v>0</v>
      </c>
      <c r="E922" s="7" t="str">
        <f t="shared" si="2"/>
        <v>0</v>
      </c>
      <c r="F922" s="7" t="str">
        <f t="shared" si="3"/>
        <v>0</v>
      </c>
      <c r="G922" s="19" t="str">
        <f t="shared" si="4"/>
        <v>0</v>
      </c>
      <c r="H922" s="6">
        <v>-51213.09</v>
      </c>
      <c r="I922" s="20"/>
    </row>
    <row r="923">
      <c r="A923" s="1" t="s">
        <v>31</v>
      </c>
      <c r="B923" s="6" t="s">
        <v>802</v>
      </c>
      <c r="C923" s="6" t="s">
        <v>786</v>
      </c>
      <c r="D923" s="7" t="str">
        <f t="shared" si="1"/>
        <v>0</v>
      </c>
      <c r="E923" s="7" t="str">
        <f t="shared" si="2"/>
        <v>0</v>
      </c>
      <c r="F923" s="7" t="str">
        <f t="shared" si="3"/>
        <v>0</v>
      </c>
      <c r="G923" s="19" t="str">
        <f t="shared" si="4"/>
        <v>0</v>
      </c>
      <c r="H923" s="6">
        <v>76239.31</v>
      </c>
      <c r="I923" s="20"/>
    </row>
    <row r="924">
      <c r="A924" s="1" t="s">
        <v>31</v>
      </c>
      <c r="B924" s="6" t="s">
        <v>802</v>
      </c>
      <c r="C924" s="6" t="s">
        <v>786</v>
      </c>
      <c r="D924" s="7" t="str">
        <f t="shared" si="1"/>
        <v>0</v>
      </c>
      <c r="E924" s="7" t="str">
        <f t="shared" si="2"/>
        <v>0</v>
      </c>
      <c r="F924" s="7" t="str">
        <f t="shared" si="3"/>
        <v>0</v>
      </c>
      <c r="G924" s="19" t="str">
        <f t="shared" si="4"/>
        <v>0</v>
      </c>
      <c r="H924" s="6">
        <v>61838.55</v>
      </c>
      <c r="I924" s="20"/>
    </row>
    <row r="925">
      <c r="A925" s="1" t="s">
        <v>31</v>
      </c>
      <c r="B925" s="6" t="s">
        <v>802</v>
      </c>
      <c r="C925" s="6" t="s">
        <v>786</v>
      </c>
      <c r="D925" s="7" t="str">
        <f t="shared" si="1"/>
        <v>0</v>
      </c>
      <c r="E925" s="7" t="str">
        <f t="shared" si="2"/>
        <v>0</v>
      </c>
      <c r="F925" s="7" t="str">
        <f t="shared" si="3"/>
        <v>0</v>
      </c>
      <c r="G925" s="19" t="str">
        <f t="shared" si="4"/>
        <v>0</v>
      </c>
      <c r="H925" s="6">
        <v>-45743.59</v>
      </c>
      <c r="I925" s="20"/>
    </row>
    <row r="926">
      <c r="A926" s="1" t="s">
        <v>31</v>
      </c>
      <c r="B926" s="6" t="s">
        <v>803</v>
      </c>
      <c r="C926" s="6" t="s">
        <v>786</v>
      </c>
      <c r="D926" s="7" t="str">
        <f t="shared" si="1"/>
        <v>0</v>
      </c>
      <c r="E926" s="7" t="str">
        <f t="shared" si="2"/>
        <v>0</v>
      </c>
      <c r="F926" s="7" t="str">
        <f t="shared" si="3"/>
        <v>0</v>
      </c>
      <c r="G926" s="19" t="str">
        <f t="shared" si="4"/>
        <v>0</v>
      </c>
      <c r="H926" s="6">
        <v>33537.09</v>
      </c>
      <c r="I926" s="20"/>
    </row>
    <row r="927">
      <c r="A927" s="1" t="s">
        <v>31</v>
      </c>
      <c r="B927" s="6" t="s">
        <v>804</v>
      </c>
      <c r="C927" s="6" t="s">
        <v>786</v>
      </c>
      <c r="D927" s="7" t="str">
        <f t="shared" si="1"/>
        <v>0</v>
      </c>
      <c r="E927" s="7" t="str">
        <f t="shared" si="2"/>
        <v>0</v>
      </c>
      <c r="F927" s="7" t="str">
        <f t="shared" si="3"/>
        <v>0</v>
      </c>
      <c r="G927" s="19" t="str">
        <f t="shared" si="4"/>
        <v>0</v>
      </c>
      <c r="H927" s="6">
        <v>-42311.94</v>
      </c>
      <c r="I927" s="20"/>
    </row>
    <row r="928">
      <c r="A928" s="1" t="s">
        <v>31</v>
      </c>
      <c r="B928" s="6" t="s">
        <v>804</v>
      </c>
      <c r="C928" s="6" t="s">
        <v>786</v>
      </c>
      <c r="D928" s="7" t="str">
        <f t="shared" si="1"/>
        <v>0</v>
      </c>
      <c r="E928" s="7" t="str">
        <f t="shared" si="2"/>
        <v>0</v>
      </c>
      <c r="F928" s="7" t="str">
        <f t="shared" si="3"/>
        <v>0</v>
      </c>
      <c r="G928" s="19" t="str">
        <f t="shared" si="4"/>
        <v>0</v>
      </c>
      <c r="H928" s="6">
        <v>-7709356.21</v>
      </c>
      <c r="I928" s="20"/>
    </row>
    <row r="929">
      <c r="A929" s="1" t="s">
        <v>31</v>
      </c>
      <c r="B929" s="6" t="s">
        <v>804</v>
      </c>
      <c r="C929" s="6" t="s">
        <v>786</v>
      </c>
      <c r="D929" s="7" t="str">
        <f t="shared" si="1"/>
        <v>0</v>
      </c>
      <c r="E929" s="7" t="str">
        <f t="shared" si="2"/>
        <v>0</v>
      </c>
      <c r="F929" s="7" t="str">
        <f t="shared" si="3"/>
        <v>0</v>
      </c>
      <c r="G929" s="19" t="str">
        <f t="shared" si="4"/>
        <v>0</v>
      </c>
      <c r="H929" s="6">
        <v>-1894388.09</v>
      </c>
      <c r="I929" s="20"/>
    </row>
    <row r="930">
      <c r="A930" s="1" t="s">
        <v>31</v>
      </c>
      <c r="B930" s="6" t="s">
        <v>804</v>
      </c>
      <c r="C930" s="6" t="s">
        <v>786</v>
      </c>
      <c r="D930" s="7" t="str">
        <f t="shared" si="1"/>
        <v>0</v>
      </c>
      <c r="E930" s="7" t="str">
        <f t="shared" si="2"/>
        <v>0</v>
      </c>
      <c r="F930" s="7" t="str">
        <f t="shared" si="3"/>
        <v>0</v>
      </c>
      <c r="G930" s="19" t="str">
        <f t="shared" si="4"/>
        <v>0</v>
      </c>
      <c r="H930" s="6">
        <v>355735.34</v>
      </c>
      <c r="I930" s="20"/>
    </row>
    <row r="931">
      <c r="A931" s="1" t="s">
        <v>31</v>
      </c>
      <c r="B931" s="6" t="s">
        <v>804</v>
      </c>
      <c r="C931" s="6" t="s">
        <v>786</v>
      </c>
      <c r="D931" s="7" t="str">
        <f t="shared" si="1"/>
        <v>0</v>
      </c>
      <c r="E931" s="7" t="str">
        <f t="shared" si="2"/>
        <v>0</v>
      </c>
      <c r="F931" s="7" t="str">
        <f t="shared" si="3"/>
        <v>0</v>
      </c>
      <c r="G931" s="19" t="str">
        <f t="shared" si="4"/>
        <v>0</v>
      </c>
      <c r="H931" s="6">
        <v>-67015.3</v>
      </c>
      <c r="I931" s="20"/>
    </row>
    <row r="932">
      <c r="A932" s="1" t="s">
        <v>31</v>
      </c>
      <c r="B932" s="6" t="s">
        <v>805</v>
      </c>
      <c r="C932" s="6" t="s">
        <v>786</v>
      </c>
      <c r="D932" s="7" t="str">
        <f t="shared" si="1"/>
        <v>0</v>
      </c>
      <c r="E932" s="21" t="s">
        <v>806</v>
      </c>
      <c r="F932" s="21" t="s">
        <v>806</v>
      </c>
      <c r="G932" s="19" t="str">
        <f t="shared" si="4"/>
        <v>0</v>
      </c>
      <c r="H932" s="6">
        <v>1049956.55</v>
      </c>
      <c r="I932" s="20"/>
    </row>
    <row r="933">
      <c r="A933" s="1" t="s">
        <v>31</v>
      </c>
      <c r="B933" s="6" t="s">
        <v>805</v>
      </c>
      <c r="C933" s="6" t="s">
        <v>786</v>
      </c>
      <c r="D933" s="7" t="str">
        <f t="shared" si="1"/>
        <v>0</v>
      </c>
      <c r="E933" s="21" t="s">
        <v>806</v>
      </c>
      <c r="F933" s="21" t="s">
        <v>806</v>
      </c>
      <c r="G933" s="19" t="str">
        <f t="shared" si="4"/>
        <v>0</v>
      </c>
      <c r="H933" s="6">
        <v>-8430838.6</v>
      </c>
      <c r="I933" s="20"/>
    </row>
    <row r="934">
      <c r="A934" s="1" t="s">
        <v>31</v>
      </c>
      <c r="B934" s="6" t="s">
        <v>805</v>
      </c>
      <c r="C934" s="6" t="s">
        <v>786</v>
      </c>
      <c r="D934" s="7" t="str">
        <f t="shared" si="1"/>
        <v>0</v>
      </c>
      <c r="E934" s="21" t="s">
        <v>806</v>
      </c>
      <c r="F934" s="21" t="s">
        <v>806</v>
      </c>
      <c r="G934" s="19" t="str">
        <f t="shared" si="4"/>
        <v>0</v>
      </c>
      <c r="H934" s="6">
        <v>-331288.42</v>
      </c>
      <c r="I934" s="20"/>
    </row>
    <row r="935">
      <c r="A935" s="1" t="s">
        <v>31</v>
      </c>
      <c r="B935" s="6" t="s">
        <v>805</v>
      </c>
      <c r="C935" s="6" t="s">
        <v>786</v>
      </c>
      <c r="D935" s="7" t="str">
        <f t="shared" si="1"/>
        <v>0</v>
      </c>
      <c r="E935" s="21" t="s">
        <v>806</v>
      </c>
      <c r="F935" s="21" t="s">
        <v>806</v>
      </c>
      <c r="G935" s="19" t="str">
        <f t="shared" si="4"/>
        <v>0</v>
      </c>
      <c r="H935" s="6">
        <v>-2034415.33</v>
      </c>
      <c r="I935" s="20"/>
    </row>
    <row r="936">
      <c r="A936" s="1" t="s">
        <v>31</v>
      </c>
      <c r="B936" s="6" t="s">
        <v>805</v>
      </c>
      <c r="C936" s="6" t="s">
        <v>786</v>
      </c>
      <c r="D936" s="7" t="str">
        <f t="shared" si="1"/>
        <v>0</v>
      </c>
      <c r="E936" s="21" t="s">
        <v>806</v>
      </c>
      <c r="F936" s="21" t="s">
        <v>806</v>
      </c>
      <c r="G936" s="19" t="str">
        <f t="shared" si="4"/>
        <v>0</v>
      </c>
      <c r="H936" s="6">
        <v>-1911708.11</v>
      </c>
      <c r="I936" s="20"/>
    </row>
    <row r="937">
      <c r="A937" s="1" t="s">
        <v>31</v>
      </c>
      <c r="B937" s="6" t="s">
        <v>805</v>
      </c>
      <c r="C937" s="6" t="s">
        <v>786</v>
      </c>
      <c r="D937" s="7" t="str">
        <f t="shared" si="1"/>
        <v>0</v>
      </c>
      <c r="E937" s="21" t="s">
        <v>806</v>
      </c>
      <c r="F937" s="21" t="s">
        <v>806</v>
      </c>
      <c r="G937" s="19" t="str">
        <f t="shared" si="4"/>
        <v>0</v>
      </c>
      <c r="H937" s="6">
        <v>147355.83</v>
      </c>
      <c r="I937" s="20"/>
    </row>
    <row r="938">
      <c r="A938" s="1" t="s">
        <v>31</v>
      </c>
      <c r="B938" s="6" t="s">
        <v>807</v>
      </c>
      <c r="C938" s="6" t="s">
        <v>786</v>
      </c>
      <c r="D938" s="7" t="str">
        <f t="shared" si="1"/>
        <v>0</v>
      </c>
      <c r="E938" s="7" t="str">
        <f t="shared" ref="E938:E1207" si="5">IF(ISNUMBER(SEARCH("Coal India",B938)),"Coal India",IF(ISNUMBER(SEARCH("China Shenhua",B938)),"China Shenhua",IF(ISNUMBER(SEARCH("Adani",B938)),"Adani",IF(ISNUMBER(SEARCH("Shanxi Coking",B938)),"Shanxi Coking",IF(ISNUMBER(SEARCH("Anglo American",B938)),"Anglo American",IF(ISNUMBER(SEARCH("BHP Billiton",B938)),"BHP Billiton",IF(ISNUMBER(SEARCH("Yitai Coal",B938)),"Yitai Coal",IF(ISNUMBER(SEARCH("Datang Intl",B938)),"Datang Intl",IF(ISNUMBER(SEARCH("China Coal",B938)),"China Coal",IF(ISNUMBER(SEARCH("Peabody Energy",B938)),"Peabody Energy",IF(ISNUMBER(SEARCH("Glencore Xstrata",B938)),"Glencore Xstrata",IF(ISNUMBER(SEARCH("Datong Coal",B938)),"Datong Coal",IF(ISNUMBER(SEARCH("Yanzhou Coal",B938)),"Yanzhou Coal",IF(ISNUMBER(SEARCH("DEH",B938)),"DEH",IF(ISNUMBER(SEARCH("Exxaro",B938)),"Exxaro",IF(ISNUMBER(SEARCH("Yangquan Coal",B938)),"Yangquan Coal",IF(ISNUMBER(SEARCH("Mechel",B938)),"Mechel",IF(ISNUMBER(SEARCH("Arch Coal",B938)),"Arch Coal",IF(ISNUMBER(SEARCH("Alpha Natural Resources",B938)),"Alpha Natural Resources",IF(ISNUMBER(SEARCH("EVRAZ",B938)),"EVRAZ", IF(ISNUMBER(SEARCH("Mitsubishi",B938)),"Mitsubishi",
if(and(or(B938="Vale", ISNUMBER(SEARCH("Vale ",B938))),NOT(ISNUMBER(SEARCH("?Vale",B938)))), "Vale",IF(ISNUMBER(SEARCH("Raspadskaya",B938)),"Raspadskaya",IF(ISNUMBER(SEARCH("Rio Tinto",B938)),"Rio Tinto",IF(ISNUMBER(SEARCH("Asia Resource",B938)),"Asia Resource",IF(ISNUMBER(SEARCH("Rusal",B938)),"Rusal",IF(ISNUMBER(SEARCH("Neyveli Lignite",B938)),"Neyveli Lignite",IF(ISNUMBER(SEARCH("Pingdingshan",B938)),"Pingdingshan",IF(ISNUMBER(SEARCH("Cloud Peak",B938)),"Cloud Peak",IF(ISNUMBER(SEARCH("Sasol",B938)),"Sasol",IF(ISNUMBER(SEARCH("Tata Steel",B938)),"Tata Steel",IF(AND(ISNUMBER(SEARCH("AGL",B938)),NOT(ISNUMBER(SEARCH("?AGL",B938)))),"AGL", IF(ISNUMBER(SEARCH("Teck",B938)),"Teck",IF(ISNUMBER(SEARCH("Severstal",B938)),"Severstal",IF(ISNUMBER(SEARCH("Coalspur",B938)),"Coalspur",IF(ISNUMBER(SEARCH("Kuzbass Fuel ",B938)),"Kuzbass Fuel ",IF(ISNUMBER(SEARCH("Polyus Gold",B938)),"Polyus Gold",IF(ISNUMBER(SEARCH("Energy Ventures",B938)),"Energy Ventures",IF(ISNUMBER(SEARCH("Whitehaven Coal",B938)),"Whitehaven Coal",IF(ISNUMBER(SEARCH("Banpu",B938)),"Banpu",IF(ISNUMBER(SEARCH("Bayan",B938)),"Bayan",IF(AND(ISNUMBER(SEARCH("RWE",B938)),NOT(ISNUMBER(SEARCH("ERWE",B938)))),"RWE",IF(ISNUMBER(SEARCH("Consol Energy",B938)),"Consol Energy",IF(ISNUMBER(SEARCH("WHSP",B938)),"WHSP",IF(ISNUMBER(SEARCH("Westmoreland",B938)),"Westmoreland",IF(ISNUMBER(SEARCH("Resource Generation",B938)),"Resource Generation",IF(ISNUMBER(SEARCH("Churchill Mining",B938)),"Churchill Mining",IF(ISNUMBER(SEARCH("NTPC",B938)),"NTPC",IF(ISNUMBER(SEARCH("Adaro",B938)),"Adaro",IF(ISNUMBER(SEARCH("Nacco",B938)),"Nacco",  IF(ISNUMBER(SEARCH("Idemitsu Kosan",B938)),"Idemitsu Kosan",IF(ISNUMBER(SEARCH("ARLP",B938)),"ARLP",IF(ISNUMBER(SEARCH("Huolinhe Opencut",B938)),"Huolinhe Opencut",IF(ISNUMBER(SEARCH("Golden Energy",B938)),"Golden Energy",IF(ISNUMBER(SEARCH("Mitsui &amp; Co",B938)),"Mitsui &amp; Co",
IF(AND(ISNUMBER(SEARCH("CoAL",B938)),NOT(ISNUMBER(SEARCH("?CoAL",B938)))),"CoAL",IF(ISNUMBER(SEARCH("NLMK",B938)),"NLMK",IF(ISNUMBER(SEARCH("Tata Power",B938)),"Tata Power",IF(ISNUMBER(SEARCH("MMK OJSC",B938)),"MMK OJSC",IF(ISNUMBER(SEARCH("Wesfarmers",B938)),"Wesfarmers",IF(ISNUMBER(SEARCH("Kazakhmys",B938)),"Kazakhmys",IF(ISNUMBER(SEARCH("New World Resources",B938)),"New World Resources",IF(ISNUMBER(SEARCH("MMC",B938)),"MMC",IF(ISNUMBER(SEARCH("Itochu",B938)),"Itochu",IF(ISNUMBER(SEARCH("Cockatoo",B938)),"Cockatoo",IF(ISNUMBER(SEARCH("Shanxi Meijin Energy",B938)),"Shanxi Meijin Energy",IF(ISNUMBER(SEARCH("Jizhong Energy",B938)),"Jizhong Energy",IF(ISNUMBER(SEARCH("Bandanna",B938)),"Bandanna",IF(ISNUMBER(SEARCH("Polo Resources",B938)),"Polo Resources",IF(ISNUMBER(SEARCH("Allete",B938)),"Allete",IF(ISNUMBER(SEARCH("CLP Holdings",B938)),"CLP Holdings", IF(AND(ISNUMBER(SEARCH("Aspire",B938)),NOT(ISNUMBER(SEARCH("Aspire D",B938)))),"Aspire", IF(ISNUMBER(SEARCH("Marubeni",B938)),"Marubeni",IF(ISNUMBER(SEARCH("China Resources",B938)),"China Resources",IF(ISNUMBER(SEARCH("Walter Energy",B938)),"Walter Energy",IF(ISNUMBER(SEARCH("Coal Energy",B938)),"Coal Energy",IF(ISNUMBER(SEARCH("Indika",B938)),"Indika",IF(ISNUMBER(SEARCH("Arcelor Mittal",B938)),"Arcelor Mittal",IF(ISNUMBER(SEARCH("FirstEnergy",B938)),"FirstEnergy",IF(ISNUMBER(SEARCH("Black Hills",B938)),"Black Hills",IF(ISNUMBER(SEARCH("Wescoal",B938)),"Wescoal",IF(ISNUMBER(SEARCH("Grupo Mexico",B938)),"Grupo Mexico",IF(and(or(B938="ARM", ISNUMBER(SEARCH("ARM ",B938))),NOT(ISNUMBER(SEARCH("?ARM",B938)))), "ARM",IF(ISNUMBER(SEARCH("Shanxi Coal",B938)),"Shanxi Coal",IF(ISNUMBER(SEARCH("Capital Power",B938)),"Capital Power",IF(ISNUMBER(SEARCH("PTT",B938)),"PTT",IF(ISNUMBER(SEARCH("Shanxi Lanhua Sci-Tech",B938)),"Shanxi Lanhua Sci-Tech",IF(ISNUMBER(SEARCH("Fortune",B938)),"Fortune",IF(ISNUMBER(SEARCH("Cardero",B938)),"Cardero",IF(ISNUMBER(SEARCH("Zhengzhou  Coal",B938)),"Zhengzhou Coal",IF(ISNUMBER(SEARCH("SAIL",B938)),"SAIL",IF(ISNUMBER(SEARCH("JSPL",B938)),"JSPL",IF(ISNUMBER(SEARCH("Shougang Fushan",B938)),"Shougang Fushan",IF(ISNUMBER(SEARCH("Jingyuan",B938)),"Jingyuan",IF(ISNUMBER(SEARCH("Stanmore",B938)),"Stanmore",IF(ISNUMBER(SEARCH("Prophecy Coal",B938)),"Prophecy Coal",IF(ISNUMBER(SEARCH("Cliffs Natural Resources",B938)),"Cliffs Natural Resources",IF(ISNUMBER(SEARCH("James River",B938)),"James River",IF(ISNUMBER(SEARCH("CESC",B938)),"CESC",IF(ISNUMBER(SEARCH("Alcoa",B938)),"Alcoa","0"))))))))))))))))))))))))))))))))))))))))))))))))))))))))))))))))))))))))))))))))))))))))))))))))))))
</f>
        <v>0</v>
      </c>
      <c r="F938" s="7" t="str">
        <f t="shared" ref="F938:F1207" si="6">IF(OR(NOT(D938="0"),NOT(E938="0")),B938,D938)</f>
        <v>0</v>
      </c>
      <c r="G938" s="19" t="str">
        <f t="shared" si="4"/>
        <v>0</v>
      </c>
      <c r="H938" s="6">
        <v>-335061.58</v>
      </c>
      <c r="I938" s="20"/>
    </row>
    <row r="939">
      <c r="A939" s="1" t="s">
        <v>31</v>
      </c>
      <c r="B939" s="6" t="s">
        <v>807</v>
      </c>
      <c r="C939" s="6" t="s">
        <v>786</v>
      </c>
      <c r="D939" s="7" t="str">
        <f t="shared" si="1"/>
        <v>0</v>
      </c>
      <c r="E939" s="7" t="str">
        <f t="shared" si="5"/>
        <v>0</v>
      </c>
      <c r="F939" s="7" t="str">
        <f t="shared" si="6"/>
        <v>0</v>
      </c>
      <c r="G939" s="19" t="str">
        <f t="shared" si="4"/>
        <v>0</v>
      </c>
      <c r="H939" s="6">
        <v>-1968946.57</v>
      </c>
      <c r="I939" s="20"/>
    </row>
    <row r="940">
      <c r="A940" s="1" t="s">
        <v>31</v>
      </c>
      <c r="B940" s="6" t="s">
        <v>807</v>
      </c>
      <c r="C940" s="6" t="s">
        <v>786</v>
      </c>
      <c r="D940" s="7" t="str">
        <f t="shared" si="1"/>
        <v>0</v>
      </c>
      <c r="E940" s="7" t="str">
        <f t="shared" si="5"/>
        <v>0</v>
      </c>
      <c r="F940" s="7" t="str">
        <f t="shared" si="6"/>
        <v>0</v>
      </c>
      <c r="G940" s="19" t="str">
        <f t="shared" si="4"/>
        <v>0</v>
      </c>
      <c r="H940" s="6">
        <v>29222.27</v>
      </c>
      <c r="I940" s="20"/>
    </row>
    <row r="941">
      <c r="A941" s="1" t="s">
        <v>31</v>
      </c>
      <c r="B941" s="6" t="s">
        <v>807</v>
      </c>
      <c r="C941" s="6" t="s">
        <v>786</v>
      </c>
      <c r="D941" s="7" t="str">
        <f t="shared" si="1"/>
        <v>0</v>
      </c>
      <c r="E941" s="7" t="str">
        <f t="shared" si="5"/>
        <v>0</v>
      </c>
      <c r="F941" s="7" t="str">
        <f t="shared" si="6"/>
        <v>0</v>
      </c>
      <c r="G941" s="19" t="str">
        <f t="shared" si="4"/>
        <v>0</v>
      </c>
      <c r="H941" s="6">
        <v>46539.17</v>
      </c>
      <c r="I941" s="20"/>
    </row>
    <row r="942">
      <c r="A942" s="1" t="s">
        <v>31</v>
      </c>
      <c r="B942" s="6" t="s">
        <v>807</v>
      </c>
      <c r="C942" s="6" t="s">
        <v>786</v>
      </c>
      <c r="D942" s="7" t="str">
        <f t="shared" si="1"/>
        <v>0</v>
      </c>
      <c r="E942" s="7" t="str">
        <f t="shared" si="5"/>
        <v>0</v>
      </c>
      <c r="F942" s="7" t="str">
        <f t="shared" si="6"/>
        <v>0</v>
      </c>
      <c r="G942" s="19" t="str">
        <f t="shared" si="4"/>
        <v>0</v>
      </c>
      <c r="H942" s="6">
        <v>-96325.26</v>
      </c>
      <c r="I942" s="20"/>
    </row>
    <row r="943">
      <c r="A943" s="1" t="s">
        <v>31</v>
      </c>
      <c r="B943" s="6" t="s">
        <v>808</v>
      </c>
      <c r="C943" s="6" t="s">
        <v>786</v>
      </c>
      <c r="D943" s="7" t="str">
        <f t="shared" si="1"/>
        <v>0</v>
      </c>
      <c r="E943" s="7" t="str">
        <f t="shared" si="5"/>
        <v>0</v>
      </c>
      <c r="F943" s="7" t="str">
        <f t="shared" si="6"/>
        <v>0</v>
      </c>
      <c r="G943" s="19" t="str">
        <f t="shared" si="4"/>
        <v>0</v>
      </c>
      <c r="H943" s="6">
        <v>-1044185.55</v>
      </c>
      <c r="I943" s="20"/>
    </row>
    <row r="944">
      <c r="A944" s="1" t="s">
        <v>31</v>
      </c>
      <c r="B944" s="6" t="s">
        <v>808</v>
      </c>
      <c r="C944" s="6" t="s">
        <v>786</v>
      </c>
      <c r="D944" s="7" t="str">
        <f t="shared" si="1"/>
        <v>0</v>
      </c>
      <c r="E944" s="7" t="str">
        <f t="shared" si="5"/>
        <v>0</v>
      </c>
      <c r="F944" s="7" t="str">
        <f t="shared" si="6"/>
        <v>0</v>
      </c>
      <c r="G944" s="19" t="str">
        <f t="shared" si="4"/>
        <v>0</v>
      </c>
      <c r="H944" s="6">
        <v>-530329.55</v>
      </c>
      <c r="I944" s="20"/>
    </row>
    <row r="945">
      <c r="A945" s="1" t="s">
        <v>31</v>
      </c>
      <c r="B945" s="6" t="s">
        <v>808</v>
      </c>
      <c r="C945" s="6" t="s">
        <v>786</v>
      </c>
      <c r="D945" s="7" t="str">
        <f t="shared" si="1"/>
        <v>0</v>
      </c>
      <c r="E945" s="7" t="str">
        <f t="shared" si="5"/>
        <v>0</v>
      </c>
      <c r="F945" s="7" t="str">
        <f t="shared" si="6"/>
        <v>0</v>
      </c>
      <c r="G945" s="19" t="str">
        <f t="shared" si="4"/>
        <v>0</v>
      </c>
      <c r="H945" s="6">
        <v>-5744764.78</v>
      </c>
      <c r="I945" s="20"/>
    </row>
    <row r="946">
      <c r="A946" s="1" t="s">
        <v>31</v>
      </c>
      <c r="B946" s="6" t="s">
        <v>809</v>
      </c>
      <c r="C946" s="6" t="s">
        <v>786</v>
      </c>
      <c r="D946" s="7" t="str">
        <f t="shared" si="1"/>
        <v>0</v>
      </c>
      <c r="E946" s="7" t="str">
        <f t="shared" si="5"/>
        <v>0</v>
      </c>
      <c r="F946" s="7" t="str">
        <f t="shared" si="6"/>
        <v>0</v>
      </c>
      <c r="G946" s="19" t="str">
        <f t="shared" si="4"/>
        <v>0</v>
      </c>
      <c r="H946" s="6">
        <v>-3579522.19</v>
      </c>
      <c r="I946" s="20"/>
    </row>
    <row r="947">
      <c r="A947" s="1" t="s">
        <v>31</v>
      </c>
      <c r="B947" s="6" t="s">
        <v>809</v>
      </c>
      <c r="C947" s="6" t="s">
        <v>786</v>
      </c>
      <c r="D947" s="7" t="str">
        <f t="shared" si="1"/>
        <v>0</v>
      </c>
      <c r="E947" s="7" t="str">
        <f t="shared" si="5"/>
        <v>0</v>
      </c>
      <c r="F947" s="7" t="str">
        <f t="shared" si="6"/>
        <v>0</v>
      </c>
      <c r="G947" s="19" t="str">
        <f t="shared" si="4"/>
        <v>0</v>
      </c>
      <c r="H947" s="6">
        <v>484304.26</v>
      </c>
      <c r="I947" s="20"/>
    </row>
    <row r="948">
      <c r="A948" s="1" t="s">
        <v>31</v>
      </c>
      <c r="B948" s="6" t="s">
        <v>809</v>
      </c>
      <c r="C948" s="6" t="s">
        <v>786</v>
      </c>
      <c r="D948" s="7" t="str">
        <f t="shared" si="1"/>
        <v>0</v>
      </c>
      <c r="E948" s="7" t="str">
        <f t="shared" si="5"/>
        <v>0</v>
      </c>
      <c r="F948" s="7" t="str">
        <f t="shared" si="6"/>
        <v>0</v>
      </c>
      <c r="G948" s="19" t="str">
        <f t="shared" si="4"/>
        <v>0</v>
      </c>
      <c r="H948" s="6">
        <v>-254934.35</v>
      </c>
      <c r="I948" s="20"/>
    </row>
    <row r="949">
      <c r="A949" s="1" t="s">
        <v>31</v>
      </c>
      <c r="B949" s="6" t="s">
        <v>809</v>
      </c>
      <c r="C949" s="6" t="s">
        <v>786</v>
      </c>
      <c r="D949" s="7" t="str">
        <f t="shared" si="1"/>
        <v>0</v>
      </c>
      <c r="E949" s="7" t="str">
        <f t="shared" si="5"/>
        <v>0</v>
      </c>
      <c r="F949" s="7" t="str">
        <f t="shared" si="6"/>
        <v>0</v>
      </c>
      <c r="G949" s="19" t="str">
        <f t="shared" si="4"/>
        <v>0</v>
      </c>
      <c r="H949" s="6">
        <v>-51483.96</v>
      </c>
      <c r="I949" s="20"/>
    </row>
    <row r="950">
      <c r="A950" s="1" t="s">
        <v>31</v>
      </c>
      <c r="B950" s="6" t="s">
        <v>810</v>
      </c>
      <c r="C950" s="6" t="s">
        <v>786</v>
      </c>
      <c r="D950" s="7" t="str">
        <f t="shared" si="1"/>
        <v>0</v>
      </c>
      <c r="E950" s="7" t="str">
        <f t="shared" si="5"/>
        <v>0</v>
      </c>
      <c r="F950" s="7" t="str">
        <f t="shared" si="6"/>
        <v>0</v>
      </c>
      <c r="G950" s="19" t="str">
        <f t="shared" si="4"/>
        <v>0</v>
      </c>
      <c r="H950" s="6">
        <v>158833.87</v>
      </c>
      <c r="I950" s="20"/>
    </row>
    <row r="951">
      <c r="A951" s="1" t="s">
        <v>31</v>
      </c>
      <c r="B951" s="6" t="s">
        <v>810</v>
      </c>
      <c r="C951" s="6" t="s">
        <v>786</v>
      </c>
      <c r="D951" s="7" t="str">
        <f t="shared" si="1"/>
        <v>0</v>
      </c>
      <c r="E951" s="7" t="str">
        <f t="shared" si="5"/>
        <v>0</v>
      </c>
      <c r="F951" s="7" t="str">
        <f t="shared" si="6"/>
        <v>0</v>
      </c>
      <c r="G951" s="19" t="str">
        <f t="shared" si="4"/>
        <v>0</v>
      </c>
      <c r="H951" s="6">
        <v>47718.82</v>
      </c>
      <c r="I951" s="20"/>
    </row>
    <row r="952">
      <c r="A952" s="1" t="s">
        <v>31</v>
      </c>
      <c r="B952" s="6" t="s">
        <v>811</v>
      </c>
      <c r="C952" s="6" t="s">
        <v>786</v>
      </c>
      <c r="D952" s="7" t="str">
        <f t="shared" si="1"/>
        <v>0</v>
      </c>
      <c r="E952" s="7" t="str">
        <f t="shared" si="5"/>
        <v>0</v>
      </c>
      <c r="F952" s="7" t="str">
        <f t="shared" si="6"/>
        <v>0</v>
      </c>
      <c r="G952" s="19" t="str">
        <f t="shared" si="4"/>
        <v>0</v>
      </c>
      <c r="H952" s="6">
        <v>3070781.09</v>
      </c>
      <c r="I952" s="20"/>
    </row>
    <row r="953">
      <c r="A953" s="1" t="s">
        <v>31</v>
      </c>
      <c r="B953" s="6" t="s">
        <v>811</v>
      </c>
      <c r="C953" s="6" t="s">
        <v>786</v>
      </c>
      <c r="D953" s="7" t="str">
        <f t="shared" si="1"/>
        <v>0</v>
      </c>
      <c r="E953" s="7" t="str">
        <f t="shared" si="5"/>
        <v>0</v>
      </c>
      <c r="F953" s="7" t="str">
        <f t="shared" si="6"/>
        <v>0</v>
      </c>
      <c r="G953" s="19" t="str">
        <f t="shared" si="4"/>
        <v>0</v>
      </c>
      <c r="H953" s="6">
        <v>-3068108.93</v>
      </c>
      <c r="I953" s="20"/>
    </row>
    <row r="954">
      <c r="A954" s="1" t="s">
        <v>31</v>
      </c>
      <c r="B954" s="6" t="s">
        <v>811</v>
      </c>
      <c r="C954" s="6" t="s">
        <v>786</v>
      </c>
      <c r="D954" s="7" t="str">
        <f t="shared" si="1"/>
        <v>0</v>
      </c>
      <c r="E954" s="7" t="str">
        <f t="shared" si="5"/>
        <v>0</v>
      </c>
      <c r="F954" s="7" t="str">
        <f t="shared" si="6"/>
        <v>0</v>
      </c>
      <c r="G954" s="19" t="str">
        <f t="shared" si="4"/>
        <v>0</v>
      </c>
      <c r="H954" s="6">
        <v>-771302.96</v>
      </c>
      <c r="I954" s="20"/>
    </row>
    <row r="955">
      <c r="A955" s="1" t="s">
        <v>31</v>
      </c>
      <c r="B955" s="6" t="s">
        <v>811</v>
      </c>
      <c r="C955" s="6" t="s">
        <v>786</v>
      </c>
      <c r="D955" s="7" t="str">
        <f t="shared" si="1"/>
        <v>0</v>
      </c>
      <c r="E955" s="7" t="str">
        <f t="shared" si="5"/>
        <v>0</v>
      </c>
      <c r="F955" s="7" t="str">
        <f t="shared" si="6"/>
        <v>0</v>
      </c>
      <c r="G955" s="19" t="str">
        <f t="shared" si="4"/>
        <v>0</v>
      </c>
      <c r="H955" s="6">
        <v>96696.88</v>
      </c>
      <c r="I955" s="20"/>
    </row>
    <row r="956">
      <c r="A956" s="1" t="s">
        <v>31</v>
      </c>
      <c r="B956" s="6" t="s">
        <v>811</v>
      </c>
      <c r="C956" s="6" t="s">
        <v>786</v>
      </c>
      <c r="D956" s="7" t="str">
        <f t="shared" si="1"/>
        <v>0</v>
      </c>
      <c r="E956" s="7" t="str">
        <f t="shared" si="5"/>
        <v>0</v>
      </c>
      <c r="F956" s="7" t="str">
        <f t="shared" si="6"/>
        <v>0</v>
      </c>
      <c r="G956" s="19" t="str">
        <f t="shared" si="4"/>
        <v>0</v>
      </c>
      <c r="H956" s="6">
        <v>-242478.48</v>
      </c>
      <c r="I956" s="20"/>
    </row>
    <row r="957">
      <c r="A957" s="1" t="s">
        <v>31</v>
      </c>
      <c r="B957" s="6" t="s">
        <v>812</v>
      </c>
      <c r="C957" s="6" t="s">
        <v>786</v>
      </c>
      <c r="D957" s="7" t="str">
        <f t="shared" si="1"/>
        <v>0</v>
      </c>
      <c r="E957" s="7" t="str">
        <f t="shared" si="5"/>
        <v>0</v>
      </c>
      <c r="F957" s="7" t="str">
        <f t="shared" si="6"/>
        <v>0</v>
      </c>
      <c r="G957" s="19" t="str">
        <f t="shared" si="4"/>
        <v>0</v>
      </c>
      <c r="H957" s="6">
        <v>24853.62</v>
      </c>
      <c r="I957" s="20"/>
    </row>
    <row r="958">
      <c r="A958" s="1" t="s">
        <v>31</v>
      </c>
      <c r="B958" s="6" t="s">
        <v>812</v>
      </c>
      <c r="C958" s="6" t="s">
        <v>786</v>
      </c>
      <c r="D958" s="7" t="str">
        <f t="shared" si="1"/>
        <v>0</v>
      </c>
      <c r="E958" s="7" t="str">
        <f t="shared" si="5"/>
        <v>0</v>
      </c>
      <c r="F958" s="7" t="str">
        <f t="shared" si="6"/>
        <v>0</v>
      </c>
      <c r="G958" s="19" t="str">
        <f t="shared" si="4"/>
        <v>0</v>
      </c>
      <c r="H958" s="6">
        <v>26016.04</v>
      </c>
      <c r="I958" s="20"/>
    </row>
    <row r="959">
      <c r="A959" s="1" t="s">
        <v>31</v>
      </c>
      <c r="B959" s="6" t="s">
        <v>813</v>
      </c>
      <c r="C959" s="6" t="s">
        <v>786</v>
      </c>
      <c r="D959" s="7" t="str">
        <f t="shared" si="1"/>
        <v>0</v>
      </c>
      <c r="E959" s="7" t="str">
        <f t="shared" si="5"/>
        <v>0</v>
      </c>
      <c r="F959" s="7" t="str">
        <f t="shared" si="6"/>
        <v>0</v>
      </c>
      <c r="G959" s="19" t="str">
        <f t="shared" si="4"/>
        <v>0</v>
      </c>
      <c r="H959" s="6">
        <v>1300111.06</v>
      </c>
      <c r="I959" s="20"/>
    </row>
    <row r="960">
      <c r="A960" s="1" t="s">
        <v>31</v>
      </c>
      <c r="B960" s="6" t="s">
        <v>813</v>
      </c>
      <c r="C960" s="6" t="s">
        <v>786</v>
      </c>
      <c r="D960" s="7" t="str">
        <f t="shared" si="1"/>
        <v>0</v>
      </c>
      <c r="E960" s="7" t="str">
        <f t="shared" si="5"/>
        <v>0</v>
      </c>
      <c r="F960" s="7" t="str">
        <f t="shared" si="6"/>
        <v>0</v>
      </c>
      <c r="G960" s="19" t="str">
        <f t="shared" si="4"/>
        <v>0</v>
      </c>
      <c r="H960" s="6">
        <v>46845.59</v>
      </c>
      <c r="I960" s="20"/>
    </row>
    <row r="961">
      <c r="A961" s="1" t="s">
        <v>31</v>
      </c>
      <c r="B961" s="6" t="s">
        <v>813</v>
      </c>
      <c r="C961" s="6" t="s">
        <v>786</v>
      </c>
      <c r="D961" s="7" t="str">
        <f t="shared" si="1"/>
        <v>0</v>
      </c>
      <c r="E961" s="7" t="str">
        <f t="shared" si="5"/>
        <v>0</v>
      </c>
      <c r="F961" s="7" t="str">
        <f t="shared" si="6"/>
        <v>0</v>
      </c>
      <c r="G961" s="19" t="str">
        <f t="shared" si="4"/>
        <v>0</v>
      </c>
      <c r="H961" s="6">
        <v>398955.8</v>
      </c>
      <c r="I961" s="20"/>
    </row>
    <row r="962">
      <c r="A962" s="1" t="s">
        <v>31</v>
      </c>
      <c r="B962" s="6" t="s">
        <v>813</v>
      </c>
      <c r="C962" s="6" t="s">
        <v>786</v>
      </c>
      <c r="D962" s="7" t="str">
        <f t="shared" si="1"/>
        <v>0</v>
      </c>
      <c r="E962" s="7" t="str">
        <f t="shared" si="5"/>
        <v>0</v>
      </c>
      <c r="F962" s="7" t="str">
        <f t="shared" si="6"/>
        <v>0</v>
      </c>
      <c r="G962" s="19" t="str">
        <f t="shared" si="4"/>
        <v>0</v>
      </c>
      <c r="H962" s="6">
        <v>-1372573.27</v>
      </c>
      <c r="I962" s="20"/>
    </row>
    <row r="963">
      <c r="A963" s="1" t="s">
        <v>31</v>
      </c>
      <c r="B963" s="6" t="s">
        <v>814</v>
      </c>
      <c r="C963" s="6" t="s">
        <v>786</v>
      </c>
      <c r="D963" s="7" t="str">
        <f t="shared" si="1"/>
        <v>0</v>
      </c>
      <c r="E963" s="7" t="str">
        <f t="shared" si="5"/>
        <v>0</v>
      </c>
      <c r="F963" s="7" t="str">
        <f t="shared" si="6"/>
        <v>0</v>
      </c>
      <c r="G963" s="19" t="str">
        <f t="shared" si="4"/>
        <v>0</v>
      </c>
      <c r="H963" s="6">
        <v>-811458.12</v>
      </c>
      <c r="I963" s="20"/>
    </row>
    <row r="964">
      <c r="A964" s="1" t="s">
        <v>31</v>
      </c>
      <c r="B964" s="6" t="s">
        <v>814</v>
      </c>
      <c r="C964" s="6" t="s">
        <v>786</v>
      </c>
      <c r="D964" s="7" t="str">
        <f t="shared" si="1"/>
        <v>0</v>
      </c>
      <c r="E964" s="7" t="str">
        <f t="shared" si="5"/>
        <v>0</v>
      </c>
      <c r="F964" s="7" t="str">
        <f t="shared" si="6"/>
        <v>0</v>
      </c>
      <c r="G964" s="19" t="str">
        <f t="shared" si="4"/>
        <v>0</v>
      </c>
      <c r="H964" s="6">
        <v>-1032623.63</v>
      </c>
      <c r="I964" s="20"/>
    </row>
    <row r="965">
      <c r="A965" s="1" t="s">
        <v>31</v>
      </c>
      <c r="B965" s="6" t="s">
        <v>814</v>
      </c>
      <c r="C965" s="6" t="s">
        <v>786</v>
      </c>
      <c r="D965" s="7" t="str">
        <f t="shared" si="1"/>
        <v>0</v>
      </c>
      <c r="E965" s="7" t="str">
        <f t="shared" si="5"/>
        <v>0</v>
      </c>
      <c r="F965" s="7" t="str">
        <f t="shared" si="6"/>
        <v>0</v>
      </c>
      <c r="G965" s="19" t="str">
        <f t="shared" si="4"/>
        <v>0</v>
      </c>
      <c r="H965" s="6">
        <v>966951.91</v>
      </c>
      <c r="I965" s="20"/>
    </row>
    <row r="966">
      <c r="A966" s="1" t="s">
        <v>31</v>
      </c>
      <c r="B966" s="6" t="s">
        <v>814</v>
      </c>
      <c r="C966" s="6" t="s">
        <v>786</v>
      </c>
      <c r="D966" s="7" t="str">
        <f t="shared" si="1"/>
        <v>0</v>
      </c>
      <c r="E966" s="7" t="str">
        <f t="shared" si="5"/>
        <v>0</v>
      </c>
      <c r="F966" s="7" t="str">
        <f t="shared" si="6"/>
        <v>0</v>
      </c>
      <c r="G966" s="19" t="str">
        <f t="shared" si="4"/>
        <v>0</v>
      </c>
      <c r="H966" s="6">
        <v>131302.88</v>
      </c>
      <c r="I966" s="20"/>
    </row>
    <row r="967">
      <c r="A967" s="1" t="s">
        <v>31</v>
      </c>
      <c r="B967" s="6" t="s">
        <v>814</v>
      </c>
      <c r="C967" s="6" t="s">
        <v>786</v>
      </c>
      <c r="D967" s="7" t="str">
        <f t="shared" si="1"/>
        <v>0</v>
      </c>
      <c r="E967" s="7" t="str">
        <f t="shared" si="5"/>
        <v>0</v>
      </c>
      <c r="F967" s="7" t="str">
        <f t="shared" si="6"/>
        <v>0</v>
      </c>
      <c r="G967" s="19" t="str">
        <f t="shared" si="4"/>
        <v>0</v>
      </c>
      <c r="H967" s="6">
        <v>32825.72</v>
      </c>
      <c r="I967" s="20"/>
    </row>
    <row r="968">
      <c r="A968" s="1" t="s">
        <v>31</v>
      </c>
      <c r="B968" s="6" t="s">
        <v>814</v>
      </c>
      <c r="C968" s="6" t="s">
        <v>786</v>
      </c>
      <c r="D968" s="7" t="str">
        <f t="shared" si="1"/>
        <v>0</v>
      </c>
      <c r="E968" s="7" t="str">
        <f t="shared" si="5"/>
        <v>0</v>
      </c>
      <c r="F968" s="7" t="str">
        <f t="shared" si="6"/>
        <v>0</v>
      </c>
      <c r="G968" s="19" t="str">
        <f t="shared" si="4"/>
        <v>0</v>
      </c>
      <c r="H968" s="6">
        <v>197579.57</v>
      </c>
      <c r="I968" s="20"/>
    </row>
    <row r="969">
      <c r="A969" s="1" t="s">
        <v>31</v>
      </c>
      <c r="B969" s="6" t="s">
        <v>814</v>
      </c>
      <c r="C969" s="6" t="s">
        <v>786</v>
      </c>
      <c r="D969" s="7" t="str">
        <f t="shared" si="1"/>
        <v>0</v>
      </c>
      <c r="E969" s="7" t="str">
        <f t="shared" si="5"/>
        <v>0</v>
      </c>
      <c r="F969" s="7" t="str">
        <f t="shared" si="6"/>
        <v>0</v>
      </c>
      <c r="G969" s="19" t="str">
        <f t="shared" si="4"/>
        <v>0</v>
      </c>
      <c r="H969" s="6">
        <v>5377.02</v>
      </c>
      <c r="I969" s="20"/>
    </row>
    <row r="970">
      <c r="A970" s="1" t="s">
        <v>31</v>
      </c>
      <c r="B970" s="6" t="s">
        <v>814</v>
      </c>
      <c r="C970" s="6" t="s">
        <v>786</v>
      </c>
      <c r="D970" s="7" t="str">
        <f t="shared" si="1"/>
        <v>0</v>
      </c>
      <c r="E970" s="7" t="str">
        <f t="shared" si="5"/>
        <v>0</v>
      </c>
      <c r="F970" s="7" t="str">
        <f t="shared" si="6"/>
        <v>0</v>
      </c>
      <c r="G970" s="19" t="str">
        <f t="shared" si="4"/>
        <v>0</v>
      </c>
      <c r="H970" s="6">
        <v>-128254.78</v>
      </c>
      <c r="I970" s="20"/>
    </row>
    <row r="971">
      <c r="A971" s="1" t="s">
        <v>31</v>
      </c>
      <c r="B971" s="6" t="s">
        <v>814</v>
      </c>
      <c r="C971" s="6" t="s">
        <v>786</v>
      </c>
      <c r="D971" s="7" t="str">
        <f t="shared" si="1"/>
        <v>0</v>
      </c>
      <c r="E971" s="7" t="str">
        <f t="shared" si="5"/>
        <v>0</v>
      </c>
      <c r="F971" s="7" t="str">
        <f t="shared" si="6"/>
        <v>0</v>
      </c>
      <c r="G971" s="19" t="str">
        <f t="shared" si="4"/>
        <v>0</v>
      </c>
      <c r="H971" s="6">
        <v>-64166.47</v>
      </c>
      <c r="I971" s="20"/>
    </row>
    <row r="972">
      <c r="A972" s="1" t="s">
        <v>31</v>
      </c>
      <c r="B972" s="6" t="s">
        <v>815</v>
      </c>
      <c r="C972" s="6" t="s">
        <v>786</v>
      </c>
      <c r="D972" s="7" t="str">
        <f t="shared" si="1"/>
        <v>0</v>
      </c>
      <c r="E972" s="7" t="str">
        <f t="shared" si="5"/>
        <v>0</v>
      </c>
      <c r="F972" s="7" t="str">
        <f t="shared" si="6"/>
        <v>0</v>
      </c>
      <c r="G972" s="19" t="str">
        <f t="shared" si="4"/>
        <v>0</v>
      </c>
      <c r="H972" s="6">
        <v>4894798.08</v>
      </c>
      <c r="I972" s="20"/>
    </row>
    <row r="973">
      <c r="A973" s="1" t="s">
        <v>31</v>
      </c>
      <c r="B973" s="6" t="s">
        <v>815</v>
      </c>
      <c r="C973" s="6" t="s">
        <v>786</v>
      </c>
      <c r="D973" s="7" t="str">
        <f t="shared" si="1"/>
        <v>0</v>
      </c>
      <c r="E973" s="7" t="str">
        <f t="shared" si="5"/>
        <v>0</v>
      </c>
      <c r="F973" s="7" t="str">
        <f t="shared" si="6"/>
        <v>0</v>
      </c>
      <c r="G973" s="19" t="str">
        <f t="shared" si="4"/>
        <v>0</v>
      </c>
      <c r="H973" s="6">
        <v>-2756589.67</v>
      </c>
      <c r="I973" s="20"/>
    </row>
    <row r="974">
      <c r="A974" s="1" t="s">
        <v>31</v>
      </c>
      <c r="B974" s="6" t="s">
        <v>815</v>
      </c>
      <c r="C974" s="6" t="s">
        <v>786</v>
      </c>
      <c r="D974" s="7" t="str">
        <f t="shared" si="1"/>
        <v>0</v>
      </c>
      <c r="E974" s="7" t="str">
        <f t="shared" si="5"/>
        <v>0</v>
      </c>
      <c r="F974" s="7" t="str">
        <f t="shared" si="6"/>
        <v>0</v>
      </c>
      <c r="G974" s="19" t="str">
        <f t="shared" si="4"/>
        <v>0</v>
      </c>
      <c r="H974" s="6">
        <v>-614059.89</v>
      </c>
      <c r="I974" s="20"/>
    </row>
    <row r="975">
      <c r="A975" s="1" t="s">
        <v>31</v>
      </c>
      <c r="B975" s="6" t="s">
        <v>815</v>
      </c>
      <c r="C975" s="6" t="s">
        <v>786</v>
      </c>
      <c r="D975" s="7" t="str">
        <f t="shared" si="1"/>
        <v>0</v>
      </c>
      <c r="E975" s="7" t="str">
        <f t="shared" si="5"/>
        <v>0</v>
      </c>
      <c r="F975" s="7" t="str">
        <f t="shared" si="6"/>
        <v>0</v>
      </c>
      <c r="G975" s="19" t="str">
        <f t="shared" si="4"/>
        <v>0</v>
      </c>
      <c r="H975" s="6">
        <v>-1524148.53</v>
      </c>
      <c r="I975" s="20"/>
    </row>
    <row r="976">
      <c r="A976" s="1" t="s">
        <v>31</v>
      </c>
      <c r="B976" s="6" t="s">
        <v>815</v>
      </c>
      <c r="C976" s="6" t="s">
        <v>786</v>
      </c>
      <c r="D976" s="7" t="str">
        <f t="shared" si="1"/>
        <v>0</v>
      </c>
      <c r="E976" s="7" t="str">
        <f t="shared" si="5"/>
        <v>0</v>
      </c>
      <c r="F976" s="7" t="str">
        <f t="shared" si="6"/>
        <v>0</v>
      </c>
      <c r="G976" s="19" t="str">
        <f t="shared" si="4"/>
        <v>0</v>
      </c>
      <c r="H976" s="6">
        <v>46079.42</v>
      </c>
      <c r="I976" s="20"/>
    </row>
    <row r="977">
      <c r="A977" s="1" t="s">
        <v>31</v>
      </c>
      <c r="B977" s="6" t="s">
        <v>815</v>
      </c>
      <c r="C977" s="6" t="s">
        <v>786</v>
      </c>
      <c r="D977" s="7" t="str">
        <f t="shared" si="1"/>
        <v>0</v>
      </c>
      <c r="E977" s="7" t="str">
        <f t="shared" si="5"/>
        <v>0</v>
      </c>
      <c r="F977" s="7" t="str">
        <f t="shared" si="6"/>
        <v>0</v>
      </c>
      <c r="G977" s="19" t="str">
        <f t="shared" si="4"/>
        <v>0</v>
      </c>
      <c r="H977" s="6">
        <v>172220.72</v>
      </c>
      <c r="I977" s="20"/>
    </row>
    <row r="978">
      <c r="A978" s="1" t="s">
        <v>31</v>
      </c>
      <c r="B978" s="6" t="s">
        <v>815</v>
      </c>
      <c r="C978" s="6" t="s">
        <v>786</v>
      </c>
      <c r="D978" s="7" t="str">
        <f t="shared" si="1"/>
        <v>0</v>
      </c>
      <c r="E978" s="7" t="str">
        <f t="shared" si="5"/>
        <v>0</v>
      </c>
      <c r="F978" s="7" t="str">
        <f t="shared" si="6"/>
        <v>0</v>
      </c>
      <c r="G978" s="19" t="str">
        <f t="shared" si="4"/>
        <v>0</v>
      </c>
      <c r="H978" s="6">
        <v>225692.47</v>
      </c>
      <c r="I978" s="20"/>
    </row>
    <row r="979">
      <c r="A979" s="1" t="s">
        <v>31</v>
      </c>
      <c r="B979" s="6" t="s">
        <v>815</v>
      </c>
      <c r="C979" s="6" t="s">
        <v>786</v>
      </c>
      <c r="D979" s="7" t="str">
        <f t="shared" si="1"/>
        <v>0</v>
      </c>
      <c r="E979" s="7" t="str">
        <f t="shared" si="5"/>
        <v>0</v>
      </c>
      <c r="F979" s="7" t="str">
        <f t="shared" si="6"/>
        <v>0</v>
      </c>
      <c r="G979" s="19" t="str">
        <f t="shared" si="4"/>
        <v>0</v>
      </c>
      <c r="H979" s="6">
        <v>132637.73</v>
      </c>
      <c r="I979" s="20"/>
    </row>
    <row r="980">
      <c r="A980" s="1" t="s">
        <v>31</v>
      </c>
      <c r="B980" s="6" t="s">
        <v>815</v>
      </c>
      <c r="C980" s="6" t="s">
        <v>786</v>
      </c>
      <c r="D980" s="7" t="str">
        <f t="shared" si="1"/>
        <v>0</v>
      </c>
      <c r="E980" s="7" t="str">
        <f t="shared" si="5"/>
        <v>0</v>
      </c>
      <c r="F980" s="7" t="str">
        <f t="shared" si="6"/>
        <v>0</v>
      </c>
      <c r="G980" s="19" t="str">
        <f t="shared" si="4"/>
        <v>0</v>
      </c>
      <c r="H980" s="6">
        <v>95832.5</v>
      </c>
      <c r="I980" s="20"/>
    </row>
    <row r="981">
      <c r="A981" s="1" t="s">
        <v>31</v>
      </c>
      <c r="B981" s="6" t="s">
        <v>815</v>
      </c>
      <c r="C981" s="6" t="s">
        <v>786</v>
      </c>
      <c r="D981" s="7" t="str">
        <f t="shared" si="1"/>
        <v>0</v>
      </c>
      <c r="E981" s="7" t="str">
        <f t="shared" si="5"/>
        <v>0</v>
      </c>
      <c r="F981" s="7" t="str">
        <f t="shared" si="6"/>
        <v>0</v>
      </c>
      <c r="G981" s="19" t="str">
        <f t="shared" si="4"/>
        <v>0</v>
      </c>
      <c r="H981" s="6">
        <v>-134721.04</v>
      </c>
      <c r="I981" s="20"/>
    </row>
    <row r="982">
      <c r="A982" s="1" t="s">
        <v>31</v>
      </c>
      <c r="B982" s="6" t="s">
        <v>815</v>
      </c>
      <c r="C982" s="6" t="s">
        <v>786</v>
      </c>
      <c r="D982" s="7" t="str">
        <f t="shared" si="1"/>
        <v>0</v>
      </c>
      <c r="E982" s="7" t="str">
        <f t="shared" si="5"/>
        <v>0</v>
      </c>
      <c r="F982" s="7" t="str">
        <f t="shared" si="6"/>
        <v>0</v>
      </c>
      <c r="G982" s="19" t="str">
        <f t="shared" si="4"/>
        <v>0</v>
      </c>
      <c r="H982" s="6">
        <v>-45832.93</v>
      </c>
      <c r="I982" s="20"/>
    </row>
    <row r="983">
      <c r="A983" s="1" t="s">
        <v>31</v>
      </c>
      <c r="B983" s="6" t="s">
        <v>815</v>
      </c>
      <c r="C983" s="6" t="s">
        <v>786</v>
      </c>
      <c r="D983" s="7" t="str">
        <f t="shared" si="1"/>
        <v>0</v>
      </c>
      <c r="E983" s="7" t="str">
        <f t="shared" si="5"/>
        <v>0</v>
      </c>
      <c r="F983" s="7" t="str">
        <f t="shared" si="6"/>
        <v>0</v>
      </c>
      <c r="G983" s="19" t="str">
        <f t="shared" si="4"/>
        <v>0</v>
      </c>
      <c r="H983" s="6">
        <v>-202081.57</v>
      </c>
      <c r="I983" s="20"/>
    </row>
    <row r="984">
      <c r="A984" s="1" t="s">
        <v>31</v>
      </c>
      <c r="B984" s="6" t="s">
        <v>815</v>
      </c>
      <c r="C984" s="6" t="s">
        <v>786</v>
      </c>
      <c r="D984" s="7" t="str">
        <f t="shared" si="1"/>
        <v>0</v>
      </c>
      <c r="E984" s="7" t="str">
        <f t="shared" si="5"/>
        <v>0</v>
      </c>
      <c r="F984" s="7" t="str">
        <f t="shared" si="6"/>
        <v>0</v>
      </c>
      <c r="G984" s="19" t="str">
        <f t="shared" si="4"/>
        <v>0</v>
      </c>
      <c r="H984" s="6">
        <v>-198609.37</v>
      </c>
      <c r="I984" s="20"/>
    </row>
    <row r="985">
      <c r="A985" s="1" t="s">
        <v>31</v>
      </c>
      <c r="B985" s="6" t="s">
        <v>815</v>
      </c>
      <c r="C985" s="6" t="s">
        <v>786</v>
      </c>
      <c r="D985" s="7" t="str">
        <f t="shared" si="1"/>
        <v>0</v>
      </c>
      <c r="E985" s="7" t="str">
        <f t="shared" si="5"/>
        <v>0</v>
      </c>
      <c r="F985" s="7" t="str">
        <f t="shared" si="6"/>
        <v>0</v>
      </c>
      <c r="G985" s="19" t="str">
        <f t="shared" si="4"/>
        <v>0</v>
      </c>
      <c r="H985" s="6">
        <v>-199303.81</v>
      </c>
      <c r="I985" s="20"/>
    </row>
    <row r="986">
      <c r="A986" s="1" t="s">
        <v>31</v>
      </c>
      <c r="B986" s="6" t="s">
        <v>815</v>
      </c>
      <c r="C986" s="6" t="s">
        <v>786</v>
      </c>
      <c r="D986" s="7" t="str">
        <f t="shared" si="1"/>
        <v>0</v>
      </c>
      <c r="E986" s="7" t="str">
        <f t="shared" si="5"/>
        <v>0</v>
      </c>
      <c r="F986" s="7" t="str">
        <f t="shared" si="6"/>
        <v>0</v>
      </c>
      <c r="G986" s="19" t="str">
        <f t="shared" si="4"/>
        <v>0</v>
      </c>
      <c r="H986" s="6">
        <v>-132637.73</v>
      </c>
      <c r="I986" s="20"/>
    </row>
    <row r="987">
      <c r="A987" s="1" t="s">
        <v>31</v>
      </c>
      <c r="B987" s="6" t="s">
        <v>815</v>
      </c>
      <c r="C987" s="6" t="s">
        <v>786</v>
      </c>
      <c r="D987" s="7" t="str">
        <f t="shared" si="1"/>
        <v>0</v>
      </c>
      <c r="E987" s="7" t="str">
        <f t="shared" si="5"/>
        <v>0</v>
      </c>
      <c r="F987" s="7" t="str">
        <f t="shared" si="6"/>
        <v>0</v>
      </c>
      <c r="G987" s="19" t="str">
        <f t="shared" si="4"/>
        <v>0</v>
      </c>
      <c r="H987" s="6">
        <v>-917353.08</v>
      </c>
      <c r="I987" s="20"/>
    </row>
    <row r="988">
      <c r="A988" s="1" t="s">
        <v>31</v>
      </c>
      <c r="B988" s="6" t="s">
        <v>816</v>
      </c>
      <c r="C988" s="6" t="s">
        <v>786</v>
      </c>
      <c r="D988" s="7" t="str">
        <f t="shared" si="1"/>
        <v>0</v>
      </c>
      <c r="E988" s="7" t="str">
        <f t="shared" si="5"/>
        <v>0</v>
      </c>
      <c r="F988" s="7" t="str">
        <f t="shared" si="6"/>
        <v>0</v>
      </c>
      <c r="G988" s="19" t="str">
        <f t="shared" si="4"/>
        <v>0</v>
      </c>
      <c r="H988" s="6">
        <v>827.16</v>
      </c>
      <c r="I988" s="20"/>
    </row>
    <row r="989">
      <c r="A989" s="1" t="s">
        <v>31</v>
      </c>
      <c r="B989" s="6" t="s">
        <v>816</v>
      </c>
      <c r="C989" s="6" t="s">
        <v>786</v>
      </c>
      <c r="D989" s="7" t="str">
        <f t="shared" si="1"/>
        <v>0</v>
      </c>
      <c r="E989" s="7" t="str">
        <f t="shared" si="5"/>
        <v>0</v>
      </c>
      <c r="F989" s="7" t="str">
        <f t="shared" si="6"/>
        <v>0</v>
      </c>
      <c r="G989" s="19" t="str">
        <f t="shared" si="4"/>
        <v>0</v>
      </c>
      <c r="H989" s="6">
        <v>29984.57</v>
      </c>
      <c r="I989" s="20"/>
    </row>
    <row r="990">
      <c r="A990" s="1" t="s">
        <v>31</v>
      </c>
      <c r="B990" s="6" t="s">
        <v>816</v>
      </c>
      <c r="C990" s="6" t="s">
        <v>786</v>
      </c>
      <c r="D990" s="7" t="str">
        <f t="shared" si="1"/>
        <v>0</v>
      </c>
      <c r="E990" s="7" t="str">
        <f t="shared" si="5"/>
        <v>0</v>
      </c>
      <c r="F990" s="7" t="str">
        <f t="shared" si="6"/>
        <v>0</v>
      </c>
      <c r="G990" s="19" t="str">
        <f t="shared" si="4"/>
        <v>0</v>
      </c>
      <c r="H990" s="6">
        <v>-183422.85</v>
      </c>
      <c r="I990" s="20"/>
    </row>
    <row r="991">
      <c r="A991" s="1" t="s">
        <v>31</v>
      </c>
      <c r="B991" s="6" t="s">
        <v>817</v>
      </c>
      <c r="C991" s="6" t="s">
        <v>786</v>
      </c>
      <c r="D991" s="7" t="str">
        <f t="shared" si="1"/>
        <v>0</v>
      </c>
      <c r="E991" s="7" t="str">
        <f t="shared" si="5"/>
        <v>0</v>
      </c>
      <c r="F991" s="7" t="str">
        <f t="shared" si="6"/>
        <v>0</v>
      </c>
      <c r="G991" s="19" t="str">
        <f t="shared" si="4"/>
        <v>0</v>
      </c>
      <c r="H991" s="6">
        <v>918089.59</v>
      </c>
      <c r="I991" s="20"/>
    </row>
    <row r="992">
      <c r="A992" s="1" t="s">
        <v>31</v>
      </c>
      <c r="B992" s="6" t="s">
        <v>817</v>
      </c>
      <c r="C992" s="6" t="s">
        <v>786</v>
      </c>
      <c r="D992" s="7" t="str">
        <f t="shared" si="1"/>
        <v>0</v>
      </c>
      <c r="E992" s="7" t="str">
        <f t="shared" si="5"/>
        <v>0</v>
      </c>
      <c r="F992" s="7" t="str">
        <f t="shared" si="6"/>
        <v>0</v>
      </c>
      <c r="G992" s="19" t="str">
        <f t="shared" si="4"/>
        <v>0</v>
      </c>
      <c r="H992" s="6">
        <v>-918089.59</v>
      </c>
      <c r="I992" s="20"/>
    </row>
    <row r="993">
      <c r="A993" s="1" t="s">
        <v>31</v>
      </c>
      <c r="B993" s="6" t="s">
        <v>817</v>
      </c>
      <c r="C993" s="6" t="s">
        <v>786</v>
      </c>
      <c r="D993" s="7" t="str">
        <f t="shared" si="1"/>
        <v>0</v>
      </c>
      <c r="E993" s="7" t="str">
        <f t="shared" si="5"/>
        <v>0</v>
      </c>
      <c r="F993" s="7" t="str">
        <f t="shared" si="6"/>
        <v>0</v>
      </c>
      <c r="G993" s="19" t="str">
        <f t="shared" si="4"/>
        <v>0</v>
      </c>
      <c r="H993" s="6">
        <v>249769.45</v>
      </c>
      <c r="I993" s="20"/>
    </row>
    <row r="994">
      <c r="A994" s="1" t="s">
        <v>31</v>
      </c>
      <c r="B994" s="6" t="s">
        <v>817</v>
      </c>
      <c r="C994" s="6" t="s">
        <v>786</v>
      </c>
      <c r="D994" s="7" t="str">
        <f t="shared" si="1"/>
        <v>0</v>
      </c>
      <c r="E994" s="7" t="str">
        <f t="shared" si="5"/>
        <v>0</v>
      </c>
      <c r="F994" s="7" t="str">
        <f t="shared" si="6"/>
        <v>0</v>
      </c>
      <c r="G994" s="19" t="str">
        <f t="shared" si="4"/>
        <v>0</v>
      </c>
      <c r="H994" s="6">
        <v>-59223.68</v>
      </c>
      <c r="I994" s="20"/>
    </row>
    <row r="995">
      <c r="A995" s="1" t="s">
        <v>31</v>
      </c>
      <c r="B995" s="6" t="s">
        <v>818</v>
      </c>
      <c r="C995" s="6" t="s">
        <v>786</v>
      </c>
      <c r="D995" s="7" t="str">
        <f t="shared" si="1"/>
        <v>0</v>
      </c>
      <c r="E995" s="7" t="str">
        <f t="shared" si="5"/>
        <v>0</v>
      </c>
      <c r="F995" s="7" t="str">
        <f t="shared" si="6"/>
        <v>0</v>
      </c>
      <c r="G995" s="19" t="str">
        <f t="shared" si="4"/>
        <v>0</v>
      </c>
      <c r="H995" s="6">
        <v>296909.53</v>
      </c>
      <c r="I995" s="20"/>
    </row>
    <row r="996">
      <c r="A996" s="1" t="s">
        <v>31</v>
      </c>
      <c r="B996" s="6" t="s">
        <v>818</v>
      </c>
      <c r="C996" s="6" t="s">
        <v>786</v>
      </c>
      <c r="D996" s="7" t="str">
        <f t="shared" si="1"/>
        <v>0</v>
      </c>
      <c r="E996" s="7" t="str">
        <f t="shared" si="5"/>
        <v>0</v>
      </c>
      <c r="F996" s="7" t="str">
        <f t="shared" si="6"/>
        <v>0</v>
      </c>
      <c r="G996" s="19" t="str">
        <f t="shared" si="4"/>
        <v>0</v>
      </c>
      <c r="H996" s="6">
        <v>295774.03</v>
      </c>
      <c r="I996" s="20"/>
    </row>
    <row r="997">
      <c r="A997" s="1" t="s">
        <v>31</v>
      </c>
      <c r="B997" s="6" t="s">
        <v>818</v>
      </c>
      <c r="C997" s="6" t="s">
        <v>786</v>
      </c>
      <c r="D997" s="7" t="str">
        <f t="shared" si="1"/>
        <v>0</v>
      </c>
      <c r="E997" s="7" t="str">
        <f t="shared" si="5"/>
        <v>0</v>
      </c>
      <c r="F997" s="7" t="str">
        <f t="shared" si="6"/>
        <v>0</v>
      </c>
      <c r="G997" s="19" t="str">
        <f t="shared" si="4"/>
        <v>0</v>
      </c>
      <c r="H997" s="6">
        <v>25556.69</v>
      </c>
      <c r="I997" s="20"/>
    </row>
    <row r="998">
      <c r="A998" s="1" t="s">
        <v>31</v>
      </c>
      <c r="B998" s="6" t="s">
        <v>818</v>
      </c>
      <c r="C998" s="6" t="s">
        <v>786</v>
      </c>
      <c r="D998" s="7" t="str">
        <f t="shared" si="1"/>
        <v>0</v>
      </c>
      <c r="E998" s="7" t="str">
        <f t="shared" si="5"/>
        <v>0</v>
      </c>
      <c r="F998" s="7" t="str">
        <f t="shared" si="6"/>
        <v>0</v>
      </c>
      <c r="G998" s="19" t="str">
        <f t="shared" si="4"/>
        <v>0</v>
      </c>
      <c r="H998" s="6">
        <v>1042651.08</v>
      </c>
      <c r="I998" s="20"/>
    </row>
    <row r="999">
      <c r="A999" s="1" t="s">
        <v>31</v>
      </c>
      <c r="B999" s="6" t="s">
        <v>818</v>
      </c>
      <c r="C999" s="6" t="s">
        <v>786</v>
      </c>
      <c r="D999" s="7" t="str">
        <f t="shared" si="1"/>
        <v>0</v>
      </c>
      <c r="E999" s="7" t="str">
        <f t="shared" si="5"/>
        <v>0</v>
      </c>
      <c r="F999" s="7" t="str">
        <f t="shared" si="6"/>
        <v>0</v>
      </c>
      <c r="G999" s="19" t="str">
        <f t="shared" si="4"/>
        <v>0</v>
      </c>
      <c r="H999" s="6">
        <v>1045300.4</v>
      </c>
      <c r="I999" s="20"/>
    </row>
    <row r="1000">
      <c r="A1000" s="1" t="s">
        <v>31</v>
      </c>
      <c r="B1000" s="6" t="s">
        <v>818</v>
      </c>
      <c r="C1000" s="6" t="s">
        <v>786</v>
      </c>
      <c r="D1000" s="7" t="str">
        <f t="shared" si="1"/>
        <v>0</v>
      </c>
      <c r="E1000" s="7" t="str">
        <f t="shared" si="5"/>
        <v>0</v>
      </c>
      <c r="F1000" s="7" t="str">
        <f t="shared" si="6"/>
        <v>0</v>
      </c>
      <c r="G1000" s="19" t="str">
        <f t="shared" si="4"/>
        <v>0</v>
      </c>
      <c r="H1000" s="6">
        <v>527261.08</v>
      </c>
      <c r="I1000" s="20"/>
    </row>
    <row r="1001">
      <c r="A1001" s="1" t="s">
        <v>31</v>
      </c>
      <c r="B1001" s="6" t="s">
        <v>818</v>
      </c>
      <c r="C1001" s="6" t="s">
        <v>786</v>
      </c>
      <c r="D1001" s="7" t="str">
        <f t="shared" si="1"/>
        <v>0</v>
      </c>
      <c r="E1001" s="7" t="str">
        <f t="shared" si="5"/>
        <v>0</v>
      </c>
      <c r="F1001" s="7" t="str">
        <f t="shared" si="6"/>
        <v>0</v>
      </c>
      <c r="G1001" s="19" t="str">
        <f t="shared" si="4"/>
        <v>0</v>
      </c>
      <c r="H1001" s="6">
        <v>5751047.52</v>
      </c>
      <c r="I1001" s="20"/>
    </row>
    <row r="1002">
      <c r="A1002" s="1" t="s">
        <v>31</v>
      </c>
      <c r="B1002" s="6" t="s">
        <v>818</v>
      </c>
      <c r="C1002" s="6" t="s">
        <v>786</v>
      </c>
      <c r="D1002" s="7" t="str">
        <f t="shared" si="1"/>
        <v>0</v>
      </c>
      <c r="E1002" s="7" t="str">
        <f t="shared" si="5"/>
        <v>0</v>
      </c>
      <c r="F1002" s="7" t="str">
        <f t="shared" si="6"/>
        <v>0</v>
      </c>
      <c r="G1002" s="19" t="str">
        <f t="shared" si="4"/>
        <v>0</v>
      </c>
      <c r="H1002" s="6">
        <v>2649277.77</v>
      </c>
      <c r="I1002" s="20"/>
    </row>
    <row r="1003">
      <c r="A1003" s="1" t="s">
        <v>31</v>
      </c>
      <c r="B1003" s="6" t="s">
        <v>818</v>
      </c>
      <c r="C1003" s="6" t="s">
        <v>786</v>
      </c>
      <c r="D1003" s="7" t="str">
        <f t="shared" si="1"/>
        <v>0</v>
      </c>
      <c r="E1003" s="7" t="str">
        <f t="shared" si="5"/>
        <v>0</v>
      </c>
      <c r="F1003" s="7" t="str">
        <f t="shared" si="6"/>
        <v>0</v>
      </c>
      <c r="G1003" s="19" t="str">
        <f t="shared" si="4"/>
        <v>0</v>
      </c>
      <c r="H1003" s="6">
        <v>2709137.7</v>
      </c>
      <c r="I1003" s="20"/>
    </row>
    <row r="1004">
      <c r="A1004" s="1" t="s">
        <v>31</v>
      </c>
      <c r="B1004" s="6" t="s">
        <v>818</v>
      </c>
      <c r="C1004" s="6" t="s">
        <v>786</v>
      </c>
      <c r="D1004" s="7" t="str">
        <f t="shared" si="1"/>
        <v>0</v>
      </c>
      <c r="E1004" s="7" t="str">
        <f t="shared" si="5"/>
        <v>0</v>
      </c>
      <c r="F1004" s="7" t="str">
        <f t="shared" si="6"/>
        <v>0</v>
      </c>
      <c r="G1004" s="19" t="str">
        <f t="shared" si="4"/>
        <v>0</v>
      </c>
      <c r="H1004" s="6">
        <v>1875992.28</v>
      </c>
      <c r="I1004" s="20"/>
    </row>
    <row r="1005">
      <c r="A1005" s="1" t="s">
        <v>31</v>
      </c>
      <c r="B1005" s="6" t="s">
        <v>818</v>
      </c>
      <c r="C1005" s="6" t="s">
        <v>786</v>
      </c>
      <c r="D1005" s="7" t="str">
        <f t="shared" si="1"/>
        <v>0</v>
      </c>
      <c r="E1005" s="7" t="str">
        <f t="shared" si="5"/>
        <v>0</v>
      </c>
      <c r="F1005" s="7" t="str">
        <f t="shared" si="6"/>
        <v>0</v>
      </c>
      <c r="G1005" s="19" t="str">
        <f t="shared" si="4"/>
        <v>0</v>
      </c>
      <c r="H1005" s="6">
        <v>2019875.63</v>
      </c>
      <c r="I1005" s="20"/>
    </row>
    <row r="1006">
      <c r="A1006" s="1" t="s">
        <v>31</v>
      </c>
      <c r="B1006" s="6" t="s">
        <v>818</v>
      </c>
      <c r="C1006" s="6" t="s">
        <v>786</v>
      </c>
      <c r="D1006" s="7" t="str">
        <f t="shared" si="1"/>
        <v>0</v>
      </c>
      <c r="E1006" s="7" t="str">
        <f t="shared" si="5"/>
        <v>0</v>
      </c>
      <c r="F1006" s="7" t="str">
        <f t="shared" si="6"/>
        <v>0</v>
      </c>
      <c r="G1006" s="19" t="str">
        <f t="shared" si="4"/>
        <v>0</v>
      </c>
      <c r="H1006" s="6">
        <v>898895.28</v>
      </c>
      <c r="I1006" s="20"/>
    </row>
    <row r="1007">
      <c r="A1007" s="1" t="s">
        <v>31</v>
      </c>
      <c r="B1007" s="6" t="s">
        <v>818</v>
      </c>
      <c r="C1007" s="6" t="s">
        <v>786</v>
      </c>
      <c r="D1007" s="7" t="str">
        <f t="shared" si="1"/>
        <v>0</v>
      </c>
      <c r="E1007" s="7" t="str">
        <f t="shared" si="5"/>
        <v>0</v>
      </c>
      <c r="F1007" s="7" t="str">
        <f t="shared" si="6"/>
        <v>0</v>
      </c>
      <c r="G1007" s="19" t="str">
        <f t="shared" si="4"/>
        <v>0</v>
      </c>
      <c r="H1007" s="6">
        <v>2079629.08</v>
      </c>
      <c r="I1007" s="20"/>
    </row>
    <row r="1008">
      <c r="A1008" s="1" t="s">
        <v>31</v>
      </c>
      <c r="B1008" s="6" t="s">
        <v>818</v>
      </c>
      <c r="C1008" s="6" t="s">
        <v>786</v>
      </c>
      <c r="D1008" s="7" t="str">
        <f t="shared" si="1"/>
        <v>0</v>
      </c>
      <c r="E1008" s="7" t="str">
        <f t="shared" si="5"/>
        <v>0</v>
      </c>
      <c r="F1008" s="7" t="str">
        <f t="shared" si="6"/>
        <v>0</v>
      </c>
      <c r="G1008" s="19" t="str">
        <f t="shared" si="4"/>
        <v>0</v>
      </c>
      <c r="H1008" s="6">
        <v>3148403.78</v>
      </c>
      <c r="I1008" s="20"/>
    </row>
    <row r="1009">
      <c r="A1009" s="1" t="s">
        <v>31</v>
      </c>
      <c r="B1009" s="6" t="s">
        <v>818</v>
      </c>
      <c r="C1009" s="6" t="s">
        <v>786</v>
      </c>
      <c r="D1009" s="7" t="str">
        <f t="shared" si="1"/>
        <v>0</v>
      </c>
      <c r="E1009" s="7" t="str">
        <f t="shared" si="5"/>
        <v>0</v>
      </c>
      <c r="F1009" s="7" t="str">
        <f t="shared" si="6"/>
        <v>0</v>
      </c>
      <c r="G1009" s="19" t="str">
        <f t="shared" si="4"/>
        <v>0</v>
      </c>
      <c r="H1009" s="6">
        <v>1528984.93</v>
      </c>
      <c r="I1009" s="20"/>
    </row>
    <row r="1010">
      <c r="A1010" s="1" t="s">
        <v>31</v>
      </c>
      <c r="B1010" s="6" t="s">
        <v>818</v>
      </c>
      <c r="C1010" s="6" t="s">
        <v>786</v>
      </c>
      <c r="D1010" s="7" t="str">
        <f t="shared" si="1"/>
        <v>0</v>
      </c>
      <c r="E1010" s="7" t="str">
        <f t="shared" si="5"/>
        <v>0</v>
      </c>
      <c r="F1010" s="7" t="str">
        <f t="shared" si="6"/>
        <v>0</v>
      </c>
      <c r="G1010" s="19" t="str">
        <f t="shared" si="4"/>
        <v>0</v>
      </c>
      <c r="H1010" s="6">
        <v>157944.78</v>
      </c>
      <c r="I1010" s="20"/>
    </row>
    <row r="1011">
      <c r="A1011" s="1" t="s">
        <v>31</v>
      </c>
      <c r="B1011" s="6" t="s">
        <v>818</v>
      </c>
      <c r="C1011" s="6" t="s">
        <v>786</v>
      </c>
      <c r="D1011" s="7" t="str">
        <f t="shared" si="1"/>
        <v>0</v>
      </c>
      <c r="E1011" s="7" t="str">
        <f t="shared" si="5"/>
        <v>0</v>
      </c>
      <c r="F1011" s="7" t="str">
        <f t="shared" si="6"/>
        <v>0</v>
      </c>
      <c r="G1011" s="19" t="str">
        <f t="shared" si="4"/>
        <v>0</v>
      </c>
      <c r="H1011" s="6">
        <v>1958740.79</v>
      </c>
      <c r="I1011" s="20"/>
    </row>
    <row r="1012">
      <c r="A1012" s="1" t="s">
        <v>31</v>
      </c>
      <c r="B1012" s="6" t="s">
        <v>818</v>
      </c>
      <c r="C1012" s="6" t="s">
        <v>786</v>
      </c>
      <c r="D1012" s="7" t="str">
        <f t="shared" si="1"/>
        <v>0</v>
      </c>
      <c r="E1012" s="7" t="str">
        <f t="shared" si="5"/>
        <v>0</v>
      </c>
      <c r="F1012" s="7" t="str">
        <f t="shared" si="6"/>
        <v>0</v>
      </c>
      <c r="G1012" s="19" t="str">
        <f t="shared" si="4"/>
        <v>0</v>
      </c>
      <c r="H1012" s="6">
        <v>2065045.95</v>
      </c>
      <c r="I1012" s="20"/>
    </row>
    <row r="1013">
      <c r="A1013" s="1" t="s">
        <v>31</v>
      </c>
      <c r="B1013" s="6" t="s">
        <v>818</v>
      </c>
      <c r="C1013" s="6" t="s">
        <v>786</v>
      </c>
      <c r="D1013" s="7" t="str">
        <f t="shared" si="1"/>
        <v>0</v>
      </c>
      <c r="E1013" s="7" t="str">
        <f t="shared" si="5"/>
        <v>0</v>
      </c>
      <c r="F1013" s="7" t="str">
        <f t="shared" si="6"/>
        <v>0</v>
      </c>
      <c r="G1013" s="19" t="str">
        <f t="shared" si="4"/>
        <v>0</v>
      </c>
      <c r="H1013" s="6">
        <v>418403.5</v>
      </c>
      <c r="I1013" s="20"/>
    </row>
    <row r="1014">
      <c r="A1014" s="1" t="s">
        <v>31</v>
      </c>
      <c r="B1014" s="6" t="s">
        <v>818</v>
      </c>
      <c r="C1014" s="6" t="s">
        <v>786</v>
      </c>
      <c r="D1014" s="7" t="str">
        <f t="shared" si="1"/>
        <v>0</v>
      </c>
      <c r="E1014" s="7" t="str">
        <f t="shared" si="5"/>
        <v>0</v>
      </c>
      <c r="F1014" s="7" t="str">
        <f t="shared" si="6"/>
        <v>0</v>
      </c>
      <c r="G1014" s="19" t="str">
        <f t="shared" si="4"/>
        <v>0</v>
      </c>
      <c r="H1014" s="6">
        <v>3064477.48</v>
      </c>
      <c r="I1014" s="20"/>
    </row>
    <row r="1015">
      <c r="A1015" s="1" t="s">
        <v>31</v>
      </c>
      <c r="B1015" s="6" t="s">
        <v>818</v>
      </c>
      <c r="C1015" s="6" t="s">
        <v>786</v>
      </c>
      <c r="D1015" s="7" t="str">
        <f t="shared" si="1"/>
        <v>0</v>
      </c>
      <c r="E1015" s="7" t="str">
        <f t="shared" si="5"/>
        <v>0</v>
      </c>
      <c r="F1015" s="7" t="str">
        <f t="shared" si="6"/>
        <v>0</v>
      </c>
      <c r="G1015" s="19" t="str">
        <f t="shared" si="4"/>
        <v>0</v>
      </c>
      <c r="H1015" s="6">
        <v>2005405.19</v>
      </c>
      <c r="I1015" s="20"/>
    </row>
    <row r="1016">
      <c r="A1016" s="1" t="s">
        <v>31</v>
      </c>
      <c r="B1016" s="6" t="s">
        <v>818</v>
      </c>
      <c r="C1016" s="6" t="s">
        <v>786</v>
      </c>
      <c r="D1016" s="7" t="str">
        <f t="shared" si="1"/>
        <v>0</v>
      </c>
      <c r="E1016" s="7" t="str">
        <f t="shared" si="5"/>
        <v>0</v>
      </c>
      <c r="F1016" s="7" t="str">
        <f t="shared" si="6"/>
        <v>0</v>
      </c>
      <c r="G1016" s="19" t="str">
        <f t="shared" si="4"/>
        <v>0</v>
      </c>
      <c r="H1016" s="6">
        <v>1019749.05</v>
      </c>
      <c r="I1016" s="20"/>
    </row>
    <row r="1017">
      <c r="A1017" s="1" t="s">
        <v>31</v>
      </c>
      <c r="B1017" s="6" t="s">
        <v>818</v>
      </c>
      <c r="C1017" s="6" t="s">
        <v>786</v>
      </c>
      <c r="D1017" s="7" t="str">
        <f t="shared" si="1"/>
        <v>0</v>
      </c>
      <c r="E1017" s="7" t="str">
        <f t="shared" si="5"/>
        <v>0</v>
      </c>
      <c r="F1017" s="7" t="str">
        <f t="shared" si="6"/>
        <v>0</v>
      </c>
      <c r="G1017" s="19" t="str">
        <f t="shared" si="4"/>
        <v>0</v>
      </c>
      <c r="H1017" s="6">
        <v>683728.26</v>
      </c>
      <c r="I1017" s="20"/>
    </row>
    <row r="1018">
      <c r="A1018" s="1" t="s">
        <v>31</v>
      </c>
      <c r="B1018" s="6" t="s">
        <v>818</v>
      </c>
      <c r="C1018" s="6" t="s">
        <v>786</v>
      </c>
      <c r="D1018" s="7" t="str">
        <f t="shared" si="1"/>
        <v>0</v>
      </c>
      <c r="E1018" s="7" t="str">
        <f t="shared" si="5"/>
        <v>0</v>
      </c>
      <c r="F1018" s="7" t="str">
        <f t="shared" si="6"/>
        <v>0</v>
      </c>
      <c r="G1018" s="19" t="str">
        <f t="shared" si="4"/>
        <v>0</v>
      </c>
      <c r="H1018" s="6">
        <v>2038712.26</v>
      </c>
      <c r="I1018" s="20"/>
    </row>
    <row r="1019">
      <c r="A1019" s="1" t="s">
        <v>31</v>
      </c>
      <c r="B1019" s="6" t="s">
        <v>818</v>
      </c>
      <c r="C1019" s="6" t="s">
        <v>786</v>
      </c>
      <c r="D1019" s="7" t="str">
        <f t="shared" si="1"/>
        <v>0</v>
      </c>
      <c r="E1019" s="7" t="str">
        <f t="shared" si="5"/>
        <v>0</v>
      </c>
      <c r="F1019" s="7" t="str">
        <f t="shared" si="6"/>
        <v>0</v>
      </c>
      <c r="G1019" s="19" t="str">
        <f t="shared" si="4"/>
        <v>0</v>
      </c>
      <c r="H1019" s="6">
        <v>1647865.49</v>
      </c>
      <c r="I1019" s="20"/>
    </row>
    <row r="1020">
      <c r="A1020" s="1" t="s">
        <v>31</v>
      </c>
      <c r="B1020" s="6" t="s">
        <v>818</v>
      </c>
      <c r="C1020" s="6" t="s">
        <v>786</v>
      </c>
      <c r="D1020" s="7" t="str">
        <f t="shared" si="1"/>
        <v>0</v>
      </c>
      <c r="E1020" s="7" t="str">
        <f t="shared" si="5"/>
        <v>0</v>
      </c>
      <c r="F1020" s="7" t="str">
        <f t="shared" si="6"/>
        <v>0</v>
      </c>
      <c r="G1020" s="19" t="str">
        <f t="shared" si="4"/>
        <v>0</v>
      </c>
      <c r="H1020" s="6">
        <v>3382325.86</v>
      </c>
      <c r="I1020" s="20"/>
    </row>
    <row r="1021">
      <c r="A1021" s="1" t="s">
        <v>31</v>
      </c>
      <c r="B1021" s="6" t="s">
        <v>818</v>
      </c>
      <c r="C1021" s="6" t="s">
        <v>786</v>
      </c>
      <c r="D1021" s="7" t="str">
        <f t="shared" si="1"/>
        <v>0</v>
      </c>
      <c r="E1021" s="7" t="str">
        <f t="shared" si="5"/>
        <v>0</v>
      </c>
      <c r="F1021" s="7" t="str">
        <f t="shared" si="6"/>
        <v>0</v>
      </c>
      <c r="G1021" s="19" t="str">
        <f t="shared" si="4"/>
        <v>0</v>
      </c>
      <c r="H1021" s="6">
        <v>3513914.9</v>
      </c>
      <c r="I1021" s="20"/>
    </row>
    <row r="1022">
      <c r="A1022" s="1" t="s">
        <v>31</v>
      </c>
      <c r="B1022" s="6" t="s">
        <v>818</v>
      </c>
      <c r="C1022" s="6" t="s">
        <v>786</v>
      </c>
      <c r="D1022" s="7" t="str">
        <f t="shared" si="1"/>
        <v>0</v>
      </c>
      <c r="E1022" s="7" t="str">
        <f t="shared" si="5"/>
        <v>0</v>
      </c>
      <c r="F1022" s="7" t="str">
        <f t="shared" si="6"/>
        <v>0</v>
      </c>
      <c r="G1022" s="19" t="str">
        <f t="shared" si="4"/>
        <v>0</v>
      </c>
      <c r="H1022" s="6">
        <v>1410953.06</v>
      </c>
      <c r="I1022" s="20"/>
    </row>
    <row r="1023">
      <c r="A1023" s="1" t="s">
        <v>31</v>
      </c>
      <c r="B1023" s="6" t="s">
        <v>818</v>
      </c>
      <c r="C1023" s="6" t="s">
        <v>786</v>
      </c>
      <c r="D1023" s="7" t="str">
        <f t="shared" si="1"/>
        <v>0</v>
      </c>
      <c r="E1023" s="7" t="str">
        <f t="shared" si="5"/>
        <v>0</v>
      </c>
      <c r="F1023" s="7" t="str">
        <f t="shared" si="6"/>
        <v>0</v>
      </c>
      <c r="G1023" s="19" t="str">
        <f t="shared" si="4"/>
        <v>0</v>
      </c>
      <c r="H1023" s="6">
        <v>333357.34</v>
      </c>
      <c r="I1023" s="20"/>
    </row>
    <row r="1024">
      <c r="A1024" s="1" t="s">
        <v>31</v>
      </c>
      <c r="B1024" s="6" t="s">
        <v>818</v>
      </c>
      <c r="C1024" s="6" t="s">
        <v>786</v>
      </c>
      <c r="D1024" s="7" t="str">
        <f t="shared" si="1"/>
        <v>0</v>
      </c>
      <c r="E1024" s="7" t="str">
        <f t="shared" si="5"/>
        <v>0</v>
      </c>
      <c r="F1024" s="7" t="str">
        <f t="shared" si="6"/>
        <v>0</v>
      </c>
      <c r="G1024" s="19" t="str">
        <f t="shared" si="4"/>
        <v>0</v>
      </c>
      <c r="H1024" s="6">
        <v>314003.01</v>
      </c>
      <c r="I1024" s="20"/>
    </row>
    <row r="1025">
      <c r="A1025" s="1" t="s">
        <v>31</v>
      </c>
      <c r="B1025" s="6" t="s">
        <v>818</v>
      </c>
      <c r="C1025" s="6" t="s">
        <v>786</v>
      </c>
      <c r="D1025" s="7" t="str">
        <f t="shared" si="1"/>
        <v>0</v>
      </c>
      <c r="E1025" s="7" t="str">
        <f t="shared" si="5"/>
        <v>0</v>
      </c>
      <c r="F1025" s="7" t="str">
        <f t="shared" si="6"/>
        <v>0</v>
      </c>
      <c r="G1025" s="19" t="str">
        <f t="shared" si="4"/>
        <v>0</v>
      </c>
      <c r="H1025" s="6">
        <v>4903033.66</v>
      </c>
      <c r="I1025" s="20"/>
    </row>
    <row r="1026">
      <c r="A1026" s="1" t="s">
        <v>31</v>
      </c>
      <c r="B1026" s="6" t="s">
        <v>818</v>
      </c>
      <c r="C1026" s="6" t="s">
        <v>786</v>
      </c>
      <c r="D1026" s="7" t="str">
        <f t="shared" si="1"/>
        <v>0</v>
      </c>
      <c r="E1026" s="7" t="str">
        <f t="shared" si="5"/>
        <v>0</v>
      </c>
      <c r="F1026" s="7" t="str">
        <f t="shared" si="6"/>
        <v>0</v>
      </c>
      <c r="G1026" s="19" t="str">
        <f t="shared" si="4"/>
        <v>0</v>
      </c>
      <c r="H1026" s="6">
        <v>1242489.43</v>
      </c>
      <c r="I1026" s="20"/>
    </row>
    <row r="1027">
      <c r="A1027" s="1" t="s">
        <v>31</v>
      </c>
      <c r="B1027" s="6" t="s">
        <v>818</v>
      </c>
      <c r="C1027" s="6" t="s">
        <v>786</v>
      </c>
      <c r="D1027" s="7" t="str">
        <f t="shared" si="1"/>
        <v>0</v>
      </c>
      <c r="E1027" s="7" t="str">
        <f t="shared" si="5"/>
        <v>0</v>
      </c>
      <c r="F1027" s="7" t="str">
        <f t="shared" si="6"/>
        <v>0</v>
      </c>
      <c r="G1027" s="19" t="str">
        <f t="shared" si="4"/>
        <v>0</v>
      </c>
      <c r="H1027" s="6">
        <v>5351342.08</v>
      </c>
      <c r="I1027" s="20"/>
    </row>
    <row r="1028">
      <c r="A1028" s="1" t="s">
        <v>31</v>
      </c>
      <c r="B1028" s="6" t="s">
        <v>818</v>
      </c>
      <c r="C1028" s="6" t="s">
        <v>786</v>
      </c>
      <c r="D1028" s="7" t="str">
        <f t="shared" si="1"/>
        <v>0</v>
      </c>
      <c r="E1028" s="7" t="str">
        <f t="shared" si="5"/>
        <v>0</v>
      </c>
      <c r="F1028" s="7" t="str">
        <f t="shared" si="6"/>
        <v>0</v>
      </c>
      <c r="G1028" s="19" t="str">
        <f t="shared" si="4"/>
        <v>0</v>
      </c>
      <c r="H1028" s="6">
        <v>1106247.79</v>
      </c>
      <c r="I1028" s="20"/>
    </row>
    <row r="1029">
      <c r="A1029" s="1" t="s">
        <v>31</v>
      </c>
      <c r="B1029" s="6" t="s">
        <v>818</v>
      </c>
      <c r="C1029" s="6" t="s">
        <v>786</v>
      </c>
      <c r="D1029" s="7" t="str">
        <f t="shared" si="1"/>
        <v>0</v>
      </c>
      <c r="E1029" s="7" t="str">
        <f t="shared" si="5"/>
        <v>0</v>
      </c>
      <c r="F1029" s="7" t="str">
        <f t="shared" si="6"/>
        <v>0</v>
      </c>
      <c r="G1029" s="19" t="str">
        <f t="shared" si="4"/>
        <v>0</v>
      </c>
      <c r="H1029" s="6">
        <v>-336903.33</v>
      </c>
      <c r="I1029" s="20"/>
    </row>
    <row r="1030">
      <c r="A1030" s="1" t="s">
        <v>31</v>
      </c>
      <c r="B1030" s="6" t="s">
        <v>818</v>
      </c>
      <c r="C1030" s="6" t="s">
        <v>786</v>
      </c>
      <c r="D1030" s="7" t="str">
        <f t="shared" si="1"/>
        <v>0</v>
      </c>
      <c r="E1030" s="7" t="str">
        <f t="shared" si="5"/>
        <v>0</v>
      </c>
      <c r="F1030" s="7" t="str">
        <f t="shared" si="6"/>
        <v>0</v>
      </c>
      <c r="G1030" s="19" t="str">
        <f t="shared" si="4"/>
        <v>0</v>
      </c>
      <c r="H1030" s="6">
        <v>-705233.8</v>
      </c>
      <c r="I1030" s="20"/>
    </row>
    <row r="1031">
      <c r="A1031" s="1" t="s">
        <v>31</v>
      </c>
      <c r="B1031" s="6" t="s">
        <v>818</v>
      </c>
      <c r="C1031" s="6" t="s">
        <v>786</v>
      </c>
      <c r="D1031" s="7" t="str">
        <f t="shared" si="1"/>
        <v>0</v>
      </c>
      <c r="E1031" s="7" t="str">
        <f t="shared" si="5"/>
        <v>0</v>
      </c>
      <c r="F1031" s="7" t="str">
        <f t="shared" si="6"/>
        <v>0</v>
      </c>
      <c r="G1031" s="19" t="str">
        <f t="shared" si="4"/>
        <v>0</v>
      </c>
      <c r="H1031" s="6">
        <v>-147451.94</v>
      </c>
      <c r="I1031" s="20"/>
    </row>
    <row r="1032">
      <c r="A1032" s="1" t="s">
        <v>31</v>
      </c>
      <c r="B1032" s="6" t="s">
        <v>818</v>
      </c>
      <c r="C1032" s="6" t="s">
        <v>786</v>
      </c>
      <c r="D1032" s="7" t="str">
        <f t="shared" si="1"/>
        <v>0</v>
      </c>
      <c r="E1032" s="7" t="str">
        <f t="shared" si="5"/>
        <v>0</v>
      </c>
      <c r="F1032" s="7" t="str">
        <f t="shared" si="6"/>
        <v>0</v>
      </c>
      <c r="G1032" s="19" t="str">
        <f t="shared" si="4"/>
        <v>0</v>
      </c>
      <c r="H1032" s="6">
        <v>-322825.46</v>
      </c>
      <c r="I1032" s="20"/>
    </row>
    <row r="1033">
      <c r="A1033" s="1" t="s">
        <v>31</v>
      </c>
      <c r="B1033" s="6" t="s">
        <v>818</v>
      </c>
      <c r="C1033" s="6" t="s">
        <v>786</v>
      </c>
      <c r="D1033" s="7" t="str">
        <f t="shared" si="1"/>
        <v>0</v>
      </c>
      <c r="E1033" s="7" t="str">
        <f t="shared" si="5"/>
        <v>0</v>
      </c>
      <c r="F1033" s="7" t="str">
        <f t="shared" si="6"/>
        <v>0</v>
      </c>
      <c r="G1033" s="19" t="str">
        <f t="shared" si="4"/>
        <v>0</v>
      </c>
      <c r="H1033" s="6">
        <v>-936726.61</v>
      </c>
      <c r="I1033" s="20"/>
    </row>
    <row r="1034">
      <c r="A1034" s="1" t="s">
        <v>31</v>
      </c>
      <c r="B1034" s="6" t="s">
        <v>818</v>
      </c>
      <c r="C1034" s="6" t="s">
        <v>786</v>
      </c>
      <c r="D1034" s="7" t="str">
        <f t="shared" si="1"/>
        <v>0</v>
      </c>
      <c r="E1034" s="7" t="str">
        <f t="shared" si="5"/>
        <v>0</v>
      </c>
      <c r="F1034" s="7" t="str">
        <f t="shared" si="6"/>
        <v>0</v>
      </c>
      <c r="G1034" s="19" t="str">
        <f t="shared" si="4"/>
        <v>0</v>
      </c>
      <c r="H1034" s="6">
        <v>-1030052.75</v>
      </c>
      <c r="I1034" s="20"/>
    </row>
    <row r="1035">
      <c r="A1035" s="1" t="s">
        <v>31</v>
      </c>
      <c r="B1035" s="6" t="s">
        <v>818</v>
      </c>
      <c r="C1035" s="6" t="s">
        <v>786</v>
      </c>
      <c r="D1035" s="7" t="str">
        <f t="shared" si="1"/>
        <v>0</v>
      </c>
      <c r="E1035" s="7" t="str">
        <f t="shared" si="5"/>
        <v>0</v>
      </c>
      <c r="F1035" s="7" t="str">
        <f t="shared" si="6"/>
        <v>0</v>
      </c>
      <c r="G1035" s="19" t="str">
        <f t="shared" si="4"/>
        <v>0</v>
      </c>
      <c r="H1035" s="6">
        <v>-1049176.4</v>
      </c>
      <c r="I1035" s="20"/>
    </row>
    <row r="1036">
      <c r="A1036" s="1" t="s">
        <v>31</v>
      </c>
      <c r="B1036" s="6" t="s">
        <v>818</v>
      </c>
      <c r="C1036" s="6" t="s">
        <v>786</v>
      </c>
      <c r="D1036" s="7" t="str">
        <f t="shared" si="1"/>
        <v>0</v>
      </c>
      <c r="E1036" s="7" t="str">
        <f t="shared" si="5"/>
        <v>0</v>
      </c>
      <c r="F1036" s="7" t="str">
        <f t="shared" si="6"/>
        <v>0</v>
      </c>
      <c r="G1036" s="19" t="str">
        <f t="shared" si="4"/>
        <v>0</v>
      </c>
      <c r="H1036" s="6">
        <v>-260779.1</v>
      </c>
      <c r="I1036" s="20"/>
    </row>
    <row r="1037">
      <c r="A1037" s="1" t="s">
        <v>31</v>
      </c>
      <c r="B1037" s="6" t="s">
        <v>818</v>
      </c>
      <c r="C1037" s="6" t="s">
        <v>786</v>
      </c>
      <c r="D1037" s="7" t="str">
        <f t="shared" si="1"/>
        <v>0</v>
      </c>
      <c r="E1037" s="7" t="str">
        <f t="shared" si="5"/>
        <v>0</v>
      </c>
      <c r="F1037" s="7" t="str">
        <f t="shared" si="6"/>
        <v>0</v>
      </c>
      <c r="G1037" s="19" t="str">
        <f t="shared" si="4"/>
        <v>0</v>
      </c>
      <c r="H1037" s="6">
        <v>-1010300.01</v>
      </c>
      <c r="I1037" s="20"/>
    </row>
    <row r="1038">
      <c r="A1038" s="1" t="s">
        <v>31</v>
      </c>
      <c r="B1038" s="6" t="s">
        <v>818</v>
      </c>
      <c r="C1038" s="6" t="s">
        <v>786</v>
      </c>
      <c r="D1038" s="7" t="str">
        <f t="shared" si="1"/>
        <v>0</v>
      </c>
      <c r="E1038" s="7" t="str">
        <f t="shared" si="5"/>
        <v>0</v>
      </c>
      <c r="F1038" s="7" t="str">
        <f t="shared" si="6"/>
        <v>0</v>
      </c>
      <c r="G1038" s="19" t="str">
        <f t="shared" si="4"/>
        <v>0</v>
      </c>
      <c r="H1038" s="6">
        <v>-1131525.23</v>
      </c>
      <c r="I1038" s="20"/>
    </row>
    <row r="1039">
      <c r="A1039" s="1" t="s">
        <v>31</v>
      </c>
      <c r="B1039" s="6" t="s">
        <v>818</v>
      </c>
      <c r="C1039" s="6" t="s">
        <v>786</v>
      </c>
      <c r="D1039" s="7" t="str">
        <f t="shared" si="1"/>
        <v>0</v>
      </c>
      <c r="E1039" s="7" t="str">
        <f t="shared" si="5"/>
        <v>0</v>
      </c>
      <c r="F1039" s="7" t="str">
        <f t="shared" si="6"/>
        <v>0</v>
      </c>
      <c r="G1039" s="19" t="str">
        <f t="shared" si="4"/>
        <v>0</v>
      </c>
      <c r="H1039" s="6">
        <v>-2742007.99</v>
      </c>
      <c r="I1039" s="20"/>
    </row>
    <row r="1040">
      <c r="A1040" s="1" t="s">
        <v>31</v>
      </c>
      <c r="B1040" s="6" t="s">
        <v>818</v>
      </c>
      <c r="C1040" s="6" t="s">
        <v>786</v>
      </c>
      <c r="D1040" s="7" t="str">
        <f t="shared" si="1"/>
        <v>0</v>
      </c>
      <c r="E1040" s="7" t="str">
        <f t="shared" si="5"/>
        <v>0</v>
      </c>
      <c r="F1040" s="7" t="str">
        <f t="shared" si="6"/>
        <v>0</v>
      </c>
      <c r="G1040" s="19" t="str">
        <f t="shared" si="4"/>
        <v>0</v>
      </c>
      <c r="H1040" s="6">
        <v>-531020.81</v>
      </c>
      <c r="I1040" s="20"/>
    </row>
    <row r="1041">
      <c r="A1041" s="1" t="s">
        <v>31</v>
      </c>
      <c r="B1041" s="6" t="s">
        <v>818</v>
      </c>
      <c r="C1041" s="6" t="s">
        <v>786</v>
      </c>
      <c r="D1041" s="7" t="str">
        <f t="shared" si="1"/>
        <v>0</v>
      </c>
      <c r="E1041" s="7" t="str">
        <f t="shared" si="5"/>
        <v>0</v>
      </c>
      <c r="F1041" s="7" t="str">
        <f t="shared" si="6"/>
        <v>0</v>
      </c>
      <c r="G1041" s="19" t="str">
        <f t="shared" si="4"/>
        <v>0</v>
      </c>
      <c r="H1041" s="6">
        <v>-2680583.4</v>
      </c>
      <c r="I1041" s="20"/>
    </row>
    <row r="1042">
      <c r="A1042" s="1" t="s">
        <v>31</v>
      </c>
      <c r="B1042" s="6" t="s">
        <v>818</v>
      </c>
      <c r="C1042" s="6" t="s">
        <v>786</v>
      </c>
      <c r="D1042" s="7" t="str">
        <f t="shared" si="1"/>
        <v>0</v>
      </c>
      <c r="E1042" s="7" t="str">
        <f t="shared" si="5"/>
        <v>0</v>
      </c>
      <c r="F1042" s="7" t="str">
        <f t="shared" si="6"/>
        <v>0</v>
      </c>
      <c r="G1042" s="19" t="str">
        <f t="shared" si="4"/>
        <v>0</v>
      </c>
      <c r="H1042" s="6">
        <v>-4915854.47</v>
      </c>
      <c r="I1042" s="20"/>
    </row>
    <row r="1043">
      <c r="A1043" s="1" t="s">
        <v>31</v>
      </c>
      <c r="B1043" s="6" t="s">
        <v>818</v>
      </c>
      <c r="C1043" s="6" t="s">
        <v>786</v>
      </c>
      <c r="D1043" s="7" t="str">
        <f t="shared" si="1"/>
        <v>0</v>
      </c>
      <c r="E1043" s="7" t="str">
        <f t="shared" si="5"/>
        <v>0</v>
      </c>
      <c r="F1043" s="7" t="str">
        <f t="shared" si="6"/>
        <v>0</v>
      </c>
      <c r="G1043" s="19" t="str">
        <f t="shared" si="4"/>
        <v>0</v>
      </c>
      <c r="H1043" s="6">
        <v>-263554.4</v>
      </c>
      <c r="I1043" s="20"/>
    </row>
    <row r="1044">
      <c r="A1044" s="1" t="s">
        <v>31</v>
      </c>
      <c r="B1044" s="6" t="s">
        <v>818</v>
      </c>
      <c r="C1044" s="6" t="s">
        <v>786</v>
      </c>
      <c r="D1044" s="7" t="str">
        <f t="shared" si="1"/>
        <v>0</v>
      </c>
      <c r="E1044" s="7" t="str">
        <f t="shared" si="5"/>
        <v>0</v>
      </c>
      <c r="F1044" s="7" t="str">
        <f t="shared" si="6"/>
        <v>0</v>
      </c>
      <c r="G1044" s="19" t="str">
        <f t="shared" si="4"/>
        <v>0</v>
      </c>
      <c r="H1044" s="6">
        <v>-326142.34</v>
      </c>
      <c r="I1044" s="20"/>
    </row>
    <row r="1045">
      <c r="A1045" s="1" t="s">
        <v>31</v>
      </c>
      <c r="B1045" s="6" t="s">
        <v>818</v>
      </c>
      <c r="C1045" s="6" t="s">
        <v>786</v>
      </c>
      <c r="D1045" s="7" t="str">
        <f t="shared" si="1"/>
        <v>0</v>
      </c>
      <c r="E1045" s="7" t="str">
        <f t="shared" si="5"/>
        <v>0</v>
      </c>
      <c r="F1045" s="7" t="str">
        <f t="shared" si="6"/>
        <v>0</v>
      </c>
      <c r="G1045" s="19" t="str">
        <f t="shared" si="4"/>
        <v>0</v>
      </c>
      <c r="H1045" s="6">
        <v>-356887.3</v>
      </c>
      <c r="I1045" s="20"/>
    </row>
    <row r="1046">
      <c r="A1046" s="1" t="s">
        <v>31</v>
      </c>
      <c r="B1046" s="6" t="s">
        <v>818</v>
      </c>
      <c r="C1046" s="6" t="s">
        <v>786</v>
      </c>
      <c r="D1046" s="7" t="str">
        <f t="shared" si="1"/>
        <v>0</v>
      </c>
      <c r="E1046" s="7" t="str">
        <f t="shared" si="5"/>
        <v>0</v>
      </c>
      <c r="F1046" s="7" t="str">
        <f t="shared" si="6"/>
        <v>0</v>
      </c>
      <c r="G1046" s="19" t="str">
        <f t="shared" si="4"/>
        <v>0</v>
      </c>
      <c r="H1046" s="6">
        <v>-3147374.48</v>
      </c>
      <c r="I1046" s="20"/>
    </row>
    <row r="1047">
      <c r="A1047" s="1" t="s">
        <v>31</v>
      </c>
      <c r="B1047" s="6" t="s">
        <v>818</v>
      </c>
      <c r="C1047" s="6" t="s">
        <v>786</v>
      </c>
      <c r="D1047" s="7" t="str">
        <f t="shared" si="1"/>
        <v>0</v>
      </c>
      <c r="E1047" s="7" t="str">
        <f t="shared" si="5"/>
        <v>0</v>
      </c>
      <c r="F1047" s="7" t="str">
        <f t="shared" si="6"/>
        <v>0</v>
      </c>
      <c r="G1047" s="19" t="str">
        <f t="shared" si="4"/>
        <v>0</v>
      </c>
      <c r="H1047" s="6">
        <v>-157996.43</v>
      </c>
      <c r="I1047" s="20"/>
    </row>
    <row r="1048">
      <c r="A1048" s="1" t="s">
        <v>31</v>
      </c>
      <c r="B1048" s="6" t="s">
        <v>818</v>
      </c>
      <c r="C1048" s="6" t="s">
        <v>786</v>
      </c>
      <c r="D1048" s="7" t="str">
        <f t="shared" si="1"/>
        <v>0</v>
      </c>
      <c r="E1048" s="7" t="str">
        <f t="shared" si="5"/>
        <v>0</v>
      </c>
      <c r="F1048" s="7" t="str">
        <f t="shared" si="6"/>
        <v>0</v>
      </c>
      <c r="G1048" s="19" t="str">
        <f t="shared" si="4"/>
        <v>0</v>
      </c>
      <c r="H1048" s="6">
        <v>-716288.02</v>
      </c>
      <c r="I1048" s="20"/>
    </row>
    <row r="1049">
      <c r="A1049" s="1" t="s">
        <v>31</v>
      </c>
      <c r="B1049" s="6" t="s">
        <v>818</v>
      </c>
      <c r="C1049" s="6" t="s">
        <v>786</v>
      </c>
      <c r="D1049" s="7" t="str">
        <f t="shared" si="1"/>
        <v>0</v>
      </c>
      <c r="E1049" s="7" t="str">
        <f t="shared" si="5"/>
        <v>0</v>
      </c>
      <c r="F1049" s="7" t="str">
        <f t="shared" si="6"/>
        <v>0</v>
      </c>
      <c r="G1049" s="19" t="str">
        <f t="shared" si="4"/>
        <v>0</v>
      </c>
      <c r="H1049" s="6">
        <v>-1329741.6</v>
      </c>
      <c r="I1049" s="20"/>
    </row>
    <row r="1050">
      <c r="A1050" s="1" t="s">
        <v>31</v>
      </c>
      <c r="B1050" s="6" t="s">
        <v>818</v>
      </c>
      <c r="C1050" s="6" t="s">
        <v>786</v>
      </c>
      <c r="D1050" s="7" t="str">
        <f t="shared" si="1"/>
        <v>0</v>
      </c>
      <c r="E1050" s="7" t="str">
        <f t="shared" si="5"/>
        <v>0</v>
      </c>
      <c r="F1050" s="7" t="str">
        <f t="shared" si="6"/>
        <v>0</v>
      </c>
      <c r="G1050" s="19" t="str">
        <f t="shared" si="4"/>
        <v>0</v>
      </c>
      <c r="H1050" s="6">
        <v>-2065700.53</v>
      </c>
      <c r="I1050" s="20"/>
    </row>
    <row r="1051">
      <c r="A1051" s="1" t="s">
        <v>31</v>
      </c>
      <c r="B1051" s="6" t="s">
        <v>818</v>
      </c>
      <c r="C1051" s="6" t="s">
        <v>786</v>
      </c>
      <c r="D1051" s="7" t="str">
        <f t="shared" si="1"/>
        <v>0</v>
      </c>
      <c r="E1051" s="7" t="str">
        <f t="shared" si="5"/>
        <v>0</v>
      </c>
      <c r="F1051" s="7" t="str">
        <f t="shared" si="6"/>
        <v>0</v>
      </c>
      <c r="G1051" s="19" t="str">
        <f t="shared" si="4"/>
        <v>0</v>
      </c>
      <c r="H1051" s="6">
        <v>-885060.91</v>
      </c>
      <c r="I1051" s="20"/>
    </row>
    <row r="1052">
      <c r="A1052" s="1" t="s">
        <v>31</v>
      </c>
      <c r="B1052" s="6" t="s">
        <v>818</v>
      </c>
      <c r="C1052" s="6" t="s">
        <v>786</v>
      </c>
      <c r="D1052" s="7" t="str">
        <f t="shared" si="1"/>
        <v>0</v>
      </c>
      <c r="E1052" s="7" t="str">
        <f t="shared" si="5"/>
        <v>0</v>
      </c>
      <c r="F1052" s="7" t="str">
        <f t="shared" si="6"/>
        <v>0</v>
      </c>
      <c r="G1052" s="19" t="str">
        <f t="shared" si="4"/>
        <v>0</v>
      </c>
      <c r="H1052" s="6">
        <v>-1297129.28</v>
      </c>
      <c r="I1052" s="20"/>
    </row>
    <row r="1053">
      <c r="A1053" s="1" t="s">
        <v>31</v>
      </c>
      <c r="B1053" s="6" t="s">
        <v>818</v>
      </c>
      <c r="C1053" s="6" t="s">
        <v>786</v>
      </c>
      <c r="D1053" s="7" t="str">
        <f t="shared" si="1"/>
        <v>0</v>
      </c>
      <c r="E1053" s="7" t="str">
        <f t="shared" si="5"/>
        <v>0</v>
      </c>
      <c r="F1053" s="7" t="str">
        <f t="shared" si="6"/>
        <v>0</v>
      </c>
      <c r="G1053" s="19" t="str">
        <f t="shared" si="4"/>
        <v>0</v>
      </c>
      <c r="H1053" s="6">
        <v>-869315.66</v>
      </c>
      <c r="I1053" s="20"/>
    </row>
    <row r="1054">
      <c r="A1054" s="1" t="s">
        <v>31</v>
      </c>
      <c r="B1054" s="6" t="s">
        <v>818</v>
      </c>
      <c r="C1054" s="6" t="s">
        <v>786</v>
      </c>
      <c r="D1054" s="7" t="str">
        <f t="shared" si="1"/>
        <v>0</v>
      </c>
      <c r="E1054" s="7" t="str">
        <f t="shared" si="5"/>
        <v>0</v>
      </c>
      <c r="F1054" s="7" t="str">
        <f t="shared" si="6"/>
        <v>0</v>
      </c>
      <c r="G1054" s="19" t="str">
        <f t="shared" si="4"/>
        <v>0</v>
      </c>
      <c r="H1054" s="6">
        <v>-3409523.82</v>
      </c>
      <c r="I1054" s="20"/>
    </row>
    <row r="1055">
      <c r="A1055" s="1" t="s">
        <v>31</v>
      </c>
      <c r="B1055" s="6" t="s">
        <v>818</v>
      </c>
      <c r="C1055" s="6" t="s">
        <v>786</v>
      </c>
      <c r="D1055" s="7" t="str">
        <f t="shared" si="1"/>
        <v>0</v>
      </c>
      <c r="E1055" s="7" t="str">
        <f t="shared" si="5"/>
        <v>0</v>
      </c>
      <c r="F1055" s="7" t="str">
        <f t="shared" si="6"/>
        <v>0</v>
      </c>
      <c r="G1055" s="19" t="str">
        <f t="shared" si="4"/>
        <v>0</v>
      </c>
      <c r="H1055" s="6">
        <v>404997.69</v>
      </c>
      <c r="I1055" s="20"/>
    </row>
    <row r="1056">
      <c r="A1056" s="1" t="s">
        <v>31</v>
      </c>
      <c r="B1056" s="6" t="s">
        <v>818</v>
      </c>
      <c r="C1056" s="6" t="s">
        <v>786</v>
      </c>
      <c r="D1056" s="7" t="str">
        <f t="shared" si="1"/>
        <v>0</v>
      </c>
      <c r="E1056" s="7" t="str">
        <f t="shared" si="5"/>
        <v>0</v>
      </c>
      <c r="F1056" s="7" t="str">
        <f t="shared" si="6"/>
        <v>0</v>
      </c>
      <c r="G1056" s="19" t="str">
        <f t="shared" si="4"/>
        <v>0</v>
      </c>
      <c r="H1056" s="6">
        <v>134689.76</v>
      </c>
      <c r="I1056" s="20"/>
    </row>
    <row r="1057">
      <c r="A1057" s="1" t="s">
        <v>31</v>
      </c>
      <c r="B1057" s="6" t="s">
        <v>818</v>
      </c>
      <c r="C1057" s="6" t="s">
        <v>786</v>
      </c>
      <c r="D1057" s="7" t="str">
        <f t="shared" si="1"/>
        <v>0</v>
      </c>
      <c r="E1057" s="7" t="str">
        <f t="shared" si="5"/>
        <v>0</v>
      </c>
      <c r="F1057" s="7" t="str">
        <f t="shared" si="6"/>
        <v>0</v>
      </c>
      <c r="G1057" s="19" t="str">
        <f t="shared" si="4"/>
        <v>0</v>
      </c>
      <c r="H1057" s="6">
        <v>79676.29</v>
      </c>
      <c r="I1057" s="20"/>
    </row>
    <row r="1058">
      <c r="A1058" s="1" t="s">
        <v>31</v>
      </c>
      <c r="B1058" s="6" t="s">
        <v>818</v>
      </c>
      <c r="C1058" s="6" t="s">
        <v>786</v>
      </c>
      <c r="D1058" s="7" t="str">
        <f t="shared" si="1"/>
        <v>0</v>
      </c>
      <c r="E1058" s="7" t="str">
        <f t="shared" si="5"/>
        <v>0</v>
      </c>
      <c r="F1058" s="7" t="str">
        <f t="shared" si="6"/>
        <v>0</v>
      </c>
      <c r="G1058" s="19" t="str">
        <f t="shared" si="4"/>
        <v>0</v>
      </c>
      <c r="H1058" s="6">
        <v>202837.21</v>
      </c>
      <c r="I1058" s="20"/>
    </row>
    <row r="1059">
      <c r="A1059" s="1" t="s">
        <v>31</v>
      </c>
      <c r="B1059" s="6" t="s">
        <v>818</v>
      </c>
      <c r="C1059" s="6" t="s">
        <v>786</v>
      </c>
      <c r="D1059" s="7" t="str">
        <f t="shared" si="1"/>
        <v>0</v>
      </c>
      <c r="E1059" s="7" t="str">
        <f t="shared" si="5"/>
        <v>0</v>
      </c>
      <c r="F1059" s="7" t="str">
        <f t="shared" si="6"/>
        <v>0</v>
      </c>
      <c r="G1059" s="19" t="str">
        <f t="shared" si="4"/>
        <v>0</v>
      </c>
      <c r="H1059" s="6">
        <v>931607.47</v>
      </c>
      <c r="I1059" s="20"/>
    </row>
    <row r="1060">
      <c r="A1060" s="1" t="s">
        <v>31</v>
      </c>
      <c r="B1060" s="6" t="s">
        <v>818</v>
      </c>
      <c r="C1060" s="6" t="s">
        <v>786</v>
      </c>
      <c r="D1060" s="7" t="str">
        <f t="shared" si="1"/>
        <v>0</v>
      </c>
      <c r="E1060" s="7" t="str">
        <f t="shared" si="5"/>
        <v>0</v>
      </c>
      <c r="F1060" s="7" t="str">
        <f t="shared" si="6"/>
        <v>0</v>
      </c>
      <c r="G1060" s="19" t="str">
        <f t="shared" si="4"/>
        <v>0</v>
      </c>
      <c r="H1060" s="6">
        <v>51893.76</v>
      </c>
      <c r="I1060" s="20"/>
    </row>
    <row r="1061">
      <c r="A1061" s="1" t="s">
        <v>31</v>
      </c>
      <c r="B1061" s="6" t="s">
        <v>818</v>
      </c>
      <c r="C1061" s="6" t="s">
        <v>786</v>
      </c>
      <c r="D1061" s="7" t="str">
        <f t="shared" si="1"/>
        <v>0</v>
      </c>
      <c r="E1061" s="7" t="str">
        <f t="shared" si="5"/>
        <v>0</v>
      </c>
      <c r="F1061" s="7" t="str">
        <f t="shared" si="6"/>
        <v>0</v>
      </c>
      <c r="G1061" s="19" t="str">
        <f t="shared" si="4"/>
        <v>0</v>
      </c>
      <c r="H1061" s="6">
        <v>271448.86</v>
      </c>
      <c r="I1061" s="20"/>
    </row>
    <row r="1062">
      <c r="A1062" s="1" t="s">
        <v>31</v>
      </c>
      <c r="B1062" s="6" t="s">
        <v>818</v>
      </c>
      <c r="C1062" s="6" t="s">
        <v>786</v>
      </c>
      <c r="D1062" s="7" t="str">
        <f t="shared" si="1"/>
        <v>0</v>
      </c>
      <c r="E1062" s="7" t="str">
        <f t="shared" si="5"/>
        <v>0</v>
      </c>
      <c r="F1062" s="7" t="str">
        <f t="shared" si="6"/>
        <v>0</v>
      </c>
      <c r="G1062" s="19" t="str">
        <f t="shared" si="4"/>
        <v>0</v>
      </c>
      <c r="H1062" s="6">
        <v>44666.12</v>
      </c>
      <c r="I1062" s="20"/>
    </row>
    <row r="1063">
      <c r="A1063" s="1" t="s">
        <v>31</v>
      </c>
      <c r="B1063" s="6" t="s">
        <v>818</v>
      </c>
      <c r="C1063" s="6" t="s">
        <v>786</v>
      </c>
      <c r="D1063" s="7" t="str">
        <f t="shared" si="1"/>
        <v>0</v>
      </c>
      <c r="E1063" s="7" t="str">
        <f t="shared" si="5"/>
        <v>0</v>
      </c>
      <c r="F1063" s="7" t="str">
        <f t="shared" si="6"/>
        <v>0</v>
      </c>
      <c r="G1063" s="19" t="str">
        <f t="shared" si="4"/>
        <v>0</v>
      </c>
      <c r="H1063" s="6">
        <v>54654.02</v>
      </c>
      <c r="I1063" s="20"/>
    </row>
    <row r="1064">
      <c r="A1064" s="1" t="s">
        <v>31</v>
      </c>
      <c r="B1064" s="6" t="s">
        <v>818</v>
      </c>
      <c r="C1064" s="6" t="s">
        <v>786</v>
      </c>
      <c r="D1064" s="7" t="str">
        <f t="shared" si="1"/>
        <v>0</v>
      </c>
      <c r="E1064" s="7" t="str">
        <f t="shared" si="5"/>
        <v>0</v>
      </c>
      <c r="F1064" s="7" t="str">
        <f t="shared" si="6"/>
        <v>0</v>
      </c>
      <c r="G1064" s="19" t="str">
        <f t="shared" si="4"/>
        <v>0</v>
      </c>
      <c r="H1064" s="6">
        <v>39516.44</v>
      </c>
      <c r="I1064" s="20"/>
    </row>
    <row r="1065">
      <c r="A1065" s="1" t="s">
        <v>31</v>
      </c>
      <c r="B1065" s="6" t="s">
        <v>818</v>
      </c>
      <c r="C1065" s="6" t="s">
        <v>786</v>
      </c>
      <c r="D1065" s="7" t="str">
        <f t="shared" si="1"/>
        <v>0</v>
      </c>
      <c r="E1065" s="7" t="str">
        <f t="shared" si="5"/>
        <v>0</v>
      </c>
      <c r="F1065" s="7" t="str">
        <f t="shared" si="6"/>
        <v>0</v>
      </c>
      <c r="G1065" s="19" t="str">
        <f t="shared" si="4"/>
        <v>0</v>
      </c>
      <c r="H1065" s="6">
        <v>147106.41</v>
      </c>
      <c r="I1065" s="20"/>
    </row>
    <row r="1066">
      <c r="A1066" s="1" t="s">
        <v>31</v>
      </c>
      <c r="B1066" s="6" t="s">
        <v>818</v>
      </c>
      <c r="C1066" s="6" t="s">
        <v>786</v>
      </c>
      <c r="D1066" s="7" t="str">
        <f t="shared" si="1"/>
        <v>0</v>
      </c>
      <c r="E1066" s="7" t="str">
        <f t="shared" si="5"/>
        <v>0</v>
      </c>
      <c r="F1066" s="7" t="str">
        <f t="shared" si="6"/>
        <v>0</v>
      </c>
      <c r="G1066" s="19" t="str">
        <f t="shared" si="4"/>
        <v>0</v>
      </c>
      <c r="H1066" s="6">
        <v>9348.27</v>
      </c>
      <c r="I1066" s="20"/>
    </row>
    <row r="1067">
      <c r="A1067" s="1" t="s">
        <v>31</v>
      </c>
      <c r="B1067" s="6" t="s">
        <v>818</v>
      </c>
      <c r="C1067" s="6" t="s">
        <v>786</v>
      </c>
      <c r="D1067" s="7" t="str">
        <f t="shared" si="1"/>
        <v>0</v>
      </c>
      <c r="E1067" s="7" t="str">
        <f t="shared" si="5"/>
        <v>0</v>
      </c>
      <c r="F1067" s="7" t="str">
        <f t="shared" si="6"/>
        <v>0</v>
      </c>
      <c r="G1067" s="19" t="str">
        <f t="shared" si="4"/>
        <v>0</v>
      </c>
      <c r="H1067" s="6">
        <v>46366.35</v>
      </c>
      <c r="I1067" s="20"/>
    </row>
    <row r="1068">
      <c r="A1068" s="1" t="s">
        <v>31</v>
      </c>
      <c r="B1068" s="6" t="s">
        <v>818</v>
      </c>
      <c r="C1068" s="6" t="s">
        <v>786</v>
      </c>
      <c r="D1068" s="7" t="str">
        <f t="shared" si="1"/>
        <v>0</v>
      </c>
      <c r="E1068" s="7" t="str">
        <f t="shared" si="5"/>
        <v>0</v>
      </c>
      <c r="F1068" s="7" t="str">
        <f t="shared" si="6"/>
        <v>0</v>
      </c>
      <c r="G1068" s="19" t="str">
        <f t="shared" si="4"/>
        <v>0</v>
      </c>
      <c r="H1068" s="6">
        <v>183285.39</v>
      </c>
      <c r="I1068" s="20"/>
    </row>
    <row r="1069">
      <c r="A1069" s="1" t="s">
        <v>31</v>
      </c>
      <c r="B1069" s="6" t="s">
        <v>818</v>
      </c>
      <c r="C1069" s="6" t="s">
        <v>786</v>
      </c>
      <c r="D1069" s="7" t="str">
        <f t="shared" si="1"/>
        <v>0</v>
      </c>
      <c r="E1069" s="7" t="str">
        <f t="shared" si="5"/>
        <v>0</v>
      </c>
      <c r="F1069" s="7" t="str">
        <f t="shared" si="6"/>
        <v>0</v>
      </c>
      <c r="G1069" s="19" t="str">
        <f t="shared" si="4"/>
        <v>0</v>
      </c>
      <c r="H1069" s="6">
        <v>257195.5</v>
      </c>
      <c r="I1069" s="20"/>
    </row>
    <row r="1070">
      <c r="A1070" s="1" t="s">
        <v>31</v>
      </c>
      <c r="B1070" s="6" t="s">
        <v>818</v>
      </c>
      <c r="C1070" s="6" t="s">
        <v>786</v>
      </c>
      <c r="D1070" s="7" t="str">
        <f t="shared" si="1"/>
        <v>0</v>
      </c>
      <c r="E1070" s="7" t="str">
        <f t="shared" si="5"/>
        <v>0</v>
      </c>
      <c r="F1070" s="7" t="str">
        <f t="shared" si="6"/>
        <v>0</v>
      </c>
      <c r="G1070" s="19" t="str">
        <f t="shared" si="4"/>
        <v>0</v>
      </c>
      <c r="H1070" s="6">
        <v>199154.09</v>
      </c>
      <c r="I1070" s="20"/>
    </row>
    <row r="1071">
      <c r="A1071" s="1" t="s">
        <v>31</v>
      </c>
      <c r="B1071" s="6" t="s">
        <v>818</v>
      </c>
      <c r="C1071" s="6" t="s">
        <v>786</v>
      </c>
      <c r="D1071" s="7" t="str">
        <f t="shared" si="1"/>
        <v>0</v>
      </c>
      <c r="E1071" s="7" t="str">
        <f t="shared" si="5"/>
        <v>0</v>
      </c>
      <c r="F1071" s="7" t="str">
        <f t="shared" si="6"/>
        <v>0</v>
      </c>
      <c r="G1071" s="19" t="str">
        <f t="shared" si="4"/>
        <v>0</v>
      </c>
      <c r="H1071" s="6">
        <v>59918.01</v>
      </c>
      <c r="I1071" s="20"/>
    </row>
    <row r="1072">
      <c r="A1072" s="1" t="s">
        <v>31</v>
      </c>
      <c r="B1072" s="6" t="s">
        <v>818</v>
      </c>
      <c r="C1072" s="6" t="s">
        <v>786</v>
      </c>
      <c r="D1072" s="7" t="str">
        <f t="shared" si="1"/>
        <v>0</v>
      </c>
      <c r="E1072" s="7" t="str">
        <f t="shared" si="5"/>
        <v>0</v>
      </c>
      <c r="F1072" s="7" t="str">
        <f t="shared" si="6"/>
        <v>0</v>
      </c>
      <c r="G1072" s="19" t="str">
        <f t="shared" si="4"/>
        <v>0</v>
      </c>
      <c r="H1072" s="6">
        <v>1448066.32</v>
      </c>
      <c r="I1072" s="20"/>
    </row>
    <row r="1073">
      <c r="A1073" s="1" t="s">
        <v>31</v>
      </c>
      <c r="B1073" s="6" t="s">
        <v>818</v>
      </c>
      <c r="C1073" s="6" t="s">
        <v>786</v>
      </c>
      <c r="D1073" s="7" t="str">
        <f t="shared" si="1"/>
        <v>0</v>
      </c>
      <c r="E1073" s="7" t="str">
        <f t="shared" si="5"/>
        <v>0</v>
      </c>
      <c r="F1073" s="7" t="str">
        <f t="shared" si="6"/>
        <v>0</v>
      </c>
      <c r="G1073" s="19" t="str">
        <f t="shared" si="4"/>
        <v>0</v>
      </c>
      <c r="H1073" s="6">
        <v>197212.28</v>
      </c>
      <c r="I1073" s="20"/>
    </row>
    <row r="1074">
      <c r="A1074" s="1" t="s">
        <v>31</v>
      </c>
      <c r="B1074" s="6" t="s">
        <v>818</v>
      </c>
      <c r="C1074" s="6" t="s">
        <v>786</v>
      </c>
      <c r="D1074" s="7" t="str">
        <f t="shared" si="1"/>
        <v>0</v>
      </c>
      <c r="E1074" s="7" t="str">
        <f t="shared" si="5"/>
        <v>0</v>
      </c>
      <c r="F1074" s="7" t="str">
        <f t="shared" si="6"/>
        <v>0</v>
      </c>
      <c r="G1074" s="19" t="str">
        <f t="shared" si="4"/>
        <v>0</v>
      </c>
      <c r="H1074" s="6">
        <v>65464.79</v>
      </c>
      <c r="I1074" s="20"/>
    </row>
    <row r="1075">
      <c r="A1075" s="1" t="s">
        <v>31</v>
      </c>
      <c r="B1075" s="6" t="s">
        <v>818</v>
      </c>
      <c r="C1075" s="6" t="s">
        <v>786</v>
      </c>
      <c r="D1075" s="7" t="str">
        <f t="shared" si="1"/>
        <v>0</v>
      </c>
      <c r="E1075" s="7" t="str">
        <f t="shared" si="5"/>
        <v>0</v>
      </c>
      <c r="F1075" s="7" t="str">
        <f t="shared" si="6"/>
        <v>0</v>
      </c>
      <c r="G1075" s="19" t="str">
        <f t="shared" si="4"/>
        <v>0</v>
      </c>
      <c r="H1075" s="6">
        <v>131227.72</v>
      </c>
      <c r="I1075" s="20"/>
    </row>
    <row r="1076">
      <c r="A1076" s="1" t="s">
        <v>31</v>
      </c>
      <c r="B1076" s="6" t="s">
        <v>818</v>
      </c>
      <c r="C1076" s="6" t="s">
        <v>786</v>
      </c>
      <c r="D1076" s="7" t="str">
        <f t="shared" si="1"/>
        <v>0</v>
      </c>
      <c r="E1076" s="7" t="str">
        <f t="shared" si="5"/>
        <v>0</v>
      </c>
      <c r="F1076" s="7" t="str">
        <f t="shared" si="6"/>
        <v>0</v>
      </c>
      <c r="G1076" s="19" t="str">
        <f t="shared" si="4"/>
        <v>0</v>
      </c>
      <c r="H1076" s="6">
        <v>49512.53</v>
      </c>
      <c r="I1076" s="20"/>
    </row>
    <row r="1077">
      <c r="A1077" s="1" t="s">
        <v>31</v>
      </c>
      <c r="B1077" s="6" t="s">
        <v>818</v>
      </c>
      <c r="C1077" s="6" t="s">
        <v>786</v>
      </c>
      <c r="D1077" s="7" t="str">
        <f t="shared" si="1"/>
        <v>0</v>
      </c>
      <c r="E1077" s="7" t="str">
        <f t="shared" si="5"/>
        <v>0</v>
      </c>
      <c r="F1077" s="7" t="str">
        <f t="shared" si="6"/>
        <v>0</v>
      </c>
      <c r="G1077" s="19" t="str">
        <f t="shared" si="4"/>
        <v>0</v>
      </c>
      <c r="H1077" s="6">
        <v>200720.82</v>
      </c>
      <c r="I1077" s="20"/>
    </row>
    <row r="1078">
      <c r="A1078" s="1" t="s">
        <v>31</v>
      </c>
      <c r="B1078" s="6" t="s">
        <v>818</v>
      </c>
      <c r="C1078" s="6" t="s">
        <v>786</v>
      </c>
      <c r="D1078" s="7" t="str">
        <f t="shared" si="1"/>
        <v>0</v>
      </c>
      <c r="E1078" s="7" t="str">
        <f t="shared" si="5"/>
        <v>0</v>
      </c>
      <c r="F1078" s="7" t="str">
        <f t="shared" si="6"/>
        <v>0</v>
      </c>
      <c r="G1078" s="19" t="str">
        <f t="shared" si="4"/>
        <v>0</v>
      </c>
      <c r="H1078" s="6">
        <v>87981.0</v>
      </c>
      <c r="I1078" s="20"/>
    </row>
    <row r="1079">
      <c r="A1079" s="1" t="s">
        <v>31</v>
      </c>
      <c r="B1079" s="6" t="s">
        <v>818</v>
      </c>
      <c r="C1079" s="6" t="s">
        <v>786</v>
      </c>
      <c r="D1079" s="7" t="str">
        <f t="shared" si="1"/>
        <v>0</v>
      </c>
      <c r="E1079" s="7" t="str">
        <f t="shared" si="5"/>
        <v>0</v>
      </c>
      <c r="F1079" s="7" t="str">
        <f t="shared" si="6"/>
        <v>0</v>
      </c>
      <c r="G1079" s="19" t="str">
        <f t="shared" si="4"/>
        <v>0</v>
      </c>
      <c r="H1079" s="6">
        <v>7740584.51</v>
      </c>
      <c r="I1079" s="20"/>
    </row>
    <row r="1080">
      <c r="A1080" s="1" t="s">
        <v>31</v>
      </c>
      <c r="B1080" s="6" t="s">
        <v>818</v>
      </c>
      <c r="C1080" s="6" t="s">
        <v>786</v>
      </c>
      <c r="D1080" s="7" t="str">
        <f t="shared" si="1"/>
        <v>0</v>
      </c>
      <c r="E1080" s="7" t="str">
        <f t="shared" si="5"/>
        <v>0</v>
      </c>
      <c r="F1080" s="7" t="str">
        <f t="shared" si="6"/>
        <v>0</v>
      </c>
      <c r="G1080" s="19" t="str">
        <f t="shared" si="4"/>
        <v>0</v>
      </c>
      <c r="H1080" s="6">
        <v>134021.35</v>
      </c>
      <c r="I1080" s="20"/>
    </row>
    <row r="1081">
      <c r="A1081" s="1" t="s">
        <v>31</v>
      </c>
      <c r="B1081" s="6" t="s">
        <v>818</v>
      </c>
      <c r="C1081" s="6" t="s">
        <v>786</v>
      </c>
      <c r="D1081" s="7" t="str">
        <f t="shared" si="1"/>
        <v>0</v>
      </c>
      <c r="E1081" s="7" t="str">
        <f t="shared" si="5"/>
        <v>0</v>
      </c>
      <c r="F1081" s="7" t="str">
        <f t="shared" si="6"/>
        <v>0</v>
      </c>
      <c r="G1081" s="19" t="str">
        <f t="shared" si="4"/>
        <v>0</v>
      </c>
      <c r="H1081" s="6">
        <v>196565.87</v>
      </c>
      <c r="I1081" s="20"/>
    </row>
    <row r="1082">
      <c r="A1082" s="1" t="s">
        <v>31</v>
      </c>
      <c r="B1082" s="6" t="s">
        <v>818</v>
      </c>
      <c r="C1082" s="6" t="s">
        <v>786</v>
      </c>
      <c r="D1082" s="7" t="str">
        <f t="shared" si="1"/>
        <v>0</v>
      </c>
      <c r="E1082" s="7" t="str">
        <f t="shared" si="5"/>
        <v>0</v>
      </c>
      <c r="F1082" s="7" t="str">
        <f t="shared" si="6"/>
        <v>0</v>
      </c>
      <c r="G1082" s="19" t="str">
        <f t="shared" si="4"/>
        <v>0</v>
      </c>
      <c r="H1082" s="6">
        <v>66846.41</v>
      </c>
      <c r="I1082" s="20"/>
    </row>
    <row r="1083">
      <c r="A1083" s="1" t="s">
        <v>31</v>
      </c>
      <c r="B1083" s="6" t="s">
        <v>818</v>
      </c>
      <c r="C1083" s="6" t="s">
        <v>786</v>
      </c>
      <c r="D1083" s="7" t="str">
        <f t="shared" si="1"/>
        <v>0</v>
      </c>
      <c r="E1083" s="7" t="str">
        <f t="shared" si="5"/>
        <v>0</v>
      </c>
      <c r="F1083" s="7" t="str">
        <f t="shared" si="6"/>
        <v>0</v>
      </c>
      <c r="G1083" s="19" t="str">
        <f t="shared" si="4"/>
        <v>0</v>
      </c>
      <c r="H1083" s="6">
        <v>65962.79</v>
      </c>
      <c r="I1083" s="20"/>
    </row>
    <row r="1084">
      <c r="A1084" s="1" t="s">
        <v>31</v>
      </c>
      <c r="B1084" s="6" t="s">
        <v>818</v>
      </c>
      <c r="C1084" s="6" t="s">
        <v>786</v>
      </c>
      <c r="D1084" s="7" t="str">
        <f t="shared" si="1"/>
        <v>0</v>
      </c>
      <c r="E1084" s="7" t="str">
        <f t="shared" si="5"/>
        <v>0</v>
      </c>
      <c r="F1084" s="7" t="str">
        <f t="shared" si="6"/>
        <v>0</v>
      </c>
      <c r="G1084" s="19" t="str">
        <f t="shared" si="4"/>
        <v>0</v>
      </c>
      <c r="H1084" s="6">
        <v>5954625.89</v>
      </c>
      <c r="I1084" s="20"/>
    </row>
    <row r="1085">
      <c r="A1085" s="1" t="s">
        <v>31</v>
      </c>
      <c r="B1085" s="6" t="s">
        <v>818</v>
      </c>
      <c r="C1085" s="6" t="s">
        <v>786</v>
      </c>
      <c r="D1085" s="7" t="str">
        <f t="shared" si="1"/>
        <v>0</v>
      </c>
      <c r="E1085" s="7" t="str">
        <f t="shared" si="5"/>
        <v>0</v>
      </c>
      <c r="F1085" s="7" t="str">
        <f t="shared" si="6"/>
        <v>0</v>
      </c>
      <c r="G1085" s="19" t="str">
        <f t="shared" si="4"/>
        <v>0</v>
      </c>
      <c r="H1085" s="6">
        <v>97439.32</v>
      </c>
      <c r="I1085" s="20"/>
    </row>
    <row r="1086">
      <c r="A1086" s="1" t="s">
        <v>31</v>
      </c>
      <c r="B1086" s="6" t="s">
        <v>818</v>
      </c>
      <c r="C1086" s="6" t="s">
        <v>786</v>
      </c>
      <c r="D1086" s="7" t="str">
        <f t="shared" si="1"/>
        <v>0</v>
      </c>
      <c r="E1086" s="7" t="str">
        <f t="shared" si="5"/>
        <v>0</v>
      </c>
      <c r="F1086" s="7" t="str">
        <f t="shared" si="6"/>
        <v>0</v>
      </c>
      <c r="G1086" s="19" t="str">
        <f t="shared" si="4"/>
        <v>0</v>
      </c>
      <c r="H1086" s="6">
        <v>130813.91</v>
      </c>
      <c r="I1086" s="20"/>
    </row>
    <row r="1087">
      <c r="A1087" s="1" t="s">
        <v>31</v>
      </c>
      <c r="B1087" s="6" t="s">
        <v>818</v>
      </c>
      <c r="C1087" s="6" t="s">
        <v>786</v>
      </c>
      <c r="D1087" s="7" t="str">
        <f t="shared" si="1"/>
        <v>0</v>
      </c>
      <c r="E1087" s="7" t="str">
        <f t="shared" si="5"/>
        <v>0</v>
      </c>
      <c r="F1087" s="7" t="str">
        <f t="shared" si="6"/>
        <v>0</v>
      </c>
      <c r="G1087" s="19" t="str">
        <f t="shared" si="4"/>
        <v>0</v>
      </c>
      <c r="H1087" s="6">
        <v>65130.27</v>
      </c>
      <c r="I1087" s="20"/>
    </row>
    <row r="1088">
      <c r="A1088" s="1" t="s">
        <v>31</v>
      </c>
      <c r="B1088" s="6" t="s">
        <v>818</v>
      </c>
      <c r="C1088" s="6" t="s">
        <v>786</v>
      </c>
      <c r="D1088" s="7" t="str">
        <f t="shared" si="1"/>
        <v>0</v>
      </c>
      <c r="E1088" s="7" t="str">
        <f t="shared" si="5"/>
        <v>0</v>
      </c>
      <c r="F1088" s="7" t="str">
        <f t="shared" si="6"/>
        <v>0</v>
      </c>
      <c r="G1088" s="19" t="str">
        <f t="shared" si="4"/>
        <v>0</v>
      </c>
      <c r="H1088" s="6">
        <v>243175.84</v>
      </c>
      <c r="I1088" s="20"/>
    </row>
    <row r="1089">
      <c r="A1089" s="1" t="s">
        <v>31</v>
      </c>
      <c r="B1089" s="6" t="s">
        <v>818</v>
      </c>
      <c r="C1089" s="6" t="s">
        <v>786</v>
      </c>
      <c r="D1089" s="7" t="str">
        <f t="shared" si="1"/>
        <v>0</v>
      </c>
      <c r="E1089" s="7" t="str">
        <f t="shared" si="5"/>
        <v>0</v>
      </c>
      <c r="F1089" s="7" t="str">
        <f t="shared" si="6"/>
        <v>0</v>
      </c>
      <c r="G1089" s="19" t="str">
        <f t="shared" si="4"/>
        <v>0</v>
      </c>
      <c r="H1089" s="6">
        <v>33901.16</v>
      </c>
      <c r="I1089" s="20"/>
    </row>
    <row r="1090">
      <c r="A1090" s="1" t="s">
        <v>31</v>
      </c>
      <c r="B1090" s="6" t="s">
        <v>818</v>
      </c>
      <c r="C1090" s="6" t="s">
        <v>786</v>
      </c>
      <c r="D1090" s="7" t="str">
        <f t="shared" si="1"/>
        <v>0</v>
      </c>
      <c r="E1090" s="7" t="str">
        <f t="shared" si="5"/>
        <v>0</v>
      </c>
      <c r="F1090" s="7" t="str">
        <f t="shared" si="6"/>
        <v>0</v>
      </c>
      <c r="G1090" s="19" t="str">
        <f t="shared" si="4"/>
        <v>0</v>
      </c>
      <c r="H1090" s="6">
        <v>130276.89</v>
      </c>
      <c r="I1090" s="20"/>
    </row>
    <row r="1091">
      <c r="A1091" s="1" t="s">
        <v>31</v>
      </c>
      <c r="B1091" s="6" t="s">
        <v>818</v>
      </c>
      <c r="C1091" s="6" t="s">
        <v>786</v>
      </c>
      <c r="D1091" s="7" t="str">
        <f t="shared" si="1"/>
        <v>0</v>
      </c>
      <c r="E1091" s="7" t="str">
        <f t="shared" si="5"/>
        <v>0</v>
      </c>
      <c r="F1091" s="7" t="str">
        <f t="shared" si="6"/>
        <v>0</v>
      </c>
      <c r="G1091" s="19" t="str">
        <f t="shared" si="4"/>
        <v>0</v>
      </c>
      <c r="H1091" s="6">
        <v>1380261.25</v>
      </c>
      <c r="I1091" s="20"/>
    </row>
    <row r="1092">
      <c r="A1092" s="1" t="s">
        <v>31</v>
      </c>
      <c r="B1092" s="6" t="s">
        <v>818</v>
      </c>
      <c r="C1092" s="6" t="s">
        <v>786</v>
      </c>
      <c r="D1092" s="7" t="str">
        <f t="shared" si="1"/>
        <v>0</v>
      </c>
      <c r="E1092" s="7" t="str">
        <f t="shared" si="5"/>
        <v>0</v>
      </c>
      <c r="F1092" s="7" t="str">
        <f t="shared" si="6"/>
        <v>0</v>
      </c>
      <c r="G1092" s="19" t="str">
        <f t="shared" si="4"/>
        <v>0</v>
      </c>
      <c r="H1092" s="6">
        <v>73343.81</v>
      </c>
      <c r="I1092" s="20"/>
    </row>
    <row r="1093">
      <c r="A1093" s="1" t="s">
        <v>31</v>
      </c>
      <c r="B1093" s="6" t="s">
        <v>818</v>
      </c>
      <c r="C1093" s="6" t="s">
        <v>786</v>
      </c>
      <c r="D1093" s="7" t="str">
        <f t="shared" si="1"/>
        <v>0</v>
      </c>
      <c r="E1093" s="7" t="str">
        <f t="shared" si="5"/>
        <v>0</v>
      </c>
      <c r="F1093" s="7" t="str">
        <f t="shared" si="6"/>
        <v>0</v>
      </c>
      <c r="G1093" s="19" t="str">
        <f t="shared" si="4"/>
        <v>0</v>
      </c>
      <c r="H1093" s="6">
        <v>131493.01</v>
      </c>
      <c r="I1093" s="20"/>
    </row>
    <row r="1094">
      <c r="A1094" s="1" t="s">
        <v>31</v>
      </c>
      <c r="B1094" s="6" t="s">
        <v>818</v>
      </c>
      <c r="C1094" s="6" t="s">
        <v>786</v>
      </c>
      <c r="D1094" s="7" t="str">
        <f t="shared" si="1"/>
        <v>0</v>
      </c>
      <c r="E1094" s="7" t="str">
        <f t="shared" si="5"/>
        <v>0</v>
      </c>
      <c r="F1094" s="7" t="str">
        <f t="shared" si="6"/>
        <v>0</v>
      </c>
      <c r="G1094" s="19" t="str">
        <f t="shared" si="4"/>
        <v>0</v>
      </c>
      <c r="H1094" s="6">
        <v>67166.7</v>
      </c>
      <c r="I1094" s="20"/>
    </row>
    <row r="1095">
      <c r="A1095" s="1" t="s">
        <v>31</v>
      </c>
      <c r="B1095" s="6" t="s">
        <v>818</v>
      </c>
      <c r="C1095" s="6" t="s">
        <v>786</v>
      </c>
      <c r="D1095" s="7" t="str">
        <f t="shared" si="1"/>
        <v>0</v>
      </c>
      <c r="E1095" s="7" t="str">
        <f t="shared" si="5"/>
        <v>0</v>
      </c>
      <c r="F1095" s="7" t="str">
        <f t="shared" si="6"/>
        <v>0</v>
      </c>
      <c r="G1095" s="19" t="str">
        <f t="shared" si="4"/>
        <v>0</v>
      </c>
      <c r="H1095" s="6">
        <v>66248.38</v>
      </c>
      <c r="I1095" s="20"/>
    </row>
    <row r="1096">
      <c r="A1096" s="1" t="s">
        <v>31</v>
      </c>
      <c r="B1096" s="6" t="s">
        <v>818</v>
      </c>
      <c r="C1096" s="6" t="s">
        <v>786</v>
      </c>
      <c r="D1096" s="7" t="str">
        <f t="shared" si="1"/>
        <v>0</v>
      </c>
      <c r="E1096" s="7" t="str">
        <f t="shared" si="5"/>
        <v>0</v>
      </c>
      <c r="F1096" s="7" t="str">
        <f t="shared" si="6"/>
        <v>0</v>
      </c>
      <c r="G1096" s="19" t="str">
        <f t="shared" si="4"/>
        <v>0</v>
      </c>
      <c r="H1096" s="6">
        <v>201499.34</v>
      </c>
      <c r="I1096" s="20"/>
    </row>
    <row r="1097">
      <c r="A1097" s="1" t="s">
        <v>31</v>
      </c>
      <c r="B1097" s="6" t="s">
        <v>818</v>
      </c>
      <c r="C1097" s="6" t="s">
        <v>786</v>
      </c>
      <c r="D1097" s="7" t="str">
        <f t="shared" si="1"/>
        <v>0</v>
      </c>
      <c r="E1097" s="7" t="str">
        <f t="shared" si="5"/>
        <v>0</v>
      </c>
      <c r="F1097" s="7" t="str">
        <f t="shared" si="6"/>
        <v>0</v>
      </c>
      <c r="G1097" s="19" t="str">
        <f t="shared" si="4"/>
        <v>0</v>
      </c>
      <c r="H1097" s="6">
        <v>65330.8</v>
      </c>
      <c r="I1097" s="20"/>
    </row>
    <row r="1098">
      <c r="A1098" s="1" t="s">
        <v>31</v>
      </c>
      <c r="B1098" s="6" t="s">
        <v>818</v>
      </c>
      <c r="C1098" s="6" t="s">
        <v>786</v>
      </c>
      <c r="D1098" s="7" t="str">
        <f t="shared" si="1"/>
        <v>0</v>
      </c>
      <c r="E1098" s="7" t="str">
        <f t="shared" si="5"/>
        <v>0</v>
      </c>
      <c r="F1098" s="7" t="str">
        <f t="shared" si="6"/>
        <v>0</v>
      </c>
      <c r="G1098" s="19" t="str">
        <f t="shared" si="4"/>
        <v>0</v>
      </c>
      <c r="H1098" s="6">
        <v>66277.47</v>
      </c>
      <c r="I1098" s="20"/>
    </row>
    <row r="1099">
      <c r="A1099" s="1" t="s">
        <v>31</v>
      </c>
      <c r="B1099" s="6" t="s">
        <v>818</v>
      </c>
      <c r="C1099" s="6" t="s">
        <v>786</v>
      </c>
      <c r="D1099" s="7" t="str">
        <f t="shared" si="1"/>
        <v>0</v>
      </c>
      <c r="E1099" s="7" t="str">
        <f t="shared" si="5"/>
        <v>0</v>
      </c>
      <c r="F1099" s="7" t="str">
        <f t="shared" si="6"/>
        <v>0</v>
      </c>
      <c r="G1099" s="19" t="str">
        <f t="shared" si="4"/>
        <v>0</v>
      </c>
      <c r="H1099" s="6">
        <v>133945.72</v>
      </c>
      <c r="I1099" s="20"/>
    </row>
    <row r="1100">
      <c r="A1100" s="1" t="s">
        <v>31</v>
      </c>
      <c r="B1100" s="6" t="s">
        <v>818</v>
      </c>
      <c r="C1100" s="6" t="s">
        <v>786</v>
      </c>
      <c r="D1100" s="7" t="str">
        <f t="shared" si="1"/>
        <v>0</v>
      </c>
      <c r="E1100" s="7" t="str">
        <f t="shared" si="5"/>
        <v>0</v>
      </c>
      <c r="F1100" s="7" t="str">
        <f t="shared" si="6"/>
        <v>0</v>
      </c>
      <c r="G1100" s="19" t="str">
        <f t="shared" si="4"/>
        <v>0</v>
      </c>
      <c r="H1100" s="6">
        <v>65925.78</v>
      </c>
      <c r="I1100" s="20"/>
    </row>
    <row r="1101">
      <c r="A1101" s="1" t="s">
        <v>31</v>
      </c>
      <c r="B1101" s="6" t="s">
        <v>818</v>
      </c>
      <c r="C1101" s="6" t="s">
        <v>786</v>
      </c>
      <c r="D1101" s="7" t="str">
        <f t="shared" si="1"/>
        <v>0</v>
      </c>
      <c r="E1101" s="7" t="str">
        <f t="shared" si="5"/>
        <v>0</v>
      </c>
      <c r="F1101" s="7" t="str">
        <f t="shared" si="6"/>
        <v>0</v>
      </c>
      <c r="G1101" s="19" t="str">
        <f t="shared" si="4"/>
        <v>0</v>
      </c>
      <c r="H1101" s="6">
        <v>203790.32</v>
      </c>
      <c r="I1101" s="20"/>
    </row>
    <row r="1102">
      <c r="A1102" s="1" t="s">
        <v>31</v>
      </c>
      <c r="B1102" s="6" t="s">
        <v>818</v>
      </c>
      <c r="C1102" s="6" t="s">
        <v>786</v>
      </c>
      <c r="D1102" s="7" t="str">
        <f t="shared" si="1"/>
        <v>0</v>
      </c>
      <c r="E1102" s="7" t="str">
        <f t="shared" si="5"/>
        <v>0</v>
      </c>
      <c r="F1102" s="7" t="str">
        <f t="shared" si="6"/>
        <v>0</v>
      </c>
      <c r="G1102" s="19" t="str">
        <f t="shared" si="4"/>
        <v>0</v>
      </c>
      <c r="H1102" s="6">
        <v>32727.95</v>
      </c>
      <c r="I1102" s="20"/>
    </row>
    <row r="1103">
      <c r="A1103" s="1" t="s">
        <v>31</v>
      </c>
      <c r="B1103" s="6" t="s">
        <v>818</v>
      </c>
      <c r="C1103" s="6" t="s">
        <v>786</v>
      </c>
      <c r="D1103" s="7" t="str">
        <f t="shared" si="1"/>
        <v>0</v>
      </c>
      <c r="E1103" s="7" t="str">
        <f t="shared" si="5"/>
        <v>0</v>
      </c>
      <c r="F1103" s="7" t="str">
        <f t="shared" si="6"/>
        <v>0</v>
      </c>
      <c r="G1103" s="19" t="str">
        <f t="shared" si="4"/>
        <v>0</v>
      </c>
      <c r="H1103" s="6">
        <v>50990.17</v>
      </c>
      <c r="I1103" s="20"/>
    </row>
    <row r="1104">
      <c r="A1104" s="1" t="s">
        <v>31</v>
      </c>
      <c r="B1104" s="6" t="s">
        <v>818</v>
      </c>
      <c r="C1104" s="6" t="s">
        <v>786</v>
      </c>
      <c r="D1104" s="7" t="str">
        <f t="shared" si="1"/>
        <v>0</v>
      </c>
      <c r="E1104" s="7" t="str">
        <f t="shared" si="5"/>
        <v>0</v>
      </c>
      <c r="F1104" s="7" t="str">
        <f t="shared" si="6"/>
        <v>0</v>
      </c>
      <c r="G1104" s="19" t="str">
        <f t="shared" si="4"/>
        <v>0</v>
      </c>
      <c r="H1104" s="6">
        <v>32631.77</v>
      </c>
      <c r="I1104" s="20"/>
    </row>
    <row r="1105">
      <c r="A1105" s="1" t="s">
        <v>31</v>
      </c>
      <c r="B1105" s="6" t="s">
        <v>818</v>
      </c>
      <c r="C1105" s="6" t="s">
        <v>786</v>
      </c>
      <c r="D1105" s="7" t="str">
        <f t="shared" si="1"/>
        <v>0</v>
      </c>
      <c r="E1105" s="7" t="str">
        <f t="shared" si="5"/>
        <v>0</v>
      </c>
      <c r="F1105" s="7" t="str">
        <f t="shared" si="6"/>
        <v>0</v>
      </c>
      <c r="G1105" s="19" t="str">
        <f t="shared" si="4"/>
        <v>0</v>
      </c>
      <c r="H1105" s="6">
        <v>79589.96</v>
      </c>
      <c r="I1105" s="20"/>
    </row>
    <row r="1106">
      <c r="A1106" s="1" t="s">
        <v>31</v>
      </c>
      <c r="B1106" s="6" t="s">
        <v>818</v>
      </c>
      <c r="C1106" s="6" t="s">
        <v>786</v>
      </c>
      <c r="D1106" s="7" t="str">
        <f t="shared" si="1"/>
        <v>0</v>
      </c>
      <c r="E1106" s="7" t="str">
        <f t="shared" si="5"/>
        <v>0</v>
      </c>
      <c r="F1106" s="7" t="str">
        <f t="shared" si="6"/>
        <v>0</v>
      </c>
      <c r="G1106" s="19" t="str">
        <f t="shared" si="4"/>
        <v>0</v>
      </c>
      <c r="H1106" s="6">
        <v>196535.15</v>
      </c>
      <c r="I1106" s="20"/>
    </row>
    <row r="1107">
      <c r="A1107" s="1" t="s">
        <v>31</v>
      </c>
      <c r="B1107" s="6" t="s">
        <v>818</v>
      </c>
      <c r="C1107" s="6" t="s">
        <v>786</v>
      </c>
      <c r="D1107" s="7" t="str">
        <f t="shared" si="1"/>
        <v>0</v>
      </c>
      <c r="E1107" s="7" t="str">
        <f t="shared" si="5"/>
        <v>0</v>
      </c>
      <c r="F1107" s="7" t="str">
        <f t="shared" si="6"/>
        <v>0</v>
      </c>
      <c r="G1107" s="19" t="str">
        <f t="shared" si="4"/>
        <v>0</v>
      </c>
      <c r="H1107" s="6">
        <v>320070.9</v>
      </c>
      <c r="I1107" s="20"/>
    </row>
    <row r="1108">
      <c r="A1108" s="1" t="s">
        <v>31</v>
      </c>
      <c r="B1108" s="6" t="s">
        <v>818</v>
      </c>
      <c r="C1108" s="6" t="s">
        <v>786</v>
      </c>
      <c r="D1108" s="7" t="str">
        <f t="shared" si="1"/>
        <v>0</v>
      </c>
      <c r="E1108" s="7" t="str">
        <f t="shared" si="5"/>
        <v>0</v>
      </c>
      <c r="F1108" s="7" t="str">
        <f t="shared" si="6"/>
        <v>0</v>
      </c>
      <c r="G1108" s="19" t="str">
        <f t="shared" si="4"/>
        <v>0</v>
      </c>
      <c r="H1108" s="6">
        <v>62978.9</v>
      </c>
      <c r="I1108" s="20"/>
    </row>
    <row r="1109">
      <c r="A1109" s="1" t="s">
        <v>31</v>
      </c>
      <c r="B1109" s="6" t="s">
        <v>818</v>
      </c>
      <c r="C1109" s="6" t="s">
        <v>786</v>
      </c>
      <c r="D1109" s="7" t="str">
        <f t="shared" si="1"/>
        <v>0</v>
      </c>
      <c r="E1109" s="7" t="str">
        <f t="shared" si="5"/>
        <v>0</v>
      </c>
      <c r="F1109" s="7" t="str">
        <f t="shared" si="6"/>
        <v>0</v>
      </c>
      <c r="G1109" s="19" t="str">
        <f t="shared" si="4"/>
        <v>0</v>
      </c>
      <c r="H1109" s="6">
        <v>169727.06</v>
      </c>
      <c r="I1109" s="20"/>
    </row>
    <row r="1110">
      <c r="A1110" s="1" t="s">
        <v>31</v>
      </c>
      <c r="B1110" s="6" t="s">
        <v>818</v>
      </c>
      <c r="C1110" s="6" t="s">
        <v>786</v>
      </c>
      <c r="D1110" s="7" t="str">
        <f t="shared" si="1"/>
        <v>0</v>
      </c>
      <c r="E1110" s="7" t="str">
        <f t="shared" si="5"/>
        <v>0</v>
      </c>
      <c r="F1110" s="7" t="str">
        <f t="shared" si="6"/>
        <v>0</v>
      </c>
      <c r="G1110" s="19" t="str">
        <f t="shared" si="4"/>
        <v>0</v>
      </c>
      <c r="H1110" s="6">
        <v>45764.67</v>
      </c>
      <c r="I1110" s="20"/>
    </row>
    <row r="1111">
      <c r="A1111" s="1" t="s">
        <v>31</v>
      </c>
      <c r="B1111" s="6" t="s">
        <v>818</v>
      </c>
      <c r="C1111" s="6" t="s">
        <v>786</v>
      </c>
      <c r="D1111" s="7" t="str">
        <f t="shared" si="1"/>
        <v>0</v>
      </c>
      <c r="E1111" s="7" t="str">
        <f t="shared" si="5"/>
        <v>0</v>
      </c>
      <c r="F1111" s="7" t="str">
        <f t="shared" si="6"/>
        <v>0</v>
      </c>
      <c r="G1111" s="19" t="str">
        <f t="shared" si="4"/>
        <v>0</v>
      </c>
      <c r="H1111" s="6">
        <v>134783.71</v>
      </c>
      <c r="I1111" s="20"/>
    </row>
    <row r="1112">
      <c r="A1112" s="1" t="s">
        <v>31</v>
      </c>
      <c r="B1112" s="6" t="s">
        <v>818</v>
      </c>
      <c r="C1112" s="6" t="s">
        <v>786</v>
      </c>
      <c r="D1112" s="7" t="str">
        <f t="shared" si="1"/>
        <v>0</v>
      </c>
      <c r="E1112" s="7" t="str">
        <f t="shared" si="5"/>
        <v>0</v>
      </c>
      <c r="F1112" s="7" t="str">
        <f t="shared" si="6"/>
        <v>0</v>
      </c>
      <c r="G1112" s="19" t="str">
        <f t="shared" si="4"/>
        <v>0</v>
      </c>
      <c r="H1112" s="6">
        <v>51445.99</v>
      </c>
      <c r="I1112" s="20"/>
    </row>
    <row r="1113">
      <c r="A1113" s="1" t="s">
        <v>31</v>
      </c>
      <c r="B1113" s="6" t="s">
        <v>818</v>
      </c>
      <c r="C1113" s="6" t="s">
        <v>786</v>
      </c>
      <c r="D1113" s="7" t="str">
        <f t="shared" si="1"/>
        <v>0</v>
      </c>
      <c r="E1113" s="7" t="str">
        <f t="shared" si="5"/>
        <v>0</v>
      </c>
      <c r="F1113" s="7" t="str">
        <f t="shared" si="6"/>
        <v>0</v>
      </c>
      <c r="G1113" s="19" t="str">
        <f t="shared" si="4"/>
        <v>0</v>
      </c>
      <c r="H1113" s="6">
        <v>-488599.81</v>
      </c>
      <c r="I1113" s="20"/>
    </row>
    <row r="1114">
      <c r="A1114" s="1" t="s">
        <v>31</v>
      </c>
      <c r="B1114" s="6" t="s">
        <v>818</v>
      </c>
      <c r="C1114" s="6" t="s">
        <v>786</v>
      </c>
      <c r="D1114" s="7" t="str">
        <f t="shared" si="1"/>
        <v>0</v>
      </c>
      <c r="E1114" s="7" t="str">
        <f t="shared" si="5"/>
        <v>0</v>
      </c>
      <c r="F1114" s="7" t="str">
        <f t="shared" si="6"/>
        <v>0</v>
      </c>
      <c r="G1114" s="19" t="str">
        <f t="shared" si="4"/>
        <v>0</v>
      </c>
      <c r="H1114" s="6">
        <v>-47096.88</v>
      </c>
      <c r="I1114" s="20"/>
    </row>
    <row r="1115">
      <c r="A1115" s="1" t="s">
        <v>31</v>
      </c>
      <c r="B1115" s="6" t="s">
        <v>818</v>
      </c>
      <c r="C1115" s="6" t="s">
        <v>786</v>
      </c>
      <c r="D1115" s="7" t="str">
        <f t="shared" si="1"/>
        <v>0</v>
      </c>
      <c r="E1115" s="7" t="str">
        <f t="shared" si="5"/>
        <v>0</v>
      </c>
      <c r="F1115" s="7" t="str">
        <f t="shared" si="6"/>
        <v>0</v>
      </c>
      <c r="G1115" s="19" t="str">
        <f t="shared" si="4"/>
        <v>0</v>
      </c>
      <c r="H1115" s="6">
        <v>-98479.1</v>
      </c>
      <c r="I1115" s="20"/>
    </row>
    <row r="1116">
      <c r="A1116" s="1" t="s">
        <v>31</v>
      </c>
      <c r="B1116" s="6" t="s">
        <v>818</v>
      </c>
      <c r="C1116" s="6" t="s">
        <v>786</v>
      </c>
      <c r="D1116" s="7" t="str">
        <f t="shared" si="1"/>
        <v>0</v>
      </c>
      <c r="E1116" s="7" t="str">
        <f t="shared" si="5"/>
        <v>0</v>
      </c>
      <c r="F1116" s="7" t="str">
        <f t="shared" si="6"/>
        <v>0</v>
      </c>
      <c r="G1116" s="19" t="str">
        <f t="shared" si="4"/>
        <v>0</v>
      </c>
      <c r="H1116" s="6">
        <v>-33647.86</v>
      </c>
      <c r="I1116" s="20"/>
    </row>
    <row r="1117">
      <c r="A1117" s="1" t="s">
        <v>31</v>
      </c>
      <c r="B1117" s="6" t="s">
        <v>818</v>
      </c>
      <c r="C1117" s="6" t="s">
        <v>786</v>
      </c>
      <c r="D1117" s="7" t="str">
        <f t="shared" si="1"/>
        <v>0</v>
      </c>
      <c r="E1117" s="7" t="str">
        <f t="shared" si="5"/>
        <v>0</v>
      </c>
      <c r="F1117" s="7" t="str">
        <f t="shared" si="6"/>
        <v>0</v>
      </c>
      <c r="G1117" s="19" t="str">
        <f t="shared" si="4"/>
        <v>0</v>
      </c>
      <c r="H1117" s="6">
        <v>-25407.52</v>
      </c>
      <c r="I1117" s="20"/>
    </row>
    <row r="1118">
      <c r="A1118" s="1" t="s">
        <v>31</v>
      </c>
      <c r="B1118" s="6" t="s">
        <v>818</v>
      </c>
      <c r="C1118" s="6" t="s">
        <v>786</v>
      </c>
      <c r="D1118" s="7" t="str">
        <f t="shared" si="1"/>
        <v>0</v>
      </c>
      <c r="E1118" s="7" t="str">
        <f t="shared" si="5"/>
        <v>0</v>
      </c>
      <c r="F1118" s="7" t="str">
        <f t="shared" si="6"/>
        <v>0</v>
      </c>
      <c r="G1118" s="19" t="str">
        <f t="shared" si="4"/>
        <v>0</v>
      </c>
      <c r="H1118" s="6">
        <v>-307273.94</v>
      </c>
      <c r="I1118" s="20"/>
    </row>
    <row r="1119">
      <c r="A1119" s="1" t="s">
        <v>31</v>
      </c>
      <c r="B1119" s="6" t="s">
        <v>818</v>
      </c>
      <c r="C1119" s="6" t="s">
        <v>786</v>
      </c>
      <c r="D1119" s="7" t="str">
        <f t="shared" si="1"/>
        <v>0</v>
      </c>
      <c r="E1119" s="7" t="str">
        <f t="shared" si="5"/>
        <v>0</v>
      </c>
      <c r="F1119" s="7" t="str">
        <f t="shared" si="6"/>
        <v>0</v>
      </c>
      <c r="G1119" s="19" t="str">
        <f t="shared" si="4"/>
        <v>0</v>
      </c>
      <c r="H1119" s="6">
        <v>-151234.06</v>
      </c>
      <c r="I1119" s="20"/>
    </row>
    <row r="1120">
      <c r="A1120" s="1" t="s">
        <v>31</v>
      </c>
      <c r="B1120" s="6" t="s">
        <v>818</v>
      </c>
      <c r="C1120" s="6" t="s">
        <v>786</v>
      </c>
      <c r="D1120" s="7" t="str">
        <f t="shared" si="1"/>
        <v>0</v>
      </c>
      <c r="E1120" s="7" t="str">
        <f t="shared" si="5"/>
        <v>0</v>
      </c>
      <c r="F1120" s="7" t="str">
        <f t="shared" si="6"/>
        <v>0</v>
      </c>
      <c r="G1120" s="19" t="str">
        <f t="shared" si="4"/>
        <v>0</v>
      </c>
      <c r="H1120" s="6">
        <v>-6620.83</v>
      </c>
      <c r="I1120" s="20"/>
    </row>
    <row r="1121">
      <c r="A1121" s="1" t="s">
        <v>31</v>
      </c>
      <c r="B1121" s="6" t="s">
        <v>818</v>
      </c>
      <c r="C1121" s="6" t="s">
        <v>786</v>
      </c>
      <c r="D1121" s="7" t="str">
        <f t="shared" si="1"/>
        <v>0</v>
      </c>
      <c r="E1121" s="7" t="str">
        <f t="shared" si="5"/>
        <v>0</v>
      </c>
      <c r="F1121" s="7" t="str">
        <f t="shared" si="6"/>
        <v>0</v>
      </c>
      <c r="G1121" s="19" t="str">
        <f t="shared" si="4"/>
        <v>0</v>
      </c>
      <c r="H1121" s="6">
        <v>-77277.25</v>
      </c>
      <c r="I1121" s="20"/>
    </row>
    <row r="1122">
      <c r="A1122" s="1" t="s">
        <v>31</v>
      </c>
      <c r="B1122" s="6" t="s">
        <v>818</v>
      </c>
      <c r="C1122" s="6" t="s">
        <v>786</v>
      </c>
      <c r="D1122" s="7" t="str">
        <f t="shared" si="1"/>
        <v>0</v>
      </c>
      <c r="E1122" s="7" t="str">
        <f t="shared" si="5"/>
        <v>0</v>
      </c>
      <c r="F1122" s="7" t="str">
        <f t="shared" si="6"/>
        <v>0</v>
      </c>
      <c r="G1122" s="19" t="str">
        <f t="shared" si="4"/>
        <v>0</v>
      </c>
      <c r="H1122" s="6">
        <v>-159056.27</v>
      </c>
      <c r="I1122" s="20"/>
    </row>
    <row r="1123">
      <c r="A1123" s="1" t="s">
        <v>31</v>
      </c>
      <c r="B1123" s="6" t="s">
        <v>818</v>
      </c>
      <c r="C1123" s="6" t="s">
        <v>786</v>
      </c>
      <c r="D1123" s="7" t="str">
        <f t="shared" si="1"/>
        <v>0</v>
      </c>
      <c r="E1123" s="7" t="str">
        <f t="shared" si="5"/>
        <v>0</v>
      </c>
      <c r="F1123" s="7" t="str">
        <f t="shared" si="6"/>
        <v>0</v>
      </c>
      <c r="G1123" s="19" t="str">
        <f t="shared" si="4"/>
        <v>0</v>
      </c>
      <c r="H1123" s="6">
        <v>-3079369.0</v>
      </c>
      <c r="I1123" s="20"/>
    </row>
    <row r="1124">
      <c r="A1124" s="1" t="s">
        <v>31</v>
      </c>
      <c r="B1124" s="6" t="s">
        <v>818</v>
      </c>
      <c r="C1124" s="6" t="s">
        <v>786</v>
      </c>
      <c r="D1124" s="7" t="str">
        <f t="shared" si="1"/>
        <v>0</v>
      </c>
      <c r="E1124" s="7" t="str">
        <f t="shared" si="5"/>
        <v>0</v>
      </c>
      <c r="F1124" s="7" t="str">
        <f t="shared" si="6"/>
        <v>0</v>
      </c>
      <c r="G1124" s="19" t="str">
        <f t="shared" si="4"/>
        <v>0</v>
      </c>
      <c r="H1124" s="6">
        <v>-29711.06</v>
      </c>
      <c r="I1124" s="20"/>
    </row>
    <row r="1125">
      <c r="A1125" s="1" t="s">
        <v>31</v>
      </c>
      <c r="B1125" s="6" t="s">
        <v>818</v>
      </c>
      <c r="C1125" s="6" t="s">
        <v>786</v>
      </c>
      <c r="D1125" s="7" t="str">
        <f t="shared" si="1"/>
        <v>0</v>
      </c>
      <c r="E1125" s="7" t="str">
        <f t="shared" si="5"/>
        <v>0</v>
      </c>
      <c r="F1125" s="7" t="str">
        <f t="shared" si="6"/>
        <v>0</v>
      </c>
      <c r="G1125" s="19" t="str">
        <f t="shared" si="4"/>
        <v>0</v>
      </c>
      <c r="H1125" s="6">
        <v>-30002.12</v>
      </c>
      <c r="I1125" s="20"/>
    </row>
    <row r="1126">
      <c r="A1126" s="1" t="s">
        <v>31</v>
      </c>
      <c r="B1126" s="6" t="s">
        <v>818</v>
      </c>
      <c r="C1126" s="6" t="s">
        <v>786</v>
      </c>
      <c r="D1126" s="7" t="str">
        <f t="shared" si="1"/>
        <v>0</v>
      </c>
      <c r="E1126" s="7" t="str">
        <f t="shared" si="5"/>
        <v>0</v>
      </c>
      <c r="F1126" s="7" t="str">
        <f t="shared" si="6"/>
        <v>0</v>
      </c>
      <c r="G1126" s="19" t="str">
        <f t="shared" si="4"/>
        <v>0</v>
      </c>
      <c r="H1126" s="6">
        <v>-980613.57</v>
      </c>
      <c r="I1126" s="20"/>
    </row>
    <row r="1127">
      <c r="A1127" s="1" t="s">
        <v>31</v>
      </c>
      <c r="B1127" s="6" t="s">
        <v>818</v>
      </c>
      <c r="C1127" s="6" t="s">
        <v>786</v>
      </c>
      <c r="D1127" s="7" t="str">
        <f t="shared" si="1"/>
        <v>0</v>
      </c>
      <c r="E1127" s="7" t="str">
        <f t="shared" si="5"/>
        <v>0</v>
      </c>
      <c r="F1127" s="7" t="str">
        <f t="shared" si="6"/>
        <v>0</v>
      </c>
      <c r="G1127" s="19" t="str">
        <f t="shared" si="4"/>
        <v>0</v>
      </c>
      <c r="H1127" s="6">
        <v>-26667.17</v>
      </c>
      <c r="I1127" s="20"/>
    </row>
    <row r="1128">
      <c r="A1128" s="1" t="s">
        <v>31</v>
      </c>
      <c r="B1128" s="6" t="s">
        <v>818</v>
      </c>
      <c r="C1128" s="6" t="s">
        <v>786</v>
      </c>
      <c r="D1128" s="7" t="str">
        <f t="shared" si="1"/>
        <v>0</v>
      </c>
      <c r="E1128" s="7" t="str">
        <f t="shared" si="5"/>
        <v>0</v>
      </c>
      <c r="F1128" s="7" t="str">
        <f t="shared" si="6"/>
        <v>0</v>
      </c>
      <c r="G1128" s="19" t="str">
        <f t="shared" si="4"/>
        <v>0</v>
      </c>
      <c r="H1128" s="6">
        <v>-116701.72</v>
      </c>
      <c r="I1128" s="20"/>
    </row>
    <row r="1129">
      <c r="A1129" s="1" t="s">
        <v>31</v>
      </c>
      <c r="B1129" s="6" t="s">
        <v>818</v>
      </c>
      <c r="C1129" s="6" t="s">
        <v>786</v>
      </c>
      <c r="D1129" s="7" t="str">
        <f t="shared" si="1"/>
        <v>0</v>
      </c>
      <c r="E1129" s="7" t="str">
        <f t="shared" si="5"/>
        <v>0</v>
      </c>
      <c r="F1129" s="7" t="str">
        <f t="shared" si="6"/>
        <v>0</v>
      </c>
      <c r="G1129" s="19" t="str">
        <f t="shared" si="4"/>
        <v>0</v>
      </c>
      <c r="H1129" s="6">
        <v>-3078863.19</v>
      </c>
      <c r="I1129" s="20"/>
    </row>
    <row r="1130">
      <c r="A1130" s="1" t="s">
        <v>31</v>
      </c>
      <c r="B1130" s="6" t="s">
        <v>818</v>
      </c>
      <c r="C1130" s="6" t="s">
        <v>786</v>
      </c>
      <c r="D1130" s="7" t="str">
        <f t="shared" si="1"/>
        <v>0</v>
      </c>
      <c r="E1130" s="7" t="str">
        <f t="shared" si="5"/>
        <v>0</v>
      </c>
      <c r="F1130" s="7" t="str">
        <f t="shared" si="6"/>
        <v>0</v>
      </c>
      <c r="G1130" s="19" t="str">
        <f t="shared" si="4"/>
        <v>0</v>
      </c>
      <c r="H1130" s="6">
        <v>-48398.91</v>
      </c>
      <c r="I1130" s="20"/>
    </row>
    <row r="1131">
      <c r="A1131" s="1" t="s">
        <v>31</v>
      </c>
      <c r="B1131" s="6" t="s">
        <v>818</v>
      </c>
      <c r="C1131" s="6" t="s">
        <v>786</v>
      </c>
      <c r="D1131" s="7" t="str">
        <f t="shared" si="1"/>
        <v>0</v>
      </c>
      <c r="E1131" s="7" t="str">
        <f t="shared" si="5"/>
        <v>0</v>
      </c>
      <c r="F1131" s="7" t="str">
        <f t="shared" si="6"/>
        <v>0</v>
      </c>
      <c r="G1131" s="19" t="str">
        <f t="shared" si="4"/>
        <v>0</v>
      </c>
      <c r="H1131" s="6">
        <v>-132806.73</v>
      </c>
      <c r="I1131" s="20"/>
    </row>
    <row r="1132">
      <c r="A1132" s="1" t="s">
        <v>31</v>
      </c>
      <c r="B1132" s="6" t="s">
        <v>818</v>
      </c>
      <c r="C1132" s="6" t="s">
        <v>786</v>
      </c>
      <c r="D1132" s="7" t="str">
        <f t="shared" si="1"/>
        <v>0</v>
      </c>
      <c r="E1132" s="7" t="str">
        <f t="shared" si="5"/>
        <v>0</v>
      </c>
      <c r="F1132" s="7" t="str">
        <f t="shared" si="6"/>
        <v>0</v>
      </c>
      <c r="G1132" s="19" t="str">
        <f t="shared" si="4"/>
        <v>0</v>
      </c>
      <c r="H1132" s="6">
        <v>-30033.8</v>
      </c>
      <c r="I1132" s="20"/>
    </row>
    <row r="1133">
      <c r="A1133" s="1" t="s">
        <v>31</v>
      </c>
      <c r="B1133" s="6" t="s">
        <v>818</v>
      </c>
      <c r="C1133" s="6" t="s">
        <v>786</v>
      </c>
      <c r="D1133" s="7" t="str">
        <f t="shared" si="1"/>
        <v>0</v>
      </c>
      <c r="E1133" s="7" t="str">
        <f t="shared" si="5"/>
        <v>0</v>
      </c>
      <c r="F1133" s="7" t="str">
        <f t="shared" si="6"/>
        <v>0</v>
      </c>
      <c r="G1133" s="19" t="str">
        <f t="shared" si="4"/>
        <v>0</v>
      </c>
      <c r="H1133" s="6">
        <v>-3079603.01</v>
      </c>
      <c r="I1133" s="20"/>
    </row>
    <row r="1134">
      <c r="A1134" s="1" t="s">
        <v>31</v>
      </c>
      <c r="B1134" s="6" t="s">
        <v>818</v>
      </c>
      <c r="C1134" s="6" t="s">
        <v>786</v>
      </c>
      <c r="D1134" s="7" t="str">
        <f t="shared" si="1"/>
        <v>0</v>
      </c>
      <c r="E1134" s="7" t="str">
        <f t="shared" si="5"/>
        <v>0</v>
      </c>
      <c r="F1134" s="7" t="str">
        <f t="shared" si="6"/>
        <v>0</v>
      </c>
      <c r="G1134" s="19" t="str">
        <f t="shared" si="4"/>
        <v>0</v>
      </c>
      <c r="H1134" s="6">
        <v>-29622.82</v>
      </c>
      <c r="I1134" s="20"/>
    </row>
    <row r="1135">
      <c r="A1135" s="1" t="s">
        <v>31</v>
      </c>
      <c r="B1135" s="6" t="s">
        <v>818</v>
      </c>
      <c r="C1135" s="6" t="s">
        <v>786</v>
      </c>
      <c r="D1135" s="7" t="str">
        <f t="shared" si="1"/>
        <v>0</v>
      </c>
      <c r="E1135" s="7" t="str">
        <f t="shared" si="5"/>
        <v>0</v>
      </c>
      <c r="F1135" s="7" t="str">
        <f t="shared" si="6"/>
        <v>0</v>
      </c>
      <c r="G1135" s="19" t="str">
        <f t="shared" si="4"/>
        <v>0</v>
      </c>
      <c r="H1135" s="6">
        <v>-52870.87</v>
      </c>
      <c r="I1135" s="20"/>
    </row>
    <row r="1136">
      <c r="A1136" s="1" t="s">
        <v>31</v>
      </c>
      <c r="B1136" s="6" t="s">
        <v>818</v>
      </c>
      <c r="C1136" s="6" t="s">
        <v>786</v>
      </c>
      <c r="D1136" s="7" t="str">
        <f t="shared" si="1"/>
        <v>0</v>
      </c>
      <c r="E1136" s="7" t="str">
        <f t="shared" si="5"/>
        <v>0</v>
      </c>
      <c r="F1136" s="7" t="str">
        <f t="shared" si="6"/>
        <v>0</v>
      </c>
      <c r="G1136" s="19" t="str">
        <f t="shared" si="4"/>
        <v>0</v>
      </c>
      <c r="H1136" s="6">
        <v>-29819.8</v>
      </c>
      <c r="I1136" s="20"/>
    </row>
    <row r="1137">
      <c r="A1137" s="1" t="s">
        <v>31</v>
      </c>
      <c r="B1137" s="6" t="s">
        <v>818</v>
      </c>
      <c r="C1137" s="6" t="s">
        <v>786</v>
      </c>
      <c r="D1137" s="7" t="str">
        <f t="shared" si="1"/>
        <v>0</v>
      </c>
      <c r="E1137" s="7" t="str">
        <f t="shared" si="5"/>
        <v>0</v>
      </c>
      <c r="F1137" s="7" t="str">
        <f t="shared" si="6"/>
        <v>0</v>
      </c>
      <c r="G1137" s="19" t="str">
        <f t="shared" si="4"/>
        <v>0</v>
      </c>
      <c r="H1137" s="6">
        <v>-129301.08</v>
      </c>
      <c r="I1137" s="20"/>
    </row>
    <row r="1138">
      <c r="A1138" s="1" t="s">
        <v>31</v>
      </c>
      <c r="B1138" s="6" t="s">
        <v>818</v>
      </c>
      <c r="C1138" s="6" t="s">
        <v>786</v>
      </c>
      <c r="D1138" s="7" t="str">
        <f t="shared" si="1"/>
        <v>0</v>
      </c>
      <c r="E1138" s="7" t="str">
        <f t="shared" si="5"/>
        <v>0</v>
      </c>
      <c r="F1138" s="7" t="str">
        <f t="shared" si="6"/>
        <v>0</v>
      </c>
      <c r="G1138" s="19" t="str">
        <f t="shared" si="4"/>
        <v>0</v>
      </c>
      <c r="H1138" s="6">
        <v>-129235.55</v>
      </c>
      <c r="I1138" s="20"/>
    </row>
    <row r="1139">
      <c r="A1139" s="1" t="s">
        <v>31</v>
      </c>
      <c r="B1139" s="6" t="s">
        <v>818</v>
      </c>
      <c r="C1139" s="6" t="s">
        <v>786</v>
      </c>
      <c r="D1139" s="7" t="str">
        <f t="shared" si="1"/>
        <v>0</v>
      </c>
      <c r="E1139" s="7" t="str">
        <f t="shared" si="5"/>
        <v>0</v>
      </c>
      <c r="F1139" s="7" t="str">
        <f t="shared" si="6"/>
        <v>0</v>
      </c>
      <c r="G1139" s="19" t="str">
        <f t="shared" si="4"/>
        <v>0</v>
      </c>
      <c r="H1139" s="6">
        <v>-96974.98</v>
      </c>
      <c r="I1139" s="20"/>
    </row>
    <row r="1140">
      <c r="A1140" s="1" t="s">
        <v>31</v>
      </c>
      <c r="B1140" s="6" t="s">
        <v>818</v>
      </c>
      <c r="C1140" s="6" t="s">
        <v>786</v>
      </c>
      <c r="D1140" s="7" t="str">
        <f t="shared" si="1"/>
        <v>0</v>
      </c>
      <c r="E1140" s="7" t="str">
        <f t="shared" si="5"/>
        <v>0</v>
      </c>
      <c r="F1140" s="7" t="str">
        <f t="shared" si="6"/>
        <v>0</v>
      </c>
      <c r="G1140" s="19" t="str">
        <f t="shared" si="4"/>
        <v>0</v>
      </c>
      <c r="H1140" s="6">
        <v>-129228.59</v>
      </c>
      <c r="I1140" s="20"/>
    </row>
    <row r="1141">
      <c r="A1141" s="1" t="s">
        <v>31</v>
      </c>
      <c r="B1141" s="6" t="s">
        <v>818</v>
      </c>
      <c r="C1141" s="6" t="s">
        <v>786</v>
      </c>
      <c r="D1141" s="7" t="str">
        <f t="shared" si="1"/>
        <v>0</v>
      </c>
      <c r="E1141" s="7" t="str">
        <f t="shared" si="5"/>
        <v>0</v>
      </c>
      <c r="F1141" s="7" t="str">
        <f t="shared" si="6"/>
        <v>0</v>
      </c>
      <c r="G1141" s="19" t="str">
        <f t="shared" si="4"/>
        <v>0</v>
      </c>
      <c r="H1141" s="6">
        <v>-88690.77</v>
      </c>
      <c r="I1141" s="20"/>
    </row>
    <row r="1142">
      <c r="A1142" s="1" t="s">
        <v>31</v>
      </c>
      <c r="B1142" s="6" t="s">
        <v>818</v>
      </c>
      <c r="C1142" s="6" t="s">
        <v>786</v>
      </c>
      <c r="D1142" s="7" t="str">
        <f t="shared" si="1"/>
        <v>0</v>
      </c>
      <c r="E1142" s="7" t="str">
        <f t="shared" si="5"/>
        <v>0</v>
      </c>
      <c r="F1142" s="7" t="str">
        <f t="shared" si="6"/>
        <v>0</v>
      </c>
      <c r="G1142" s="19" t="str">
        <f t="shared" si="4"/>
        <v>0</v>
      </c>
      <c r="H1142" s="6">
        <v>-132608.93</v>
      </c>
      <c r="I1142" s="20"/>
    </row>
    <row r="1143">
      <c r="A1143" s="1" t="s">
        <v>31</v>
      </c>
      <c r="B1143" s="6" t="s">
        <v>818</v>
      </c>
      <c r="C1143" s="6" t="s">
        <v>786</v>
      </c>
      <c r="D1143" s="7" t="str">
        <f t="shared" si="1"/>
        <v>0</v>
      </c>
      <c r="E1143" s="7" t="str">
        <f t="shared" si="5"/>
        <v>0</v>
      </c>
      <c r="F1143" s="7" t="str">
        <f t="shared" si="6"/>
        <v>0</v>
      </c>
      <c r="G1143" s="19" t="str">
        <f t="shared" si="4"/>
        <v>0</v>
      </c>
      <c r="H1143" s="6">
        <v>-194330.26</v>
      </c>
      <c r="I1143" s="20"/>
    </row>
    <row r="1144">
      <c r="A1144" s="1" t="s">
        <v>31</v>
      </c>
      <c r="B1144" s="6" t="s">
        <v>818</v>
      </c>
      <c r="C1144" s="6" t="s">
        <v>786</v>
      </c>
      <c r="D1144" s="7" t="str">
        <f t="shared" si="1"/>
        <v>0</v>
      </c>
      <c r="E1144" s="7" t="str">
        <f t="shared" si="5"/>
        <v>0</v>
      </c>
      <c r="F1144" s="7" t="str">
        <f t="shared" si="6"/>
        <v>0</v>
      </c>
      <c r="G1144" s="19" t="str">
        <f t="shared" si="4"/>
        <v>0</v>
      </c>
      <c r="H1144" s="6">
        <v>-128908.98</v>
      </c>
      <c r="I1144" s="20"/>
    </row>
    <row r="1145">
      <c r="A1145" s="1" t="s">
        <v>31</v>
      </c>
      <c r="B1145" s="6" t="s">
        <v>818</v>
      </c>
      <c r="C1145" s="6" t="s">
        <v>786</v>
      </c>
      <c r="D1145" s="7" t="str">
        <f t="shared" si="1"/>
        <v>0</v>
      </c>
      <c r="E1145" s="7" t="str">
        <f t="shared" si="5"/>
        <v>0</v>
      </c>
      <c r="F1145" s="7" t="str">
        <f t="shared" si="6"/>
        <v>0</v>
      </c>
      <c r="G1145" s="19" t="str">
        <f t="shared" si="4"/>
        <v>0</v>
      </c>
      <c r="H1145" s="6">
        <v>-134123.48</v>
      </c>
      <c r="I1145" s="20"/>
    </row>
    <row r="1146">
      <c r="A1146" s="1" t="s">
        <v>31</v>
      </c>
      <c r="B1146" s="6" t="s">
        <v>818</v>
      </c>
      <c r="C1146" s="6" t="s">
        <v>786</v>
      </c>
      <c r="D1146" s="7" t="str">
        <f t="shared" si="1"/>
        <v>0</v>
      </c>
      <c r="E1146" s="7" t="str">
        <f t="shared" si="5"/>
        <v>0</v>
      </c>
      <c r="F1146" s="7" t="str">
        <f t="shared" si="6"/>
        <v>0</v>
      </c>
      <c r="G1146" s="19" t="str">
        <f t="shared" si="4"/>
        <v>0</v>
      </c>
      <c r="H1146" s="6">
        <v>-551053.96</v>
      </c>
      <c r="I1146" s="20"/>
    </row>
    <row r="1147">
      <c r="A1147" s="1" t="s">
        <v>31</v>
      </c>
      <c r="B1147" s="6" t="s">
        <v>818</v>
      </c>
      <c r="C1147" s="6" t="s">
        <v>786</v>
      </c>
      <c r="D1147" s="7" t="str">
        <f t="shared" si="1"/>
        <v>0</v>
      </c>
      <c r="E1147" s="7" t="str">
        <f t="shared" si="5"/>
        <v>0</v>
      </c>
      <c r="F1147" s="7" t="str">
        <f t="shared" si="6"/>
        <v>0</v>
      </c>
      <c r="G1147" s="19" t="str">
        <f t="shared" si="4"/>
        <v>0</v>
      </c>
      <c r="H1147" s="6">
        <v>-361175.37</v>
      </c>
      <c r="I1147" s="20"/>
    </row>
    <row r="1148">
      <c r="A1148" s="1" t="s">
        <v>31</v>
      </c>
      <c r="B1148" s="6" t="s">
        <v>818</v>
      </c>
      <c r="C1148" s="6" t="s">
        <v>786</v>
      </c>
      <c r="D1148" s="7" t="str">
        <f t="shared" si="1"/>
        <v>0</v>
      </c>
      <c r="E1148" s="7" t="str">
        <f t="shared" si="5"/>
        <v>0</v>
      </c>
      <c r="F1148" s="7" t="str">
        <f t="shared" si="6"/>
        <v>0</v>
      </c>
      <c r="G1148" s="19" t="str">
        <f t="shared" si="4"/>
        <v>0</v>
      </c>
      <c r="H1148" s="6">
        <v>-826.89</v>
      </c>
      <c r="I1148" s="20"/>
    </row>
    <row r="1149">
      <c r="A1149" s="1" t="s">
        <v>31</v>
      </c>
      <c r="B1149" s="6" t="s">
        <v>818</v>
      </c>
      <c r="C1149" s="6" t="s">
        <v>786</v>
      </c>
      <c r="D1149" s="7" t="str">
        <f t="shared" si="1"/>
        <v>0</v>
      </c>
      <c r="E1149" s="7" t="str">
        <f t="shared" si="5"/>
        <v>0</v>
      </c>
      <c r="F1149" s="7" t="str">
        <f t="shared" si="6"/>
        <v>0</v>
      </c>
      <c r="G1149" s="19" t="str">
        <f t="shared" si="4"/>
        <v>0</v>
      </c>
      <c r="H1149" s="6">
        <v>-201188.05</v>
      </c>
      <c r="I1149" s="20"/>
    </row>
    <row r="1150">
      <c r="A1150" s="1" t="s">
        <v>31</v>
      </c>
      <c r="B1150" s="6" t="s">
        <v>818</v>
      </c>
      <c r="C1150" s="6" t="s">
        <v>786</v>
      </c>
      <c r="D1150" s="7" t="str">
        <f t="shared" si="1"/>
        <v>0</v>
      </c>
      <c r="E1150" s="7" t="str">
        <f t="shared" si="5"/>
        <v>0</v>
      </c>
      <c r="F1150" s="7" t="str">
        <f t="shared" si="6"/>
        <v>0</v>
      </c>
      <c r="G1150" s="19" t="str">
        <f t="shared" si="4"/>
        <v>0</v>
      </c>
      <c r="H1150" s="6">
        <v>-64297.26</v>
      </c>
      <c r="I1150" s="20"/>
    </row>
    <row r="1151">
      <c r="A1151" s="1" t="s">
        <v>31</v>
      </c>
      <c r="B1151" s="6" t="s">
        <v>818</v>
      </c>
      <c r="C1151" s="6" t="s">
        <v>786</v>
      </c>
      <c r="D1151" s="7" t="str">
        <f t="shared" si="1"/>
        <v>0</v>
      </c>
      <c r="E1151" s="7" t="str">
        <f t="shared" si="5"/>
        <v>0</v>
      </c>
      <c r="F1151" s="7" t="str">
        <f t="shared" si="6"/>
        <v>0</v>
      </c>
      <c r="G1151" s="19" t="str">
        <f t="shared" si="4"/>
        <v>0</v>
      </c>
      <c r="H1151" s="6">
        <v>-202309.08</v>
      </c>
      <c r="I1151" s="20"/>
    </row>
    <row r="1152">
      <c r="A1152" s="1" t="s">
        <v>31</v>
      </c>
      <c r="B1152" s="6" t="s">
        <v>818</v>
      </c>
      <c r="C1152" s="6" t="s">
        <v>786</v>
      </c>
      <c r="D1152" s="7" t="str">
        <f t="shared" si="1"/>
        <v>0</v>
      </c>
      <c r="E1152" s="7" t="str">
        <f t="shared" si="5"/>
        <v>0</v>
      </c>
      <c r="F1152" s="7" t="str">
        <f t="shared" si="6"/>
        <v>0</v>
      </c>
      <c r="G1152" s="19" t="str">
        <f t="shared" si="4"/>
        <v>0</v>
      </c>
      <c r="H1152" s="6">
        <v>-129125.98</v>
      </c>
      <c r="I1152" s="20"/>
    </row>
    <row r="1153">
      <c r="A1153" s="1" t="s">
        <v>31</v>
      </c>
      <c r="B1153" s="6" t="s">
        <v>818</v>
      </c>
      <c r="C1153" s="6" t="s">
        <v>786</v>
      </c>
      <c r="D1153" s="7" t="str">
        <f t="shared" si="1"/>
        <v>0</v>
      </c>
      <c r="E1153" s="7" t="str">
        <f t="shared" si="5"/>
        <v>0</v>
      </c>
      <c r="F1153" s="7" t="str">
        <f t="shared" si="6"/>
        <v>0</v>
      </c>
      <c r="G1153" s="19" t="str">
        <f t="shared" si="4"/>
        <v>0</v>
      </c>
      <c r="H1153" s="6">
        <v>-173261.5</v>
      </c>
      <c r="I1153" s="20"/>
    </row>
    <row r="1154">
      <c r="A1154" s="1" t="s">
        <v>31</v>
      </c>
      <c r="B1154" s="6" t="s">
        <v>818</v>
      </c>
      <c r="C1154" s="6" t="s">
        <v>786</v>
      </c>
      <c r="D1154" s="7" t="str">
        <f t="shared" si="1"/>
        <v>0</v>
      </c>
      <c r="E1154" s="7" t="str">
        <f t="shared" si="5"/>
        <v>0</v>
      </c>
      <c r="F1154" s="7" t="str">
        <f t="shared" si="6"/>
        <v>0</v>
      </c>
      <c r="G1154" s="19" t="str">
        <f t="shared" si="4"/>
        <v>0</v>
      </c>
      <c r="H1154" s="6">
        <v>-65896.95</v>
      </c>
      <c r="I1154" s="20"/>
    </row>
    <row r="1155">
      <c r="A1155" s="1" t="s">
        <v>31</v>
      </c>
      <c r="B1155" s="6" t="s">
        <v>818</v>
      </c>
      <c r="C1155" s="6" t="s">
        <v>786</v>
      </c>
      <c r="D1155" s="7" t="str">
        <f t="shared" si="1"/>
        <v>0</v>
      </c>
      <c r="E1155" s="7" t="str">
        <f t="shared" si="5"/>
        <v>0</v>
      </c>
      <c r="F1155" s="7" t="str">
        <f t="shared" si="6"/>
        <v>0</v>
      </c>
      <c r="G1155" s="19" t="str">
        <f t="shared" si="4"/>
        <v>0</v>
      </c>
      <c r="H1155" s="6">
        <v>-263185.53</v>
      </c>
      <c r="I1155" s="20"/>
    </row>
    <row r="1156">
      <c r="A1156" s="1" t="s">
        <v>31</v>
      </c>
      <c r="B1156" s="6" t="s">
        <v>818</v>
      </c>
      <c r="C1156" s="6" t="s">
        <v>786</v>
      </c>
      <c r="D1156" s="7" t="str">
        <f t="shared" si="1"/>
        <v>0</v>
      </c>
      <c r="E1156" s="7" t="str">
        <f t="shared" si="5"/>
        <v>0</v>
      </c>
      <c r="F1156" s="7" t="str">
        <f t="shared" si="6"/>
        <v>0</v>
      </c>
      <c r="G1156" s="19" t="str">
        <f t="shared" si="4"/>
        <v>0</v>
      </c>
      <c r="H1156" s="6">
        <v>-196806.5</v>
      </c>
      <c r="I1156" s="20"/>
    </row>
    <row r="1157">
      <c r="A1157" s="1" t="s">
        <v>31</v>
      </c>
      <c r="B1157" s="6" t="s">
        <v>818</v>
      </c>
      <c r="C1157" s="6" t="s">
        <v>786</v>
      </c>
      <c r="D1157" s="7" t="str">
        <f t="shared" si="1"/>
        <v>0</v>
      </c>
      <c r="E1157" s="7" t="str">
        <f t="shared" si="5"/>
        <v>0</v>
      </c>
      <c r="F1157" s="7" t="str">
        <f t="shared" si="6"/>
        <v>0</v>
      </c>
      <c r="G1157" s="19" t="str">
        <f t="shared" si="4"/>
        <v>0</v>
      </c>
      <c r="H1157" s="6">
        <v>-79546.75</v>
      </c>
      <c r="I1157" s="20"/>
    </row>
    <row r="1158">
      <c r="A1158" s="1" t="s">
        <v>31</v>
      </c>
      <c r="B1158" s="6" t="s">
        <v>818</v>
      </c>
      <c r="C1158" s="6" t="s">
        <v>786</v>
      </c>
      <c r="D1158" s="7" t="str">
        <f t="shared" si="1"/>
        <v>0</v>
      </c>
      <c r="E1158" s="7" t="str">
        <f t="shared" si="5"/>
        <v>0</v>
      </c>
      <c r="F1158" s="7" t="str">
        <f t="shared" si="6"/>
        <v>0</v>
      </c>
      <c r="G1158" s="19" t="str">
        <f t="shared" si="4"/>
        <v>0</v>
      </c>
      <c r="H1158" s="6">
        <v>-64388.67</v>
      </c>
      <c r="I1158" s="20"/>
    </row>
    <row r="1159">
      <c r="A1159" s="1" t="s">
        <v>31</v>
      </c>
      <c r="B1159" s="6" t="s">
        <v>818</v>
      </c>
      <c r="C1159" s="6" t="s">
        <v>786</v>
      </c>
      <c r="D1159" s="7" t="str">
        <f t="shared" si="1"/>
        <v>0</v>
      </c>
      <c r="E1159" s="7" t="str">
        <f t="shared" si="5"/>
        <v>0</v>
      </c>
      <c r="F1159" s="7" t="str">
        <f t="shared" si="6"/>
        <v>0</v>
      </c>
      <c r="G1159" s="19" t="str">
        <f t="shared" si="4"/>
        <v>0</v>
      </c>
      <c r="H1159" s="6">
        <v>-133187.4</v>
      </c>
      <c r="I1159" s="20"/>
    </row>
    <row r="1160">
      <c r="A1160" s="1" t="s">
        <v>31</v>
      </c>
      <c r="B1160" s="6" t="s">
        <v>818</v>
      </c>
      <c r="C1160" s="6" t="s">
        <v>786</v>
      </c>
      <c r="D1160" s="7" t="str">
        <f t="shared" si="1"/>
        <v>0</v>
      </c>
      <c r="E1160" s="7" t="str">
        <f t="shared" si="5"/>
        <v>0</v>
      </c>
      <c r="F1160" s="7" t="str">
        <f t="shared" si="6"/>
        <v>0</v>
      </c>
      <c r="G1160" s="19" t="str">
        <f t="shared" si="4"/>
        <v>0</v>
      </c>
      <c r="H1160" s="6">
        <v>-133613.43</v>
      </c>
      <c r="I1160" s="20"/>
    </row>
    <row r="1161">
      <c r="A1161" s="1" t="s">
        <v>31</v>
      </c>
      <c r="B1161" s="6" t="s">
        <v>818</v>
      </c>
      <c r="C1161" s="6" t="s">
        <v>786</v>
      </c>
      <c r="D1161" s="7" t="str">
        <f t="shared" si="1"/>
        <v>0</v>
      </c>
      <c r="E1161" s="7" t="str">
        <f t="shared" si="5"/>
        <v>0</v>
      </c>
      <c r="F1161" s="7" t="str">
        <f t="shared" si="6"/>
        <v>0</v>
      </c>
      <c r="G1161" s="19" t="str">
        <f t="shared" si="4"/>
        <v>0</v>
      </c>
      <c r="H1161" s="6">
        <v>-132047.62</v>
      </c>
      <c r="I1161" s="20"/>
    </row>
    <row r="1162">
      <c r="A1162" s="1" t="s">
        <v>31</v>
      </c>
      <c r="B1162" s="6" t="s">
        <v>818</v>
      </c>
      <c r="C1162" s="6" t="s">
        <v>786</v>
      </c>
      <c r="D1162" s="7" t="str">
        <f t="shared" si="1"/>
        <v>0</v>
      </c>
      <c r="E1162" s="7" t="str">
        <f t="shared" si="5"/>
        <v>0</v>
      </c>
      <c r="F1162" s="7" t="str">
        <f t="shared" si="6"/>
        <v>0</v>
      </c>
      <c r="G1162" s="19" t="str">
        <f t="shared" si="4"/>
        <v>0</v>
      </c>
      <c r="H1162" s="6">
        <v>-226437.0</v>
      </c>
      <c r="I1162" s="20"/>
    </row>
    <row r="1163">
      <c r="A1163" s="1" t="s">
        <v>31</v>
      </c>
      <c r="B1163" s="6" t="s">
        <v>818</v>
      </c>
      <c r="C1163" s="6" t="s">
        <v>786</v>
      </c>
      <c r="D1163" s="7" t="str">
        <f t="shared" si="1"/>
        <v>0</v>
      </c>
      <c r="E1163" s="7" t="str">
        <f t="shared" si="5"/>
        <v>0</v>
      </c>
      <c r="F1163" s="7" t="str">
        <f t="shared" si="6"/>
        <v>0</v>
      </c>
      <c r="G1163" s="19" t="str">
        <f t="shared" si="4"/>
        <v>0</v>
      </c>
      <c r="H1163" s="6">
        <v>-5392.44</v>
      </c>
      <c r="I1163" s="20"/>
      <c r="K1163" s="22"/>
    </row>
    <row r="1164">
      <c r="A1164" s="1"/>
      <c r="B1164" s="23" t="s">
        <v>818</v>
      </c>
      <c r="C1164" s="23" t="s">
        <v>786</v>
      </c>
      <c r="D1164" s="7" t="str">
        <f t="shared" si="1"/>
        <v>0</v>
      </c>
      <c r="E1164" s="7" t="str">
        <f t="shared" si="5"/>
        <v>0</v>
      </c>
      <c r="F1164" s="7" t="str">
        <f t="shared" si="6"/>
        <v>0</v>
      </c>
      <c r="G1164" s="19" t="str">
        <f t="shared" si="4"/>
        <v>0</v>
      </c>
      <c r="H1164" s="6">
        <v>-133524.67</v>
      </c>
      <c r="I1164" s="20"/>
      <c r="K1164" s="22"/>
    </row>
    <row r="1165">
      <c r="A1165" s="1"/>
      <c r="B1165" s="23" t="s">
        <v>818</v>
      </c>
      <c r="C1165" s="23" t="s">
        <v>786</v>
      </c>
      <c r="D1165" s="7" t="str">
        <f t="shared" si="1"/>
        <v>0</v>
      </c>
      <c r="E1165" s="7" t="str">
        <f t="shared" si="5"/>
        <v>0</v>
      </c>
      <c r="F1165" s="7" t="str">
        <f t="shared" si="6"/>
        <v>0</v>
      </c>
      <c r="G1165" s="19" t="str">
        <f t="shared" si="4"/>
        <v>0</v>
      </c>
      <c r="H1165" s="6">
        <v>-323520.05</v>
      </c>
      <c r="I1165" s="20"/>
      <c r="K1165" s="22"/>
    </row>
    <row r="1166">
      <c r="A1166" s="1"/>
      <c r="B1166" s="23" t="s">
        <v>818</v>
      </c>
      <c r="C1166" s="23" t="s">
        <v>786</v>
      </c>
      <c r="D1166" s="7" t="str">
        <f t="shared" si="1"/>
        <v>0</v>
      </c>
      <c r="E1166" s="7" t="str">
        <f t="shared" si="5"/>
        <v>0</v>
      </c>
      <c r="F1166" s="7" t="str">
        <f t="shared" si="6"/>
        <v>0</v>
      </c>
      <c r="G1166" s="19" t="str">
        <f t="shared" si="4"/>
        <v>0</v>
      </c>
      <c r="H1166" s="6">
        <v>-46012.62</v>
      </c>
      <c r="I1166" s="20"/>
      <c r="K1166" s="22"/>
    </row>
    <row r="1167">
      <c r="A1167" s="1"/>
      <c r="B1167" s="23" t="s">
        <v>818</v>
      </c>
      <c r="C1167" s="23" t="s">
        <v>786</v>
      </c>
      <c r="D1167" s="7" t="str">
        <f t="shared" si="1"/>
        <v>0</v>
      </c>
      <c r="E1167" s="7" t="str">
        <f t="shared" si="5"/>
        <v>0</v>
      </c>
      <c r="F1167" s="7" t="str">
        <f t="shared" si="6"/>
        <v>0</v>
      </c>
      <c r="G1167" s="19" t="str">
        <f t="shared" si="4"/>
        <v>0</v>
      </c>
      <c r="H1167" s="6">
        <v>-62867.13</v>
      </c>
      <c r="I1167" s="20"/>
      <c r="K1167" s="22"/>
    </row>
    <row r="1168">
      <c r="A1168" s="1"/>
      <c r="B1168" s="23" t="s">
        <v>818</v>
      </c>
      <c r="C1168" s="23" t="s">
        <v>786</v>
      </c>
      <c r="D1168" s="7" t="str">
        <f t="shared" si="1"/>
        <v>0</v>
      </c>
      <c r="E1168" s="7" t="str">
        <f t="shared" si="5"/>
        <v>0</v>
      </c>
      <c r="F1168" s="7" t="str">
        <f t="shared" si="6"/>
        <v>0</v>
      </c>
      <c r="G1168" s="19" t="str">
        <f t="shared" si="4"/>
        <v>0</v>
      </c>
      <c r="H1168" s="6">
        <v>-93178.42</v>
      </c>
      <c r="I1168" s="20"/>
      <c r="K1168" s="22"/>
    </row>
    <row r="1169">
      <c r="A1169" s="1"/>
      <c r="B1169" s="23" t="s">
        <v>818</v>
      </c>
      <c r="C1169" s="23" t="s">
        <v>786</v>
      </c>
      <c r="D1169" s="7" t="str">
        <f t="shared" si="1"/>
        <v>0</v>
      </c>
      <c r="E1169" s="7" t="str">
        <f t="shared" si="5"/>
        <v>0</v>
      </c>
      <c r="F1169" s="7" t="str">
        <f t="shared" si="6"/>
        <v>0</v>
      </c>
      <c r="G1169" s="19" t="str">
        <f t="shared" si="4"/>
        <v>0</v>
      </c>
      <c r="H1169" s="6">
        <v>-32730.99</v>
      </c>
      <c r="I1169" s="20"/>
      <c r="K1169" s="22"/>
    </row>
    <row r="1170">
      <c r="A1170" s="1"/>
      <c r="B1170" s="23" t="s">
        <v>818</v>
      </c>
      <c r="C1170" s="23" t="s">
        <v>786</v>
      </c>
      <c r="D1170" s="7" t="str">
        <f t="shared" si="1"/>
        <v>0</v>
      </c>
      <c r="E1170" s="7" t="str">
        <f t="shared" si="5"/>
        <v>0</v>
      </c>
      <c r="F1170" s="7" t="str">
        <f t="shared" si="6"/>
        <v>0</v>
      </c>
      <c r="G1170" s="19" t="str">
        <f t="shared" si="4"/>
        <v>0</v>
      </c>
      <c r="H1170" s="6">
        <v>-123441.5</v>
      </c>
      <c r="I1170" s="20"/>
      <c r="K1170" s="22"/>
    </row>
    <row r="1171">
      <c r="A1171" s="1"/>
      <c r="B1171" s="23" t="s">
        <v>818</v>
      </c>
      <c r="C1171" s="23" t="s">
        <v>786</v>
      </c>
      <c r="D1171" s="7" t="str">
        <f t="shared" si="1"/>
        <v>0</v>
      </c>
      <c r="E1171" s="7" t="str">
        <f t="shared" si="5"/>
        <v>0</v>
      </c>
      <c r="F1171" s="7" t="str">
        <f t="shared" si="6"/>
        <v>0</v>
      </c>
      <c r="G1171" s="19" t="str">
        <f t="shared" si="4"/>
        <v>0</v>
      </c>
      <c r="H1171" s="6">
        <v>-242495.71</v>
      </c>
      <c r="I1171" s="20"/>
      <c r="K1171" s="22"/>
    </row>
    <row r="1172">
      <c r="A1172" s="1"/>
      <c r="B1172" s="23" t="s">
        <v>818</v>
      </c>
      <c r="C1172" s="23" t="s">
        <v>786</v>
      </c>
      <c r="D1172" s="7" t="str">
        <f t="shared" si="1"/>
        <v>0</v>
      </c>
      <c r="E1172" s="7" t="str">
        <f t="shared" si="5"/>
        <v>0</v>
      </c>
      <c r="F1172" s="7" t="str">
        <f t="shared" si="6"/>
        <v>0</v>
      </c>
      <c r="G1172" s="19" t="str">
        <f t="shared" si="4"/>
        <v>0</v>
      </c>
      <c r="H1172" s="6">
        <v>-133255.52</v>
      </c>
      <c r="I1172" s="20"/>
      <c r="K1172" s="22"/>
    </row>
    <row r="1173">
      <c r="A1173" s="1"/>
      <c r="B1173" s="23" t="s">
        <v>818</v>
      </c>
      <c r="C1173" s="23" t="s">
        <v>786</v>
      </c>
      <c r="D1173" s="7" t="str">
        <f t="shared" si="1"/>
        <v>0</v>
      </c>
      <c r="E1173" s="7" t="str">
        <f t="shared" si="5"/>
        <v>0</v>
      </c>
      <c r="F1173" s="7" t="str">
        <f t="shared" si="6"/>
        <v>0</v>
      </c>
      <c r="G1173" s="19" t="str">
        <f t="shared" si="4"/>
        <v>0</v>
      </c>
      <c r="H1173" s="6">
        <v>-51445.99</v>
      </c>
      <c r="I1173" s="20"/>
      <c r="K1173" s="22"/>
    </row>
    <row r="1174">
      <c r="A1174" s="1"/>
      <c r="B1174" s="23" t="s">
        <v>818</v>
      </c>
      <c r="C1174" s="23" t="s">
        <v>786</v>
      </c>
      <c r="D1174" s="7" t="str">
        <f t="shared" si="1"/>
        <v>0</v>
      </c>
      <c r="E1174" s="7" t="str">
        <f t="shared" si="5"/>
        <v>0</v>
      </c>
      <c r="F1174" s="7" t="str">
        <f t="shared" si="6"/>
        <v>0</v>
      </c>
      <c r="G1174" s="19" t="str">
        <f t="shared" si="4"/>
        <v>0</v>
      </c>
      <c r="H1174" s="6">
        <v>-30007.11</v>
      </c>
      <c r="I1174" s="20"/>
      <c r="K1174" s="22"/>
    </row>
    <row r="1175">
      <c r="A1175" s="1"/>
      <c r="B1175" s="23" t="s">
        <v>818</v>
      </c>
      <c r="C1175" s="23" t="s">
        <v>786</v>
      </c>
      <c r="D1175" s="7" t="str">
        <f t="shared" si="1"/>
        <v>0</v>
      </c>
      <c r="E1175" s="7" t="str">
        <f t="shared" si="5"/>
        <v>0</v>
      </c>
      <c r="F1175" s="7" t="str">
        <f t="shared" si="6"/>
        <v>0</v>
      </c>
      <c r="G1175" s="19" t="str">
        <f t="shared" si="4"/>
        <v>0</v>
      </c>
      <c r="H1175" s="6">
        <v>-97321.6</v>
      </c>
      <c r="I1175" s="20"/>
      <c r="K1175" s="22"/>
    </row>
    <row r="1176">
      <c r="A1176" s="1"/>
      <c r="B1176" s="23" t="s">
        <v>818</v>
      </c>
      <c r="C1176" s="23" t="s">
        <v>786</v>
      </c>
      <c r="D1176" s="7" t="str">
        <f t="shared" si="1"/>
        <v>0</v>
      </c>
      <c r="E1176" s="7" t="str">
        <f t="shared" si="5"/>
        <v>0</v>
      </c>
      <c r="F1176" s="7" t="str">
        <f t="shared" si="6"/>
        <v>0</v>
      </c>
      <c r="G1176" s="19" t="str">
        <f t="shared" si="4"/>
        <v>0</v>
      </c>
      <c r="H1176" s="6">
        <v>-252697.71</v>
      </c>
      <c r="I1176" s="20"/>
      <c r="K1176" s="22"/>
    </row>
    <row r="1177">
      <c r="A1177" s="1"/>
      <c r="B1177" s="23" t="s">
        <v>818</v>
      </c>
      <c r="C1177" s="23" t="s">
        <v>786</v>
      </c>
      <c r="D1177" s="7" t="str">
        <f t="shared" si="1"/>
        <v>0</v>
      </c>
      <c r="E1177" s="7" t="str">
        <f t="shared" si="5"/>
        <v>0</v>
      </c>
      <c r="F1177" s="7" t="str">
        <f t="shared" si="6"/>
        <v>0</v>
      </c>
      <c r="G1177" s="19" t="str">
        <f t="shared" si="4"/>
        <v>0</v>
      </c>
      <c r="H1177" s="6">
        <v>-62714.8</v>
      </c>
      <c r="I1177" s="20"/>
      <c r="K1177" s="22"/>
    </row>
    <row r="1178">
      <c r="A1178" s="1"/>
      <c r="B1178" s="23" t="s">
        <v>818</v>
      </c>
      <c r="C1178" s="23" t="s">
        <v>786</v>
      </c>
      <c r="D1178" s="7" t="str">
        <f t="shared" si="1"/>
        <v>0</v>
      </c>
      <c r="E1178" s="7" t="str">
        <f t="shared" si="5"/>
        <v>0</v>
      </c>
      <c r="F1178" s="7" t="str">
        <f t="shared" si="6"/>
        <v>0</v>
      </c>
      <c r="G1178" s="19" t="str">
        <f t="shared" si="4"/>
        <v>0</v>
      </c>
      <c r="H1178" s="6">
        <v>-33660.67</v>
      </c>
      <c r="I1178" s="20"/>
      <c r="K1178" s="22"/>
    </row>
    <row r="1179">
      <c r="A1179" s="1"/>
      <c r="B1179" s="23" t="s">
        <v>818</v>
      </c>
      <c r="C1179" s="23" t="s">
        <v>786</v>
      </c>
      <c r="D1179" s="7" t="str">
        <f t="shared" si="1"/>
        <v>0</v>
      </c>
      <c r="E1179" s="7" t="str">
        <f t="shared" si="5"/>
        <v>0</v>
      </c>
      <c r="F1179" s="7" t="str">
        <f t="shared" si="6"/>
        <v>0</v>
      </c>
      <c r="G1179" s="19" t="str">
        <f t="shared" si="4"/>
        <v>0</v>
      </c>
      <c r="H1179" s="6">
        <v>-49770.1</v>
      </c>
      <c r="I1179" s="20"/>
      <c r="K1179" s="22"/>
    </row>
    <row r="1180">
      <c r="A1180" s="1"/>
      <c r="B1180" s="23" t="s">
        <v>818</v>
      </c>
      <c r="C1180" s="23" t="s">
        <v>786</v>
      </c>
      <c r="D1180" s="7" t="str">
        <f t="shared" si="1"/>
        <v>0</v>
      </c>
      <c r="E1180" s="7" t="str">
        <f t="shared" si="5"/>
        <v>0</v>
      </c>
      <c r="F1180" s="7" t="str">
        <f t="shared" si="6"/>
        <v>0</v>
      </c>
      <c r="G1180" s="19" t="str">
        <f t="shared" si="4"/>
        <v>0</v>
      </c>
      <c r="H1180" s="6">
        <v>-399394.63</v>
      </c>
      <c r="I1180" s="20"/>
      <c r="K1180" s="22"/>
    </row>
    <row r="1181">
      <c r="A1181" s="1"/>
      <c r="B1181" s="23" t="s">
        <v>818</v>
      </c>
      <c r="C1181" s="23" t="s">
        <v>786</v>
      </c>
      <c r="D1181" s="7" t="str">
        <f t="shared" si="1"/>
        <v>0</v>
      </c>
      <c r="E1181" s="7" t="str">
        <f t="shared" si="5"/>
        <v>0</v>
      </c>
      <c r="F1181" s="7" t="str">
        <f t="shared" si="6"/>
        <v>0</v>
      </c>
      <c r="G1181" s="19" t="str">
        <f t="shared" si="4"/>
        <v>0</v>
      </c>
      <c r="H1181" s="6">
        <v>-30073.54</v>
      </c>
      <c r="I1181" s="20"/>
      <c r="K1181" s="22"/>
    </row>
    <row r="1182">
      <c r="A1182" s="1"/>
      <c r="B1182" s="23" t="s">
        <v>818</v>
      </c>
      <c r="C1182" s="23" t="s">
        <v>786</v>
      </c>
      <c r="D1182" s="7" t="str">
        <f t="shared" si="1"/>
        <v>0</v>
      </c>
      <c r="E1182" s="7" t="str">
        <f t="shared" si="5"/>
        <v>0</v>
      </c>
      <c r="F1182" s="7" t="str">
        <f t="shared" si="6"/>
        <v>0</v>
      </c>
      <c r="G1182" s="19" t="str">
        <f t="shared" si="4"/>
        <v>0</v>
      </c>
      <c r="H1182" s="6">
        <v>-46871.78</v>
      </c>
      <c r="I1182" s="20"/>
      <c r="K1182" s="22"/>
    </row>
    <row r="1183">
      <c r="A1183" s="1"/>
      <c r="B1183" s="23" t="s">
        <v>818</v>
      </c>
      <c r="C1183" s="23" t="s">
        <v>786</v>
      </c>
      <c r="D1183" s="7" t="str">
        <f t="shared" si="1"/>
        <v>0</v>
      </c>
      <c r="E1183" s="7" t="str">
        <f t="shared" si="5"/>
        <v>0</v>
      </c>
      <c r="F1183" s="7" t="str">
        <f t="shared" si="6"/>
        <v>0</v>
      </c>
      <c r="G1183" s="19" t="str">
        <f t="shared" si="4"/>
        <v>0</v>
      </c>
      <c r="H1183" s="6">
        <v>-48716.09</v>
      </c>
      <c r="I1183" s="20"/>
      <c r="K1183" s="22"/>
    </row>
    <row r="1184">
      <c r="A1184" s="1"/>
      <c r="B1184" s="23" t="s">
        <v>818</v>
      </c>
      <c r="C1184" s="23" t="s">
        <v>786</v>
      </c>
      <c r="D1184" s="7" t="str">
        <f t="shared" si="1"/>
        <v>0</v>
      </c>
      <c r="E1184" s="7" t="str">
        <f t="shared" si="5"/>
        <v>0</v>
      </c>
      <c r="F1184" s="7" t="str">
        <f t="shared" si="6"/>
        <v>0</v>
      </c>
      <c r="G1184" s="19" t="str">
        <f t="shared" si="4"/>
        <v>0</v>
      </c>
      <c r="H1184" s="6">
        <v>-1.820059554E7</v>
      </c>
      <c r="I1184" s="20"/>
      <c r="K1184" s="22"/>
    </row>
    <row r="1185">
      <c r="A1185" s="1"/>
      <c r="B1185" s="23" t="s">
        <v>818</v>
      </c>
      <c r="C1185" s="23" t="s">
        <v>786</v>
      </c>
      <c r="D1185" s="7" t="str">
        <f t="shared" si="1"/>
        <v>0</v>
      </c>
      <c r="E1185" s="7" t="str">
        <f t="shared" si="5"/>
        <v>0</v>
      </c>
      <c r="F1185" s="7" t="str">
        <f t="shared" si="6"/>
        <v>0</v>
      </c>
      <c r="G1185" s="19" t="str">
        <f t="shared" si="4"/>
        <v>0</v>
      </c>
      <c r="H1185" s="6">
        <v>-1.32391797E7</v>
      </c>
      <c r="I1185" s="20"/>
      <c r="K1185" s="22"/>
    </row>
    <row r="1186">
      <c r="A1186" s="1"/>
      <c r="B1186" s="23" t="s">
        <v>785</v>
      </c>
      <c r="C1186" s="23" t="s">
        <v>819</v>
      </c>
      <c r="D1186" s="7" t="str">
        <f t="shared" si="1"/>
        <v>0</v>
      </c>
      <c r="E1186" s="7" t="str">
        <f t="shared" si="5"/>
        <v>0</v>
      </c>
      <c r="F1186" s="7" t="str">
        <f t="shared" si="6"/>
        <v>0</v>
      </c>
      <c r="G1186" s="19" t="str">
        <f t="shared" si="4"/>
        <v>0</v>
      </c>
      <c r="H1186" s="23">
        <v>0.64</v>
      </c>
      <c r="I1186" s="20"/>
      <c r="K1186" s="22"/>
    </row>
    <row r="1187">
      <c r="A1187" s="1"/>
      <c r="B1187" s="23" t="s">
        <v>785</v>
      </c>
      <c r="C1187" s="23" t="s">
        <v>819</v>
      </c>
      <c r="D1187" s="7" t="str">
        <f t="shared" si="1"/>
        <v>0</v>
      </c>
      <c r="E1187" s="7" t="str">
        <f t="shared" si="5"/>
        <v>0</v>
      </c>
      <c r="F1187" s="7" t="str">
        <f t="shared" si="6"/>
        <v>0</v>
      </c>
      <c r="G1187" s="19" t="str">
        <f t="shared" si="4"/>
        <v>0</v>
      </c>
      <c r="H1187" s="23">
        <v>0.0</v>
      </c>
      <c r="I1187" s="20"/>
      <c r="K1187" s="22"/>
    </row>
    <row r="1188">
      <c r="A1188" s="1"/>
      <c r="B1188" s="23" t="s">
        <v>785</v>
      </c>
      <c r="C1188" s="23" t="s">
        <v>819</v>
      </c>
      <c r="D1188" s="7" t="str">
        <f t="shared" si="1"/>
        <v>0</v>
      </c>
      <c r="E1188" s="7" t="str">
        <f t="shared" si="5"/>
        <v>0</v>
      </c>
      <c r="F1188" s="7" t="str">
        <f t="shared" si="6"/>
        <v>0</v>
      </c>
      <c r="G1188" s="19" t="str">
        <f t="shared" si="4"/>
        <v>0</v>
      </c>
      <c r="H1188" s="23">
        <v>0.0</v>
      </c>
      <c r="I1188" s="20"/>
      <c r="K1188" s="22"/>
    </row>
    <row r="1189">
      <c r="A1189" s="1"/>
      <c r="B1189" s="23" t="s">
        <v>785</v>
      </c>
      <c r="C1189" s="23" t="s">
        <v>819</v>
      </c>
      <c r="D1189" s="7" t="str">
        <f t="shared" si="1"/>
        <v>0</v>
      </c>
      <c r="E1189" s="7" t="str">
        <f t="shared" si="5"/>
        <v>0</v>
      </c>
      <c r="F1189" s="7" t="str">
        <f t="shared" si="6"/>
        <v>0</v>
      </c>
      <c r="G1189" s="19" t="str">
        <f t="shared" si="4"/>
        <v>0</v>
      </c>
      <c r="H1189" s="6">
        <v>-1512.89</v>
      </c>
      <c r="I1189" s="20"/>
      <c r="K1189" s="22"/>
    </row>
    <row r="1190">
      <c r="A1190" s="1"/>
      <c r="B1190" s="23" t="s">
        <v>788</v>
      </c>
      <c r="C1190" s="23" t="s">
        <v>819</v>
      </c>
      <c r="D1190" s="7" t="str">
        <f t="shared" si="1"/>
        <v>0</v>
      </c>
      <c r="E1190" s="7" t="str">
        <f t="shared" si="5"/>
        <v>0</v>
      </c>
      <c r="F1190" s="7" t="str">
        <f t="shared" si="6"/>
        <v>0</v>
      </c>
      <c r="G1190" s="19" t="str">
        <f t="shared" si="4"/>
        <v>0</v>
      </c>
      <c r="H1190" s="6">
        <v>2436.41</v>
      </c>
      <c r="I1190" s="20"/>
      <c r="K1190" s="22"/>
    </row>
    <row r="1191">
      <c r="A1191" s="1"/>
      <c r="B1191" s="23" t="s">
        <v>789</v>
      </c>
      <c r="C1191" s="23" t="s">
        <v>819</v>
      </c>
      <c r="D1191" s="7" t="str">
        <f t="shared" si="1"/>
        <v>0</v>
      </c>
      <c r="E1191" s="7" t="str">
        <f t="shared" si="5"/>
        <v>0</v>
      </c>
      <c r="F1191" s="7" t="str">
        <f t="shared" si="6"/>
        <v>0</v>
      </c>
      <c r="G1191" s="19" t="str">
        <f t="shared" si="4"/>
        <v>0</v>
      </c>
      <c r="H1191" s="6">
        <v>-1757.2</v>
      </c>
      <c r="I1191" s="20"/>
      <c r="K1191" s="22"/>
    </row>
    <row r="1192">
      <c r="A1192" s="1"/>
      <c r="B1192" s="23" t="s">
        <v>795</v>
      </c>
      <c r="C1192" s="23" t="s">
        <v>819</v>
      </c>
      <c r="D1192" s="7" t="str">
        <f t="shared" si="1"/>
        <v>0</v>
      </c>
      <c r="E1192" s="7" t="str">
        <f t="shared" si="5"/>
        <v>0</v>
      </c>
      <c r="F1192" s="7" t="str">
        <f t="shared" si="6"/>
        <v>0</v>
      </c>
      <c r="G1192" s="19" t="str">
        <f t="shared" si="4"/>
        <v>0</v>
      </c>
      <c r="H1192" s="23">
        <v>-5.41</v>
      </c>
      <c r="I1192" s="20"/>
      <c r="K1192" s="22"/>
    </row>
    <row r="1193">
      <c r="A1193" s="1"/>
      <c r="B1193" s="23" t="s">
        <v>795</v>
      </c>
      <c r="C1193" s="23" t="s">
        <v>819</v>
      </c>
      <c r="D1193" s="7" t="str">
        <f t="shared" si="1"/>
        <v>0</v>
      </c>
      <c r="E1193" s="7" t="str">
        <f t="shared" si="5"/>
        <v>0</v>
      </c>
      <c r="F1193" s="7" t="str">
        <f t="shared" si="6"/>
        <v>0</v>
      </c>
      <c r="G1193" s="19" t="str">
        <f t="shared" si="4"/>
        <v>0</v>
      </c>
      <c r="H1193" s="23">
        <v>723.58</v>
      </c>
      <c r="I1193" s="20"/>
      <c r="K1193" s="22"/>
    </row>
    <row r="1194">
      <c r="A1194" s="1"/>
      <c r="B1194" s="23" t="s">
        <v>795</v>
      </c>
      <c r="C1194" s="23" t="s">
        <v>819</v>
      </c>
      <c r="D1194" s="7" t="str">
        <f t="shared" si="1"/>
        <v>0</v>
      </c>
      <c r="E1194" s="7" t="str">
        <f t="shared" si="5"/>
        <v>0</v>
      </c>
      <c r="F1194" s="7" t="str">
        <f t="shared" si="6"/>
        <v>0</v>
      </c>
      <c r="G1194" s="19" t="str">
        <f t="shared" si="4"/>
        <v>0</v>
      </c>
      <c r="H1194" s="23">
        <v>-0.12</v>
      </c>
      <c r="I1194" s="20"/>
      <c r="K1194" s="22"/>
    </row>
    <row r="1195">
      <c r="A1195" s="1"/>
      <c r="B1195" s="23" t="s">
        <v>795</v>
      </c>
      <c r="C1195" s="23" t="s">
        <v>819</v>
      </c>
      <c r="D1195" s="7" t="str">
        <f t="shared" si="1"/>
        <v>0</v>
      </c>
      <c r="E1195" s="7" t="str">
        <f t="shared" si="5"/>
        <v>0</v>
      </c>
      <c r="F1195" s="7" t="str">
        <f t="shared" si="6"/>
        <v>0</v>
      </c>
      <c r="G1195" s="19" t="str">
        <f t="shared" si="4"/>
        <v>0</v>
      </c>
      <c r="H1195" s="23">
        <v>53.55</v>
      </c>
      <c r="I1195" s="20"/>
      <c r="K1195" s="22"/>
    </row>
    <row r="1196">
      <c r="A1196" s="1"/>
      <c r="B1196" s="23" t="s">
        <v>795</v>
      </c>
      <c r="C1196" s="23" t="s">
        <v>819</v>
      </c>
      <c r="D1196" s="7" t="str">
        <f t="shared" si="1"/>
        <v>0</v>
      </c>
      <c r="E1196" s="7" t="str">
        <f t="shared" si="5"/>
        <v>0</v>
      </c>
      <c r="F1196" s="7" t="str">
        <f t="shared" si="6"/>
        <v>0</v>
      </c>
      <c r="G1196" s="19" t="str">
        <f t="shared" si="4"/>
        <v>0</v>
      </c>
      <c r="H1196" s="23">
        <v>0.0</v>
      </c>
      <c r="I1196" s="20"/>
      <c r="K1196" s="22"/>
    </row>
    <row r="1197">
      <c r="A1197" s="1"/>
      <c r="B1197" s="23" t="s">
        <v>795</v>
      </c>
      <c r="C1197" s="23" t="s">
        <v>819</v>
      </c>
      <c r="D1197" s="7" t="str">
        <f t="shared" si="1"/>
        <v>0</v>
      </c>
      <c r="E1197" s="7" t="str">
        <f t="shared" si="5"/>
        <v>0</v>
      </c>
      <c r="F1197" s="7" t="str">
        <f t="shared" si="6"/>
        <v>0</v>
      </c>
      <c r="G1197" s="19" t="str">
        <f t="shared" si="4"/>
        <v>0</v>
      </c>
      <c r="H1197" s="6">
        <v>15288.71</v>
      </c>
      <c r="I1197" s="20"/>
      <c r="K1197" s="22"/>
    </row>
    <row r="1198">
      <c r="A1198" s="1"/>
      <c r="B1198" s="23" t="s">
        <v>799</v>
      </c>
      <c r="C1198" s="23" t="s">
        <v>819</v>
      </c>
      <c r="D1198" s="7" t="str">
        <f t="shared" si="1"/>
        <v>0</v>
      </c>
      <c r="E1198" s="7" t="str">
        <f t="shared" si="5"/>
        <v>0</v>
      </c>
      <c r="F1198" s="7" t="str">
        <f t="shared" si="6"/>
        <v>0</v>
      </c>
      <c r="G1198" s="19" t="str">
        <f t="shared" si="4"/>
        <v>0</v>
      </c>
      <c r="H1198" s="6">
        <v>100438.89</v>
      </c>
      <c r="I1198" s="20"/>
      <c r="K1198" s="22"/>
    </row>
    <row r="1199">
      <c r="A1199" s="1"/>
      <c r="B1199" s="23" t="s">
        <v>799</v>
      </c>
      <c r="C1199" s="23" t="s">
        <v>819</v>
      </c>
      <c r="D1199" s="7" t="str">
        <f t="shared" si="1"/>
        <v>0</v>
      </c>
      <c r="E1199" s="7" t="str">
        <f t="shared" si="5"/>
        <v>0</v>
      </c>
      <c r="F1199" s="7" t="str">
        <f t="shared" si="6"/>
        <v>0</v>
      </c>
      <c r="G1199" s="19" t="str">
        <f t="shared" si="4"/>
        <v>0</v>
      </c>
      <c r="H1199" s="23">
        <v>0.28</v>
      </c>
      <c r="I1199" s="20"/>
      <c r="K1199" s="22"/>
    </row>
    <row r="1200">
      <c r="A1200" s="1"/>
      <c r="B1200" s="23" t="s">
        <v>799</v>
      </c>
      <c r="C1200" s="23" t="s">
        <v>819</v>
      </c>
      <c r="D1200" s="7" t="str">
        <f t="shared" si="1"/>
        <v>0</v>
      </c>
      <c r="E1200" s="7" t="str">
        <f t="shared" si="5"/>
        <v>0</v>
      </c>
      <c r="F1200" s="7" t="str">
        <f t="shared" si="6"/>
        <v>0</v>
      </c>
      <c r="G1200" s="19" t="str">
        <f t="shared" si="4"/>
        <v>0</v>
      </c>
      <c r="H1200" s="23">
        <v>-898.73</v>
      </c>
      <c r="I1200" s="20"/>
      <c r="K1200" s="22"/>
    </row>
    <row r="1201">
      <c r="A1201" s="1"/>
      <c r="B1201" s="23" t="s">
        <v>801</v>
      </c>
      <c r="C1201" s="23" t="s">
        <v>819</v>
      </c>
      <c r="D1201" s="7" t="str">
        <f t="shared" si="1"/>
        <v>0</v>
      </c>
      <c r="E1201" s="7" t="str">
        <f t="shared" si="5"/>
        <v>0</v>
      </c>
      <c r="F1201" s="7" t="str">
        <f t="shared" si="6"/>
        <v>0</v>
      </c>
      <c r="G1201" s="19" t="str">
        <f t="shared" si="4"/>
        <v>0</v>
      </c>
      <c r="H1201" s="23">
        <v>42.92</v>
      </c>
      <c r="I1201" s="20"/>
      <c r="K1201" s="22"/>
    </row>
    <row r="1202">
      <c r="A1202" s="1"/>
      <c r="B1202" s="23" t="s">
        <v>802</v>
      </c>
      <c r="C1202" s="23" t="s">
        <v>819</v>
      </c>
      <c r="D1202" s="7" t="str">
        <f t="shared" si="1"/>
        <v>0</v>
      </c>
      <c r="E1202" s="7" t="str">
        <f t="shared" si="5"/>
        <v>0</v>
      </c>
      <c r="F1202" s="7" t="str">
        <f t="shared" si="6"/>
        <v>0</v>
      </c>
      <c r="G1202" s="19" t="str">
        <f t="shared" si="4"/>
        <v>0</v>
      </c>
      <c r="H1202" s="6">
        <v>5471.41</v>
      </c>
      <c r="I1202" s="20"/>
      <c r="K1202" s="22"/>
    </row>
    <row r="1203">
      <c r="A1203" s="1"/>
      <c r="B1203" s="23" t="s">
        <v>803</v>
      </c>
      <c r="C1203" s="23" t="s">
        <v>819</v>
      </c>
      <c r="D1203" s="7" t="str">
        <f t="shared" si="1"/>
        <v>0</v>
      </c>
      <c r="E1203" s="7" t="str">
        <f t="shared" si="5"/>
        <v>0</v>
      </c>
      <c r="F1203" s="7" t="str">
        <f t="shared" si="6"/>
        <v>0</v>
      </c>
      <c r="G1203" s="19" t="str">
        <f t="shared" si="4"/>
        <v>0</v>
      </c>
      <c r="H1203" s="6">
        <v>3743.25</v>
      </c>
      <c r="I1203" s="20"/>
      <c r="K1203" s="22"/>
    </row>
    <row r="1204">
      <c r="A1204" s="1"/>
      <c r="B1204" s="23" t="s">
        <v>804</v>
      </c>
      <c r="C1204" s="23" t="s">
        <v>819</v>
      </c>
      <c r="D1204" s="7" t="str">
        <f t="shared" si="1"/>
        <v>0</v>
      </c>
      <c r="E1204" s="7" t="str">
        <f t="shared" si="5"/>
        <v>0</v>
      </c>
      <c r="F1204" s="7" t="str">
        <f t="shared" si="6"/>
        <v>0</v>
      </c>
      <c r="G1204" s="19" t="str">
        <f t="shared" si="4"/>
        <v>0</v>
      </c>
      <c r="H1204" s="6">
        <v>42346.95</v>
      </c>
      <c r="I1204" s="20"/>
      <c r="K1204" s="22"/>
    </row>
    <row r="1205">
      <c r="A1205" s="1"/>
      <c r="B1205" s="23" t="s">
        <v>804</v>
      </c>
      <c r="C1205" s="23" t="s">
        <v>819</v>
      </c>
      <c r="D1205" s="7" t="str">
        <f t="shared" si="1"/>
        <v>0</v>
      </c>
      <c r="E1205" s="7" t="str">
        <f t="shared" si="5"/>
        <v>0</v>
      </c>
      <c r="F1205" s="7" t="str">
        <f t="shared" si="6"/>
        <v>0</v>
      </c>
      <c r="G1205" s="19" t="str">
        <f t="shared" si="4"/>
        <v>0</v>
      </c>
      <c r="H1205" s="23">
        <v>0.0</v>
      </c>
      <c r="I1205" s="20"/>
      <c r="K1205" s="22"/>
    </row>
    <row r="1206">
      <c r="A1206" s="1"/>
      <c r="B1206" s="23" t="s">
        <v>820</v>
      </c>
      <c r="C1206" s="23" t="s">
        <v>819</v>
      </c>
      <c r="D1206" s="7" t="str">
        <f t="shared" si="1"/>
        <v>0</v>
      </c>
      <c r="E1206" s="7" t="str">
        <f t="shared" si="5"/>
        <v>0</v>
      </c>
      <c r="F1206" s="7" t="str">
        <f t="shared" si="6"/>
        <v>0</v>
      </c>
      <c r="G1206" s="19" t="str">
        <f t="shared" si="4"/>
        <v>0</v>
      </c>
      <c r="H1206" s="6">
        <v>15895.21</v>
      </c>
      <c r="I1206" s="20"/>
      <c r="K1206" s="22"/>
    </row>
    <row r="1207">
      <c r="A1207" s="1"/>
      <c r="B1207" s="23" t="s">
        <v>820</v>
      </c>
      <c r="C1207" s="23" t="s">
        <v>819</v>
      </c>
      <c r="D1207" s="7" t="str">
        <f t="shared" si="1"/>
        <v>0</v>
      </c>
      <c r="E1207" s="7" t="str">
        <f t="shared" si="5"/>
        <v>0</v>
      </c>
      <c r="F1207" s="7" t="str">
        <f t="shared" si="6"/>
        <v>0</v>
      </c>
      <c r="G1207" s="19" t="str">
        <f t="shared" si="4"/>
        <v>0</v>
      </c>
      <c r="H1207" s="23">
        <v>0.25</v>
      </c>
      <c r="I1207" s="20"/>
      <c r="K1207" s="22"/>
    </row>
    <row r="1208">
      <c r="A1208" s="1"/>
      <c r="B1208" s="23" t="s">
        <v>805</v>
      </c>
      <c r="C1208" s="23" t="s">
        <v>819</v>
      </c>
      <c r="D1208" s="7" t="str">
        <f t="shared" si="1"/>
        <v>0</v>
      </c>
      <c r="E1208" s="21" t="s">
        <v>806</v>
      </c>
      <c r="F1208" s="21" t="s">
        <v>806</v>
      </c>
      <c r="G1208" s="19" t="str">
        <f t="shared" si="4"/>
        <v>0</v>
      </c>
      <c r="H1208" s="23">
        <v>0.0</v>
      </c>
      <c r="I1208" s="20"/>
      <c r="K1208" s="22"/>
    </row>
    <row r="1209">
      <c r="A1209" s="1"/>
      <c r="B1209" s="23" t="s">
        <v>821</v>
      </c>
      <c r="C1209" s="23" t="s">
        <v>819</v>
      </c>
      <c r="D1209" s="7" t="str">
        <f t="shared" si="1"/>
        <v>0</v>
      </c>
      <c r="E1209" s="7" t="str">
        <f t="shared" ref="E1209:E1269" si="7">IF(ISNUMBER(SEARCH("Coal India",B1209)),"Coal India",IF(ISNUMBER(SEARCH("China Shenhua",B1209)),"China Shenhua",IF(ISNUMBER(SEARCH("Adani",B1209)),"Adani",IF(ISNUMBER(SEARCH("Shanxi Coking",B1209)),"Shanxi Coking",IF(ISNUMBER(SEARCH("Anglo American",B1209)),"Anglo American",IF(ISNUMBER(SEARCH("BHP Billiton",B1209)),"BHP Billiton",IF(ISNUMBER(SEARCH("Yitai Coal",B1209)),"Yitai Coal",IF(ISNUMBER(SEARCH("Datang Intl",B1209)),"Datang Intl",IF(ISNUMBER(SEARCH("China Coal",B1209)),"China Coal",IF(ISNUMBER(SEARCH("Peabody Energy",B1209)),"Peabody Energy",IF(ISNUMBER(SEARCH("Glencore Xstrata",B1209)),"Glencore Xstrata",IF(ISNUMBER(SEARCH("Datong Coal",B1209)),"Datong Coal",IF(ISNUMBER(SEARCH("Yanzhou Coal",B1209)),"Yanzhou Coal",IF(ISNUMBER(SEARCH("DEH",B1209)),"DEH",IF(ISNUMBER(SEARCH("Exxaro",B1209)),"Exxaro",IF(ISNUMBER(SEARCH("Yangquan Coal",B1209)),"Yangquan Coal",IF(ISNUMBER(SEARCH("Mechel",B1209)),"Mechel",IF(ISNUMBER(SEARCH("Arch Coal",B1209)),"Arch Coal",IF(ISNUMBER(SEARCH("Alpha Natural Resources",B1209)),"Alpha Natural Resources",IF(ISNUMBER(SEARCH("EVRAZ",B1209)),"EVRAZ", IF(ISNUMBER(SEARCH("Mitsubishi",B1209)),"Mitsubishi",
if(and(or(B1209="Vale", ISNUMBER(SEARCH("Vale ",B1209))),NOT(ISNUMBER(SEARCH("?Vale",B1209)))), "Vale",IF(ISNUMBER(SEARCH("Raspadskaya",B1209)),"Raspadskaya",IF(ISNUMBER(SEARCH("Rio Tinto",B1209)),"Rio Tinto",IF(ISNUMBER(SEARCH("Asia Resource",B1209)),"Asia Resource",IF(ISNUMBER(SEARCH("Rusal",B1209)),"Rusal",IF(ISNUMBER(SEARCH("Neyveli Lignite",B1209)),"Neyveli Lignite",IF(ISNUMBER(SEARCH("Pingdingshan",B1209)),"Pingdingshan",IF(ISNUMBER(SEARCH("Cloud Peak",B1209)),"Cloud Peak",IF(ISNUMBER(SEARCH("Sasol",B1209)),"Sasol",IF(ISNUMBER(SEARCH("Tata Steel",B1209)),"Tata Steel",IF(AND(ISNUMBER(SEARCH("AGL",B1209)),NOT(ISNUMBER(SEARCH("?AGL",B1209)))),"AGL", IF(ISNUMBER(SEARCH("Teck",B1209)),"Teck",IF(ISNUMBER(SEARCH("Severstal",B1209)),"Severstal",IF(ISNUMBER(SEARCH("Coalspur",B1209)),"Coalspur",IF(ISNUMBER(SEARCH("Kuzbass Fuel ",B1209)),"Kuzbass Fuel ",IF(ISNUMBER(SEARCH("Polyus Gold",B1209)),"Polyus Gold",IF(ISNUMBER(SEARCH("Energy Ventures",B1209)),"Energy Ventures",IF(ISNUMBER(SEARCH("Whitehaven Coal",B1209)),"Whitehaven Coal",IF(ISNUMBER(SEARCH("Banpu",B1209)),"Banpu",IF(ISNUMBER(SEARCH("Bayan",B1209)),"Bayan",IF(AND(ISNUMBER(SEARCH("RWE",B1209)),NOT(ISNUMBER(SEARCH("ERWE",B1209)))),"RWE",IF(ISNUMBER(SEARCH("Consol Energy",B1209)),"Consol Energy",IF(ISNUMBER(SEARCH("WHSP",B1209)),"WHSP",IF(ISNUMBER(SEARCH("Westmoreland",B1209)),"Westmoreland",IF(ISNUMBER(SEARCH("Resource Generation",B1209)),"Resource Generation",IF(ISNUMBER(SEARCH("Churchill Mining",B1209)),"Churchill Mining",IF(ISNUMBER(SEARCH("NTPC",B1209)),"NTPC",IF(ISNUMBER(SEARCH("Adaro",B1209)),"Adaro",IF(ISNUMBER(SEARCH("Nacco",B1209)),"Nacco",  IF(ISNUMBER(SEARCH("Idemitsu Kosan",B1209)),"Idemitsu Kosan",IF(ISNUMBER(SEARCH("ARLP",B1209)),"ARLP",IF(ISNUMBER(SEARCH("Huolinhe Opencut",B1209)),"Huolinhe Opencut",IF(ISNUMBER(SEARCH("Golden Energy",B1209)),"Golden Energy",IF(ISNUMBER(SEARCH("Mitsui &amp; Co",B1209)),"Mitsui &amp; Co",
IF(AND(ISNUMBER(SEARCH("CoAL",B1209)),NOT(ISNUMBER(SEARCH("?CoAL",B1209)))),"CoAL",IF(ISNUMBER(SEARCH("NLMK",B1209)),"NLMK",IF(ISNUMBER(SEARCH("Tata Power",B1209)),"Tata Power",IF(ISNUMBER(SEARCH("MMK OJSC",B1209)),"MMK OJSC",IF(ISNUMBER(SEARCH("Wesfarmers",B1209)),"Wesfarmers",IF(ISNUMBER(SEARCH("Kazakhmys",B1209)),"Kazakhmys",IF(ISNUMBER(SEARCH("New World Resources",B1209)),"New World Resources",IF(ISNUMBER(SEARCH("MMC",B1209)),"MMC",IF(ISNUMBER(SEARCH("Itochu",B1209)),"Itochu",IF(ISNUMBER(SEARCH("Cockatoo",B1209)),"Cockatoo",IF(ISNUMBER(SEARCH("Shanxi Meijin Energy",B1209)),"Shanxi Meijin Energy",IF(ISNUMBER(SEARCH("Jizhong Energy",B1209)),"Jizhong Energy",IF(ISNUMBER(SEARCH("Bandanna",B1209)),"Bandanna",IF(ISNUMBER(SEARCH("Polo Resources",B1209)),"Polo Resources",IF(ISNUMBER(SEARCH("Allete",B1209)),"Allete",IF(ISNUMBER(SEARCH("CLP Holdings",B1209)),"CLP Holdings", IF(AND(ISNUMBER(SEARCH("Aspire",B1209)),NOT(ISNUMBER(SEARCH("Aspire D",B1209)))),"Aspire", IF(ISNUMBER(SEARCH("Marubeni",B1209)),"Marubeni",IF(ISNUMBER(SEARCH("China Resources",B1209)),"China Resources",IF(ISNUMBER(SEARCH("Walter Energy",B1209)),"Walter Energy",IF(ISNUMBER(SEARCH("Coal Energy",B1209)),"Coal Energy",IF(ISNUMBER(SEARCH("Indika",B1209)),"Indika",IF(ISNUMBER(SEARCH("Arcelor Mittal",B1209)),"Arcelor Mittal",IF(ISNUMBER(SEARCH("FirstEnergy",B1209)),"FirstEnergy",IF(ISNUMBER(SEARCH("Black Hills",B1209)),"Black Hills",IF(ISNUMBER(SEARCH("Wescoal",B1209)),"Wescoal",IF(ISNUMBER(SEARCH("Grupo Mexico",B1209)),"Grupo Mexico",IF(and(or(B1209="ARM", ISNUMBER(SEARCH("ARM ",B1209))),NOT(ISNUMBER(SEARCH("?ARM",B1209)))), "ARM",IF(ISNUMBER(SEARCH("Shanxi Coal",B1209)),"Shanxi Coal",IF(ISNUMBER(SEARCH("Capital Power",B1209)),"Capital Power",IF(ISNUMBER(SEARCH("PTT",B1209)),"PTT",IF(ISNUMBER(SEARCH("Shanxi Lanhua Sci-Tech",B1209)),"Shanxi Lanhua Sci-Tech",IF(ISNUMBER(SEARCH("Fortune",B1209)),"Fortune",IF(ISNUMBER(SEARCH("Cardero",B1209)),"Cardero",IF(ISNUMBER(SEARCH("Zhengzhou  Coal",B1209)),"Zhengzhou Coal",IF(ISNUMBER(SEARCH("SAIL",B1209)),"SAIL",IF(ISNUMBER(SEARCH("JSPL",B1209)),"JSPL",IF(ISNUMBER(SEARCH("Shougang Fushan",B1209)),"Shougang Fushan",IF(ISNUMBER(SEARCH("Jingyuan",B1209)),"Jingyuan",IF(ISNUMBER(SEARCH("Stanmore",B1209)),"Stanmore",IF(ISNUMBER(SEARCH("Prophecy Coal",B1209)),"Prophecy Coal",IF(ISNUMBER(SEARCH("Cliffs Natural Resources",B1209)),"Cliffs Natural Resources",IF(ISNUMBER(SEARCH("James River",B1209)),"James River",IF(ISNUMBER(SEARCH("CESC",B1209)),"CESC",IF(ISNUMBER(SEARCH("Alcoa",B1209)),"Alcoa","0"))))))))))))))))))))))))))))))))))))))))))))))))))))))))))))))))))))))))))))))))))))))))))))))))))))
</f>
        <v>0</v>
      </c>
      <c r="F1209" s="7" t="str">
        <f t="shared" ref="F1209:F1269" si="8">IF(OR(NOT(D1209="0"),NOT(E1209="0")),B1209,D1209)</f>
        <v>0</v>
      </c>
      <c r="G1209" s="19" t="str">
        <f t="shared" si="4"/>
        <v>0</v>
      </c>
      <c r="H1209" s="6">
        <v>28965.98</v>
      </c>
      <c r="I1209" s="20"/>
      <c r="K1209" s="22"/>
    </row>
    <row r="1210">
      <c r="A1210" s="1"/>
      <c r="B1210" s="23" t="s">
        <v>809</v>
      </c>
      <c r="C1210" s="23" t="s">
        <v>819</v>
      </c>
      <c r="D1210" s="7" t="str">
        <f t="shared" si="1"/>
        <v>0</v>
      </c>
      <c r="E1210" s="7" t="str">
        <f t="shared" si="7"/>
        <v>0</v>
      </c>
      <c r="F1210" s="7" t="str">
        <f t="shared" si="8"/>
        <v>0</v>
      </c>
      <c r="G1210" s="19" t="str">
        <f t="shared" si="4"/>
        <v>0</v>
      </c>
      <c r="H1210" s="23">
        <v>1.38</v>
      </c>
      <c r="I1210" s="20"/>
      <c r="K1210" s="22"/>
    </row>
    <row r="1211">
      <c r="A1211" s="1"/>
      <c r="B1211" s="23" t="s">
        <v>812</v>
      </c>
      <c r="C1211" s="23" t="s">
        <v>819</v>
      </c>
      <c r="D1211" s="7" t="str">
        <f t="shared" si="1"/>
        <v>0</v>
      </c>
      <c r="E1211" s="7" t="str">
        <f t="shared" si="7"/>
        <v>0</v>
      </c>
      <c r="F1211" s="7" t="str">
        <f t="shared" si="8"/>
        <v>0</v>
      </c>
      <c r="G1211" s="19" t="str">
        <f t="shared" si="4"/>
        <v>0</v>
      </c>
      <c r="H1211" s="23">
        <v>0.0</v>
      </c>
      <c r="I1211" s="20"/>
      <c r="K1211" s="22"/>
    </row>
    <row r="1212">
      <c r="A1212" s="1"/>
      <c r="B1212" s="23" t="s">
        <v>812</v>
      </c>
      <c r="C1212" s="23" t="s">
        <v>819</v>
      </c>
      <c r="D1212" s="7" t="str">
        <f t="shared" si="1"/>
        <v>0</v>
      </c>
      <c r="E1212" s="7" t="str">
        <f t="shared" si="7"/>
        <v>0</v>
      </c>
      <c r="F1212" s="7" t="str">
        <f t="shared" si="8"/>
        <v>0</v>
      </c>
      <c r="G1212" s="19" t="str">
        <f t="shared" si="4"/>
        <v>0</v>
      </c>
      <c r="H1212" s="6">
        <v>36600.79</v>
      </c>
      <c r="I1212" s="20"/>
      <c r="K1212" s="22"/>
    </row>
    <row r="1213">
      <c r="A1213" s="1"/>
      <c r="B1213" s="23" t="s">
        <v>812</v>
      </c>
      <c r="C1213" s="23" t="s">
        <v>819</v>
      </c>
      <c r="D1213" s="7" t="str">
        <f t="shared" si="1"/>
        <v>0</v>
      </c>
      <c r="E1213" s="7" t="str">
        <f t="shared" si="7"/>
        <v>0</v>
      </c>
      <c r="F1213" s="7" t="str">
        <f t="shared" si="8"/>
        <v>0</v>
      </c>
      <c r="G1213" s="19" t="str">
        <f t="shared" si="4"/>
        <v>0</v>
      </c>
      <c r="H1213" s="23">
        <v>0.0</v>
      </c>
      <c r="I1213" s="20"/>
      <c r="K1213" s="22"/>
    </row>
    <row r="1214">
      <c r="A1214" s="1"/>
      <c r="B1214" s="23" t="s">
        <v>813</v>
      </c>
      <c r="C1214" s="23" t="s">
        <v>819</v>
      </c>
      <c r="D1214" s="7" t="str">
        <f t="shared" si="1"/>
        <v>0</v>
      </c>
      <c r="E1214" s="7" t="str">
        <f t="shared" si="7"/>
        <v>0</v>
      </c>
      <c r="F1214" s="7" t="str">
        <f t="shared" si="8"/>
        <v>0</v>
      </c>
      <c r="G1214" s="19" t="str">
        <f t="shared" si="4"/>
        <v>0</v>
      </c>
      <c r="H1214" s="23">
        <v>855.76</v>
      </c>
      <c r="I1214" s="20"/>
      <c r="K1214" s="22"/>
    </row>
    <row r="1215">
      <c r="A1215" s="1"/>
      <c r="B1215" s="23" t="s">
        <v>814</v>
      </c>
      <c r="C1215" s="23" t="s">
        <v>819</v>
      </c>
      <c r="D1215" s="7" t="str">
        <f t="shared" si="1"/>
        <v>0</v>
      </c>
      <c r="E1215" s="7" t="str">
        <f t="shared" si="7"/>
        <v>0</v>
      </c>
      <c r="F1215" s="7" t="str">
        <f t="shared" si="8"/>
        <v>0</v>
      </c>
      <c r="G1215" s="19" t="str">
        <f t="shared" si="4"/>
        <v>0</v>
      </c>
      <c r="H1215" s="23">
        <v>155.13</v>
      </c>
      <c r="I1215" s="20"/>
      <c r="K1215" s="22"/>
    </row>
    <row r="1216">
      <c r="A1216" s="1"/>
      <c r="B1216" s="23" t="s">
        <v>816</v>
      </c>
      <c r="C1216" s="23" t="s">
        <v>819</v>
      </c>
      <c r="D1216" s="7" t="str">
        <f t="shared" si="1"/>
        <v>0</v>
      </c>
      <c r="E1216" s="7" t="str">
        <f t="shared" si="7"/>
        <v>0</v>
      </c>
      <c r="F1216" s="7" t="str">
        <f t="shared" si="8"/>
        <v>0</v>
      </c>
      <c r="G1216" s="19" t="str">
        <f t="shared" si="4"/>
        <v>0</v>
      </c>
      <c r="H1216" s="23">
        <v>81.92</v>
      </c>
      <c r="I1216" s="20"/>
      <c r="K1216" s="22"/>
    </row>
    <row r="1217">
      <c r="A1217" s="1"/>
      <c r="B1217" s="23" t="s">
        <v>818</v>
      </c>
      <c r="C1217" s="23" t="s">
        <v>819</v>
      </c>
      <c r="D1217" s="7" t="str">
        <f t="shared" si="1"/>
        <v>0</v>
      </c>
      <c r="E1217" s="7" t="str">
        <f t="shared" si="7"/>
        <v>0</v>
      </c>
      <c r="F1217" s="7" t="str">
        <f t="shared" si="8"/>
        <v>0</v>
      </c>
      <c r="G1217" s="19" t="str">
        <f t="shared" si="4"/>
        <v>0</v>
      </c>
      <c r="H1217" s="6">
        <v>674089.57</v>
      </c>
      <c r="I1217" s="20"/>
      <c r="K1217" s="22"/>
    </row>
    <row r="1218">
      <c r="A1218" s="1"/>
      <c r="B1218" s="23" t="s">
        <v>818</v>
      </c>
      <c r="C1218" s="23" t="s">
        <v>819</v>
      </c>
      <c r="D1218" s="7" t="str">
        <f t="shared" si="1"/>
        <v>0</v>
      </c>
      <c r="E1218" s="7" t="str">
        <f t="shared" si="7"/>
        <v>0</v>
      </c>
      <c r="F1218" s="7" t="str">
        <f t="shared" si="8"/>
        <v>0</v>
      </c>
      <c r="G1218" s="19" t="str">
        <f t="shared" si="4"/>
        <v>0</v>
      </c>
      <c r="H1218" s="6">
        <v>36755.4</v>
      </c>
      <c r="I1218" s="20"/>
      <c r="K1218" s="22"/>
    </row>
    <row r="1219">
      <c r="A1219" s="1"/>
      <c r="B1219" s="23" t="s">
        <v>818</v>
      </c>
      <c r="C1219" s="23" t="s">
        <v>819</v>
      </c>
      <c r="D1219" s="7" t="str">
        <f t="shared" si="1"/>
        <v>0</v>
      </c>
      <c r="E1219" s="7" t="str">
        <f t="shared" si="7"/>
        <v>0</v>
      </c>
      <c r="F1219" s="7" t="str">
        <f t="shared" si="8"/>
        <v>0</v>
      </c>
      <c r="G1219" s="19" t="str">
        <f t="shared" si="4"/>
        <v>0</v>
      </c>
      <c r="H1219" s="23">
        <v>601.8</v>
      </c>
      <c r="I1219" s="20"/>
      <c r="K1219" s="22"/>
    </row>
    <row r="1220">
      <c r="A1220" s="1"/>
      <c r="B1220" s="23" t="s">
        <v>818</v>
      </c>
      <c r="C1220" s="23" t="s">
        <v>819</v>
      </c>
      <c r="D1220" s="7" t="str">
        <f t="shared" si="1"/>
        <v>0</v>
      </c>
      <c r="E1220" s="7" t="str">
        <f t="shared" si="7"/>
        <v>0</v>
      </c>
      <c r="F1220" s="7" t="str">
        <f t="shared" si="8"/>
        <v>0</v>
      </c>
      <c r="G1220" s="19" t="str">
        <f t="shared" si="4"/>
        <v>0</v>
      </c>
      <c r="H1220" s="23">
        <v>232.63</v>
      </c>
      <c r="I1220" s="20"/>
      <c r="K1220" s="22"/>
    </row>
    <row r="1221">
      <c r="A1221" s="1"/>
      <c r="B1221" s="23" t="s">
        <v>818</v>
      </c>
      <c r="C1221" s="23" t="s">
        <v>819</v>
      </c>
      <c r="D1221" s="7" t="str">
        <f t="shared" si="1"/>
        <v>0</v>
      </c>
      <c r="E1221" s="7" t="str">
        <f t="shared" si="7"/>
        <v>0</v>
      </c>
      <c r="F1221" s="7" t="str">
        <f t="shared" si="8"/>
        <v>0</v>
      </c>
      <c r="G1221" s="19" t="str">
        <f t="shared" si="4"/>
        <v>0</v>
      </c>
      <c r="H1221" s="23">
        <v>655.35</v>
      </c>
      <c r="I1221" s="20"/>
      <c r="K1221" s="22"/>
    </row>
    <row r="1222">
      <c r="A1222" s="1"/>
      <c r="B1222" s="23" t="s">
        <v>818</v>
      </c>
      <c r="C1222" s="23" t="s">
        <v>819</v>
      </c>
      <c r="D1222" s="7" t="str">
        <f t="shared" si="1"/>
        <v>0</v>
      </c>
      <c r="E1222" s="7" t="str">
        <f t="shared" si="7"/>
        <v>0</v>
      </c>
      <c r="F1222" s="7" t="str">
        <f t="shared" si="8"/>
        <v>0</v>
      </c>
      <c r="G1222" s="19" t="str">
        <f t="shared" si="4"/>
        <v>0</v>
      </c>
      <c r="H1222" s="23">
        <v>-489.98</v>
      </c>
      <c r="I1222" s="20"/>
      <c r="K1222" s="22"/>
    </row>
    <row r="1223">
      <c r="A1223" s="1"/>
      <c r="B1223" s="23" t="s">
        <v>818</v>
      </c>
      <c r="C1223" s="23" t="s">
        <v>819</v>
      </c>
      <c r="D1223" s="7" t="str">
        <f t="shared" si="1"/>
        <v>0</v>
      </c>
      <c r="E1223" s="7" t="str">
        <f t="shared" si="7"/>
        <v>0</v>
      </c>
      <c r="F1223" s="7" t="str">
        <f t="shared" si="8"/>
        <v>0</v>
      </c>
      <c r="G1223" s="19" t="str">
        <f t="shared" si="4"/>
        <v>0</v>
      </c>
      <c r="H1223" s="6">
        <v>-1070252.25</v>
      </c>
      <c r="I1223" s="20"/>
      <c r="K1223" s="22"/>
    </row>
    <row r="1224">
      <c r="A1224" s="1"/>
      <c r="B1224" s="23" t="s">
        <v>818</v>
      </c>
      <c r="C1224" s="23" t="s">
        <v>819</v>
      </c>
      <c r="D1224" s="7" t="str">
        <f t="shared" si="1"/>
        <v>0</v>
      </c>
      <c r="E1224" s="7" t="str">
        <f t="shared" si="7"/>
        <v>0</v>
      </c>
      <c r="F1224" s="7" t="str">
        <f t="shared" si="8"/>
        <v>0</v>
      </c>
      <c r="G1224" s="19" t="str">
        <f t="shared" si="4"/>
        <v>0</v>
      </c>
      <c r="H1224" s="6">
        <v>3807.4</v>
      </c>
      <c r="I1224" s="20"/>
      <c r="K1224" s="22"/>
    </row>
    <row r="1225">
      <c r="A1225" s="1"/>
      <c r="B1225" s="23" t="s">
        <v>818</v>
      </c>
      <c r="C1225" s="23" t="s">
        <v>819</v>
      </c>
      <c r="D1225" s="7" t="str">
        <f t="shared" si="1"/>
        <v>0</v>
      </c>
      <c r="E1225" s="7" t="str">
        <f t="shared" si="7"/>
        <v>0</v>
      </c>
      <c r="F1225" s="7" t="str">
        <f t="shared" si="8"/>
        <v>0</v>
      </c>
      <c r="G1225" s="19" t="str">
        <f t="shared" si="4"/>
        <v>0</v>
      </c>
      <c r="H1225" s="23">
        <v>135.44</v>
      </c>
      <c r="I1225" s="20"/>
      <c r="K1225" s="22"/>
    </row>
    <row r="1226">
      <c r="A1226" s="1"/>
      <c r="B1226" s="23" t="s">
        <v>818</v>
      </c>
      <c r="C1226" s="23" t="s">
        <v>819</v>
      </c>
      <c r="D1226" s="7" t="str">
        <f t="shared" si="1"/>
        <v>0</v>
      </c>
      <c r="E1226" s="7" t="str">
        <f t="shared" si="7"/>
        <v>0</v>
      </c>
      <c r="F1226" s="7" t="str">
        <f t="shared" si="8"/>
        <v>0</v>
      </c>
      <c r="G1226" s="19" t="str">
        <f t="shared" si="4"/>
        <v>0</v>
      </c>
      <c r="H1226" s="6">
        <v>1956887.84</v>
      </c>
      <c r="I1226" s="20"/>
      <c r="K1226" s="22"/>
    </row>
    <row r="1227">
      <c r="A1227" s="1"/>
      <c r="B1227" s="23" t="s">
        <v>818</v>
      </c>
      <c r="C1227" s="23" t="s">
        <v>819</v>
      </c>
      <c r="D1227" s="7" t="str">
        <f t="shared" si="1"/>
        <v>0</v>
      </c>
      <c r="E1227" s="7" t="str">
        <f t="shared" si="7"/>
        <v>0</v>
      </c>
      <c r="F1227" s="7" t="str">
        <f t="shared" si="8"/>
        <v>0</v>
      </c>
      <c r="G1227" s="19" t="str">
        <f t="shared" si="4"/>
        <v>0</v>
      </c>
      <c r="H1227" s="6">
        <v>11451.67</v>
      </c>
      <c r="I1227" s="20"/>
      <c r="K1227" s="22"/>
    </row>
    <row r="1228">
      <c r="A1228" s="1"/>
      <c r="B1228" s="23" t="s">
        <v>818</v>
      </c>
      <c r="C1228" s="23" t="s">
        <v>819</v>
      </c>
      <c r="D1228" s="7" t="str">
        <f t="shared" si="1"/>
        <v>0</v>
      </c>
      <c r="E1228" s="7" t="str">
        <f t="shared" si="7"/>
        <v>0</v>
      </c>
      <c r="F1228" s="7" t="str">
        <f t="shared" si="8"/>
        <v>0</v>
      </c>
      <c r="G1228" s="19" t="str">
        <f t="shared" si="4"/>
        <v>0</v>
      </c>
      <c r="H1228" s="6">
        <v>84203.44</v>
      </c>
      <c r="I1228" s="20"/>
      <c r="K1228" s="22"/>
    </row>
    <row r="1229">
      <c r="A1229" s="1"/>
      <c r="B1229" s="23" t="s">
        <v>818</v>
      </c>
      <c r="C1229" s="23" t="s">
        <v>819</v>
      </c>
      <c r="D1229" s="7" t="str">
        <f t="shared" si="1"/>
        <v>0</v>
      </c>
      <c r="E1229" s="7" t="str">
        <f t="shared" si="7"/>
        <v>0</v>
      </c>
      <c r="F1229" s="7" t="str">
        <f t="shared" si="8"/>
        <v>0</v>
      </c>
      <c r="G1229" s="19" t="str">
        <f t="shared" si="4"/>
        <v>0</v>
      </c>
      <c r="H1229" s="6">
        <v>2694.51</v>
      </c>
      <c r="I1229" s="20"/>
      <c r="K1229" s="22"/>
    </row>
    <row r="1230">
      <c r="A1230" s="1"/>
      <c r="B1230" s="23" t="s">
        <v>818</v>
      </c>
      <c r="C1230" s="23" t="s">
        <v>819</v>
      </c>
      <c r="D1230" s="7" t="str">
        <f t="shared" si="1"/>
        <v>0</v>
      </c>
      <c r="E1230" s="7" t="str">
        <f t="shared" si="7"/>
        <v>0</v>
      </c>
      <c r="F1230" s="7" t="str">
        <f t="shared" si="8"/>
        <v>0</v>
      </c>
      <c r="G1230" s="19" t="str">
        <f t="shared" si="4"/>
        <v>0</v>
      </c>
      <c r="H1230" s="6">
        <v>2956551.03</v>
      </c>
      <c r="I1230" s="20"/>
      <c r="K1230" s="22"/>
    </row>
    <row r="1231">
      <c r="A1231" s="1"/>
      <c r="B1231" s="23" t="s">
        <v>818</v>
      </c>
      <c r="C1231" s="23" t="s">
        <v>819</v>
      </c>
      <c r="D1231" s="7" t="str">
        <f t="shared" si="1"/>
        <v>0</v>
      </c>
      <c r="E1231" s="7" t="str">
        <f t="shared" si="7"/>
        <v>0</v>
      </c>
      <c r="F1231" s="7" t="str">
        <f t="shared" si="8"/>
        <v>0</v>
      </c>
      <c r="G1231" s="19" t="str">
        <f t="shared" si="4"/>
        <v>0</v>
      </c>
      <c r="H1231" s="6">
        <v>142809.03</v>
      </c>
      <c r="I1231" s="20"/>
      <c r="K1231" s="22"/>
    </row>
    <row r="1232">
      <c r="A1232" s="1"/>
      <c r="B1232" s="23" t="s">
        <v>818</v>
      </c>
      <c r="C1232" s="23" t="s">
        <v>819</v>
      </c>
      <c r="D1232" s="7" t="str">
        <f t="shared" si="1"/>
        <v>0</v>
      </c>
      <c r="E1232" s="7" t="str">
        <f t="shared" si="7"/>
        <v>0</v>
      </c>
      <c r="F1232" s="7" t="str">
        <f t="shared" si="8"/>
        <v>0</v>
      </c>
      <c r="G1232" s="19" t="str">
        <f t="shared" si="4"/>
        <v>0</v>
      </c>
      <c r="H1232" s="6">
        <v>197992.48</v>
      </c>
      <c r="I1232" s="20"/>
      <c r="K1232" s="22"/>
    </row>
    <row r="1233">
      <c r="A1233" s="1"/>
      <c r="B1233" s="23" t="s">
        <v>788</v>
      </c>
      <c r="C1233" s="23" t="s">
        <v>822</v>
      </c>
      <c r="D1233" s="7" t="str">
        <f t="shared" si="1"/>
        <v>0</v>
      </c>
      <c r="E1233" s="7" t="str">
        <f t="shared" si="7"/>
        <v>0</v>
      </c>
      <c r="F1233" s="7" t="str">
        <f t="shared" si="8"/>
        <v>0</v>
      </c>
      <c r="G1233" s="19" t="str">
        <f t="shared" si="4"/>
        <v>0</v>
      </c>
      <c r="H1233" s="23">
        <v>312.33</v>
      </c>
      <c r="I1233" s="20"/>
      <c r="K1233" s="22"/>
    </row>
    <row r="1234">
      <c r="A1234" s="1"/>
      <c r="B1234" s="23" t="s">
        <v>788</v>
      </c>
      <c r="C1234" s="23" t="s">
        <v>822</v>
      </c>
      <c r="D1234" s="7" t="str">
        <f t="shared" si="1"/>
        <v>0</v>
      </c>
      <c r="E1234" s="7" t="str">
        <f t="shared" si="7"/>
        <v>0</v>
      </c>
      <c r="F1234" s="7" t="str">
        <f t="shared" si="8"/>
        <v>0</v>
      </c>
      <c r="G1234" s="19" t="str">
        <f t="shared" si="4"/>
        <v>0</v>
      </c>
      <c r="H1234" s="6">
        <v>3.032295374E7</v>
      </c>
      <c r="I1234" s="20"/>
      <c r="K1234" s="22"/>
    </row>
    <row r="1235">
      <c r="A1235" s="1"/>
      <c r="B1235" s="23" t="s">
        <v>788</v>
      </c>
      <c r="C1235" s="23" t="s">
        <v>822</v>
      </c>
      <c r="D1235" s="7" t="str">
        <f t="shared" si="1"/>
        <v>0</v>
      </c>
      <c r="E1235" s="7" t="str">
        <f t="shared" si="7"/>
        <v>0</v>
      </c>
      <c r="F1235" s="7" t="str">
        <f t="shared" si="8"/>
        <v>0</v>
      </c>
      <c r="G1235" s="19" t="str">
        <f t="shared" si="4"/>
        <v>0</v>
      </c>
      <c r="H1235" s="23">
        <v>466.6</v>
      </c>
      <c r="I1235" s="20"/>
      <c r="K1235" s="22"/>
    </row>
    <row r="1236">
      <c r="A1236" s="1"/>
      <c r="B1236" s="23" t="s">
        <v>788</v>
      </c>
      <c r="C1236" s="23" t="s">
        <v>822</v>
      </c>
      <c r="D1236" s="7" t="str">
        <f t="shared" si="1"/>
        <v>0</v>
      </c>
      <c r="E1236" s="7" t="str">
        <f t="shared" si="7"/>
        <v>0</v>
      </c>
      <c r="F1236" s="7" t="str">
        <f t="shared" si="8"/>
        <v>0</v>
      </c>
      <c r="G1236" s="19" t="str">
        <f t="shared" si="4"/>
        <v>0</v>
      </c>
      <c r="H1236" s="23">
        <v>790.76</v>
      </c>
      <c r="I1236" s="20"/>
      <c r="K1236" s="22"/>
    </row>
    <row r="1237">
      <c r="A1237" s="1"/>
      <c r="B1237" s="23" t="s">
        <v>788</v>
      </c>
      <c r="C1237" s="23" t="s">
        <v>822</v>
      </c>
      <c r="D1237" s="7" t="str">
        <f t="shared" si="1"/>
        <v>0</v>
      </c>
      <c r="E1237" s="7" t="str">
        <f t="shared" si="7"/>
        <v>0</v>
      </c>
      <c r="F1237" s="7" t="str">
        <f t="shared" si="8"/>
        <v>0</v>
      </c>
      <c r="G1237" s="19" t="str">
        <f t="shared" si="4"/>
        <v>0</v>
      </c>
      <c r="H1237" s="23">
        <v>-0.02</v>
      </c>
      <c r="I1237" s="20"/>
      <c r="K1237" s="22"/>
    </row>
    <row r="1238">
      <c r="A1238" s="1"/>
      <c r="B1238" s="23" t="s">
        <v>788</v>
      </c>
      <c r="C1238" s="23" t="s">
        <v>822</v>
      </c>
      <c r="D1238" s="7" t="str">
        <f t="shared" si="1"/>
        <v>0</v>
      </c>
      <c r="E1238" s="7" t="str">
        <f t="shared" si="7"/>
        <v>0</v>
      </c>
      <c r="F1238" s="7" t="str">
        <f t="shared" si="8"/>
        <v>0</v>
      </c>
      <c r="G1238" s="19" t="str">
        <f t="shared" si="4"/>
        <v>0</v>
      </c>
      <c r="H1238" s="23">
        <v>797.63</v>
      </c>
      <c r="I1238" s="20"/>
      <c r="K1238" s="22"/>
    </row>
    <row r="1239">
      <c r="A1239" s="1"/>
      <c r="B1239" s="23" t="s">
        <v>788</v>
      </c>
      <c r="C1239" s="23" t="s">
        <v>822</v>
      </c>
      <c r="D1239" s="7" t="str">
        <f t="shared" si="1"/>
        <v>0</v>
      </c>
      <c r="E1239" s="7" t="str">
        <f t="shared" si="7"/>
        <v>0</v>
      </c>
      <c r="F1239" s="7" t="str">
        <f t="shared" si="8"/>
        <v>0</v>
      </c>
      <c r="G1239" s="19" t="str">
        <f t="shared" si="4"/>
        <v>0</v>
      </c>
      <c r="H1239" s="23">
        <v>0.03</v>
      </c>
      <c r="I1239" s="20"/>
      <c r="K1239" s="22"/>
    </row>
    <row r="1240">
      <c r="A1240" s="1"/>
      <c r="B1240" s="23" t="s">
        <v>788</v>
      </c>
      <c r="C1240" s="23" t="s">
        <v>822</v>
      </c>
      <c r="D1240" s="7" t="str">
        <f t="shared" si="1"/>
        <v>0</v>
      </c>
      <c r="E1240" s="7" t="str">
        <f t="shared" si="7"/>
        <v>0</v>
      </c>
      <c r="F1240" s="7" t="str">
        <f t="shared" si="8"/>
        <v>0</v>
      </c>
      <c r="G1240" s="19" t="str">
        <f t="shared" si="4"/>
        <v>0</v>
      </c>
      <c r="H1240" s="23">
        <v>21.43</v>
      </c>
      <c r="I1240" s="20"/>
      <c r="K1240" s="22"/>
    </row>
    <row r="1241">
      <c r="A1241" s="1"/>
      <c r="B1241" s="23" t="s">
        <v>788</v>
      </c>
      <c r="C1241" s="23" t="s">
        <v>822</v>
      </c>
      <c r="D1241" s="7" t="str">
        <f t="shared" si="1"/>
        <v>0</v>
      </c>
      <c r="E1241" s="7" t="str">
        <f t="shared" si="7"/>
        <v>0</v>
      </c>
      <c r="F1241" s="7" t="str">
        <f t="shared" si="8"/>
        <v>0</v>
      </c>
      <c r="G1241" s="19" t="str">
        <f t="shared" si="4"/>
        <v>0</v>
      </c>
      <c r="H1241" s="6">
        <v>1557.34</v>
      </c>
      <c r="I1241" s="20"/>
      <c r="K1241" s="22"/>
    </row>
    <row r="1242">
      <c r="A1242" s="1"/>
      <c r="B1242" s="23" t="s">
        <v>788</v>
      </c>
      <c r="C1242" s="23" t="s">
        <v>822</v>
      </c>
      <c r="D1242" s="7" t="str">
        <f t="shared" si="1"/>
        <v>0</v>
      </c>
      <c r="E1242" s="7" t="str">
        <f t="shared" si="7"/>
        <v>0</v>
      </c>
      <c r="F1242" s="7" t="str">
        <f t="shared" si="8"/>
        <v>0</v>
      </c>
      <c r="G1242" s="19" t="str">
        <f t="shared" si="4"/>
        <v>0</v>
      </c>
      <c r="H1242" s="23">
        <v>873.99</v>
      </c>
      <c r="I1242" s="20"/>
      <c r="K1242" s="22"/>
    </row>
    <row r="1243">
      <c r="A1243" s="1"/>
      <c r="B1243" s="23" t="s">
        <v>788</v>
      </c>
      <c r="C1243" s="23" t="s">
        <v>822</v>
      </c>
      <c r="D1243" s="7" t="str">
        <f t="shared" si="1"/>
        <v>0</v>
      </c>
      <c r="E1243" s="7" t="str">
        <f t="shared" si="7"/>
        <v>0</v>
      </c>
      <c r="F1243" s="7" t="str">
        <f t="shared" si="8"/>
        <v>0</v>
      </c>
      <c r="G1243" s="19" t="str">
        <f t="shared" si="4"/>
        <v>0</v>
      </c>
      <c r="H1243" s="6">
        <v>738172.32</v>
      </c>
      <c r="I1243" s="20"/>
      <c r="K1243" s="22"/>
    </row>
    <row r="1244">
      <c r="A1244" s="1"/>
      <c r="B1244" s="23" t="s">
        <v>788</v>
      </c>
      <c r="C1244" s="23" t="s">
        <v>823</v>
      </c>
      <c r="D1244" s="7" t="str">
        <f t="shared" si="1"/>
        <v>0</v>
      </c>
      <c r="E1244" s="7" t="str">
        <f t="shared" si="7"/>
        <v>0</v>
      </c>
      <c r="F1244" s="7" t="str">
        <f t="shared" si="8"/>
        <v>0</v>
      </c>
      <c r="G1244" s="19" t="str">
        <f t="shared" si="4"/>
        <v>0</v>
      </c>
      <c r="H1244" s="6">
        <v>1205000.0</v>
      </c>
      <c r="I1244" s="20"/>
      <c r="K1244" s="22"/>
    </row>
    <row r="1245">
      <c r="A1245" s="1"/>
      <c r="B1245" s="23" t="s">
        <v>788</v>
      </c>
      <c r="C1245" s="23" t="s">
        <v>823</v>
      </c>
      <c r="D1245" s="7" t="str">
        <f t="shared" si="1"/>
        <v>0</v>
      </c>
      <c r="E1245" s="7" t="str">
        <f t="shared" si="7"/>
        <v>0</v>
      </c>
      <c r="F1245" s="7" t="str">
        <f t="shared" si="8"/>
        <v>0</v>
      </c>
      <c r="G1245" s="19" t="str">
        <f t="shared" si="4"/>
        <v>0</v>
      </c>
      <c r="H1245" s="6">
        <v>5617000.0</v>
      </c>
      <c r="I1245" s="20"/>
      <c r="K1245" s="22"/>
    </row>
    <row r="1246">
      <c r="A1246" s="1"/>
      <c r="B1246" s="23" t="s">
        <v>788</v>
      </c>
      <c r="C1246" s="23" t="s">
        <v>823</v>
      </c>
      <c r="D1246" s="7" t="str">
        <f t="shared" si="1"/>
        <v>0</v>
      </c>
      <c r="E1246" s="7" t="str">
        <f t="shared" si="7"/>
        <v>0</v>
      </c>
      <c r="F1246" s="7" t="str">
        <f t="shared" si="8"/>
        <v>0</v>
      </c>
      <c r="G1246" s="19" t="str">
        <f t="shared" si="4"/>
        <v>0</v>
      </c>
      <c r="H1246" s="6">
        <v>2635000.0</v>
      </c>
      <c r="I1246" s="20"/>
      <c r="K1246" s="22"/>
    </row>
    <row r="1247">
      <c r="A1247" s="1"/>
      <c r="B1247" s="23" t="s">
        <v>788</v>
      </c>
      <c r="C1247" s="23" t="s">
        <v>823</v>
      </c>
      <c r="D1247" s="7" t="str">
        <f t="shared" si="1"/>
        <v>0</v>
      </c>
      <c r="E1247" s="7" t="str">
        <f t="shared" si="7"/>
        <v>0</v>
      </c>
      <c r="F1247" s="7" t="str">
        <f t="shared" si="8"/>
        <v>0</v>
      </c>
      <c r="G1247" s="19" t="str">
        <f t="shared" si="4"/>
        <v>0</v>
      </c>
      <c r="H1247" s="6">
        <v>2897000.0</v>
      </c>
      <c r="I1247" s="20"/>
      <c r="K1247" s="22"/>
    </row>
    <row r="1248">
      <c r="A1248" s="1"/>
      <c r="B1248" s="23" t="s">
        <v>788</v>
      </c>
      <c r="C1248" s="23" t="s">
        <v>823</v>
      </c>
      <c r="D1248" s="7" t="str">
        <f t="shared" si="1"/>
        <v>0</v>
      </c>
      <c r="E1248" s="7" t="str">
        <f t="shared" si="7"/>
        <v>0</v>
      </c>
      <c r="F1248" s="7" t="str">
        <f t="shared" si="8"/>
        <v>0</v>
      </c>
      <c r="G1248" s="19" t="str">
        <f t="shared" si="4"/>
        <v>0</v>
      </c>
      <c r="H1248" s="23">
        <v>0.0</v>
      </c>
      <c r="I1248" s="20"/>
      <c r="K1248" s="22"/>
    </row>
    <row r="1249">
      <c r="A1249" s="1"/>
      <c r="B1249" s="23" t="s">
        <v>788</v>
      </c>
      <c r="C1249" s="23" t="s">
        <v>823</v>
      </c>
      <c r="D1249" s="7" t="str">
        <f t="shared" si="1"/>
        <v>0</v>
      </c>
      <c r="E1249" s="7" t="str">
        <f t="shared" si="7"/>
        <v>0</v>
      </c>
      <c r="F1249" s="7" t="str">
        <f t="shared" si="8"/>
        <v>0</v>
      </c>
      <c r="G1249" s="19" t="str">
        <f t="shared" si="4"/>
        <v>0</v>
      </c>
      <c r="H1249" s="6">
        <v>9608000.0</v>
      </c>
      <c r="I1249" s="20"/>
      <c r="K1249" s="22"/>
    </row>
    <row r="1250">
      <c r="A1250" s="1"/>
      <c r="B1250" s="23" t="s">
        <v>785</v>
      </c>
      <c r="C1250" s="23" t="s">
        <v>824</v>
      </c>
      <c r="D1250" s="7" t="str">
        <f t="shared" si="1"/>
        <v>0</v>
      </c>
      <c r="E1250" s="7" t="str">
        <f t="shared" si="7"/>
        <v>0</v>
      </c>
      <c r="F1250" s="7" t="str">
        <f t="shared" si="8"/>
        <v>0</v>
      </c>
      <c r="G1250" s="19" t="str">
        <f t="shared" si="4"/>
        <v>0</v>
      </c>
      <c r="H1250" s="6">
        <v>-197670.53</v>
      </c>
      <c r="I1250" s="20"/>
      <c r="K1250" s="22"/>
    </row>
    <row r="1251">
      <c r="A1251" s="1"/>
      <c r="B1251" s="23" t="s">
        <v>787</v>
      </c>
      <c r="C1251" s="23" t="s">
        <v>824</v>
      </c>
      <c r="D1251" s="7" t="str">
        <f t="shared" si="1"/>
        <v>0</v>
      </c>
      <c r="E1251" s="7" t="str">
        <f t="shared" si="7"/>
        <v>0</v>
      </c>
      <c r="F1251" s="7" t="str">
        <f t="shared" si="8"/>
        <v>0</v>
      </c>
      <c r="G1251" s="19" t="str">
        <f t="shared" si="4"/>
        <v>0</v>
      </c>
      <c r="H1251" s="6">
        <v>-153191.73</v>
      </c>
      <c r="I1251" s="20"/>
      <c r="K1251" s="22"/>
    </row>
    <row r="1252">
      <c r="A1252" s="1"/>
      <c r="B1252" s="23" t="s">
        <v>788</v>
      </c>
      <c r="C1252" s="23" t="s">
        <v>824</v>
      </c>
      <c r="D1252" s="7" t="str">
        <f t="shared" si="1"/>
        <v>0</v>
      </c>
      <c r="E1252" s="7" t="str">
        <f t="shared" si="7"/>
        <v>0</v>
      </c>
      <c r="F1252" s="7" t="str">
        <f t="shared" si="8"/>
        <v>0</v>
      </c>
      <c r="G1252" s="19" t="str">
        <f t="shared" si="4"/>
        <v>0</v>
      </c>
      <c r="H1252" s="6">
        <v>-1259553.09</v>
      </c>
      <c r="I1252" s="20"/>
      <c r="K1252" s="22"/>
    </row>
    <row r="1253">
      <c r="A1253" s="1"/>
      <c r="B1253" s="23" t="s">
        <v>795</v>
      </c>
      <c r="C1253" s="23" t="s">
        <v>824</v>
      </c>
      <c r="D1253" s="7" t="str">
        <f t="shared" si="1"/>
        <v>0</v>
      </c>
      <c r="E1253" s="7" t="str">
        <f t="shared" si="7"/>
        <v>0</v>
      </c>
      <c r="F1253" s="7" t="str">
        <f t="shared" si="8"/>
        <v>0</v>
      </c>
      <c r="G1253" s="19" t="str">
        <f t="shared" si="4"/>
        <v>0</v>
      </c>
      <c r="H1253" s="6">
        <v>-1055798.36</v>
      </c>
      <c r="I1253" s="20"/>
      <c r="K1253" s="22"/>
    </row>
    <row r="1254">
      <c r="A1254" s="1"/>
      <c r="B1254" s="23" t="s">
        <v>799</v>
      </c>
      <c r="C1254" s="23" t="s">
        <v>824</v>
      </c>
      <c r="D1254" s="7" t="str">
        <f t="shared" si="1"/>
        <v>0</v>
      </c>
      <c r="E1254" s="7" t="str">
        <f t="shared" si="7"/>
        <v>0</v>
      </c>
      <c r="F1254" s="7" t="str">
        <f t="shared" si="8"/>
        <v>0</v>
      </c>
      <c r="G1254" s="19" t="str">
        <f t="shared" si="4"/>
        <v>0</v>
      </c>
      <c r="H1254" s="6">
        <v>-84866.12</v>
      </c>
      <c r="I1254" s="20"/>
      <c r="K1254" s="22"/>
    </row>
    <row r="1255">
      <c r="A1255" s="1"/>
      <c r="B1255" s="23" t="s">
        <v>801</v>
      </c>
      <c r="C1255" s="23" t="s">
        <v>824</v>
      </c>
      <c r="D1255" s="7" t="str">
        <f t="shared" si="1"/>
        <v>0</v>
      </c>
      <c r="E1255" s="7" t="str">
        <f t="shared" si="7"/>
        <v>0</v>
      </c>
      <c r="F1255" s="7" t="str">
        <f t="shared" si="8"/>
        <v>0</v>
      </c>
      <c r="G1255" s="19" t="str">
        <f t="shared" si="4"/>
        <v>0</v>
      </c>
      <c r="H1255" s="6">
        <v>-112061.91</v>
      </c>
      <c r="I1255" s="20"/>
      <c r="K1255" s="22"/>
    </row>
    <row r="1256">
      <c r="A1256" s="1"/>
      <c r="B1256" s="23" t="s">
        <v>811</v>
      </c>
      <c r="C1256" s="23" t="s">
        <v>824</v>
      </c>
      <c r="D1256" s="7" t="str">
        <f t="shared" si="1"/>
        <v>0</v>
      </c>
      <c r="E1256" s="7" t="str">
        <f t="shared" si="7"/>
        <v>0</v>
      </c>
      <c r="F1256" s="7" t="str">
        <f t="shared" si="8"/>
        <v>0</v>
      </c>
      <c r="G1256" s="19" t="str">
        <f t="shared" si="4"/>
        <v>0</v>
      </c>
      <c r="H1256" s="6">
        <v>-3070781.09</v>
      </c>
      <c r="I1256" s="20"/>
      <c r="K1256" s="22"/>
    </row>
    <row r="1257">
      <c r="A1257" s="1"/>
      <c r="B1257" s="23" t="s">
        <v>813</v>
      </c>
      <c r="C1257" s="23" t="s">
        <v>824</v>
      </c>
      <c r="D1257" s="7" t="str">
        <f t="shared" si="1"/>
        <v>0</v>
      </c>
      <c r="E1257" s="7" t="str">
        <f t="shared" si="7"/>
        <v>0</v>
      </c>
      <c r="F1257" s="7" t="str">
        <f t="shared" si="8"/>
        <v>0</v>
      </c>
      <c r="G1257" s="19" t="str">
        <f t="shared" si="4"/>
        <v>0</v>
      </c>
      <c r="H1257" s="6">
        <v>-159590.28</v>
      </c>
      <c r="I1257" s="20"/>
      <c r="K1257" s="22"/>
    </row>
    <row r="1258">
      <c r="A1258" s="1"/>
      <c r="B1258" s="23" t="s">
        <v>814</v>
      </c>
      <c r="C1258" s="23" t="s">
        <v>824</v>
      </c>
      <c r="D1258" s="7" t="str">
        <f t="shared" si="1"/>
        <v>0</v>
      </c>
      <c r="E1258" s="7" t="str">
        <f t="shared" si="7"/>
        <v>0</v>
      </c>
      <c r="F1258" s="7" t="str">
        <f t="shared" si="8"/>
        <v>0</v>
      </c>
      <c r="G1258" s="19" t="str">
        <f t="shared" si="4"/>
        <v>0</v>
      </c>
      <c r="H1258" s="6">
        <v>-455133.52</v>
      </c>
      <c r="I1258" s="20"/>
      <c r="K1258" s="22"/>
    </row>
    <row r="1259">
      <c r="A1259" s="1"/>
      <c r="B1259" s="23" t="s">
        <v>815</v>
      </c>
      <c r="C1259" s="23" t="s">
        <v>824</v>
      </c>
      <c r="D1259" s="7" t="str">
        <f t="shared" si="1"/>
        <v>0</v>
      </c>
      <c r="E1259" s="7" t="str">
        <f t="shared" si="7"/>
        <v>0</v>
      </c>
      <c r="F1259" s="7" t="str">
        <f t="shared" si="8"/>
        <v>0</v>
      </c>
      <c r="G1259" s="19" t="str">
        <f t="shared" si="4"/>
        <v>0</v>
      </c>
      <c r="H1259" s="6">
        <v>-46079.42</v>
      </c>
      <c r="I1259" s="20"/>
      <c r="K1259" s="22"/>
    </row>
    <row r="1260">
      <c r="A1260" s="1"/>
      <c r="B1260" s="23" t="s">
        <v>818</v>
      </c>
      <c r="C1260" s="23" t="s">
        <v>824</v>
      </c>
      <c r="D1260" s="7" t="str">
        <f t="shared" si="1"/>
        <v>0</v>
      </c>
      <c r="E1260" s="7" t="str">
        <f t="shared" si="7"/>
        <v>0</v>
      </c>
      <c r="F1260" s="7" t="str">
        <f t="shared" si="8"/>
        <v>0</v>
      </c>
      <c r="G1260" s="19" t="str">
        <f t="shared" si="4"/>
        <v>0</v>
      </c>
      <c r="H1260" s="6">
        <v>-618240.23</v>
      </c>
      <c r="I1260" s="20"/>
      <c r="K1260" s="22"/>
    </row>
    <row r="1261">
      <c r="A1261" s="1"/>
      <c r="B1261" s="23" t="s">
        <v>818</v>
      </c>
      <c r="C1261" s="23" t="s">
        <v>824</v>
      </c>
      <c r="D1261" s="7" t="str">
        <f t="shared" si="1"/>
        <v>0</v>
      </c>
      <c r="E1261" s="7" t="str">
        <f t="shared" si="7"/>
        <v>0</v>
      </c>
      <c r="F1261" s="7" t="str">
        <f t="shared" si="8"/>
        <v>0</v>
      </c>
      <c r="G1261" s="19" t="str">
        <f t="shared" si="4"/>
        <v>0</v>
      </c>
      <c r="H1261" s="6">
        <v>-309584.6</v>
      </c>
      <c r="I1261" s="20"/>
      <c r="K1261" s="22"/>
    </row>
    <row r="1262">
      <c r="A1262" s="1"/>
      <c r="B1262" s="23" t="s">
        <v>818</v>
      </c>
      <c r="C1262" s="23" t="s">
        <v>824</v>
      </c>
      <c r="D1262" s="7" t="str">
        <f t="shared" si="1"/>
        <v>0</v>
      </c>
      <c r="E1262" s="7" t="str">
        <f t="shared" si="7"/>
        <v>0</v>
      </c>
      <c r="F1262" s="7" t="str">
        <f t="shared" si="8"/>
        <v>0</v>
      </c>
      <c r="G1262" s="19" t="str">
        <f t="shared" si="4"/>
        <v>0</v>
      </c>
      <c r="H1262" s="6">
        <v>-157944.78</v>
      </c>
      <c r="I1262" s="20"/>
      <c r="K1262" s="22"/>
    </row>
    <row r="1263">
      <c r="A1263" s="1"/>
      <c r="B1263" s="23" t="s">
        <v>818</v>
      </c>
      <c r="C1263" s="23" t="s">
        <v>824</v>
      </c>
      <c r="D1263" s="7" t="str">
        <f t="shared" si="1"/>
        <v>0</v>
      </c>
      <c r="E1263" s="7" t="str">
        <f t="shared" si="7"/>
        <v>0</v>
      </c>
      <c r="F1263" s="7" t="str">
        <f t="shared" si="8"/>
        <v>0</v>
      </c>
      <c r="G1263" s="19" t="str">
        <f t="shared" si="4"/>
        <v>0</v>
      </c>
      <c r="H1263" s="6">
        <v>-3.811345152E7</v>
      </c>
      <c r="I1263" s="20"/>
      <c r="K1263" s="22"/>
    </row>
    <row r="1264">
      <c r="A1264" s="1"/>
      <c r="B1264" s="23" t="s">
        <v>788</v>
      </c>
      <c r="C1264" s="23" t="s">
        <v>825</v>
      </c>
      <c r="D1264" s="7" t="str">
        <f t="shared" si="1"/>
        <v>0</v>
      </c>
      <c r="E1264" s="7" t="str">
        <f t="shared" si="7"/>
        <v>0</v>
      </c>
      <c r="F1264" s="7" t="str">
        <f t="shared" si="8"/>
        <v>0</v>
      </c>
      <c r="G1264" s="19" t="str">
        <f t="shared" si="4"/>
        <v>0</v>
      </c>
      <c r="H1264" s="6">
        <v>632463.16</v>
      </c>
      <c r="I1264" s="20"/>
      <c r="K1264" s="22"/>
    </row>
    <row r="1265">
      <c r="A1265" s="1"/>
      <c r="B1265" s="23" t="s">
        <v>795</v>
      </c>
      <c r="C1265" s="23" t="s">
        <v>825</v>
      </c>
      <c r="D1265" s="7" t="str">
        <f t="shared" si="1"/>
        <v>0</v>
      </c>
      <c r="E1265" s="7" t="str">
        <f t="shared" si="7"/>
        <v>0</v>
      </c>
      <c r="F1265" s="7" t="str">
        <f t="shared" si="8"/>
        <v>0</v>
      </c>
      <c r="G1265" s="19" t="str">
        <f t="shared" si="4"/>
        <v>0</v>
      </c>
      <c r="H1265" s="6">
        <v>876430.42</v>
      </c>
      <c r="I1265" s="20"/>
      <c r="K1265" s="22"/>
    </row>
    <row r="1266">
      <c r="A1266" s="1"/>
      <c r="B1266" s="23" t="s">
        <v>799</v>
      </c>
      <c r="C1266" s="23" t="s">
        <v>825</v>
      </c>
      <c r="D1266" s="7" t="str">
        <f t="shared" si="1"/>
        <v>0</v>
      </c>
      <c r="E1266" s="7" t="str">
        <f t="shared" si="7"/>
        <v>0</v>
      </c>
      <c r="F1266" s="7" t="str">
        <f t="shared" si="8"/>
        <v>0</v>
      </c>
      <c r="G1266" s="19" t="str">
        <f t="shared" si="4"/>
        <v>0</v>
      </c>
      <c r="H1266" s="6">
        <v>282395.02</v>
      </c>
      <c r="I1266" s="20"/>
      <c r="K1266" s="22"/>
    </row>
    <row r="1267">
      <c r="A1267" s="1"/>
      <c r="B1267" s="23" t="s">
        <v>814</v>
      </c>
      <c r="C1267" s="23" t="s">
        <v>825</v>
      </c>
      <c r="D1267" s="7" t="str">
        <f t="shared" si="1"/>
        <v>0</v>
      </c>
      <c r="E1267" s="7" t="str">
        <f t="shared" si="7"/>
        <v>0</v>
      </c>
      <c r="F1267" s="7" t="str">
        <f t="shared" si="8"/>
        <v>0</v>
      </c>
      <c r="G1267" s="19" t="str">
        <f t="shared" si="4"/>
        <v>0</v>
      </c>
      <c r="H1267" s="6">
        <v>449756.5</v>
      </c>
      <c r="I1267" s="20"/>
      <c r="K1267" s="22"/>
    </row>
    <row r="1268">
      <c r="A1268" s="1"/>
      <c r="B1268" s="23" t="s">
        <v>818</v>
      </c>
      <c r="C1268" s="23" t="s">
        <v>825</v>
      </c>
      <c r="D1268" s="7" t="str">
        <f t="shared" si="1"/>
        <v>0</v>
      </c>
      <c r="E1268" s="7" t="str">
        <f t="shared" si="7"/>
        <v>0</v>
      </c>
      <c r="F1268" s="7" t="str">
        <f t="shared" si="8"/>
        <v>0</v>
      </c>
      <c r="G1268" s="19" t="str">
        <f t="shared" si="4"/>
        <v>0</v>
      </c>
      <c r="H1268" s="6">
        <v>3147374.4</v>
      </c>
      <c r="I1268" s="20"/>
      <c r="K1268" s="22"/>
    </row>
    <row r="1269">
      <c r="A1269" s="1"/>
      <c r="B1269" s="23" t="s">
        <v>818</v>
      </c>
      <c r="C1269" s="23" t="s">
        <v>825</v>
      </c>
      <c r="D1269" s="7" t="str">
        <f t="shared" si="1"/>
        <v>0</v>
      </c>
      <c r="E1269" s="7" t="str">
        <f t="shared" si="7"/>
        <v>0</v>
      </c>
      <c r="F1269" s="7" t="str">
        <f t="shared" si="8"/>
        <v>0</v>
      </c>
      <c r="G1269" s="19" t="str">
        <f t="shared" si="4"/>
        <v>0</v>
      </c>
      <c r="H1269" s="6">
        <v>3.305781557E7</v>
      </c>
      <c r="I1269" s="20">
        <f>sum(H:H)</f>
        <v>3357571317</v>
      </c>
      <c r="K1269"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t="s">
        <v>34</v>
      </c>
      <c r="B1" s="8" t="str">
        <f>'Full Data'!A2</f>
        <v>Peninsula Pension Fund </v>
      </c>
      <c r="C1" s="9"/>
      <c r="D1" s="9"/>
      <c r="E1" s="9"/>
      <c r="F1" s="9"/>
      <c r="G1" s="9" t="s">
        <v>36</v>
      </c>
      <c r="H1" s="9"/>
      <c r="I1" s="9"/>
      <c r="J1" s="11" t="s">
        <v>37</v>
      </c>
      <c r="K1" s="9"/>
      <c r="L1" s="9"/>
      <c r="M1" s="9"/>
      <c r="N1" s="9"/>
      <c r="O1" s="9"/>
      <c r="P1" s="9"/>
      <c r="Q1" s="9"/>
      <c r="R1" s="9"/>
      <c r="S1" s="9"/>
      <c r="T1" s="9"/>
      <c r="U1" s="9"/>
      <c r="V1" s="9"/>
      <c r="W1" s="9"/>
      <c r="X1" s="9"/>
      <c r="Y1" s="9"/>
      <c r="Z1" s="9"/>
    </row>
    <row r="2">
      <c r="A2" s="8" t="s">
        <v>40</v>
      </c>
      <c r="B2" s="12">
        <f>SUM('Full Data'!H1:H1000)</f>
        <v>3357571317</v>
      </c>
      <c r="C2" s="9"/>
      <c r="D2" s="9"/>
      <c r="E2" s="9"/>
      <c r="F2" s="9"/>
      <c r="G2" s="13">
        <v>3.14E9</v>
      </c>
      <c r="H2" s="9"/>
      <c r="I2" s="9"/>
      <c r="J2" s="9"/>
      <c r="K2" s="9"/>
      <c r="L2" s="9"/>
      <c r="M2" s="9"/>
      <c r="N2" s="9"/>
      <c r="O2" s="9"/>
      <c r="P2" s="9"/>
      <c r="Q2" s="9"/>
      <c r="R2" s="9"/>
      <c r="S2" s="9"/>
      <c r="T2" s="9"/>
      <c r="U2" s="9"/>
      <c r="V2" s="9"/>
      <c r="W2" s="9"/>
      <c r="X2" s="9"/>
      <c r="Y2" s="9"/>
      <c r="Z2" s="9"/>
    </row>
    <row r="3">
      <c r="A3" s="8" t="s">
        <v>45</v>
      </c>
      <c r="B3" s="12">
        <f>SUM('Full Data'!G2:G1000)</f>
        <v>29922638</v>
      </c>
      <c r="C3" s="9"/>
      <c r="D3" s="9"/>
      <c r="E3" s="9"/>
      <c r="F3" s="9"/>
      <c r="G3" s="9"/>
      <c r="H3" s="9"/>
      <c r="I3" s="9"/>
      <c r="J3" s="9"/>
      <c r="K3" s="9"/>
      <c r="L3" s="9"/>
      <c r="M3" s="9"/>
      <c r="N3" s="9"/>
      <c r="O3" s="9"/>
      <c r="P3" s="9"/>
      <c r="Q3" s="9"/>
      <c r="R3" s="9"/>
      <c r="S3" s="9"/>
      <c r="T3" s="9"/>
      <c r="U3" s="9"/>
      <c r="V3" s="9"/>
      <c r="W3" s="9"/>
      <c r="X3" s="9"/>
      <c r="Y3" s="9"/>
      <c r="Z3" s="9"/>
    </row>
    <row r="4">
      <c r="A4" s="8" t="s">
        <v>46</v>
      </c>
      <c r="B4" s="16">
        <f>B3/B2</f>
        <v>0.008911988807</v>
      </c>
      <c r="C4" s="9"/>
      <c r="D4" s="9"/>
      <c r="E4" s="9"/>
      <c r="F4" s="9"/>
      <c r="G4" s="9"/>
      <c r="H4" s="9"/>
      <c r="I4" s="9"/>
      <c r="J4" s="9"/>
      <c r="K4" s="9"/>
      <c r="L4" s="9"/>
      <c r="M4" s="9"/>
      <c r="N4" s="9"/>
      <c r="O4" s="9"/>
      <c r="P4" s="9"/>
      <c r="Q4" s="9"/>
      <c r="R4" s="9"/>
      <c r="S4" s="9"/>
      <c r="T4" s="9"/>
      <c r="U4" s="9"/>
      <c r="V4" s="9"/>
      <c r="W4" s="9"/>
      <c r="X4" s="9"/>
      <c r="Y4" s="9"/>
      <c r="Z4" s="9"/>
    </row>
    <row r="5">
      <c r="A5" s="8"/>
      <c r="B5" s="8"/>
      <c r="C5" s="9"/>
      <c r="D5" s="9"/>
      <c r="E5" s="9"/>
      <c r="F5" s="9"/>
      <c r="G5" s="9"/>
      <c r="H5" s="9"/>
      <c r="I5" s="9"/>
      <c r="J5" s="9"/>
      <c r="K5" s="9"/>
      <c r="L5" s="9"/>
      <c r="M5" s="9"/>
      <c r="N5" s="9"/>
      <c r="O5" s="9"/>
      <c r="P5" s="9"/>
      <c r="Q5" s="9"/>
      <c r="R5" s="9"/>
      <c r="S5" s="9"/>
      <c r="T5" s="9"/>
      <c r="U5" s="9"/>
      <c r="V5" s="9"/>
      <c r="W5" s="9"/>
      <c r="X5" s="9"/>
      <c r="Y5" s="9"/>
      <c r="Z5" s="9"/>
    </row>
    <row r="6">
      <c r="A6" s="8"/>
      <c r="B6" s="8"/>
      <c r="C6" s="9"/>
      <c r="D6" s="9"/>
      <c r="E6" s="9"/>
      <c r="F6" s="9"/>
      <c r="G6" s="9"/>
      <c r="H6" s="9"/>
      <c r="I6" s="9"/>
      <c r="J6" s="9"/>
      <c r="K6" s="9"/>
      <c r="L6" s="9"/>
      <c r="M6" s="9"/>
      <c r="N6" s="9"/>
      <c r="O6" s="9"/>
      <c r="P6" s="9"/>
      <c r="Q6" s="9"/>
      <c r="R6" s="9"/>
      <c r="S6" s="9"/>
      <c r="T6" s="9"/>
      <c r="U6" s="9"/>
      <c r="V6" s="9"/>
      <c r="W6" s="9"/>
      <c r="X6" s="9"/>
      <c r="Y6" s="9"/>
      <c r="Z6" s="9"/>
    </row>
    <row r="7">
      <c r="A7" s="8" t="s">
        <v>47</v>
      </c>
      <c r="B7" s="8"/>
      <c r="C7" s="9"/>
      <c r="D7" s="9"/>
      <c r="E7" s="9" t="s">
        <v>48</v>
      </c>
      <c r="F7" s="9"/>
      <c r="G7" s="9"/>
      <c r="H7" s="9"/>
      <c r="I7" s="9"/>
      <c r="J7" s="9"/>
      <c r="K7" s="9"/>
      <c r="L7" s="9"/>
      <c r="M7" s="9"/>
      <c r="N7" s="9"/>
      <c r="O7" s="9"/>
      <c r="P7" s="9"/>
      <c r="Q7" s="9"/>
      <c r="R7" s="9"/>
      <c r="S7" s="9"/>
      <c r="T7" s="9"/>
      <c r="U7" s="9"/>
      <c r="V7" s="9"/>
      <c r="W7" s="9"/>
      <c r="X7" s="9"/>
      <c r="Y7" s="9"/>
      <c r="Z7" s="9"/>
    </row>
    <row r="8">
      <c r="A8" s="8" t="s">
        <v>38</v>
      </c>
      <c r="B8" s="8"/>
      <c r="C8" s="9" t="s">
        <v>34</v>
      </c>
      <c r="D8" s="9"/>
      <c r="E8" s="9"/>
      <c r="F8" s="9"/>
      <c r="G8" s="9"/>
      <c r="H8" s="9"/>
      <c r="I8" s="9"/>
      <c r="J8" s="9"/>
      <c r="K8" s="9"/>
      <c r="L8" s="9"/>
      <c r="M8" s="9"/>
      <c r="N8" s="9"/>
      <c r="O8" s="9"/>
      <c r="P8" s="9"/>
      <c r="Q8" s="9"/>
      <c r="R8" s="9"/>
      <c r="S8" s="9"/>
      <c r="T8" s="9"/>
      <c r="U8" s="9"/>
      <c r="V8" s="9"/>
      <c r="W8" s="9"/>
      <c r="X8" s="9"/>
      <c r="Y8" s="9"/>
      <c r="Z8" s="9"/>
    </row>
    <row r="9">
      <c r="A9" s="14">
        <f>LARGE('Full Data'!G:G,1)</f>
        <v>6137422.7</v>
      </c>
      <c r="B9" s="16">
        <f t="shared" ref="B9:B18" si="1">A9/$B$2</f>
        <v>0.001827935171</v>
      </c>
      <c r="C9" s="15" t="str">
        <f t="array" ref="C9">INDEX('Full Data'!F:F,MATCH(LARGE('Full Data'!G:G,1),'Full Data'!G:G,0))</f>
        <v>EOG RESOURCES INC COM</v>
      </c>
      <c r="D9" s="9"/>
      <c r="E9" s="9"/>
      <c r="F9" s="9"/>
      <c r="G9" s="9"/>
      <c r="H9" s="9"/>
      <c r="I9" s="9"/>
      <c r="J9" s="9"/>
      <c r="K9" s="9"/>
      <c r="L9" s="9"/>
      <c r="M9" s="9"/>
      <c r="N9" s="9"/>
      <c r="O9" s="9"/>
      <c r="P9" s="9"/>
      <c r="Q9" s="9"/>
      <c r="R9" s="9"/>
      <c r="S9" s="9"/>
      <c r="T9" s="9"/>
      <c r="U9" s="9"/>
      <c r="V9" s="9"/>
      <c r="W9" s="9"/>
      <c r="X9" s="9"/>
      <c r="Y9" s="9"/>
      <c r="Z9" s="9"/>
    </row>
    <row r="10">
      <c r="A10" s="14">
        <f>LARGE('Full Data'!G:G,2)</f>
        <v>4237104.37</v>
      </c>
      <c r="B10" s="16">
        <f t="shared" si="1"/>
        <v>0.001261955136</v>
      </c>
      <c r="C10" s="15" t="str">
        <f t="array" ref="C10">INDEX('Full Data'!F:F,MATCH(LARGE('Full Data'!G:G,2),'Full Data'!G:G,0))</f>
        <v>ROYAL DUTCH SHELL 'B'ORD EUR0.07</v>
      </c>
      <c r="D10" s="9"/>
      <c r="E10" s="9"/>
      <c r="F10" s="9"/>
      <c r="G10" s="9"/>
      <c r="H10" s="9"/>
      <c r="I10" s="9"/>
      <c r="J10" s="9"/>
      <c r="K10" s="9"/>
      <c r="L10" s="9"/>
      <c r="M10" s="9"/>
      <c r="N10" s="9"/>
      <c r="O10" s="9"/>
      <c r="P10" s="9"/>
      <c r="Q10" s="9"/>
      <c r="R10" s="9"/>
      <c r="S10" s="9"/>
      <c r="T10" s="9"/>
      <c r="U10" s="9"/>
      <c r="V10" s="9"/>
      <c r="W10" s="9"/>
      <c r="X10" s="9"/>
      <c r="Y10" s="9"/>
      <c r="Z10" s="9"/>
    </row>
    <row r="11">
      <c r="A11" s="14">
        <f>LARGE('Full Data'!G:G,3)</f>
        <v>3822259</v>
      </c>
      <c r="B11" s="16">
        <f t="shared" si="1"/>
        <v>0.001138399944</v>
      </c>
      <c r="C11" s="15" t="str">
        <f t="array" ref="C11">INDEX('Full Data'!F:F,MATCH(LARGE('Full Data'!G:G,3),'Full Data'!G:G,0))</f>
        <v>BHP BILLITON PLC USD0.50</v>
      </c>
      <c r="D11" s="9"/>
      <c r="E11" s="9"/>
      <c r="F11" s="9"/>
      <c r="G11" s="9"/>
      <c r="H11" s="9"/>
      <c r="I11" s="9"/>
      <c r="J11" s="9"/>
      <c r="K11" s="9"/>
      <c r="L11" s="9"/>
      <c r="M11" s="9"/>
      <c r="N11" s="9"/>
      <c r="O11" s="9"/>
      <c r="P11" s="9"/>
      <c r="Q11" s="9"/>
      <c r="R11" s="9"/>
      <c r="S11" s="9"/>
      <c r="T11" s="9"/>
      <c r="U11" s="9"/>
      <c r="V11" s="9"/>
      <c r="W11" s="9"/>
      <c r="X11" s="9"/>
      <c r="Y11" s="9"/>
      <c r="Z11" s="9"/>
    </row>
    <row r="12">
      <c r="A12" s="14">
        <f>LARGE('Full Data'!G:G,4)</f>
        <v>3403368.14</v>
      </c>
      <c r="B12" s="16">
        <f t="shared" si="1"/>
        <v>0.001013639866</v>
      </c>
      <c r="C12" s="15" t="str">
        <f t="array" ref="C12">INDEX('Full Data'!F:F,MATCH(LARGE('Full Data'!G:G,4),'Full Data'!G:G,0))</f>
        <v>ADR OIL CO LUKOIL SPONSORED ADR</v>
      </c>
      <c r="D12" s="9"/>
      <c r="E12" s="9"/>
      <c r="F12" s="9"/>
      <c r="G12" s="9"/>
      <c r="H12" s="9"/>
      <c r="I12" s="9"/>
      <c r="J12" s="9"/>
      <c r="K12" s="9"/>
      <c r="L12" s="9"/>
      <c r="M12" s="9"/>
      <c r="N12" s="9"/>
      <c r="O12" s="9"/>
      <c r="P12" s="9"/>
      <c r="Q12" s="9"/>
      <c r="R12" s="9"/>
      <c r="S12" s="9"/>
      <c r="T12" s="9"/>
      <c r="U12" s="9"/>
      <c r="V12" s="9"/>
      <c r="W12" s="9"/>
      <c r="X12" s="9"/>
      <c r="Y12" s="9"/>
      <c r="Z12" s="9"/>
    </row>
    <row r="13">
      <c r="A13" s="14">
        <f>LARGE('Full Data'!G:G,5)</f>
        <v>2851850.91</v>
      </c>
      <c r="B13" s="16">
        <f t="shared" si="1"/>
        <v>0.0008493791019</v>
      </c>
      <c r="C13" s="15" t="str">
        <f t="array" ref="C13">INDEX('Full Data'!F:F,MATCH(LARGE('Full Data'!G:G,5),'Full Data'!G:G,0))</f>
        <v>PETROCHINA CO 'H'CNY1</v>
      </c>
      <c r="D13" s="9"/>
      <c r="E13" s="9"/>
      <c r="F13" s="9"/>
      <c r="G13" s="9"/>
      <c r="H13" s="9"/>
      <c r="I13" s="9"/>
      <c r="J13" s="9"/>
      <c r="K13" s="9"/>
      <c r="L13" s="9"/>
      <c r="M13" s="9"/>
      <c r="N13" s="9"/>
      <c r="O13" s="9"/>
      <c r="P13" s="9"/>
      <c r="Q13" s="9"/>
      <c r="R13" s="9"/>
      <c r="S13" s="9"/>
      <c r="T13" s="9"/>
      <c r="U13" s="9"/>
      <c r="V13" s="9"/>
      <c r="W13" s="9"/>
      <c r="X13" s="9"/>
      <c r="Y13" s="9"/>
      <c r="Z13" s="9"/>
    </row>
    <row r="14">
      <c r="A14" s="14">
        <f>LARGE('Full Data'!G:G,6)</f>
        <v>2214087.57</v>
      </c>
      <c r="B14" s="16">
        <f t="shared" si="1"/>
        <v>0.0006594312855</v>
      </c>
      <c r="C14" s="15" t="str">
        <f t="array" ref="C14">INDEX('Full Data'!F:F,MATCH(LARGE('Full Data'!G:G,6),'Full Data'!G:G,0))</f>
        <v>CHEVRON CORP COM</v>
      </c>
      <c r="D14" s="9"/>
      <c r="E14" s="9"/>
      <c r="F14" s="9"/>
      <c r="G14" s="9"/>
      <c r="H14" s="9"/>
      <c r="I14" s="9"/>
      <c r="J14" s="9"/>
      <c r="K14" s="9"/>
      <c r="L14" s="9"/>
      <c r="M14" s="9"/>
      <c r="N14" s="9"/>
      <c r="O14" s="9"/>
      <c r="P14" s="9"/>
      <c r="Q14" s="9"/>
      <c r="R14" s="9"/>
      <c r="S14" s="9"/>
      <c r="T14" s="9"/>
      <c r="U14" s="9"/>
      <c r="V14" s="9"/>
      <c r="W14" s="9"/>
      <c r="X14" s="9"/>
      <c r="Y14" s="9"/>
      <c r="Z14" s="9"/>
    </row>
    <row r="15">
      <c r="A15" s="14">
        <f>LARGE('Full Data'!G:G,7)</f>
        <v>1417402.06</v>
      </c>
      <c r="B15" s="16">
        <f t="shared" si="1"/>
        <v>0.0004221509913</v>
      </c>
      <c r="C15" s="15" t="str">
        <f t="array" ref="C15">INDEX('Full Data'!F:F,MATCH(LARGE('Full Data'!G:G,7),'Full Data'!G:G,0))</f>
        <v>STATOIL ASA 3.7% DUE 03-01-2024</v>
      </c>
      <c r="D15" s="9"/>
      <c r="E15" s="9"/>
      <c r="F15" s="9"/>
      <c r="G15" s="9"/>
      <c r="H15" s="9"/>
      <c r="I15" s="9"/>
      <c r="J15" s="9"/>
      <c r="K15" s="9"/>
      <c r="L15" s="9"/>
      <c r="M15" s="9"/>
      <c r="N15" s="9"/>
      <c r="O15" s="9"/>
      <c r="P15" s="9"/>
      <c r="Q15" s="9"/>
      <c r="R15" s="9"/>
      <c r="S15" s="9"/>
      <c r="T15" s="9"/>
      <c r="U15" s="9"/>
      <c r="V15" s="9"/>
      <c r="W15" s="9"/>
      <c r="X15" s="9"/>
      <c r="Y15" s="9"/>
      <c r="Z15" s="9"/>
    </row>
    <row r="16">
      <c r="A16" s="14">
        <f>LARGE('Full Data'!G:G,8)</f>
        <v>1373473.6</v>
      </c>
      <c r="B16" s="16">
        <f t="shared" si="1"/>
        <v>0.0004090675879</v>
      </c>
      <c r="C16" s="15" t="str">
        <f t="array" ref="C16">INDEX('Full Data'!F:F,MATCH(LARGE('Full Data'!G:G,8),'Full Data'!G:G,0))</f>
        <v>SUNCOR ENERGY INC 6.1% DUE 06-01-2018</v>
      </c>
      <c r="D16" s="9"/>
      <c r="E16" s="9"/>
      <c r="F16" s="9"/>
      <c r="G16" s="9"/>
      <c r="H16" s="9"/>
      <c r="I16" s="9"/>
      <c r="J16" s="9"/>
      <c r="K16" s="9"/>
      <c r="L16" s="9"/>
      <c r="M16" s="9"/>
      <c r="N16" s="9"/>
      <c r="O16" s="9"/>
      <c r="P16" s="9"/>
      <c r="Q16" s="9"/>
      <c r="R16" s="9"/>
      <c r="S16" s="9"/>
      <c r="T16" s="9"/>
      <c r="U16" s="9"/>
      <c r="V16" s="9"/>
      <c r="W16" s="9"/>
      <c r="X16" s="9"/>
      <c r="Y16" s="9"/>
      <c r="Z16" s="9"/>
    </row>
    <row r="17">
      <c r="A17" s="14">
        <f>LARGE('Full Data'!G:G,9)</f>
        <v>1330142.23</v>
      </c>
      <c r="B17" s="16">
        <f t="shared" si="1"/>
        <v>0.0003961620184</v>
      </c>
      <c r="C17" s="15" t="str">
        <f t="array" ref="C17">INDEX('Full Data'!F:F,MATCH(LARGE('Full Data'!G:G,9),'Full Data'!G:G,0))</f>
        <v>BHP BILLITON PLC USD0.50</v>
      </c>
      <c r="D17" s="9"/>
      <c r="E17" s="9"/>
      <c r="F17" s="9"/>
      <c r="G17" s="9"/>
      <c r="H17" s="9"/>
      <c r="I17" s="9"/>
      <c r="J17" s="9"/>
      <c r="K17" s="9"/>
      <c r="L17" s="9"/>
      <c r="M17" s="9"/>
      <c r="N17" s="9"/>
      <c r="O17" s="9"/>
      <c r="P17" s="9"/>
      <c r="Q17" s="9"/>
      <c r="R17" s="9"/>
      <c r="S17" s="9"/>
      <c r="T17" s="9"/>
      <c r="U17" s="9"/>
      <c r="V17" s="9"/>
      <c r="W17" s="9"/>
      <c r="X17" s="9"/>
      <c r="Y17" s="9"/>
      <c r="Z17" s="9"/>
    </row>
    <row r="18">
      <c r="A18" s="14">
        <f>LARGE('Full Data'!G:G,10)</f>
        <v>1020859.29</v>
      </c>
      <c r="B18" s="16">
        <f t="shared" si="1"/>
        <v>0.0003040469415</v>
      </c>
      <c r="C18" s="15" t="str">
        <f t="array" ref="C18">INDEX('Full Data'!F:F,MATCH(LARGE('Full Data'!G:G,10),'Full Data'!G:G,0))</f>
        <v>PTT EXPLORTN &amp; PRD THB1(FOREIGN)</v>
      </c>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J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75.0"/>
  </cols>
  <sheetData>
    <row r="1">
      <c r="A1" s="9" t="s">
        <v>35</v>
      </c>
      <c r="B1" s="10">
        <v>0.1</v>
      </c>
      <c r="C1" s="9"/>
      <c r="D1" s="9"/>
      <c r="E1" s="9"/>
      <c r="F1" s="9"/>
      <c r="G1" s="9"/>
      <c r="H1" s="9"/>
      <c r="I1" s="9"/>
      <c r="J1" s="9"/>
      <c r="K1" s="9"/>
      <c r="L1" s="9"/>
      <c r="M1" s="9"/>
      <c r="N1" s="9"/>
      <c r="O1" s="9"/>
      <c r="P1" s="9"/>
      <c r="Q1" s="9"/>
      <c r="R1" s="9"/>
      <c r="S1" s="9"/>
      <c r="T1" s="9"/>
      <c r="U1" s="9"/>
      <c r="V1" s="9"/>
      <c r="W1" s="9"/>
      <c r="X1" s="9"/>
    </row>
    <row r="2">
      <c r="A2" s="9"/>
      <c r="B2" s="9" t="s">
        <v>38</v>
      </c>
      <c r="C2" s="9" t="s">
        <v>39</v>
      </c>
      <c r="D2" s="9" t="s">
        <v>34</v>
      </c>
      <c r="E2" s="9" t="s">
        <v>41</v>
      </c>
      <c r="F2" s="9" t="s">
        <v>42</v>
      </c>
      <c r="G2" s="9" t="s">
        <v>43</v>
      </c>
      <c r="H2" s="9"/>
      <c r="I2" s="9"/>
      <c r="J2" s="9"/>
      <c r="K2" s="9"/>
      <c r="L2" s="9"/>
      <c r="M2" s="9"/>
      <c r="N2" s="9"/>
      <c r="O2" s="9"/>
      <c r="P2" s="9"/>
      <c r="Q2" s="9"/>
      <c r="R2" s="9"/>
      <c r="S2" s="9"/>
      <c r="T2" s="9"/>
      <c r="U2" s="9"/>
      <c r="V2" s="9"/>
      <c r="W2" s="9"/>
      <c r="X2" s="9"/>
    </row>
    <row r="3">
      <c r="A3" s="9"/>
      <c r="B3" s="9"/>
      <c r="C3" s="9"/>
      <c r="D3" s="9"/>
      <c r="E3" s="9"/>
      <c r="F3" s="9"/>
      <c r="G3" s="9"/>
      <c r="H3" s="9"/>
      <c r="I3" s="9"/>
      <c r="J3" s="9"/>
      <c r="K3" s="9"/>
      <c r="L3" s="9"/>
      <c r="M3" s="9"/>
      <c r="N3" s="9"/>
      <c r="O3" s="9"/>
      <c r="P3" s="9"/>
      <c r="Q3" s="9"/>
      <c r="R3" s="9"/>
      <c r="S3" s="9"/>
      <c r="T3" s="9"/>
      <c r="U3" s="9"/>
      <c r="V3" s="9"/>
      <c r="W3" s="9"/>
      <c r="X3" s="9"/>
    </row>
    <row r="4">
      <c r="A4" s="9" t="s">
        <v>44</v>
      </c>
      <c r="B4" s="14">
        <f>'Fossil Fuel direct investments'!B2</f>
        <v>3357571317</v>
      </c>
      <c r="C4" s="9"/>
      <c r="D4" s="15"/>
      <c r="E4" s="9"/>
      <c r="F4" s="9"/>
      <c r="G4" s="9"/>
      <c r="H4" s="9"/>
      <c r="I4" s="9"/>
      <c r="J4" s="9"/>
      <c r="K4" s="9"/>
      <c r="L4" s="9"/>
      <c r="M4" s="9"/>
      <c r="N4" s="9"/>
      <c r="O4" s="9"/>
      <c r="P4" s="9"/>
      <c r="Q4" s="9"/>
      <c r="R4" s="9"/>
      <c r="S4" s="9"/>
      <c r="T4" s="9"/>
      <c r="U4" s="9"/>
      <c r="V4" s="9"/>
      <c r="W4" s="9"/>
      <c r="X4" s="9"/>
    </row>
    <row r="5">
      <c r="A5" s="17">
        <v>1.0</v>
      </c>
      <c r="B5" s="14">
        <f>LARGE('Full Data'!H:H,A5)</f>
        <v>635851963.3</v>
      </c>
      <c r="C5" s="16">
        <f t="shared" ref="C5:C19" si="1">B5/$B$4</f>
        <v>0.1893785427</v>
      </c>
      <c r="D5" s="15" t="str">
        <f t="array" ref="D5">INDEX('Full Data'!B:B,MATCH(LARGE('Full Data'!H:H,A5),'Full Data'!H:H,0))</f>
        <v>UBS GLOBAL AM LIFE UK EQUITY TRACKER A  NAV</v>
      </c>
      <c r="E5" s="18" t="s">
        <v>49</v>
      </c>
      <c r="F5" s="14">
        <f t="shared" ref="F5:F19" si="2">IF(E5="yes",B5*$B$1,0)</f>
        <v>63585196.33</v>
      </c>
      <c r="G5" s="16">
        <f t="shared" ref="G5:G19" si="3">F5/$B$4</f>
        <v>0.01893785427</v>
      </c>
      <c r="H5" s="9"/>
      <c r="I5" s="9"/>
      <c r="J5" s="9"/>
      <c r="K5" s="9"/>
      <c r="L5" s="9"/>
      <c r="M5" s="9"/>
      <c r="N5" s="9"/>
      <c r="O5" s="9"/>
      <c r="P5" s="9"/>
      <c r="Q5" s="9"/>
      <c r="R5" s="9"/>
      <c r="S5" s="9"/>
      <c r="T5" s="9"/>
      <c r="U5" s="9"/>
      <c r="V5" s="9"/>
      <c r="W5" s="9"/>
      <c r="X5" s="9"/>
    </row>
    <row r="6">
      <c r="A6" s="17">
        <v>2.0</v>
      </c>
      <c r="B6" s="14">
        <f>LARGE('Full Data'!H:H,A6)</f>
        <v>250030913.7</v>
      </c>
      <c r="C6" s="16">
        <f t="shared" si="1"/>
        <v>0.07446778938</v>
      </c>
      <c r="D6" s="15" t="str">
        <f t="array" ref="D6">INDEX('Full Data'!B:B,MATCH(LARGE('Full Data'!H:H,A6),'Full Data'!H:H,0))</f>
        <v>BAILLIE GIFFORD LI DIVERSIFIED GROWTH   PENS S</v>
      </c>
      <c r="E6" s="18" t="s">
        <v>49</v>
      </c>
      <c r="F6" s="14">
        <f t="shared" si="2"/>
        <v>25003091.37</v>
      </c>
      <c r="G6" s="16">
        <f t="shared" si="3"/>
        <v>0.007446778938</v>
      </c>
      <c r="H6" s="9"/>
      <c r="I6" s="9"/>
      <c r="J6" s="9"/>
      <c r="K6" s="9"/>
      <c r="L6" s="9"/>
      <c r="M6" s="9"/>
      <c r="N6" s="9"/>
      <c r="O6" s="9"/>
      <c r="P6" s="9"/>
      <c r="Q6" s="9"/>
      <c r="R6" s="9"/>
      <c r="S6" s="9"/>
      <c r="T6" s="9"/>
      <c r="U6" s="9"/>
      <c r="V6" s="9"/>
      <c r="W6" s="9"/>
      <c r="X6" s="9"/>
    </row>
    <row r="7">
      <c r="A7" s="17">
        <v>3.0</v>
      </c>
      <c r="B7" s="14">
        <f>LARGE('Full Data'!H:H,A7)</f>
        <v>246004076.5</v>
      </c>
      <c r="C7" s="16">
        <f t="shared" si="1"/>
        <v>0.07326845902</v>
      </c>
      <c r="D7" s="15" t="str">
        <f t="array" ref="D7">INDEX('Full Data'!B:B,MATCH(LARGE('Full Data'!H:H,A7),'Full Data'!H:H,0))</f>
        <v>BARING-DYNAMIC ASST AL-DAAFX</v>
      </c>
      <c r="E7" s="18" t="s">
        <v>49</v>
      </c>
      <c r="F7" s="14">
        <f t="shared" si="2"/>
        <v>24600407.65</v>
      </c>
      <c r="G7" s="16">
        <f t="shared" si="3"/>
        <v>0.007326845902</v>
      </c>
      <c r="H7" s="9"/>
      <c r="I7" s="9"/>
      <c r="J7" s="9"/>
      <c r="K7" s="9"/>
      <c r="L7" s="9"/>
      <c r="M7" s="9"/>
      <c r="N7" s="9"/>
      <c r="O7" s="9"/>
      <c r="P7" s="9"/>
      <c r="Q7" s="9"/>
      <c r="R7" s="9"/>
      <c r="S7" s="9"/>
      <c r="T7" s="9"/>
      <c r="U7" s="9"/>
      <c r="V7" s="9"/>
      <c r="W7" s="9"/>
      <c r="X7" s="9"/>
    </row>
    <row r="8">
      <c r="A8" s="17">
        <v>4.0</v>
      </c>
      <c r="B8" s="14">
        <f>LARGE('Full Data'!H:H,A8)</f>
        <v>187158448.7</v>
      </c>
      <c r="C8" s="16">
        <f t="shared" si="1"/>
        <v>0.05574221098</v>
      </c>
      <c r="D8" s="15" t="str">
        <f t="array" ref="D8">INDEX('Full Data'!B:B,MATCH(LARGE('Full Data'!H:H,A8),'Full Data'!H:H,0))</f>
        <v>MPF ALL WORLD EQUITY INDEX SUB-FUND     (88392-HKKJ)</v>
      </c>
      <c r="E8" s="18" t="s">
        <v>49</v>
      </c>
      <c r="F8" s="14">
        <f t="shared" si="2"/>
        <v>18715844.87</v>
      </c>
      <c r="G8" s="16">
        <f t="shared" si="3"/>
        <v>0.005574221098</v>
      </c>
      <c r="H8" s="9"/>
      <c r="I8" s="9"/>
      <c r="J8" s="9"/>
      <c r="K8" s="9"/>
      <c r="L8" s="9"/>
      <c r="M8" s="9"/>
      <c r="N8" s="9"/>
      <c r="O8" s="9"/>
      <c r="P8" s="9"/>
      <c r="Q8" s="9"/>
      <c r="R8" s="9"/>
      <c r="S8" s="9"/>
      <c r="T8" s="9"/>
      <c r="U8" s="9"/>
      <c r="V8" s="9"/>
      <c r="W8" s="9"/>
      <c r="X8" s="9"/>
    </row>
    <row r="9">
      <c r="A9" s="17">
        <v>5.0</v>
      </c>
      <c r="B9" s="14">
        <f>LARGE('Full Data'!H:H,A9)</f>
        <v>144088352.2</v>
      </c>
      <c r="C9" s="16">
        <f t="shared" si="1"/>
        <v>0.04291445767</v>
      </c>
      <c r="D9" s="15" t="str">
        <f t="array" ref="D9">INDEX('Full Data'!B:B,MATCH(LARGE('Full Data'!H:H,A9),'Full Data'!H:H,0))</f>
        <v>MPF NORTH AMERICA EQUITY (50% HEDGED)   INDEX SUB-FUND (80271-RNWU)</v>
      </c>
      <c r="E9" s="18" t="s">
        <v>49</v>
      </c>
      <c r="F9" s="14">
        <f t="shared" si="2"/>
        <v>14408835.22</v>
      </c>
      <c r="G9" s="16">
        <f t="shared" si="3"/>
        <v>0.004291445767</v>
      </c>
      <c r="H9" s="9"/>
      <c r="I9" s="9"/>
      <c r="J9" s="9"/>
      <c r="K9" s="9"/>
      <c r="L9" s="9"/>
      <c r="M9" s="9"/>
      <c r="N9" s="9"/>
      <c r="O9" s="9"/>
      <c r="P9" s="9"/>
      <c r="Q9" s="9"/>
      <c r="R9" s="9"/>
      <c r="S9" s="9"/>
      <c r="T9" s="9"/>
      <c r="U9" s="9"/>
      <c r="V9" s="9"/>
      <c r="W9" s="9"/>
      <c r="X9" s="9"/>
    </row>
    <row r="10">
      <c r="A10" s="17">
        <v>6.0</v>
      </c>
      <c r="B10" s="14">
        <f>LARGE('Full Data'!H:H,A10)</f>
        <v>143608561.4</v>
      </c>
      <c r="C10" s="16">
        <f t="shared" si="1"/>
        <v>0.04277155949</v>
      </c>
      <c r="D10" s="15" t="str">
        <f t="array" ref="D10">INDEX('Full Data'!B:B,MATCH(LARGE('Full Data'!H:H,A10),'Full Data'!H:H,0))</f>
        <v>MPF NORTH AMERICA (GBP DYNAMIC CURENCY  HEDGED) INDEX SUB-FUND (80271-3FJH)</v>
      </c>
      <c r="E10" s="9"/>
      <c r="F10" s="14">
        <f t="shared" si="2"/>
        <v>0</v>
      </c>
      <c r="G10" s="16">
        <f t="shared" si="3"/>
        <v>0</v>
      </c>
      <c r="H10" s="9"/>
      <c r="I10" s="9"/>
      <c r="J10" s="9"/>
      <c r="K10" s="9"/>
      <c r="L10" s="9"/>
      <c r="M10" s="9"/>
      <c r="N10" s="9"/>
      <c r="O10" s="9"/>
      <c r="P10" s="9"/>
      <c r="Q10" s="9"/>
      <c r="R10" s="9"/>
      <c r="S10" s="9"/>
      <c r="T10" s="9"/>
      <c r="U10" s="9"/>
      <c r="V10" s="9"/>
      <c r="W10" s="9"/>
      <c r="X10" s="9"/>
    </row>
    <row r="11">
      <c r="A11" s="17">
        <v>7.0</v>
      </c>
      <c r="B11" s="14">
        <f>LARGE('Full Data'!H:H,A11)</f>
        <v>123583051.1</v>
      </c>
      <c r="C11" s="16">
        <f t="shared" si="1"/>
        <v>0.03680727509</v>
      </c>
      <c r="D11" s="15" t="str">
        <f t="array" ref="D11">INDEX('Full Data'!B:B,MATCH(LARGE('Full Data'!H:H,A11),'Full Data'!H:H,0))</f>
        <v>MPF UK EQUITY INDEX SUB-FUND            (80271-HKEG)</v>
      </c>
      <c r="E11" s="18" t="s">
        <v>49</v>
      </c>
      <c r="F11" s="14">
        <f t="shared" si="2"/>
        <v>12358305.11</v>
      </c>
      <c r="G11" s="16">
        <f t="shared" si="3"/>
        <v>0.003680727509</v>
      </c>
      <c r="H11" s="9"/>
      <c r="I11" s="9"/>
      <c r="J11" s="9"/>
      <c r="K11" s="9"/>
      <c r="L11" s="9"/>
      <c r="M11" s="9"/>
      <c r="N11" s="9"/>
      <c r="O11" s="9"/>
      <c r="P11" s="9"/>
      <c r="Q11" s="9"/>
      <c r="R11" s="9"/>
      <c r="S11" s="9"/>
      <c r="T11" s="9"/>
      <c r="U11" s="9"/>
      <c r="V11" s="9"/>
      <c r="W11" s="9"/>
      <c r="X11" s="9"/>
    </row>
    <row r="12">
      <c r="A12" s="17">
        <v>8.0</v>
      </c>
      <c r="B12" s="14">
        <f>LARGE('Full Data'!H:H,A12)</f>
        <v>99837499.37</v>
      </c>
      <c r="C12" s="16">
        <f t="shared" si="1"/>
        <v>0.02973503462</v>
      </c>
      <c r="D12" s="15" t="str">
        <f t="array" ref="D12">INDEX('Full Data'!B:B,MATCH(LARGE('Full Data'!H:H,A12),'Full Data'!H:H,0))</f>
        <v>MPF EUROPE EX UK EQUITY(GBP DYNAMIC CUR HDG)INDEX SUB-FD(80271-3FJL)</v>
      </c>
      <c r="E12" s="18" t="s">
        <v>49</v>
      </c>
      <c r="F12" s="14">
        <f t="shared" si="2"/>
        <v>9983749.937</v>
      </c>
      <c r="G12" s="16">
        <f t="shared" si="3"/>
        <v>0.002973503462</v>
      </c>
      <c r="H12" s="9"/>
      <c r="I12" s="9"/>
      <c r="J12" s="9"/>
      <c r="K12" s="9"/>
      <c r="L12" s="9"/>
      <c r="M12" s="9"/>
      <c r="N12" s="9"/>
      <c r="O12" s="9"/>
      <c r="P12" s="9"/>
      <c r="Q12" s="9"/>
      <c r="R12" s="9"/>
      <c r="S12" s="9"/>
      <c r="T12" s="9"/>
      <c r="U12" s="9"/>
      <c r="V12" s="9"/>
      <c r="W12" s="9"/>
      <c r="X12" s="9"/>
    </row>
    <row r="13">
      <c r="A13" s="17">
        <v>9.0</v>
      </c>
      <c r="B13" s="14">
        <f>LARGE('Full Data'!H:H,A13)</f>
        <v>96116517.2</v>
      </c>
      <c r="C13" s="16">
        <f t="shared" si="1"/>
        <v>0.02862679839</v>
      </c>
      <c r="D13" s="15" t="str">
        <f t="array" ref="D13">INDEX('Full Data'!B:B,MATCH(LARGE('Full Data'!H:H,A13),'Full Data'!H:H,0))</f>
        <v>MPF EUROPE EX UK EQUITY (50% HEDGED)    INDEX SUB-FUND (80271-RNWV)</v>
      </c>
      <c r="E13" s="18" t="s">
        <v>49</v>
      </c>
      <c r="F13" s="14">
        <f t="shared" si="2"/>
        <v>9611651.72</v>
      </c>
      <c r="G13" s="16">
        <f t="shared" si="3"/>
        <v>0.002862679839</v>
      </c>
      <c r="H13" s="9"/>
      <c r="I13" s="9"/>
      <c r="J13" s="9"/>
      <c r="K13" s="9"/>
      <c r="L13" s="9"/>
      <c r="M13" s="9"/>
      <c r="N13" s="9"/>
      <c r="O13" s="9"/>
      <c r="P13" s="9"/>
      <c r="Q13" s="9"/>
      <c r="R13" s="9"/>
      <c r="S13" s="9"/>
      <c r="T13" s="9"/>
      <c r="U13" s="9"/>
      <c r="V13" s="9"/>
      <c r="W13" s="9"/>
      <c r="X13" s="9"/>
    </row>
    <row r="14">
      <c r="A14" s="17">
        <v>10.0</v>
      </c>
      <c r="B14" s="14">
        <f>LARGE('Full Data'!H:H,A14)</f>
        <v>59820000</v>
      </c>
      <c r="C14" s="16">
        <f t="shared" si="1"/>
        <v>0.01781644955</v>
      </c>
      <c r="D14" s="15" t="str">
        <f t="array" ref="D14">INDEX('Full Data'!B:B,MATCH(LARGE('Full Data'!H:H,A14),'Full Data'!H:H,0))</f>
        <v>WELLINGTON M.P. IV MULTI SECT CR T GBP  ACC HDG</v>
      </c>
      <c r="E14" s="9"/>
      <c r="F14" s="14">
        <f t="shared" si="2"/>
        <v>0</v>
      </c>
      <c r="G14" s="16">
        <f t="shared" si="3"/>
        <v>0</v>
      </c>
      <c r="H14" s="9"/>
      <c r="I14" s="9"/>
      <c r="J14" s="9"/>
      <c r="K14" s="9"/>
      <c r="L14" s="9"/>
      <c r="M14" s="9"/>
      <c r="N14" s="9"/>
      <c r="O14" s="9"/>
      <c r="P14" s="9"/>
      <c r="Q14" s="9"/>
      <c r="R14" s="9"/>
      <c r="S14" s="9"/>
      <c r="T14" s="9"/>
      <c r="U14" s="9"/>
      <c r="V14" s="9"/>
      <c r="W14" s="9"/>
      <c r="X14" s="9"/>
    </row>
    <row r="15">
      <c r="A15" s="17">
        <v>11.0</v>
      </c>
      <c r="B15" s="14">
        <f>LARGE('Full Data'!H:H,A15)</f>
        <v>40672293.53</v>
      </c>
      <c r="C15" s="16">
        <f t="shared" si="1"/>
        <v>0.01211360525</v>
      </c>
      <c r="D15" s="15" t="str">
        <f t="array" ref="D15">INDEX('Full Data'!B:B,MATCH(LARGE('Full Data'!H:H,A15),'Full Data'!H:H,0))</f>
        <v>STATE STREET EMERGING MARKETS FUND</v>
      </c>
      <c r="E15" s="18" t="s">
        <v>49</v>
      </c>
      <c r="F15" s="14">
        <f t="shared" si="2"/>
        <v>4067229.353</v>
      </c>
      <c r="G15" s="16">
        <f t="shared" si="3"/>
        <v>0.001211360525</v>
      </c>
      <c r="H15" s="9"/>
      <c r="I15" s="9"/>
      <c r="J15" s="9"/>
      <c r="K15" s="9"/>
      <c r="L15" s="9"/>
      <c r="M15" s="9"/>
      <c r="N15" s="9"/>
      <c r="O15" s="9"/>
      <c r="P15" s="9"/>
      <c r="Q15" s="9"/>
      <c r="R15" s="9"/>
      <c r="S15" s="9"/>
      <c r="T15" s="9"/>
      <c r="U15" s="9"/>
      <c r="V15" s="9"/>
      <c r="W15" s="9"/>
      <c r="X15" s="9"/>
    </row>
    <row r="16">
      <c r="A16" s="17">
        <v>12.0</v>
      </c>
      <c r="B16" s="14">
        <f>LARGE('Full Data'!H:H,A16)</f>
        <v>37616178.3</v>
      </c>
      <c r="C16" s="16">
        <f t="shared" si="1"/>
        <v>0.01120338922</v>
      </c>
      <c r="D16" s="15" t="str">
        <f t="array" ref="D16">INDEX('Full Data'!B:B,MATCH(LARGE('Full Data'!H:H,A16),'Full Data'!H:H,0))</f>
        <v>FIRST STATE EUROPEAN DIVERSIFIED        INFRASTRUCTURE FUND FCP-SIF</v>
      </c>
      <c r="E16" s="9"/>
      <c r="F16" s="14">
        <f t="shared" si="2"/>
        <v>0</v>
      </c>
      <c r="G16" s="16">
        <f t="shared" si="3"/>
        <v>0</v>
      </c>
      <c r="H16" s="9"/>
      <c r="I16" s="9"/>
      <c r="J16" s="9"/>
      <c r="K16" s="9"/>
      <c r="L16" s="9"/>
      <c r="M16" s="9"/>
      <c r="N16" s="9"/>
      <c r="O16" s="9"/>
      <c r="P16" s="9"/>
      <c r="Q16" s="9"/>
      <c r="R16" s="9"/>
      <c r="S16" s="9"/>
      <c r="T16" s="9"/>
      <c r="U16" s="9"/>
      <c r="V16" s="9"/>
      <c r="W16" s="9"/>
      <c r="X16" s="9"/>
    </row>
    <row r="17">
      <c r="A17" s="17">
        <v>13.0</v>
      </c>
      <c r="B17" s="14">
        <f>LARGE('Full Data'!H:H,A17)</f>
        <v>34463853.1</v>
      </c>
      <c r="C17" s="16">
        <f t="shared" si="1"/>
        <v>0.01026451856</v>
      </c>
      <c r="D17" s="15" t="str">
        <f t="array" ref="D17">INDEX('Full Data'!B:B,MATCH(LARGE('Full Data'!H:H,A17),'Full Data'!H:H,0))</f>
        <v>RWC EUROPEAN FOCUS FD-F2 EUR</v>
      </c>
      <c r="E17" s="9"/>
      <c r="F17" s="14">
        <f t="shared" si="2"/>
        <v>0</v>
      </c>
      <c r="G17" s="16">
        <f t="shared" si="3"/>
        <v>0</v>
      </c>
      <c r="H17" s="9"/>
      <c r="I17" s="9"/>
      <c r="J17" s="9"/>
      <c r="K17" s="9"/>
      <c r="L17" s="9"/>
      <c r="M17" s="9"/>
      <c r="N17" s="9"/>
      <c r="O17" s="9"/>
      <c r="P17" s="9"/>
      <c r="Q17" s="9"/>
      <c r="R17" s="9"/>
      <c r="S17" s="9"/>
      <c r="T17" s="9"/>
      <c r="U17" s="9"/>
      <c r="V17" s="9"/>
      <c r="W17" s="9"/>
      <c r="X17" s="9"/>
    </row>
    <row r="18">
      <c r="A18" s="17">
        <v>14.0</v>
      </c>
      <c r="B18" s="14">
        <f>LARGE('Full Data'!H:H,A18)</f>
        <v>33057815.57</v>
      </c>
      <c r="C18" s="16">
        <f t="shared" si="1"/>
        <v>0.009845752315</v>
      </c>
      <c r="D18" s="15" t="str">
        <f t="array" ref="D18">INDEX('Full Data'!B:B,MATCH(LARGE('Full Data'!H:H,A18),'Full Data'!H:H,0))</f>
        <v>United States dollar</v>
      </c>
      <c r="E18" s="9"/>
      <c r="F18" s="14">
        <f t="shared" si="2"/>
        <v>0</v>
      </c>
      <c r="G18" s="16">
        <f t="shared" si="3"/>
        <v>0</v>
      </c>
      <c r="H18" s="9"/>
      <c r="I18" s="9"/>
      <c r="J18" s="9"/>
      <c r="K18" s="9"/>
      <c r="L18" s="9"/>
      <c r="M18" s="9"/>
      <c r="N18" s="9"/>
      <c r="O18" s="9"/>
      <c r="P18" s="9"/>
      <c r="Q18" s="9"/>
      <c r="R18" s="9"/>
      <c r="S18" s="9"/>
      <c r="T18" s="9"/>
      <c r="U18" s="9"/>
      <c r="V18" s="9"/>
      <c r="W18" s="9"/>
      <c r="X18" s="9"/>
    </row>
    <row r="19">
      <c r="A19" s="17">
        <v>15.0</v>
      </c>
      <c r="B19" s="14">
        <f>LARGE('Full Data'!H:H,A19)</f>
        <v>32921238.3</v>
      </c>
      <c r="C19" s="16">
        <f t="shared" si="1"/>
        <v>0.009805074915</v>
      </c>
      <c r="D19" s="15" t="str">
        <f t="array" ref="D19">INDEX('Full Data'!B:B,MATCH(LARGE('Full Data'!H:H,A19),'Full Data'!H:H,0))</f>
        <v>MONTANARO AST MGMT EURP SMLR COS INSTL  INC NAV</v>
      </c>
      <c r="E19" s="18" t="s">
        <v>49</v>
      </c>
      <c r="F19" s="14">
        <f t="shared" si="2"/>
        <v>3292123.83</v>
      </c>
      <c r="G19" s="16">
        <f t="shared" si="3"/>
        <v>0.0009805074915</v>
      </c>
      <c r="H19" s="9"/>
      <c r="I19" s="9"/>
      <c r="J19" s="9"/>
      <c r="K19" s="9"/>
      <c r="L19" s="9"/>
      <c r="M19" s="9"/>
      <c r="N19" s="9"/>
      <c r="O19" s="9"/>
      <c r="P19" s="9"/>
      <c r="Q19" s="9"/>
      <c r="R19" s="9"/>
      <c r="S19" s="9"/>
      <c r="T19" s="9"/>
      <c r="U19" s="9"/>
      <c r="V19" s="9"/>
      <c r="W19" s="9"/>
      <c r="X19" s="9"/>
    </row>
    <row r="20">
      <c r="A20" s="9"/>
      <c r="B20" s="9"/>
      <c r="C20" s="9"/>
      <c r="D20" s="9"/>
      <c r="E20" s="9" t="s">
        <v>52</v>
      </c>
      <c r="F20" s="14">
        <f t="shared" ref="F20:G20" si="4">SUM(F5:F19)</f>
        <v>185626435.4</v>
      </c>
      <c r="G20" s="16">
        <f t="shared" si="4"/>
        <v>0.05528592481</v>
      </c>
      <c r="H20" s="9"/>
      <c r="I20" s="9"/>
      <c r="J20" s="9"/>
      <c r="K20" s="9"/>
      <c r="L20" s="9"/>
      <c r="M20" s="9"/>
      <c r="N20" s="9"/>
      <c r="O20" s="9"/>
      <c r="P20" s="9"/>
      <c r="Q20" s="9"/>
      <c r="R20" s="9"/>
      <c r="S20" s="9"/>
      <c r="T20" s="9"/>
      <c r="U20" s="9"/>
      <c r="V20" s="9"/>
      <c r="W20" s="9"/>
      <c r="X20" s="9"/>
    </row>
    <row r="21">
      <c r="A21" s="9"/>
      <c r="B21" s="9"/>
      <c r="C21" s="9"/>
      <c r="D21" s="9"/>
      <c r="E21" s="9" t="s">
        <v>54</v>
      </c>
      <c r="F21" s="14">
        <f>'Fossil Fuel direct investments'!B3</f>
        <v>29922638</v>
      </c>
      <c r="G21" s="16">
        <f>'Fossil Fuel direct investments'!B4</f>
        <v>0.008911988807</v>
      </c>
      <c r="H21" s="9"/>
      <c r="I21" s="9"/>
      <c r="J21" s="9"/>
      <c r="K21" s="9"/>
      <c r="L21" s="9"/>
      <c r="M21" s="9"/>
      <c r="N21" s="9"/>
      <c r="O21" s="9"/>
      <c r="P21" s="9"/>
      <c r="Q21" s="9"/>
      <c r="R21" s="9"/>
      <c r="S21" s="9"/>
      <c r="T21" s="9"/>
      <c r="U21" s="9"/>
      <c r="V21" s="9"/>
      <c r="W21" s="9"/>
      <c r="X21" s="9"/>
    </row>
    <row r="22">
      <c r="A22" s="9"/>
      <c r="B22" s="9"/>
      <c r="C22" s="9"/>
      <c r="D22" s="9"/>
      <c r="E22" s="9"/>
      <c r="F22" s="9"/>
      <c r="G22" s="9"/>
      <c r="H22" s="9"/>
      <c r="I22" s="9"/>
      <c r="J22" s="9"/>
      <c r="K22" s="9"/>
      <c r="L22" s="9"/>
      <c r="M22" s="9"/>
      <c r="N22" s="9"/>
      <c r="O22" s="9"/>
      <c r="P22" s="9"/>
      <c r="Q22" s="9"/>
      <c r="R22" s="9"/>
      <c r="S22" s="9"/>
      <c r="T22" s="9"/>
      <c r="U22" s="9"/>
      <c r="V22" s="9"/>
      <c r="W22" s="9"/>
      <c r="X22" s="9"/>
    </row>
    <row r="23">
      <c r="A23" s="9"/>
      <c r="B23" s="9"/>
      <c r="C23" s="9"/>
      <c r="D23" s="9"/>
      <c r="E23" s="9" t="s">
        <v>55</v>
      </c>
      <c r="F23" s="14">
        <f t="shared" ref="F23:G23" si="5">F20+F21</f>
        <v>215549073.4</v>
      </c>
      <c r="G23" s="16">
        <f t="shared" si="5"/>
        <v>0.06419791361</v>
      </c>
      <c r="H23" s="9"/>
      <c r="I23" s="9"/>
      <c r="J23" s="9"/>
      <c r="K23" s="9"/>
      <c r="L23" s="9"/>
      <c r="M23" s="9"/>
      <c r="N23" s="9"/>
      <c r="O23" s="9"/>
      <c r="P23" s="9"/>
      <c r="Q23" s="9"/>
      <c r="R23" s="9"/>
      <c r="S23" s="9"/>
      <c r="T23" s="9"/>
      <c r="U23" s="9"/>
      <c r="V23" s="9"/>
      <c r="W23" s="9"/>
      <c r="X23" s="9"/>
    </row>
    <row r="24">
      <c r="A24" s="9"/>
      <c r="B24" s="9"/>
      <c r="C24" s="9"/>
      <c r="D24" s="9"/>
      <c r="E24" s="9" t="s">
        <v>40</v>
      </c>
      <c r="F24" s="12">
        <f>'Fossil Fuel direct investments'!B2</f>
        <v>3357571317</v>
      </c>
      <c r="G24" s="9"/>
      <c r="H24" s="9"/>
      <c r="I24" s="9"/>
      <c r="J24" s="9"/>
      <c r="K24" s="9"/>
      <c r="L24" s="9"/>
      <c r="M24" s="9"/>
      <c r="N24" s="9"/>
      <c r="O24" s="9"/>
      <c r="P24" s="9"/>
      <c r="Q24" s="9"/>
      <c r="R24" s="9"/>
      <c r="S24" s="9"/>
      <c r="T24" s="9"/>
      <c r="U24" s="9"/>
      <c r="V24" s="9"/>
      <c r="W24" s="9"/>
      <c r="X24" s="9"/>
    </row>
    <row r="25">
      <c r="A25" s="9"/>
      <c r="B25" s="9"/>
      <c r="C25" s="9"/>
      <c r="D25" s="9"/>
      <c r="E25" s="9"/>
      <c r="F25" s="9"/>
      <c r="G25" s="9"/>
      <c r="H25" s="9"/>
      <c r="I25" s="9"/>
      <c r="J25" s="9"/>
      <c r="K25" s="9"/>
      <c r="L25" s="9"/>
      <c r="M25" s="9"/>
      <c r="N25" s="9"/>
      <c r="O25" s="9"/>
      <c r="P25" s="9"/>
      <c r="Q25" s="9"/>
      <c r="R25" s="9"/>
      <c r="S25" s="9"/>
      <c r="T25" s="9"/>
      <c r="U25" s="9"/>
      <c r="V25" s="9"/>
      <c r="W25" s="9"/>
      <c r="X25" s="9"/>
    </row>
    <row r="26">
      <c r="A26" s="9"/>
      <c r="B26" s="9"/>
      <c r="C26" s="9"/>
      <c r="D26" s="9"/>
      <c r="E26" s="9"/>
      <c r="F26" s="9"/>
      <c r="G26" s="9"/>
      <c r="H26" s="9"/>
      <c r="I26" s="9"/>
      <c r="J26" s="9"/>
      <c r="K26" s="9"/>
      <c r="L26" s="9"/>
      <c r="M26" s="9"/>
      <c r="N26" s="9"/>
      <c r="O26" s="9"/>
      <c r="P26" s="9"/>
      <c r="Q26" s="9"/>
      <c r="R26" s="9"/>
      <c r="S26" s="9"/>
      <c r="T26" s="9"/>
      <c r="U26" s="9"/>
      <c r="V26" s="9"/>
      <c r="W26" s="9"/>
      <c r="X26" s="9"/>
    </row>
    <row r="27">
      <c r="A27" s="9"/>
      <c r="B27" s="9"/>
      <c r="C27" s="9"/>
      <c r="D27" s="9"/>
      <c r="E27" s="9"/>
      <c r="F27" s="9"/>
      <c r="G27" s="9"/>
      <c r="H27" s="9"/>
      <c r="I27" s="9"/>
      <c r="J27" s="9"/>
      <c r="K27" s="9"/>
      <c r="L27" s="9"/>
      <c r="M27" s="9"/>
      <c r="N27" s="9"/>
      <c r="O27" s="9"/>
      <c r="P27" s="9"/>
      <c r="Q27" s="9"/>
      <c r="R27" s="9"/>
      <c r="S27" s="9"/>
      <c r="T27" s="9"/>
      <c r="U27" s="9"/>
      <c r="V27" s="9"/>
      <c r="W27" s="9"/>
      <c r="X27" s="9"/>
    </row>
    <row r="28">
      <c r="A28" s="9"/>
      <c r="B28" s="9"/>
      <c r="C28" s="9"/>
      <c r="D28" s="9"/>
      <c r="E28" s="9"/>
      <c r="F28" s="9"/>
      <c r="G28" s="9"/>
      <c r="H28" s="9"/>
      <c r="I28" s="9"/>
      <c r="J28" s="9"/>
      <c r="K28" s="9"/>
      <c r="L28" s="9"/>
      <c r="M28" s="9"/>
      <c r="N28" s="9"/>
      <c r="O28" s="9"/>
      <c r="P28" s="9"/>
      <c r="Q28" s="9"/>
      <c r="R28" s="9"/>
      <c r="S28" s="9"/>
      <c r="T28" s="9"/>
      <c r="U28" s="9"/>
      <c r="V28" s="9"/>
      <c r="W28" s="9"/>
      <c r="X28" s="9"/>
    </row>
    <row r="29">
      <c r="A29" s="9"/>
      <c r="B29" s="9"/>
      <c r="C29" s="9"/>
      <c r="D29" s="9"/>
      <c r="E29" s="9"/>
      <c r="F29" s="9"/>
      <c r="G29" s="9"/>
      <c r="H29" s="9"/>
      <c r="I29" s="9"/>
      <c r="J29" s="9"/>
      <c r="K29" s="9"/>
      <c r="L29" s="9"/>
      <c r="M29" s="9"/>
      <c r="N29" s="9"/>
      <c r="O29" s="9"/>
      <c r="P29" s="9"/>
      <c r="Q29" s="9"/>
      <c r="R29" s="9"/>
      <c r="S29" s="9"/>
      <c r="T29" s="9"/>
      <c r="U29" s="9"/>
      <c r="V29" s="9"/>
      <c r="W29" s="9"/>
      <c r="X29" s="9"/>
    </row>
    <row r="30">
      <c r="A30" s="9"/>
      <c r="B30" s="9"/>
      <c r="C30" s="9"/>
      <c r="D30" s="9"/>
      <c r="E30" s="9"/>
      <c r="F30" s="9"/>
      <c r="G30" s="9"/>
      <c r="H30" s="9"/>
      <c r="I30" s="9"/>
      <c r="J30" s="9"/>
      <c r="K30" s="9"/>
      <c r="L30" s="9"/>
      <c r="M30" s="9"/>
      <c r="N30" s="9"/>
      <c r="O30" s="9"/>
      <c r="P30" s="9"/>
      <c r="Q30" s="9"/>
      <c r="R30" s="9"/>
      <c r="S30" s="9"/>
      <c r="T30" s="9"/>
      <c r="U30" s="9"/>
      <c r="V30" s="9"/>
      <c r="W30" s="9"/>
      <c r="X30" s="9"/>
    </row>
    <row r="31">
      <c r="A31" s="9"/>
      <c r="B31" s="9"/>
      <c r="C31" s="9"/>
      <c r="D31" s="9"/>
      <c r="E31" s="9"/>
      <c r="F31" s="9"/>
      <c r="G31" s="9"/>
      <c r="H31" s="9"/>
      <c r="I31" s="9"/>
      <c r="J31" s="9"/>
      <c r="K31" s="9"/>
      <c r="L31" s="9"/>
      <c r="M31" s="9"/>
      <c r="N31" s="9"/>
      <c r="O31" s="9"/>
      <c r="P31" s="9"/>
      <c r="Q31" s="9"/>
      <c r="R31" s="9"/>
      <c r="S31" s="9"/>
      <c r="T31" s="9"/>
      <c r="U31" s="9"/>
      <c r="V31" s="9"/>
      <c r="W31" s="9"/>
      <c r="X31" s="9"/>
    </row>
    <row r="32">
      <c r="A32" s="9"/>
      <c r="B32" s="9"/>
      <c r="C32" s="9"/>
      <c r="D32" s="9"/>
      <c r="E32" s="9"/>
      <c r="F32" s="9"/>
      <c r="G32" s="9"/>
      <c r="H32" s="9"/>
      <c r="I32" s="9"/>
      <c r="J32" s="9"/>
      <c r="K32" s="9"/>
      <c r="L32" s="9"/>
      <c r="M32" s="9"/>
      <c r="N32" s="9"/>
      <c r="O32" s="9"/>
      <c r="P32" s="9"/>
      <c r="Q32" s="9"/>
      <c r="R32" s="9"/>
      <c r="S32" s="9"/>
      <c r="T32" s="9"/>
      <c r="U32" s="9"/>
      <c r="V32" s="9"/>
      <c r="W32" s="9"/>
      <c r="X32" s="9"/>
    </row>
    <row r="33">
      <c r="A33" s="9"/>
      <c r="B33" s="9"/>
      <c r="C33" s="9"/>
      <c r="D33" s="9"/>
      <c r="E33" s="9"/>
      <c r="F33" s="9"/>
      <c r="G33" s="9"/>
      <c r="H33" s="9"/>
      <c r="I33" s="9"/>
      <c r="J33" s="9"/>
      <c r="K33" s="9"/>
      <c r="L33" s="9"/>
      <c r="M33" s="9"/>
      <c r="N33" s="9"/>
      <c r="O33" s="9"/>
      <c r="P33" s="9"/>
      <c r="Q33" s="9"/>
      <c r="R33" s="9"/>
      <c r="S33" s="9"/>
      <c r="T33" s="9"/>
      <c r="U33" s="9"/>
      <c r="V33" s="9"/>
      <c r="W33" s="9"/>
      <c r="X33" s="9"/>
    </row>
    <row r="34">
      <c r="A34" s="9"/>
      <c r="B34" s="9"/>
      <c r="C34" s="9"/>
      <c r="D34" s="9"/>
      <c r="E34" s="9"/>
      <c r="F34" s="9"/>
      <c r="G34" s="9"/>
      <c r="H34" s="9"/>
      <c r="I34" s="9"/>
      <c r="J34" s="9"/>
      <c r="K34" s="9"/>
      <c r="L34" s="9"/>
      <c r="M34" s="9"/>
      <c r="N34" s="9"/>
      <c r="O34" s="9"/>
      <c r="P34" s="9"/>
      <c r="Q34" s="9"/>
      <c r="R34" s="9"/>
      <c r="S34" s="9"/>
      <c r="T34" s="9"/>
      <c r="U34" s="9"/>
      <c r="V34" s="9"/>
      <c r="W34" s="9"/>
      <c r="X34" s="9"/>
    </row>
    <row r="35">
      <c r="A35" s="9"/>
      <c r="B35" s="9"/>
      <c r="C35" s="9"/>
      <c r="D35" s="9"/>
      <c r="E35" s="9"/>
      <c r="F35" s="9"/>
      <c r="G35" s="9"/>
      <c r="H35" s="9"/>
      <c r="I35" s="9"/>
      <c r="J35" s="9"/>
      <c r="K35" s="9"/>
      <c r="L35" s="9"/>
      <c r="M35" s="9"/>
      <c r="N35" s="9"/>
      <c r="O35" s="9"/>
      <c r="P35" s="9"/>
      <c r="Q35" s="9"/>
      <c r="R35" s="9"/>
      <c r="S35" s="9"/>
      <c r="T35" s="9"/>
      <c r="U35" s="9"/>
      <c r="V35" s="9"/>
      <c r="W35" s="9"/>
      <c r="X35" s="9"/>
    </row>
    <row r="36">
      <c r="A36" s="9"/>
      <c r="B36" s="9"/>
      <c r="C36" s="9"/>
      <c r="D36" s="9"/>
      <c r="E36" s="9"/>
      <c r="F36" s="9"/>
      <c r="G36" s="9"/>
      <c r="H36" s="9"/>
      <c r="I36" s="9"/>
      <c r="J36" s="9"/>
      <c r="K36" s="9"/>
      <c r="L36" s="9"/>
      <c r="M36" s="9"/>
      <c r="N36" s="9"/>
      <c r="O36" s="9"/>
      <c r="P36" s="9"/>
      <c r="Q36" s="9"/>
      <c r="R36" s="9"/>
      <c r="S36" s="9"/>
      <c r="T36" s="9"/>
      <c r="U36" s="9"/>
      <c r="V36" s="9"/>
      <c r="W36" s="9"/>
      <c r="X36" s="9"/>
    </row>
    <row r="37">
      <c r="A37" s="9"/>
      <c r="B37" s="9"/>
      <c r="C37" s="9"/>
      <c r="D37" s="9"/>
      <c r="E37" s="9"/>
      <c r="F37" s="9"/>
      <c r="G37" s="9"/>
      <c r="H37" s="9"/>
      <c r="I37" s="9"/>
      <c r="J37" s="9"/>
      <c r="K37" s="9"/>
      <c r="L37" s="9"/>
      <c r="M37" s="9"/>
      <c r="N37" s="9"/>
      <c r="O37" s="9"/>
      <c r="P37" s="9"/>
      <c r="Q37" s="9"/>
      <c r="R37" s="9"/>
      <c r="S37" s="9"/>
      <c r="T37" s="9"/>
      <c r="U37" s="9"/>
      <c r="V37" s="9"/>
      <c r="W37" s="9"/>
      <c r="X37" s="9"/>
    </row>
    <row r="38">
      <c r="A38" s="9"/>
      <c r="B38" s="9"/>
      <c r="C38" s="9"/>
      <c r="D38" s="9"/>
      <c r="E38" s="9"/>
      <c r="F38" s="9"/>
      <c r="G38" s="9"/>
      <c r="H38" s="9"/>
      <c r="I38" s="9"/>
      <c r="J38" s="9"/>
      <c r="K38" s="9"/>
      <c r="L38" s="9"/>
      <c r="M38" s="9"/>
      <c r="N38" s="9"/>
      <c r="O38" s="9"/>
      <c r="P38" s="9"/>
      <c r="Q38" s="9"/>
      <c r="R38" s="9"/>
      <c r="S38" s="9"/>
      <c r="T38" s="9"/>
      <c r="U38" s="9"/>
      <c r="V38" s="9"/>
      <c r="W38" s="9"/>
      <c r="X38" s="9"/>
    </row>
    <row r="39">
      <c r="A39" s="9"/>
      <c r="B39" s="9"/>
      <c r="C39" s="9"/>
      <c r="D39" s="9"/>
      <c r="E39" s="9"/>
      <c r="F39" s="9"/>
      <c r="G39" s="9"/>
      <c r="H39" s="9"/>
      <c r="I39" s="9"/>
      <c r="J39" s="9"/>
      <c r="K39" s="9"/>
      <c r="L39" s="9"/>
      <c r="M39" s="9"/>
      <c r="N39" s="9"/>
      <c r="O39" s="9"/>
      <c r="P39" s="9"/>
      <c r="Q39" s="9"/>
      <c r="R39" s="9"/>
      <c r="S39" s="9"/>
      <c r="T39" s="9"/>
      <c r="U39" s="9"/>
      <c r="V39" s="9"/>
      <c r="W39" s="9"/>
      <c r="X39" s="9"/>
    </row>
    <row r="40">
      <c r="A40" s="9"/>
      <c r="B40" s="9"/>
      <c r="C40" s="9"/>
      <c r="D40" s="9"/>
      <c r="E40" s="9"/>
      <c r="F40" s="9"/>
      <c r="G40" s="9"/>
      <c r="H40" s="9"/>
      <c r="I40" s="9"/>
      <c r="J40" s="9"/>
      <c r="K40" s="9"/>
      <c r="L40" s="9"/>
      <c r="M40" s="9"/>
      <c r="N40" s="9"/>
      <c r="O40" s="9"/>
      <c r="P40" s="9"/>
      <c r="Q40" s="9"/>
      <c r="R40" s="9"/>
      <c r="S40" s="9"/>
      <c r="T40" s="9"/>
      <c r="U40" s="9"/>
      <c r="V40" s="9"/>
      <c r="W40" s="9"/>
      <c r="X40" s="9"/>
    </row>
    <row r="41">
      <c r="A41" s="9"/>
      <c r="B41" s="9"/>
      <c r="C41" s="9"/>
      <c r="D41" s="9"/>
      <c r="E41" s="9"/>
      <c r="F41" s="9"/>
      <c r="G41" s="9"/>
      <c r="H41" s="9"/>
      <c r="I41" s="9"/>
      <c r="J41" s="9"/>
      <c r="K41" s="9"/>
      <c r="L41" s="9"/>
      <c r="M41" s="9"/>
      <c r="N41" s="9"/>
      <c r="O41" s="9"/>
      <c r="P41" s="9"/>
      <c r="Q41" s="9"/>
      <c r="R41" s="9"/>
      <c r="S41" s="9"/>
      <c r="T41" s="9"/>
      <c r="U41" s="9"/>
      <c r="V41" s="9"/>
      <c r="W41" s="9"/>
      <c r="X41" s="9"/>
    </row>
    <row r="42">
      <c r="A42" s="9"/>
      <c r="B42" s="9"/>
      <c r="C42" s="9"/>
      <c r="D42" s="9"/>
      <c r="E42" s="9"/>
      <c r="F42" s="9"/>
      <c r="G42" s="9"/>
      <c r="H42" s="9"/>
      <c r="I42" s="9"/>
      <c r="J42" s="9"/>
      <c r="K42" s="9"/>
      <c r="L42" s="9"/>
      <c r="M42" s="9"/>
      <c r="N42" s="9"/>
      <c r="O42" s="9"/>
      <c r="P42" s="9"/>
      <c r="Q42" s="9"/>
      <c r="R42" s="9"/>
      <c r="S42" s="9"/>
      <c r="T42" s="9"/>
      <c r="U42" s="9"/>
      <c r="V42" s="9"/>
      <c r="W42" s="9"/>
      <c r="X42" s="9"/>
    </row>
    <row r="43">
      <c r="A43" s="9"/>
      <c r="B43" s="9"/>
      <c r="C43" s="9"/>
      <c r="D43" s="9"/>
      <c r="E43" s="9"/>
      <c r="F43" s="9"/>
      <c r="G43" s="9"/>
      <c r="H43" s="9"/>
      <c r="I43" s="9"/>
      <c r="J43" s="9"/>
      <c r="K43" s="9"/>
      <c r="L43" s="9"/>
      <c r="M43" s="9"/>
      <c r="N43" s="9"/>
      <c r="O43" s="9"/>
      <c r="P43" s="9"/>
      <c r="Q43" s="9"/>
      <c r="R43" s="9"/>
      <c r="S43" s="9"/>
      <c r="T43" s="9"/>
      <c r="U43" s="9"/>
      <c r="V43" s="9"/>
      <c r="W43" s="9"/>
      <c r="X43" s="9"/>
    </row>
    <row r="44">
      <c r="A44" s="9"/>
      <c r="B44" s="9"/>
      <c r="C44" s="9"/>
      <c r="D44" s="9"/>
      <c r="E44" s="9"/>
      <c r="F44" s="9"/>
      <c r="G44" s="9"/>
      <c r="H44" s="9"/>
      <c r="I44" s="9"/>
      <c r="J44" s="9"/>
      <c r="K44" s="9"/>
      <c r="L44" s="9"/>
      <c r="M44" s="9"/>
      <c r="N44" s="9"/>
      <c r="O44" s="9"/>
      <c r="P44" s="9"/>
      <c r="Q44" s="9"/>
      <c r="R44" s="9"/>
      <c r="S44" s="9"/>
      <c r="T44" s="9"/>
      <c r="U44" s="9"/>
      <c r="V44" s="9"/>
      <c r="W44" s="9"/>
      <c r="X44" s="9"/>
    </row>
    <row r="45">
      <c r="A45" s="9"/>
      <c r="B45" s="9"/>
      <c r="C45" s="9"/>
      <c r="D45" s="9"/>
      <c r="E45" s="9"/>
      <c r="F45" s="9"/>
      <c r="G45" s="9"/>
      <c r="H45" s="9"/>
      <c r="I45" s="9"/>
      <c r="J45" s="9"/>
      <c r="K45" s="9"/>
      <c r="L45" s="9"/>
      <c r="M45" s="9"/>
      <c r="N45" s="9"/>
      <c r="O45" s="9"/>
      <c r="P45" s="9"/>
      <c r="Q45" s="9"/>
      <c r="R45" s="9"/>
      <c r="S45" s="9"/>
      <c r="T45" s="9"/>
      <c r="U45" s="9"/>
      <c r="V45" s="9"/>
      <c r="W45" s="9"/>
      <c r="X45" s="9"/>
    </row>
    <row r="46">
      <c r="A46" s="9"/>
      <c r="B46" s="9"/>
      <c r="C46" s="9"/>
      <c r="D46" s="9"/>
      <c r="E46" s="9"/>
      <c r="F46" s="9"/>
      <c r="G46" s="9"/>
      <c r="H46" s="9"/>
      <c r="I46" s="9"/>
      <c r="J46" s="9"/>
      <c r="K46" s="9"/>
      <c r="L46" s="9"/>
      <c r="M46" s="9"/>
      <c r="N46" s="9"/>
      <c r="O46" s="9"/>
      <c r="P46" s="9"/>
      <c r="Q46" s="9"/>
      <c r="R46" s="9"/>
      <c r="S46" s="9"/>
      <c r="T46" s="9"/>
      <c r="U46" s="9"/>
      <c r="V46" s="9"/>
      <c r="W46" s="9"/>
      <c r="X46" s="9"/>
    </row>
    <row r="47">
      <c r="A47" s="9"/>
      <c r="B47" s="9"/>
      <c r="C47" s="9"/>
      <c r="D47" s="9"/>
      <c r="E47" s="9"/>
      <c r="F47" s="9"/>
      <c r="G47" s="9"/>
      <c r="H47" s="9"/>
      <c r="I47" s="9"/>
      <c r="J47" s="9"/>
      <c r="K47" s="9"/>
      <c r="L47" s="9"/>
      <c r="M47" s="9"/>
      <c r="N47" s="9"/>
      <c r="O47" s="9"/>
      <c r="P47" s="9"/>
      <c r="Q47" s="9"/>
      <c r="R47" s="9"/>
      <c r="S47" s="9"/>
      <c r="T47" s="9"/>
      <c r="U47" s="9"/>
      <c r="V47" s="9"/>
      <c r="W47" s="9"/>
      <c r="X47" s="9"/>
    </row>
    <row r="48">
      <c r="A48" s="9"/>
      <c r="B48" s="9"/>
      <c r="C48" s="9"/>
      <c r="D48" s="9"/>
      <c r="E48" s="9"/>
      <c r="F48" s="9"/>
      <c r="G48" s="9"/>
      <c r="H48" s="9"/>
      <c r="I48" s="9"/>
      <c r="J48" s="9"/>
      <c r="K48" s="9"/>
      <c r="L48" s="9"/>
      <c r="M48" s="9"/>
      <c r="N48" s="9"/>
      <c r="O48" s="9"/>
      <c r="P48" s="9"/>
      <c r="Q48" s="9"/>
      <c r="R48" s="9"/>
      <c r="S48" s="9"/>
      <c r="T48" s="9"/>
      <c r="U48" s="9"/>
      <c r="V48" s="9"/>
      <c r="W48" s="9"/>
      <c r="X48" s="9"/>
    </row>
    <row r="49">
      <c r="A49" s="9"/>
      <c r="B49" s="9"/>
      <c r="C49" s="9"/>
      <c r="D49" s="9"/>
      <c r="E49" s="9"/>
      <c r="F49" s="9"/>
      <c r="G49" s="9"/>
      <c r="H49" s="9"/>
      <c r="I49" s="9"/>
      <c r="J49" s="9"/>
      <c r="K49" s="9"/>
      <c r="L49" s="9"/>
      <c r="M49" s="9"/>
      <c r="N49" s="9"/>
      <c r="O49" s="9"/>
      <c r="P49" s="9"/>
      <c r="Q49" s="9"/>
      <c r="R49" s="9"/>
      <c r="S49" s="9"/>
      <c r="T49" s="9"/>
      <c r="U49" s="9"/>
      <c r="V49" s="9"/>
      <c r="W49" s="9"/>
      <c r="X49" s="9"/>
    </row>
    <row r="50">
      <c r="A50" s="9"/>
      <c r="B50" s="9"/>
      <c r="C50" s="9"/>
      <c r="D50" s="9"/>
      <c r="E50" s="9"/>
      <c r="F50" s="9"/>
      <c r="G50" s="9"/>
      <c r="H50" s="9"/>
      <c r="I50" s="9"/>
      <c r="J50" s="9"/>
      <c r="K50" s="9"/>
      <c r="L50" s="9"/>
      <c r="M50" s="9"/>
      <c r="N50" s="9"/>
      <c r="O50" s="9"/>
      <c r="P50" s="9"/>
      <c r="Q50" s="9"/>
      <c r="R50" s="9"/>
      <c r="S50" s="9"/>
      <c r="T50" s="9"/>
      <c r="U50" s="9"/>
      <c r="V50" s="9"/>
      <c r="W50" s="9"/>
      <c r="X50" s="9"/>
    </row>
    <row r="51">
      <c r="A51" s="9"/>
      <c r="B51" s="9"/>
      <c r="C51" s="9"/>
      <c r="D51" s="9"/>
      <c r="E51" s="9"/>
      <c r="F51" s="9"/>
      <c r="G51" s="9"/>
      <c r="H51" s="9"/>
      <c r="I51" s="9"/>
      <c r="J51" s="9"/>
      <c r="K51" s="9"/>
      <c r="L51" s="9"/>
      <c r="M51" s="9"/>
      <c r="N51" s="9"/>
      <c r="O51" s="9"/>
      <c r="P51" s="9"/>
      <c r="Q51" s="9"/>
      <c r="R51" s="9"/>
      <c r="S51" s="9"/>
      <c r="T51" s="9"/>
      <c r="U51" s="9"/>
      <c r="V51" s="9"/>
      <c r="W51" s="9"/>
      <c r="X51" s="9"/>
    </row>
    <row r="52">
      <c r="A52" s="9"/>
      <c r="B52" s="9"/>
      <c r="C52" s="9"/>
      <c r="D52" s="9"/>
      <c r="E52" s="9"/>
      <c r="F52" s="9"/>
      <c r="G52" s="9"/>
      <c r="H52" s="9"/>
      <c r="I52" s="9"/>
      <c r="J52" s="9"/>
      <c r="K52" s="9"/>
      <c r="L52" s="9"/>
      <c r="M52" s="9"/>
      <c r="N52" s="9"/>
      <c r="O52" s="9"/>
      <c r="P52" s="9"/>
      <c r="Q52" s="9"/>
      <c r="R52" s="9"/>
      <c r="S52" s="9"/>
      <c r="T52" s="9"/>
      <c r="U52" s="9"/>
      <c r="V52" s="9"/>
      <c r="W52" s="9"/>
      <c r="X52" s="9"/>
    </row>
    <row r="53">
      <c r="A53" s="9"/>
      <c r="B53" s="9"/>
      <c r="C53" s="9"/>
      <c r="D53" s="9"/>
      <c r="E53" s="9"/>
      <c r="F53" s="9"/>
      <c r="G53" s="9"/>
      <c r="H53" s="9"/>
      <c r="I53" s="9"/>
      <c r="J53" s="9"/>
      <c r="K53" s="9"/>
      <c r="L53" s="9"/>
      <c r="M53" s="9"/>
      <c r="N53" s="9"/>
      <c r="O53" s="9"/>
      <c r="P53" s="9"/>
      <c r="Q53" s="9"/>
      <c r="R53" s="9"/>
      <c r="S53" s="9"/>
      <c r="T53" s="9"/>
      <c r="U53" s="9"/>
      <c r="V53" s="9"/>
      <c r="W53" s="9"/>
      <c r="X53" s="9"/>
    </row>
    <row r="54">
      <c r="A54" s="9"/>
      <c r="B54" s="9"/>
      <c r="C54" s="9"/>
      <c r="D54" s="9"/>
      <c r="E54" s="9"/>
      <c r="F54" s="9"/>
      <c r="G54" s="9"/>
      <c r="H54" s="9"/>
      <c r="I54" s="9"/>
      <c r="J54" s="9"/>
      <c r="K54" s="9"/>
      <c r="L54" s="9"/>
      <c r="M54" s="9"/>
      <c r="N54" s="9"/>
      <c r="O54" s="9"/>
      <c r="P54" s="9"/>
      <c r="Q54" s="9"/>
      <c r="R54" s="9"/>
      <c r="S54" s="9"/>
      <c r="T54" s="9"/>
      <c r="U54" s="9"/>
      <c r="V54" s="9"/>
      <c r="W54" s="9"/>
      <c r="X54" s="9"/>
    </row>
    <row r="55">
      <c r="A55" s="9"/>
      <c r="B55" s="9"/>
      <c r="C55" s="9"/>
      <c r="D55" s="9"/>
      <c r="E55" s="9"/>
      <c r="F55" s="9"/>
      <c r="G55" s="9"/>
      <c r="H55" s="9"/>
      <c r="I55" s="9"/>
      <c r="J55" s="9"/>
      <c r="K55" s="9"/>
      <c r="L55" s="9"/>
      <c r="M55" s="9"/>
      <c r="N55" s="9"/>
      <c r="O55" s="9"/>
      <c r="P55" s="9"/>
      <c r="Q55" s="9"/>
      <c r="R55" s="9"/>
      <c r="S55" s="9"/>
      <c r="T55" s="9"/>
      <c r="U55" s="9"/>
      <c r="V55" s="9"/>
      <c r="W55" s="9"/>
      <c r="X55" s="9"/>
    </row>
    <row r="56">
      <c r="A56" s="9"/>
      <c r="B56" s="9"/>
      <c r="C56" s="9"/>
      <c r="D56" s="9"/>
      <c r="E56" s="9"/>
      <c r="F56" s="9"/>
      <c r="G56" s="9"/>
      <c r="H56" s="9"/>
      <c r="I56" s="9"/>
      <c r="J56" s="9"/>
      <c r="K56" s="9"/>
      <c r="L56" s="9"/>
      <c r="M56" s="9"/>
      <c r="N56" s="9"/>
      <c r="O56" s="9"/>
      <c r="P56" s="9"/>
      <c r="Q56" s="9"/>
      <c r="R56" s="9"/>
      <c r="S56" s="9"/>
      <c r="T56" s="9"/>
      <c r="U56" s="9"/>
      <c r="V56" s="9"/>
      <c r="W56" s="9"/>
      <c r="X56" s="9"/>
    </row>
    <row r="57">
      <c r="A57" s="9"/>
      <c r="B57" s="9"/>
      <c r="C57" s="9"/>
      <c r="D57" s="9"/>
      <c r="E57" s="9"/>
      <c r="F57" s="9"/>
      <c r="G57" s="9"/>
      <c r="H57" s="9"/>
      <c r="I57" s="9"/>
      <c r="J57" s="9"/>
      <c r="K57" s="9"/>
      <c r="L57" s="9"/>
      <c r="M57" s="9"/>
      <c r="N57" s="9"/>
      <c r="O57" s="9"/>
      <c r="P57" s="9"/>
      <c r="Q57" s="9"/>
      <c r="R57" s="9"/>
      <c r="S57" s="9"/>
      <c r="T57" s="9"/>
      <c r="U57" s="9"/>
      <c r="V57" s="9"/>
      <c r="W57" s="9"/>
      <c r="X57" s="9"/>
    </row>
    <row r="58">
      <c r="A58" s="9"/>
      <c r="B58" s="9"/>
      <c r="C58" s="9"/>
      <c r="D58" s="9"/>
      <c r="E58" s="9"/>
      <c r="F58" s="9"/>
      <c r="G58" s="9"/>
      <c r="H58" s="9"/>
      <c r="I58" s="9"/>
      <c r="J58" s="9"/>
      <c r="K58" s="9"/>
      <c r="L58" s="9"/>
      <c r="M58" s="9"/>
      <c r="N58" s="9"/>
      <c r="O58" s="9"/>
      <c r="P58" s="9"/>
      <c r="Q58" s="9"/>
      <c r="R58" s="9"/>
      <c r="S58" s="9"/>
      <c r="T58" s="9"/>
      <c r="U58" s="9"/>
      <c r="V58" s="9"/>
      <c r="W58" s="9"/>
      <c r="X58" s="9"/>
    </row>
    <row r="59">
      <c r="A59" s="9"/>
      <c r="B59" s="9"/>
      <c r="C59" s="9"/>
      <c r="D59" s="9"/>
      <c r="E59" s="9"/>
      <c r="F59" s="9"/>
      <c r="G59" s="9"/>
      <c r="H59" s="9"/>
      <c r="I59" s="9"/>
      <c r="J59" s="9"/>
      <c r="K59" s="9"/>
      <c r="L59" s="9"/>
      <c r="M59" s="9"/>
      <c r="N59" s="9"/>
      <c r="O59" s="9"/>
      <c r="P59" s="9"/>
      <c r="Q59" s="9"/>
      <c r="R59" s="9"/>
      <c r="S59" s="9"/>
      <c r="T59" s="9"/>
      <c r="U59" s="9"/>
      <c r="V59" s="9"/>
      <c r="W59" s="9"/>
      <c r="X59" s="9"/>
    </row>
    <row r="60">
      <c r="A60" s="9"/>
      <c r="B60" s="9"/>
      <c r="C60" s="9"/>
      <c r="D60" s="9"/>
      <c r="E60" s="9"/>
      <c r="F60" s="9"/>
      <c r="G60" s="9"/>
      <c r="H60" s="9"/>
      <c r="I60" s="9"/>
      <c r="J60" s="9"/>
      <c r="K60" s="9"/>
      <c r="L60" s="9"/>
      <c r="M60" s="9"/>
      <c r="N60" s="9"/>
      <c r="O60" s="9"/>
      <c r="P60" s="9"/>
      <c r="Q60" s="9"/>
      <c r="R60" s="9"/>
      <c r="S60" s="9"/>
      <c r="T60" s="9"/>
      <c r="U60" s="9"/>
      <c r="V60" s="9"/>
      <c r="W60" s="9"/>
      <c r="X60" s="9"/>
    </row>
    <row r="61">
      <c r="A61" s="9"/>
      <c r="B61" s="9"/>
      <c r="C61" s="9"/>
      <c r="D61" s="9"/>
      <c r="E61" s="9"/>
      <c r="F61" s="9"/>
      <c r="G61" s="9"/>
      <c r="H61" s="9"/>
      <c r="I61" s="9"/>
      <c r="J61" s="9"/>
      <c r="K61" s="9"/>
      <c r="L61" s="9"/>
      <c r="M61" s="9"/>
      <c r="N61" s="9"/>
      <c r="O61" s="9"/>
      <c r="P61" s="9"/>
      <c r="Q61" s="9"/>
      <c r="R61" s="9"/>
      <c r="S61" s="9"/>
      <c r="T61" s="9"/>
      <c r="U61" s="9"/>
      <c r="V61" s="9"/>
      <c r="W61" s="9"/>
      <c r="X61" s="9"/>
    </row>
    <row r="62">
      <c r="A62" s="9"/>
      <c r="B62" s="9"/>
      <c r="C62" s="9"/>
      <c r="D62" s="9"/>
      <c r="E62" s="9"/>
      <c r="F62" s="9"/>
      <c r="G62" s="9"/>
      <c r="H62" s="9"/>
      <c r="I62" s="9"/>
      <c r="J62" s="9"/>
      <c r="K62" s="9"/>
      <c r="L62" s="9"/>
      <c r="M62" s="9"/>
      <c r="N62" s="9"/>
      <c r="O62" s="9"/>
      <c r="P62" s="9"/>
      <c r="Q62" s="9"/>
      <c r="R62" s="9"/>
      <c r="S62" s="9"/>
      <c r="T62" s="9"/>
      <c r="U62" s="9"/>
      <c r="V62" s="9"/>
      <c r="W62" s="9"/>
      <c r="X62" s="9"/>
    </row>
    <row r="63">
      <c r="A63" s="9"/>
      <c r="B63" s="9"/>
      <c r="C63" s="9"/>
      <c r="D63" s="9"/>
      <c r="E63" s="9"/>
      <c r="F63" s="9"/>
      <c r="G63" s="9"/>
      <c r="H63" s="9"/>
      <c r="I63" s="9"/>
      <c r="J63" s="9"/>
      <c r="K63" s="9"/>
      <c r="L63" s="9"/>
      <c r="M63" s="9"/>
      <c r="N63" s="9"/>
      <c r="O63" s="9"/>
      <c r="P63" s="9"/>
      <c r="Q63" s="9"/>
      <c r="R63" s="9"/>
      <c r="S63" s="9"/>
      <c r="T63" s="9"/>
      <c r="U63" s="9"/>
      <c r="V63" s="9"/>
      <c r="W63" s="9"/>
      <c r="X63" s="9"/>
    </row>
    <row r="64">
      <c r="A64" s="9"/>
      <c r="B64" s="9"/>
      <c r="C64" s="9"/>
      <c r="D64" s="9"/>
      <c r="E64" s="9"/>
      <c r="F64" s="9"/>
      <c r="G64" s="9"/>
      <c r="H64" s="9"/>
      <c r="I64" s="9"/>
      <c r="J64" s="9"/>
      <c r="K64" s="9"/>
      <c r="L64" s="9"/>
      <c r="M64" s="9"/>
      <c r="N64" s="9"/>
      <c r="O64" s="9"/>
      <c r="P64" s="9"/>
      <c r="Q64" s="9"/>
      <c r="R64" s="9"/>
      <c r="S64" s="9"/>
      <c r="T64" s="9"/>
      <c r="U64" s="9"/>
      <c r="V64" s="9"/>
      <c r="W64" s="9"/>
      <c r="X64" s="9"/>
    </row>
    <row r="65">
      <c r="A65" s="9"/>
      <c r="B65" s="9"/>
      <c r="C65" s="9"/>
      <c r="D65" s="9"/>
      <c r="E65" s="9"/>
      <c r="F65" s="9"/>
      <c r="G65" s="9"/>
      <c r="H65" s="9"/>
      <c r="I65" s="9"/>
      <c r="J65" s="9"/>
      <c r="K65" s="9"/>
      <c r="L65" s="9"/>
      <c r="M65" s="9"/>
      <c r="N65" s="9"/>
      <c r="O65" s="9"/>
      <c r="P65" s="9"/>
      <c r="Q65" s="9"/>
      <c r="R65" s="9"/>
      <c r="S65" s="9"/>
      <c r="T65" s="9"/>
      <c r="U65" s="9"/>
      <c r="V65" s="9"/>
      <c r="W65" s="9"/>
      <c r="X65" s="9"/>
    </row>
    <row r="66">
      <c r="A66" s="9"/>
      <c r="B66" s="9"/>
      <c r="C66" s="9"/>
      <c r="D66" s="9"/>
      <c r="E66" s="9"/>
      <c r="F66" s="9"/>
      <c r="G66" s="9"/>
      <c r="H66" s="9"/>
      <c r="I66" s="9"/>
      <c r="J66" s="9"/>
      <c r="K66" s="9"/>
      <c r="L66" s="9"/>
      <c r="M66" s="9"/>
      <c r="N66" s="9"/>
      <c r="O66" s="9"/>
      <c r="P66" s="9"/>
      <c r="Q66" s="9"/>
      <c r="R66" s="9"/>
      <c r="S66" s="9"/>
      <c r="T66" s="9"/>
      <c r="U66" s="9"/>
      <c r="V66" s="9"/>
      <c r="W66" s="9"/>
      <c r="X66" s="9"/>
    </row>
    <row r="67">
      <c r="A67" s="9"/>
      <c r="B67" s="9"/>
      <c r="C67" s="9"/>
      <c r="D67" s="9"/>
      <c r="E67" s="9"/>
      <c r="F67" s="9"/>
      <c r="G67" s="9"/>
      <c r="H67" s="9"/>
      <c r="I67" s="9"/>
      <c r="J67" s="9"/>
      <c r="K67" s="9"/>
      <c r="L67" s="9"/>
      <c r="M67" s="9"/>
      <c r="N67" s="9"/>
      <c r="O67" s="9"/>
      <c r="P67" s="9"/>
      <c r="Q67" s="9"/>
      <c r="R67" s="9"/>
      <c r="S67" s="9"/>
      <c r="T67" s="9"/>
      <c r="U67" s="9"/>
      <c r="V67" s="9"/>
      <c r="W67" s="9"/>
      <c r="X67" s="9"/>
    </row>
    <row r="68">
      <c r="A68" s="9"/>
      <c r="B68" s="9"/>
      <c r="C68" s="9"/>
      <c r="D68" s="9"/>
      <c r="E68" s="9"/>
      <c r="F68" s="9"/>
      <c r="G68" s="9"/>
      <c r="H68" s="9"/>
      <c r="I68" s="9"/>
      <c r="J68" s="9"/>
      <c r="K68" s="9"/>
      <c r="L68" s="9"/>
      <c r="M68" s="9"/>
      <c r="N68" s="9"/>
      <c r="O68" s="9"/>
      <c r="P68" s="9"/>
      <c r="Q68" s="9"/>
      <c r="R68" s="9"/>
      <c r="S68" s="9"/>
      <c r="T68" s="9"/>
      <c r="U68" s="9"/>
      <c r="V68" s="9"/>
      <c r="W68" s="9"/>
      <c r="X68" s="9"/>
    </row>
    <row r="69">
      <c r="A69" s="9"/>
      <c r="B69" s="9"/>
      <c r="C69" s="9"/>
      <c r="D69" s="9"/>
      <c r="E69" s="9"/>
      <c r="F69" s="9"/>
      <c r="G69" s="9"/>
      <c r="H69" s="9"/>
      <c r="I69" s="9"/>
      <c r="J69" s="9"/>
      <c r="K69" s="9"/>
      <c r="L69" s="9"/>
      <c r="M69" s="9"/>
      <c r="N69" s="9"/>
      <c r="O69" s="9"/>
      <c r="P69" s="9"/>
      <c r="Q69" s="9"/>
      <c r="R69" s="9"/>
      <c r="S69" s="9"/>
      <c r="T69" s="9"/>
      <c r="U69" s="9"/>
      <c r="V69" s="9"/>
      <c r="W69" s="9"/>
      <c r="X69" s="9"/>
    </row>
    <row r="70">
      <c r="A70" s="9"/>
      <c r="B70" s="9"/>
      <c r="C70" s="9"/>
      <c r="D70" s="9"/>
      <c r="E70" s="9"/>
      <c r="F70" s="9"/>
      <c r="G70" s="9"/>
      <c r="H70" s="9"/>
      <c r="I70" s="9"/>
      <c r="J70" s="9"/>
      <c r="K70" s="9"/>
      <c r="L70" s="9"/>
      <c r="M70" s="9"/>
      <c r="N70" s="9"/>
      <c r="O70" s="9"/>
      <c r="P70" s="9"/>
      <c r="Q70" s="9"/>
      <c r="R70" s="9"/>
      <c r="S70" s="9"/>
      <c r="T70" s="9"/>
      <c r="U70" s="9"/>
      <c r="V70" s="9"/>
      <c r="W70" s="9"/>
      <c r="X70" s="9"/>
    </row>
    <row r="71">
      <c r="A71" s="9"/>
      <c r="B71" s="9"/>
      <c r="C71" s="9"/>
      <c r="D71" s="9"/>
      <c r="E71" s="9"/>
      <c r="F71" s="9"/>
      <c r="G71" s="9"/>
      <c r="H71" s="9"/>
      <c r="I71" s="9"/>
      <c r="J71" s="9"/>
      <c r="K71" s="9"/>
      <c r="L71" s="9"/>
      <c r="M71" s="9"/>
      <c r="N71" s="9"/>
      <c r="O71" s="9"/>
      <c r="P71" s="9"/>
      <c r="Q71" s="9"/>
      <c r="R71" s="9"/>
      <c r="S71" s="9"/>
      <c r="T71" s="9"/>
      <c r="U71" s="9"/>
      <c r="V71" s="9"/>
      <c r="W71" s="9"/>
      <c r="X71" s="9"/>
    </row>
    <row r="72">
      <c r="A72" s="9"/>
      <c r="B72" s="9"/>
      <c r="C72" s="9"/>
      <c r="D72" s="9"/>
      <c r="E72" s="9"/>
      <c r="F72" s="9"/>
      <c r="G72" s="9"/>
      <c r="H72" s="9"/>
      <c r="I72" s="9"/>
      <c r="J72" s="9"/>
      <c r="K72" s="9"/>
      <c r="L72" s="9"/>
      <c r="M72" s="9"/>
      <c r="N72" s="9"/>
      <c r="O72" s="9"/>
      <c r="P72" s="9"/>
      <c r="Q72" s="9"/>
      <c r="R72" s="9"/>
      <c r="S72" s="9"/>
      <c r="T72" s="9"/>
      <c r="U72" s="9"/>
      <c r="V72" s="9"/>
      <c r="W72" s="9"/>
      <c r="X72" s="9"/>
    </row>
    <row r="73">
      <c r="A73" s="9"/>
      <c r="B73" s="9"/>
      <c r="C73" s="9"/>
      <c r="D73" s="9"/>
      <c r="E73" s="9"/>
      <c r="F73" s="9"/>
      <c r="G73" s="9"/>
      <c r="H73" s="9"/>
      <c r="I73" s="9"/>
      <c r="J73" s="9"/>
      <c r="K73" s="9"/>
      <c r="L73" s="9"/>
      <c r="M73" s="9"/>
      <c r="N73" s="9"/>
      <c r="O73" s="9"/>
      <c r="P73" s="9"/>
      <c r="Q73" s="9"/>
      <c r="R73" s="9"/>
      <c r="S73" s="9"/>
      <c r="T73" s="9"/>
      <c r="U73" s="9"/>
      <c r="V73" s="9"/>
      <c r="W73" s="9"/>
      <c r="X73" s="9"/>
    </row>
    <row r="74">
      <c r="A74" s="9"/>
      <c r="B74" s="9"/>
      <c r="C74" s="9"/>
      <c r="D74" s="9"/>
      <c r="E74" s="9"/>
      <c r="F74" s="9"/>
      <c r="G74" s="9"/>
      <c r="H74" s="9"/>
      <c r="I74" s="9"/>
      <c r="J74" s="9"/>
      <c r="K74" s="9"/>
      <c r="L74" s="9"/>
      <c r="M74" s="9"/>
      <c r="N74" s="9"/>
      <c r="O74" s="9"/>
      <c r="P74" s="9"/>
      <c r="Q74" s="9"/>
      <c r="R74" s="9"/>
      <c r="S74" s="9"/>
      <c r="T74" s="9"/>
      <c r="U74" s="9"/>
      <c r="V74" s="9"/>
      <c r="W74" s="9"/>
      <c r="X74" s="9"/>
    </row>
    <row r="75">
      <c r="A75" s="9"/>
      <c r="B75" s="9"/>
      <c r="C75" s="9"/>
      <c r="D75" s="9"/>
      <c r="E75" s="9"/>
      <c r="F75" s="9"/>
      <c r="G75" s="9"/>
      <c r="H75" s="9"/>
      <c r="I75" s="9"/>
      <c r="J75" s="9"/>
      <c r="K75" s="9"/>
      <c r="L75" s="9"/>
      <c r="M75" s="9"/>
      <c r="N75" s="9"/>
      <c r="O75" s="9"/>
      <c r="P75" s="9"/>
      <c r="Q75" s="9"/>
      <c r="R75" s="9"/>
      <c r="S75" s="9"/>
      <c r="T75" s="9"/>
      <c r="U75" s="9"/>
      <c r="V75" s="9"/>
      <c r="W75" s="9"/>
      <c r="X75" s="9"/>
    </row>
    <row r="76">
      <c r="A76" s="9"/>
      <c r="B76" s="9"/>
      <c r="C76" s="9"/>
      <c r="D76" s="9"/>
      <c r="E76" s="9"/>
      <c r="F76" s="9"/>
      <c r="G76" s="9"/>
      <c r="H76" s="9"/>
      <c r="I76" s="9"/>
      <c r="J76" s="9"/>
      <c r="K76" s="9"/>
      <c r="L76" s="9"/>
      <c r="M76" s="9"/>
      <c r="N76" s="9"/>
      <c r="O76" s="9"/>
      <c r="P76" s="9"/>
      <c r="Q76" s="9"/>
      <c r="R76" s="9"/>
      <c r="S76" s="9"/>
      <c r="T76" s="9"/>
      <c r="U76" s="9"/>
      <c r="V76" s="9"/>
      <c r="W76" s="9"/>
      <c r="X76" s="9"/>
    </row>
    <row r="77">
      <c r="A77" s="9"/>
      <c r="B77" s="9"/>
      <c r="C77" s="9"/>
      <c r="D77" s="9"/>
      <c r="E77" s="9"/>
      <c r="F77" s="9"/>
      <c r="G77" s="9"/>
      <c r="H77" s="9"/>
      <c r="I77" s="9"/>
      <c r="J77" s="9"/>
      <c r="K77" s="9"/>
      <c r="L77" s="9"/>
      <c r="M77" s="9"/>
      <c r="N77" s="9"/>
      <c r="O77" s="9"/>
      <c r="P77" s="9"/>
      <c r="Q77" s="9"/>
      <c r="R77" s="9"/>
      <c r="S77" s="9"/>
      <c r="T77" s="9"/>
      <c r="U77" s="9"/>
      <c r="V77" s="9"/>
      <c r="W77" s="9"/>
      <c r="X77" s="9"/>
    </row>
    <row r="78">
      <c r="A78" s="9"/>
      <c r="B78" s="9"/>
      <c r="C78" s="9"/>
      <c r="D78" s="9"/>
      <c r="E78" s="9"/>
      <c r="F78" s="9"/>
      <c r="G78" s="9"/>
      <c r="H78" s="9"/>
      <c r="I78" s="9"/>
      <c r="J78" s="9"/>
      <c r="K78" s="9"/>
      <c r="L78" s="9"/>
      <c r="M78" s="9"/>
      <c r="N78" s="9"/>
      <c r="O78" s="9"/>
      <c r="P78" s="9"/>
      <c r="Q78" s="9"/>
      <c r="R78" s="9"/>
      <c r="S78" s="9"/>
      <c r="T78" s="9"/>
      <c r="U78" s="9"/>
      <c r="V78" s="9"/>
      <c r="W78" s="9"/>
      <c r="X78" s="9"/>
    </row>
    <row r="79">
      <c r="A79" s="9"/>
      <c r="B79" s="9"/>
      <c r="C79" s="9"/>
      <c r="D79" s="9"/>
      <c r="E79" s="9"/>
      <c r="F79" s="9"/>
      <c r="G79" s="9"/>
      <c r="H79" s="9"/>
      <c r="I79" s="9"/>
      <c r="J79" s="9"/>
      <c r="K79" s="9"/>
      <c r="L79" s="9"/>
      <c r="M79" s="9"/>
      <c r="N79" s="9"/>
      <c r="O79" s="9"/>
      <c r="P79" s="9"/>
      <c r="Q79" s="9"/>
      <c r="R79" s="9"/>
      <c r="S79" s="9"/>
      <c r="T79" s="9"/>
      <c r="U79" s="9"/>
      <c r="V79" s="9"/>
      <c r="W79" s="9"/>
      <c r="X79" s="9"/>
    </row>
    <row r="80">
      <c r="A80" s="9"/>
      <c r="B80" s="9"/>
      <c r="C80" s="9"/>
      <c r="D80" s="9"/>
      <c r="E80" s="9"/>
      <c r="F80" s="9"/>
      <c r="G80" s="9"/>
      <c r="H80" s="9"/>
      <c r="I80" s="9"/>
      <c r="J80" s="9"/>
      <c r="K80" s="9"/>
      <c r="L80" s="9"/>
      <c r="M80" s="9"/>
      <c r="N80" s="9"/>
      <c r="O80" s="9"/>
      <c r="P80" s="9"/>
      <c r="Q80" s="9"/>
      <c r="R80" s="9"/>
      <c r="S80" s="9"/>
      <c r="T80" s="9"/>
      <c r="U80" s="9"/>
      <c r="V80" s="9"/>
      <c r="W80" s="9"/>
      <c r="X80" s="9"/>
    </row>
    <row r="81">
      <c r="A81" s="9"/>
      <c r="B81" s="9"/>
      <c r="C81" s="9"/>
      <c r="D81" s="9"/>
      <c r="E81" s="9"/>
      <c r="F81" s="9"/>
      <c r="G81" s="9"/>
      <c r="H81" s="9"/>
      <c r="I81" s="9"/>
      <c r="J81" s="9"/>
      <c r="K81" s="9"/>
      <c r="L81" s="9"/>
      <c r="M81" s="9"/>
      <c r="N81" s="9"/>
      <c r="O81" s="9"/>
      <c r="P81" s="9"/>
      <c r="Q81" s="9"/>
      <c r="R81" s="9"/>
      <c r="S81" s="9"/>
      <c r="T81" s="9"/>
      <c r="U81" s="9"/>
      <c r="V81" s="9"/>
      <c r="W81" s="9"/>
      <c r="X81" s="9"/>
    </row>
    <row r="82">
      <c r="A82" s="9"/>
      <c r="B82" s="9"/>
      <c r="C82" s="9"/>
      <c r="D82" s="9"/>
      <c r="E82" s="9"/>
      <c r="F82" s="9"/>
      <c r="G82" s="9"/>
      <c r="H82" s="9"/>
      <c r="I82" s="9"/>
      <c r="J82" s="9"/>
      <c r="K82" s="9"/>
      <c r="L82" s="9"/>
      <c r="M82" s="9"/>
      <c r="N82" s="9"/>
      <c r="O82" s="9"/>
      <c r="P82" s="9"/>
      <c r="Q82" s="9"/>
      <c r="R82" s="9"/>
      <c r="S82" s="9"/>
      <c r="T82" s="9"/>
      <c r="U82" s="9"/>
      <c r="V82" s="9"/>
      <c r="W82" s="9"/>
      <c r="X82" s="9"/>
    </row>
    <row r="83">
      <c r="A83" s="9"/>
      <c r="B83" s="9"/>
      <c r="C83" s="9"/>
      <c r="D83" s="9"/>
      <c r="E83" s="9"/>
      <c r="F83" s="9"/>
      <c r="G83" s="9"/>
      <c r="H83" s="9"/>
      <c r="I83" s="9"/>
      <c r="J83" s="9"/>
      <c r="K83" s="9"/>
      <c r="L83" s="9"/>
      <c r="M83" s="9"/>
      <c r="N83" s="9"/>
      <c r="O83" s="9"/>
      <c r="P83" s="9"/>
      <c r="Q83" s="9"/>
      <c r="R83" s="9"/>
      <c r="S83" s="9"/>
      <c r="T83" s="9"/>
      <c r="U83" s="9"/>
      <c r="V83" s="9"/>
      <c r="W83" s="9"/>
      <c r="X83" s="9"/>
    </row>
    <row r="84">
      <c r="A84" s="9"/>
      <c r="B84" s="9"/>
      <c r="C84" s="9"/>
      <c r="D84" s="9"/>
      <c r="E84" s="9"/>
      <c r="F84" s="9"/>
      <c r="G84" s="9"/>
      <c r="H84" s="9"/>
      <c r="I84" s="9"/>
      <c r="J84" s="9"/>
      <c r="K84" s="9"/>
      <c r="L84" s="9"/>
      <c r="M84" s="9"/>
      <c r="N84" s="9"/>
      <c r="O84" s="9"/>
      <c r="P84" s="9"/>
      <c r="Q84" s="9"/>
      <c r="R84" s="9"/>
      <c r="S84" s="9"/>
      <c r="T84" s="9"/>
      <c r="U84" s="9"/>
      <c r="V84" s="9"/>
      <c r="W84" s="9"/>
      <c r="X84" s="9"/>
    </row>
    <row r="85">
      <c r="A85" s="9"/>
      <c r="B85" s="9"/>
      <c r="C85" s="9"/>
      <c r="D85" s="9"/>
      <c r="E85" s="9"/>
      <c r="F85" s="9"/>
      <c r="G85" s="9"/>
      <c r="H85" s="9"/>
      <c r="I85" s="9"/>
      <c r="J85" s="9"/>
      <c r="K85" s="9"/>
      <c r="L85" s="9"/>
      <c r="M85" s="9"/>
      <c r="N85" s="9"/>
      <c r="O85" s="9"/>
      <c r="P85" s="9"/>
      <c r="Q85" s="9"/>
      <c r="R85" s="9"/>
      <c r="S85" s="9"/>
      <c r="T85" s="9"/>
      <c r="U85" s="9"/>
      <c r="V85" s="9"/>
      <c r="W85" s="9"/>
      <c r="X85" s="9"/>
    </row>
    <row r="86">
      <c r="A86" s="9"/>
      <c r="B86" s="9"/>
      <c r="C86" s="9"/>
      <c r="D86" s="9"/>
      <c r="E86" s="9"/>
      <c r="F86" s="9"/>
      <c r="G86" s="9"/>
      <c r="H86" s="9"/>
      <c r="I86" s="9"/>
      <c r="J86" s="9"/>
      <c r="K86" s="9"/>
      <c r="L86" s="9"/>
      <c r="M86" s="9"/>
      <c r="N86" s="9"/>
      <c r="O86" s="9"/>
      <c r="P86" s="9"/>
      <c r="Q86" s="9"/>
      <c r="R86" s="9"/>
      <c r="S86" s="9"/>
      <c r="T86" s="9"/>
      <c r="U86" s="9"/>
      <c r="V86" s="9"/>
      <c r="W86" s="9"/>
      <c r="X86" s="9"/>
    </row>
    <row r="87">
      <c r="A87" s="9"/>
      <c r="B87" s="9"/>
      <c r="C87" s="9"/>
      <c r="D87" s="9"/>
      <c r="E87" s="9"/>
      <c r="F87" s="9"/>
      <c r="G87" s="9"/>
      <c r="H87" s="9"/>
      <c r="I87" s="9"/>
      <c r="J87" s="9"/>
      <c r="K87" s="9"/>
      <c r="L87" s="9"/>
      <c r="M87" s="9"/>
      <c r="N87" s="9"/>
      <c r="O87" s="9"/>
      <c r="P87" s="9"/>
      <c r="Q87" s="9"/>
      <c r="R87" s="9"/>
      <c r="S87" s="9"/>
      <c r="T87" s="9"/>
      <c r="U87" s="9"/>
      <c r="V87" s="9"/>
      <c r="W87" s="9"/>
      <c r="X87" s="9"/>
    </row>
    <row r="88">
      <c r="A88" s="9"/>
      <c r="B88" s="9"/>
      <c r="C88" s="9"/>
      <c r="D88" s="9"/>
      <c r="E88" s="9"/>
      <c r="F88" s="9"/>
      <c r="G88" s="9"/>
      <c r="H88" s="9"/>
      <c r="I88" s="9"/>
      <c r="J88" s="9"/>
      <c r="K88" s="9"/>
      <c r="L88" s="9"/>
      <c r="M88" s="9"/>
      <c r="N88" s="9"/>
      <c r="O88" s="9"/>
      <c r="P88" s="9"/>
      <c r="Q88" s="9"/>
      <c r="R88" s="9"/>
      <c r="S88" s="9"/>
      <c r="T88" s="9"/>
      <c r="U88" s="9"/>
      <c r="V88" s="9"/>
      <c r="W88" s="9"/>
      <c r="X88" s="9"/>
    </row>
    <row r="89">
      <c r="A89" s="9"/>
      <c r="B89" s="9"/>
      <c r="C89" s="9"/>
      <c r="D89" s="9"/>
      <c r="E89" s="9"/>
      <c r="F89" s="9"/>
      <c r="G89" s="9"/>
      <c r="H89" s="9"/>
      <c r="I89" s="9"/>
      <c r="J89" s="9"/>
      <c r="K89" s="9"/>
      <c r="L89" s="9"/>
      <c r="M89" s="9"/>
      <c r="N89" s="9"/>
      <c r="O89" s="9"/>
      <c r="P89" s="9"/>
      <c r="Q89" s="9"/>
      <c r="R89" s="9"/>
      <c r="S89" s="9"/>
      <c r="T89" s="9"/>
      <c r="U89" s="9"/>
      <c r="V89" s="9"/>
      <c r="W89" s="9"/>
      <c r="X89" s="9"/>
    </row>
    <row r="90">
      <c r="A90" s="9"/>
      <c r="B90" s="9"/>
      <c r="C90" s="9"/>
      <c r="D90" s="9"/>
      <c r="E90" s="9"/>
      <c r="F90" s="9"/>
      <c r="G90" s="9"/>
      <c r="H90" s="9"/>
      <c r="I90" s="9"/>
      <c r="J90" s="9"/>
      <c r="K90" s="9"/>
      <c r="L90" s="9"/>
      <c r="M90" s="9"/>
      <c r="N90" s="9"/>
      <c r="O90" s="9"/>
      <c r="P90" s="9"/>
      <c r="Q90" s="9"/>
      <c r="R90" s="9"/>
      <c r="S90" s="9"/>
      <c r="T90" s="9"/>
      <c r="U90" s="9"/>
      <c r="V90" s="9"/>
      <c r="W90" s="9"/>
      <c r="X90" s="9"/>
    </row>
    <row r="91">
      <c r="A91" s="9"/>
      <c r="B91" s="9"/>
      <c r="C91" s="9"/>
      <c r="D91" s="9"/>
      <c r="E91" s="9"/>
      <c r="F91" s="9"/>
      <c r="G91" s="9"/>
      <c r="H91" s="9"/>
      <c r="I91" s="9"/>
      <c r="J91" s="9"/>
      <c r="K91" s="9"/>
      <c r="L91" s="9"/>
      <c r="M91" s="9"/>
      <c r="N91" s="9"/>
      <c r="O91" s="9"/>
      <c r="P91" s="9"/>
      <c r="Q91" s="9"/>
      <c r="R91" s="9"/>
      <c r="S91" s="9"/>
      <c r="T91" s="9"/>
      <c r="U91" s="9"/>
      <c r="V91" s="9"/>
      <c r="W91" s="9"/>
      <c r="X91" s="9"/>
    </row>
    <row r="92">
      <c r="A92" s="9"/>
      <c r="B92" s="9"/>
      <c r="C92" s="9"/>
      <c r="D92" s="9"/>
      <c r="E92" s="9"/>
      <c r="F92" s="9"/>
      <c r="G92" s="9"/>
      <c r="H92" s="9"/>
      <c r="I92" s="9"/>
      <c r="J92" s="9"/>
      <c r="K92" s="9"/>
      <c r="L92" s="9"/>
      <c r="M92" s="9"/>
      <c r="N92" s="9"/>
      <c r="O92" s="9"/>
      <c r="P92" s="9"/>
      <c r="Q92" s="9"/>
      <c r="R92" s="9"/>
      <c r="S92" s="9"/>
      <c r="T92" s="9"/>
      <c r="U92" s="9"/>
      <c r="V92" s="9"/>
      <c r="W92" s="9"/>
      <c r="X92" s="9"/>
    </row>
    <row r="93">
      <c r="A93" s="9"/>
      <c r="B93" s="9"/>
      <c r="C93" s="9"/>
      <c r="D93" s="9"/>
      <c r="E93" s="9"/>
      <c r="F93" s="9"/>
      <c r="G93" s="9"/>
      <c r="H93" s="9"/>
      <c r="I93" s="9"/>
      <c r="J93" s="9"/>
      <c r="K93" s="9"/>
      <c r="L93" s="9"/>
      <c r="M93" s="9"/>
      <c r="N93" s="9"/>
      <c r="O93" s="9"/>
      <c r="P93" s="9"/>
      <c r="Q93" s="9"/>
      <c r="R93" s="9"/>
      <c r="S93" s="9"/>
      <c r="T93" s="9"/>
      <c r="U93" s="9"/>
      <c r="V93" s="9"/>
      <c r="W93" s="9"/>
      <c r="X93" s="9"/>
    </row>
    <row r="94">
      <c r="A94" s="9"/>
      <c r="B94" s="9"/>
      <c r="C94" s="9"/>
      <c r="D94" s="9"/>
      <c r="E94" s="9"/>
      <c r="F94" s="9"/>
      <c r="G94" s="9"/>
      <c r="H94" s="9"/>
      <c r="I94" s="9"/>
      <c r="J94" s="9"/>
      <c r="K94" s="9"/>
      <c r="L94" s="9"/>
      <c r="M94" s="9"/>
      <c r="N94" s="9"/>
      <c r="O94" s="9"/>
      <c r="P94" s="9"/>
      <c r="Q94" s="9"/>
      <c r="R94" s="9"/>
      <c r="S94" s="9"/>
      <c r="T94" s="9"/>
      <c r="U94" s="9"/>
      <c r="V94" s="9"/>
      <c r="W94" s="9"/>
      <c r="X94" s="9"/>
    </row>
    <row r="95">
      <c r="A95" s="9"/>
      <c r="B95" s="9"/>
      <c r="C95" s="9"/>
      <c r="D95" s="9"/>
      <c r="E95" s="9"/>
      <c r="F95" s="9"/>
      <c r="G95" s="9"/>
      <c r="H95" s="9"/>
      <c r="I95" s="9"/>
      <c r="J95" s="9"/>
      <c r="K95" s="9"/>
      <c r="L95" s="9"/>
      <c r="M95" s="9"/>
      <c r="N95" s="9"/>
      <c r="O95" s="9"/>
      <c r="P95" s="9"/>
      <c r="Q95" s="9"/>
      <c r="R95" s="9"/>
      <c r="S95" s="9"/>
      <c r="T95" s="9"/>
      <c r="U95" s="9"/>
      <c r="V95" s="9"/>
      <c r="W95" s="9"/>
      <c r="X95" s="9"/>
    </row>
    <row r="96">
      <c r="A96" s="9"/>
      <c r="B96" s="9"/>
      <c r="C96" s="9"/>
      <c r="D96" s="9"/>
      <c r="E96" s="9"/>
      <c r="F96" s="9"/>
      <c r="G96" s="9"/>
      <c r="H96" s="9"/>
      <c r="I96" s="9"/>
      <c r="J96" s="9"/>
      <c r="K96" s="9"/>
      <c r="L96" s="9"/>
      <c r="M96" s="9"/>
      <c r="N96" s="9"/>
      <c r="O96" s="9"/>
      <c r="P96" s="9"/>
      <c r="Q96" s="9"/>
      <c r="R96" s="9"/>
      <c r="S96" s="9"/>
      <c r="T96" s="9"/>
      <c r="U96" s="9"/>
      <c r="V96" s="9"/>
      <c r="W96" s="9"/>
      <c r="X96" s="9"/>
    </row>
    <row r="97">
      <c r="A97" s="9"/>
      <c r="B97" s="9"/>
      <c r="C97" s="9"/>
      <c r="D97" s="9"/>
      <c r="E97" s="9"/>
      <c r="F97" s="9"/>
      <c r="G97" s="9"/>
      <c r="H97" s="9"/>
      <c r="I97" s="9"/>
      <c r="J97" s="9"/>
      <c r="K97" s="9"/>
      <c r="L97" s="9"/>
      <c r="M97" s="9"/>
      <c r="N97" s="9"/>
      <c r="O97" s="9"/>
      <c r="P97" s="9"/>
      <c r="Q97" s="9"/>
      <c r="R97" s="9"/>
      <c r="S97" s="9"/>
      <c r="T97" s="9"/>
      <c r="U97" s="9"/>
      <c r="V97" s="9"/>
      <c r="W97" s="9"/>
      <c r="X97" s="9"/>
    </row>
    <row r="98">
      <c r="A98" s="9"/>
      <c r="B98" s="9"/>
      <c r="C98" s="9"/>
      <c r="D98" s="9"/>
      <c r="E98" s="9"/>
      <c r="F98" s="9"/>
      <c r="G98" s="9"/>
      <c r="H98" s="9"/>
      <c r="I98" s="9"/>
      <c r="J98" s="9"/>
      <c r="K98" s="9"/>
      <c r="L98" s="9"/>
      <c r="M98" s="9"/>
      <c r="N98" s="9"/>
      <c r="O98" s="9"/>
      <c r="P98" s="9"/>
      <c r="Q98" s="9"/>
      <c r="R98" s="9"/>
      <c r="S98" s="9"/>
      <c r="T98" s="9"/>
      <c r="U98" s="9"/>
      <c r="V98" s="9"/>
      <c r="W98" s="9"/>
      <c r="X98" s="9"/>
    </row>
    <row r="99">
      <c r="A99" s="9"/>
      <c r="B99" s="9"/>
      <c r="C99" s="9"/>
      <c r="D99" s="9"/>
      <c r="E99" s="9"/>
      <c r="F99" s="9"/>
      <c r="G99" s="9"/>
      <c r="H99" s="9"/>
      <c r="I99" s="9"/>
      <c r="J99" s="9"/>
      <c r="K99" s="9"/>
      <c r="L99" s="9"/>
      <c r="M99" s="9"/>
      <c r="N99" s="9"/>
      <c r="O99" s="9"/>
      <c r="P99" s="9"/>
      <c r="Q99" s="9"/>
      <c r="R99" s="9"/>
      <c r="S99" s="9"/>
      <c r="T99" s="9"/>
      <c r="U99" s="9"/>
      <c r="V99" s="9"/>
      <c r="W99" s="9"/>
      <c r="X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rawing r:id="rId1"/>
</worksheet>
</file>