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<sst xmlns="http://schemas.openxmlformats.org/spreadsheetml/2006/main" count="2139" uniqueCount="750">
  <si>
    <t>Name of Local Authority Pension Fund</t>
  </si>
  <si>
    <t>Name</t>
  </si>
  <si>
    <t>To access the full data open the sheet "Full Data" from the menu at the bottom.</t>
  </si>
  <si>
    <t>Description of holding - equity, gilts, government bonds, non govt bonds etc</t>
  </si>
  <si>
    <t>Sub-category/ Classification</t>
  </si>
  <si>
    <t>Oil/Gas Companies</t>
  </si>
  <si>
    <t>Coal companies</t>
  </si>
  <si>
    <t>Verification</t>
  </si>
  <si>
    <t>Fossil Fuel Amounts</t>
  </si>
  <si>
    <t>All Amounts</t>
  </si>
  <si>
    <t>Rhondda Cynon Taf Pension Fund</t>
  </si>
  <si>
    <t>AA BOND CO LTD 4.2487% 31/07/20</t>
  </si>
  <si>
    <t>FIXED INTEREST</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</si>
  <si>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</si>
  <si>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</si>
  <si>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</si>
  <si>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</si>
  <si>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</si>
  <si>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</si>
  <si>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</si>
  <si>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</si>
  <si>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</si>
  <si>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</si>
  <si>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</si>
  <si>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</si>
  <si>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Total holdings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</si>
  <si>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</si>
  <si>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</si>
  <si>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</si>
  <si>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</si>
  <si>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</si>
  <si>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</si>
  <si>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</si>
  <si>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</si>
  <si>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</si>
  <si>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</si>
  <si>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2014 Annual Report Figure</t>
  </si>
  <si>
    <t>Total fossil fuel holdings</t>
  </si>
  <si>
    <t xml:space="preserve">£2.221bn </t>
  </si>
  <si>
    <t>http://www.rctpensions.org.uk/EN/RelatedDocuments/AnnualReport/Pension-Fund-Report-2014.pdf</t>
  </si>
  <si>
    <t>Percentage in fossil fuels</t>
  </si>
  <si>
    <t>Top 10 Fossil Fuel Holdings</t>
  </si>
  <si>
    <t>This excludes holdings through pooled funds - see next sheet</t>
  </si>
  <si>
    <t>Amount</t>
  </si>
  <si>
    <t>Pooled fund estimate</t>
  </si>
  <si>
    <t>Percentage</t>
  </si>
  <si>
    <t>Pooled fund</t>
  </si>
  <si>
    <t>Estimated fossil fuel holdings:</t>
  </si>
  <si>
    <t>in % of total holdings</t>
  </si>
  <si>
    <t>Total</t>
  </si>
  <si>
    <t>yes</t>
  </si>
  <si>
    <t>BAILLIE GIFFORD BRITISH SMALLER COS FUND A ACCUM</t>
  </si>
  <si>
    <t>AA BOND CO LTD 4.7501%  02/07/2043</t>
  </si>
  <si>
    <t>ABBEY NATIONAL   FRN 16/02/15</t>
  </si>
  <si>
    <t>L &amp; G Equity Index</t>
  </si>
  <si>
    <t>ABBEY NATIONAL TREASURY 20/01/17</t>
  </si>
  <si>
    <t>ABBEY NATIONAL TREASURY 5.125% 14/04/21</t>
  </si>
  <si>
    <t>ABBEY NATIONAL TREASURY SERVICES 5.25% 16/02/2029</t>
  </si>
  <si>
    <t>ABN AMRO BANK NV 4.875% 16/01/2019 EMTN</t>
  </si>
  <si>
    <t>ADMIRAL GROUP PLC 5.5% 25/07/2024</t>
  </si>
  <si>
    <t>Total estimated fossil fuels in largest pooled funds</t>
  </si>
  <si>
    <t>Total direct fossil fuels</t>
  </si>
  <si>
    <t>AFFINITY SUTTON 5.981%  17/09/38 EMTN</t>
  </si>
  <si>
    <t>Total fossil fuels</t>
  </si>
  <si>
    <t>ALLIANZ SE 4.75% 31/12/39</t>
  </si>
  <si>
    <t>AMERICA MOVIL SAB DE CV 06/09/73</t>
  </si>
  <si>
    <t>AMERICAN EXPRESS 5.375% 01/10/14 EMTN</t>
  </si>
  <si>
    <t>AMERICAN MOVIL 5% 27/10/26</t>
  </si>
  <si>
    <t>AMERICAN MOVIL 5.75% 28/06/2030</t>
  </si>
  <si>
    <t>ANGLIAN WATER 5.837% 30/07/22  SERIES A1</t>
  </si>
  <si>
    <t>ANGLIAN WATER OSPREY FINANCE 7% 31/01/18</t>
  </si>
  <si>
    <t>ANGLO AMERICAN 6.875% 01/05/18 EMTN</t>
  </si>
  <si>
    <t>ANHEUSER BUSCH INBEV 4.24% SEPT 25</t>
  </si>
  <si>
    <t>ANNINGTON 5.3236% 10/01/23 SERIES A</t>
  </si>
  <si>
    <t>ANNINGTON FIN NO.4 6.5676%/FRN 10/01/23 SER</t>
  </si>
  <si>
    <t>ANNINGTON FINANCE NO 1 8% 02/10/21</t>
  </si>
  <si>
    <t>ARKLE MASTER ISSUER PLC 4.681% 17/01/17 REG</t>
  </si>
  <si>
    <t>ASIF III JERSEY LTD 5.375%  14/10/16 SERIES</t>
  </si>
  <si>
    <t>ASPIRE DEFENCE FINANCE 4.674% 31/03/40</t>
  </si>
  <si>
    <t>ASSICURAZIONI 6.146% 28/02/49</t>
  </si>
  <si>
    <t>AT &amp; T 5.875% 28/04/17</t>
  </si>
  <si>
    <t>AVIVA ( FORMERLY COM UNION) PLC 9.5% 20/06/16</t>
  </si>
  <si>
    <t>AVIVA 6.125% 14/11/36</t>
  </si>
  <si>
    <t>AXA 6.772% 31/12/49 PERPETUAL</t>
  </si>
  <si>
    <t>AXA SA 1 16/01/2054</t>
  </si>
  <si>
    <t>BAA ( HEATHROW) FUNDING 6.25% 10/09/2018  EMTN</t>
  </si>
  <si>
    <t>BAA ( HEATHROW) FUNDING 6.45% 10/12/2031</t>
  </si>
  <si>
    <t>BAA (HEATHROW) FUNDING 6% 20/03/2020</t>
  </si>
  <si>
    <t>BAA (HEATHROW) FUNDING 7.125% 14/02/2024</t>
  </si>
  <si>
    <t>BANCO SANTANDER 31/12/2049</t>
  </si>
  <si>
    <t>BANCO SANTANDER SA31/12/2049</t>
  </si>
  <si>
    <t>BANK NEDERLANDSCHE GEMEENTEN 5.375% 07/06/21 EMTN</t>
  </si>
  <si>
    <t>BANK OF AMERICA CORP 6.125% 15/09/2021</t>
  </si>
  <si>
    <t>BARCLAYS BANK 10% 21/05/21 EMT</t>
  </si>
  <si>
    <t>BARCLAYS BANK 6.75% 16/01/23 EMTN</t>
  </si>
  <si>
    <t>BARCLAYS BANK 8.25%/FRN  29/11/49 PERP EMTN</t>
  </si>
  <si>
    <t>BARCLAYS BANK PLC FRN 20/01/2015 EMTN</t>
  </si>
  <si>
    <t>BARCLAYS PLC 4.25% 12/01/2022</t>
  </si>
  <si>
    <t>BAT INTL FINANCE 6.375% 12/12/19 EMTN</t>
  </si>
  <si>
    <t>BAT INTL FINANCE 7.25% 12/03/24 EMTN</t>
  </si>
  <si>
    <t>BAT INTL FINANCE PLC 6% 24/11/2034</t>
  </si>
  <si>
    <t>BBC 5.0636% 10/08/33 SERIES REGS</t>
  </si>
  <si>
    <t>BG ENERGY CAPITAL PLC 5% 04/11/36</t>
  </si>
  <si>
    <t>BHARTI AIRTEL INTERNATIONAL 3.375% 20/05/21</t>
  </si>
  <si>
    <t>BHARTI AIRTEL INTERNATIONAL 4 10 DEC18</t>
  </si>
  <si>
    <t>BMW FINANCE NV 3.375% 14/12/18</t>
  </si>
  <si>
    <t>BNP PARIBAS 5.945% 29/04/49</t>
  </si>
  <si>
    <t>BP CAPITAL MARKETS 4.325% 10/12/18</t>
  </si>
  <si>
    <t>BPCE SA 5.25% 16/04/2029</t>
  </si>
  <si>
    <t>BRITISH LAND 5.264% 24/09/35</t>
  </si>
  <si>
    <t>BRITISH TELECOM 6.625% 23/06/17</t>
  </si>
  <si>
    <t>BRITISH TELECOM 8.0% 07/12/16</t>
  </si>
  <si>
    <t>BROADGATE FINANCE 4.949% 05/04/29</t>
  </si>
  <si>
    <t>BUPA FINANCE 5% 25/04/2023</t>
  </si>
  <si>
    <t>BUPA FINANCE 7.5% 04/07/2016</t>
  </si>
  <si>
    <t>CANARY WHARF 5.952% 22/01/35 NEW LINE</t>
  </si>
  <si>
    <t>CANARY WHARF FIN 6.455% 22/04/30/33</t>
  </si>
  <si>
    <t>CARLSBERG AS 7.25% 28/11/16</t>
  </si>
  <si>
    <t>CENTRAL NETWORKS EAST (WESTERN POWER)6% 10/12/2040</t>
  </si>
  <si>
    <t>CENTRICA  5.5%  24/10/16 EMTN</t>
  </si>
  <si>
    <t>CENTRICA PLC 4.375% 13/03/29</t>
  </si>
  <si>
    <t>CHANNEL LINK FRN 20/06/50 SERIES A3</t>
  </si>
  <si>
    <t>CITIGROUP 5.875% 01/07/24 EMTN</t>
  </si>
  <si>
    <t>CITIGROUP 7.375% 01/09/39 EMT</t>
  </si>
  <si>
    <t>CITIGROUP 7.625% 03/04/18</t>
  </si>
  <si>
    <t>CITIGROUP INC 5.5% 2025</t>
  </si>
  <si>
    <t>CLYDESDALE BANK 3.375% 09/12/11 EMTN</t>
  </si>
  <si>
    <t>CLYDESDALE BANK 4.625% 08/06/2015</t>
  </si>
  <si>
    <t>CNH (FORMERLY  FIAT) IND FINANCE 2.75%  18/03/19</t>
  </si>
  <si>
    <t>CNP ASSURANCES 7.375% VAR 30/09/41</t>
  </si>
  <si>
    <t>COMCAST CORP 5.5% 23/11/29</t>
  </si>
  <si>
    <t>COMPASS GROUP PLC 3.85% 26/06/26</t>
  </si>
  <si>
    <t>CO-OPERATIVE BANK PLC 4.75% 11/11/2021</t>
  </si>
  <si>
    <t>COVENTRY BLDG SOCIETY FRN 10/02/15</t>
  </si>
  <si>
    <t>COVENTRY BUILDING SOCIETY 31/12/49</t>
  </si>
  <si>
    <t>COVENTRY BUILDING SOCIETY 4.625% 19/04/18</t>
  </si>
  <si>
    <t>CPUK FINANCE LTD 7.239% 28/02/24</t>
  </si>
  <si>
    <t>CREDIT AGRICOLE 7.375% 18/12/23 GMTN</t>
  </si>
  <si>
    <t>CREDIT SUISSE 1 18/09/25</t>
  </si>
  <si>
    <t>CREDIT SUISSE GROUP 6.5% 08/08/23</t>
  </si>
  <si>
    <t>CRH FIN UK 8.25% 24/04/15 EMTN</t>
  </si>
  <si>
    <t>DANSKE BANK 5.375% 29/09/21 EMTN</t>
  </si>
  <si>
    <t>DANSKE BANK AS 4% 09/12/2015</t>
  </si>
  <si>
    <t>DEUTSCHE BAHN FINANCE BV 07/26 3.125%</t>
  </si>
  <si>
    <t>DEUTSCHE TELEKOM 6.5% 08/04/22 EMTN</t>
  </si>
  <si>
    <t>DEUTSCHE TELEKOM INT FIN 8.875% 27/11/28</t>
  </si>
  <si>
    <t>DIRECT LINE INSURANCE 9.25%  27/04/2042</t>
  </si>
  <si>
    <t>DNB NOR BANK 7.25% 23/06/20 EMTN</t>
  </si>
  <si>
    <t>DONG ENERGY 4.875% 12/01/2032</t>
  </si>
  <si>
    <t>E.ON INTL 6.75% 27/01/39</t>
  </si>
  <si>
    <t>E.ON.INTL 5.875% 30/10/37 EMTN</t>
  </si>
  <si>
    <t>EASTERN POWER NETWORKS 4.75% 30/09/21 EMTN</t>
  </si>
  <si>
    <t>EDF   ENERGY    6.125% 02/06/34 EMTN</t>
  </si>
  <si>
    <t>EDF 5.125% 22/09/50</t>
  </si>
  <si>
    <t>EDF 5.5% 17/10/41</t>
  </si>
  <si>
    <t>EDF 6% 23/01/14</t>
  </si>
  <si>
    <t>EDF 6.875% (NOT 6.625%) 12/12/22 EMTN</t>
  </si>
  <si>
    <t>EDF SUB REGS  VAR 31/12/2049</t>
  </si>
  <si>
    <t>ELM BV SWISS REIN 6.3024% 25/03/49 PERP</t>
  </si>
  <si>
    <t>ELSEVIER FIN 2.75% 2019</t>
  </si>
  <si>
    <t>ENEL FINANCE 5.625% 14/08/24</t>
  </si>
  <si>
    <t>ENEL FINANCE 5.75%  14/09/40</t>
  </si>
  <si>
    <t>ESB FINANCE LTD 6.5% 05/03/20</t>
  </si>
  <si>
    <t>EURO BANK OF RECON AND DEV 5.625% 07/12/28</t>
  </si>
  <si>
    <t>EUROPEAN INVESTMENT BANK  4.5% 07/06/29 EMTN</t>
  </si>
  <si>
    <t>EUROPEAN INVESTMENT BANK 3.87% 08/06/2037</t>
  </si>
  <si>
    <t>EUROPEAN INVESTMENT BANK 4.75% 15/10/18</t>
  </si>
  <si>
    <t>EUROPEAN INVESTMENT BANK 5% 15/04/39</t>
  </si>
  <si>
    <t>EUROPEAN INVESTMENT BANK 5.5% 15/04/25</t>
  </si>
  <si>
    <t>EUROPEAN INVESTMENT BANK 5.625% 07/06/2032</t>
  </si>
  <si>
    <t>EVERSHOLT FUNDING 5.831% 02/12/20</t>
  </si>
  <si>
    <t>EXPERIAN FINANCE 4.75% 23/11/18</t>
  </si>
  <si>
    <t>EXPERIAN FINANCE PLC 3.5% 15/10/2021</t>
  </si>
  <si>
    <t>FCE BANK 5.125% 16/11/15</t>
  </si>
  <si>
    <t>FIAT FINANCE N AM 5.625% 12/06/07</t>
  </si>
  <si>
    <t>FIDELITY INTERNATIONAL 7.125% 13/02/2024</t>
  </si>
  <si>
    <t>FIRSTGROUP 6.875%  18/09/2024</t>
  </si>
  <si>
    <t>FIRSTGROUP 8.125% 19/09/18</t>
  </si>
  <si>
    <t>FRANCE TELECOM 5% 12/05/16</t>
  </si>
  <si>
    <t>FRANCE TELECOM 5.375% 22/11/50</t>
  </si>
  <si>
    <t>FRANCE TELECOM 8.125% 20/11/28</t>
  </si>
  <si>
    <t>GATWICK FUNDING 4.625% 27/03/2036</t>
  </si>
  <si>
    <t>GATWICK FUNDING LTD 5.75% 23/01/2037-9</t>
  </si>
  <si>
    <t>GDF SUEZ  5% 01/10/2060</t>
  </si>
  <si>
    <t>GE CAPITAL 5.875% 18/01/33 EMTN</t>
  </si>
  <si>
    <t>GE CAPITAL 6.75% 06/08/18</t>
  </si>
  <si>
    <t>GE CAPITAL 8% 14/01/39 EMTN</t>
  </si>
  <si>
    <t>GE CAPITAL UK FUNDING 4.375% 31/07/19</t>
  </si>
  <si>
    <t>GENERALI  FINANCE 6.214% 29/06/49  16  PERPETUAL</t>
  </si>
  <si>
    <t>GLAXOSMITHKLINE 5.25% 19/12/33</t>
  </si>
  <si>
    <t>GLAXOSMITHKLINE 6.375% 09/03/39 EMTN</t>
  </si>
  <si>
    <t>GLAXOSMITHKLINE CAPITAL 3.375% 20/12/2027</t>
  </si>
  <si>
    <t>GLAXOSMITHKLINE CAPITAL 4.25% 18/12/2045</t>
  </si>
  <si>
    <t>GLENCORE  FINANCE EUROPE 5.5% 03/04/22</t>
  </si>
  <si>
    <t>GO AHEAD GROUP PLC 5.375% 29/09/2017</t>
  </si>
  <si>
    <t>GOLDMAN SACHS 4%  03/03/24</t>
  </si>
  <si>
    <t>GOLDMAN SACHS 6.125% 14/02/17 EMTN</t>
  </si>
  <si>
    <t>GRAINGER PLC 5% 16/12/2020</t>
  </si>
  <si>
    <t>GREAT ROLLING STOCK 6.25% 27/09/20</t>
  </si>
  <si>
    <t>GREAT ROLLING STOCK PLC 6.5% 05/04/31</t>
  </si>
  <si>
    <t>GREENE KING FRN  6.458% 15/09/21</t>
  </si>
  <si>
    <t>HBOS 6.75% 21/05/18</t>
  </si>
  <si>
    <t>HEATHROW FUNDING LTD (BAA) 4.625% 31/10/2031</t>
  </si>
  <si>
    <t>HSBC 5.375% 22/08/33 SERIES EMTN</t>
  </si>
  <si>
    <t>HSBC 5.862% 29/04/49  20  PERPETUAL</t>
  </si>
  <si>
    <t>HSBC 6.375% 18/10/22 EMTN</t>
  </si>
  <si>
    <t>HSBC 6.75% 11/09/28</t>
  </si>
  <si>
    <t>HSBC 7% 07/04/38 EMTN</t>
  </si>
  <si>
    <t>HSBC 8.208% 30/06/49 15 PERP</t>
  </si>
  <si>
    <t>HSBC HOLDINGS 31/12/2049</t>
  </si>
  <si>
    <t>HSBC HOLDINGS 6% 29/03/40</t>
  </si>
  <si>
    <t>HSBC HOLDINGS 6.5% 20/05/24 EMTN</t>
  </si>
  <si>
    <t>IMPERIAL TOBACCO 5.5% 28/09/2026</t>
  </si>
  <si>
    <t>IMPERIAL TOBACCO 6.25% 04/12/18 EMTN</t>
  </si>
  <si>
    <t>IMPERIAL TOBACCO 7.75% 24/04/19 EMTN</t>
  </si>
  <si>
    <t>IMPERIAL TOBACCO 8.125% 15/03/24 EMTN</t>
  </si>
  <si>
    <t>IMPERIAL TOBACCO 9% 17/02/22 EMTN</t>
  </si>
  <si>
    <t>IMPERIAL TOBACCO FINANCE 4.875% 06/32</t>
  </si>
  <si>
    <t>INBEV ANHEUSER BUSCH NV 9.75% 30/07/24</t>
  </si>
  <si>
    <t>ING BANK 6.875% 29/05/23 EMTN</t>
  </si>
  <si>
    <t>INTEGRATED ACCOM SERVICE 6.48% 31/03/29</t>
  </si>
  <si>
    <t>INTER AMERICAN DEVELOPMENT BANK 5.25% 07/06/21</t>
  </si>
  <si>
    <t>INTERCONTINENTAL HOTELS 3.875% 28/11/2022</t>
  </si>
  <si>
    <t>INTERCONTINENTAL HOTELS 6% 09/12/2016</t>
  </si>
  <si>
    <t>INTL BANK OF RECON AND DEV 5.75% 07/06/32</t>
  </si>
  <si>
    <t>INTU (SGS) PROPERTIES 3.875% 17/03/2028</t>
  </si>
  <si>
    <t>INTU METROCENTRE FINANCE 4.125% 06/12/2023</t>
  </si>
  <si>
    <t>INVESTEC BANK 9.625% 17/02/22</t>
  </si>
  <si>
    <t>JERSEY GOVT 3.75% STOCK 09/06/2054</t>
  </si>
  <si>
    <t>JOHN LEWIS 6.125% 21/01/25</t>
  </si>
  <si>
    <t>JP MORGAN CHASE 4.25% 25/01/17</t>
  </si>
  <si>
    <t>JUNEAU INVESTMENTS 5.9% 22/02/21</t>
  </si>
  <si>
    <t>KFW 12/18 26/12/18</t>
  </si>
  <si>
    <t>KFW 5% 10/09/24 EMTN</t>
  </si>
  <si>
    <t>KFW 5.5% 18/06/25 EXCH</t>
  </si>
  <si>
    <t>KFW 5.55% 07/06/21 EXCH</t>
  </si>
  <si>
    <t>KONINKLIJKE (ROYAL ) KPN NV 5% 18/11/2026</t>
  </si>
  <si>
    <t>LAMBAY CAPITAL SECURITIES 6.25% 29/06/49 15 PERP</t>
  </si>
  <si>
    <t>LAND SECURITIES 5.376% 30/09/29  SERIES A3BR</t>
  </si>
  <si>
    <t>LAND SECURITIES 5.391%/FRN  31/03/25/27</t>
  </si>
  <si>
    <t>LAND SECURITIES 5.425% 31/03/22 SERIES A3BR</t>
  </si>
  <si>
    <t>LCR FINANCE 4.5% 07/12/28</t>
  </si>
  <si>
    <t>LEEDS BUILDING SOCIETY 4.875% 16/11/20</t>
  </si>
  <si>
    <t>LEEDS BUILDING SOCIETY FRN 20/03/15</t>
  </si>
  <si>
    <t>LEGAL &amp; GENERAL 6.385% 02/05/49</t>
  </si>
  <si>
    <t>LEGAL &amp; GENERAL GROUP  10%  23/07/41 VAR</t>
  </si>
  <si>
    <t>LEGAL AND GENERAL GROUP 27/06/2064</t>
  </si>
  <si>
    <t>LLOYDS BANK TSB 7.625% 22/04/25</t>
  </si>
  <si>
    <t>LLOYDS TSB 13% FRN 22/01/29/49 EMTN</t>
  </si>
  <si>
    <t>LLOYDS TSB 6% 08/02/29</t>
  </si>
  <si>
    <t>LLOYDS TSB 6.75% 24/10/18 EMTN</t>
  </si>
  <si>
    <t>LLOYDS TSB 6.9625% 29/05/20 EMTN</t>
  </si>
  <si>
    <t>LLOYDS TSB BANK 5.125% 07/03/25 EMTN</t>
  </si>
  <si>
    <t>LLOYDS TSB BANK 6.5% 17/09/40</t>
  </si>
  <si>
    <t>LLOYDS TSB BANK PLC 10.75% 16/12/2021 EMTN</t>
  </si>
  <si>
    <t>LONDON AND QUADRANT HOUSING 5.5% 27/01/2040</t>
  </si>
  <si>
    <t>LONDON POWER NETWORKS 5.125% 31/03/2023</t>
  </si>
  <si>
    <t>LONDON POWER NETWORKS(EDF ENERGY) .5.375% 11/11/16</t>
  </si>
  <si>
    <t>LONGSTONE FINANCE 4.791% 19/04/30</t>
  </si>
  <si>
    <t>MACQUARIE BANK 3.5% 18/12/20</t>
  </si>
  <si>
    <t>MANCHESTER AIRPORT GROUP FUND 4.75% 31/03/2034</t>
  </si>
  <si>
    <t>MARKS &amp; SPENCER      PLC 4.75% 12/06/2025</t>
  </si>
  <si>
    <t>MARKS &amp; SPENCER 6.125% 06/12/2021 EMTN</t>
  </si>
  <si>
    <t>MARSTONS FRN 15/07/20 SERIES A1</t>
  </si>
  <si>
    <t>MERRILL LYNCH 7.75% 30/04/18 EMTN</t>
  </si>
  <si>
    <t>MERSEYLINK PLC 3.842% 31/03/43</t>
  </si>
  <si>
    <t>MITCHELL AND BUTLERS 5.574% 15/12/28 SERIES A2</t>
  </si>
  <si>
    <t>MONDELEZ (KRAFT FOODS) 5.375% 11/12/2014</t>
  </si>
  <si>
    <t>MORGAN STANLEY 5% 24/11/2025</t>
  </si>
  <si>
    <t>MORRISON WILLIAM SUPERMARKETS 3.5% 27/07/2026</t>
  </si>
  <si>
    <t>MORRISON WM 4.625% 08/12/23</t>
  </si>
  <si>
    <t>MORRISON WM SUPERMARKETS 4.75% 04/07/2029</t>
  </si>
  <si>
    <t>MOTABILITY OPERATIONS 5.25% 28/09/16 EMTN</t>
  </si>
  <si>
    <t>MOTABILITY OPERATIONS 5.625% 29/11/30</t>
  </si>
  <si>
    <t>MOTABILITY OPERATIONS 6.625% 10/12/19 EMTN</t>
  </si>
  <si>
    <t>MUNICH RE VAR 6.625% 26/05/42</t>
  </si>
  <si>
    <t>NATIONAL AUSTRALIA BANK 5.375%  08/12/14</t>
  </si>
  <si>
    <t>NATIONAL AUSTRALIA BANK 7.125% 12/06/23 EMTN</t>
  </si>
  <si>
    <t>NATIONAL AUSTRALIA BANK FRN 27/01/2015</t>
  </si>
  <si>
    <t>NATIONAL EXPRESS GROUP 6.25% 13/01/2017</t>
  </si>
  <si>
    <t>NATIONAL EXPRESS GROUP 6.625% 17/06/20</t>
  </si>
  <si>
    <t>NATIONAL GRID 7.375% 13/01/31</t>
  </si>
  <si>
    <t>NATIONAL GRID ELECT TRANS 4% 08/06/27</t>
  </si>
  <si>
    <t>NATIONWIDE BLDG SOC 5.625% 09/09/19 EMTN</t>
  </si>
  <si>
    <t>NATIONWIDE BLDG SOC 6.25% 02/20/2020</t>
  </si>
  <si>
    <t>NATIONWIDE BS 5.625% 28/01/26</t>
  </si>
  <si>
    <t>NATIONWIDE BUILDING SOCIETY FRN 23/01/2015 EMTN</t>
  </si>
  <si>
    <t>NATIXIS (FORMERLY IXIS) 5.875% 24/02/20</t>
  </si>
  <si>
    <t>NATS EN ROUTE (PREV NAT AIR TRAF) 5.25%  31/03/26</t>
  </si>
  <si>
    <t>NORTHERN GAS 4.875% 30/06/27</t>
  </si>
  <si>
    <t>NORTHERN POWERGRID (CE ELECTRIC )7.25% 15/12/22</t>
  </si>
  <si>
    <t>NORTHUMBRIAN WATER FINANCE 5.125% 23/01/42</t>
  </si>
  <si>
    <t>NOTTING HILL HOUSING TRUST 5.25% 07/07/42</t>
  </si>
  <si>
    <t>NOTTING HILL HOUSING TRUST 5.25% 07/07/42 AUG</t>
  </si>
  <si>
    <t>ORANGE SA 31/12/49</t>
  </si>
  <si>
    <t>ORANGE SA 5.25% 31/12/2049</t>
  </si>
  <si>
    <t>PARAGON GROUP 7% 20/04/17</t>
  </si>
  <si>
    <t>PERMANENT MASTER ABS 15/07/42</t>
  </si>
  <si>
    <t>PETROBRAS GLOBAL FIN 6.625% 16/01/34</t>
  </si>
  <si>
    <t>PETROBRAS INT 5.375% 01/10/29</t>
  </si>
  <si>
    <t>PETROLEOS MEXICANOS 4.875% 18/01/24</t>
  </si>
  <si>
    <t>PFIZER 6.5% 03/06/38</t>
  </si>
  <si>
    <t>PHOENIX NATURAL GAS  5.5% 10/07/2017</t>
  </si>
  <si>
    <t>PORTERBROOK RAIL FINANCE 6.5% 20/10/20</t>
  </si>
  <si>
    <t>PORTERBROOK RAIL FINANCE LTD 4.625% 04/04/29</t>
  </si>
  <si>
    <t>PORTMAN BUILDING SOCIETY 5.25% 23/11/20</t>
  </si>
  <si>
    <t>PREMIER FOODS 6.5% 15/03/2021</t>
  </si>
  <si>
    <t>PREMIERTEL 6.175% 08/05/32 SERIES B</t>
  </si>
  <si>
    <t>PRICELINE GROUP INC 2.375% 23/09/2024</t>
  </si>
  <si>
    <t>PROVIDENT FINANCIAL  8% 23/10/2019</t>
  </si>
  <si>
    <t>PRUDENTIAL (FORM SCOT AMICABLE) 8.5% 30/06/18</t>
  </si>
  <si>
    <t>PUNCH TAVERNS FINANCE 6.82% 15/07/20</t>
  </si>
  <si>
    <t>RABOBANK INTERNATIONAL 4% 19/09/2022</t>
  </si>
  <si>
    <t>RABOBANK NEDERLAND 4% 10/09/2015</t>
  </si>
  <si>
    <t>RABOBANK NEDERLAND 4.625% 23/05/2029</t>
  </si>
  <si>
    <t>RBS 6% 17/05/17</t>
  </si>
  <si>
    <t>RBS 6.625% 17/09/18 EMTN</t>
  </si>
  <si>
    <t>ROYAL BANK OF SCOTLAND 5.125% 13/01/24</t>
  </si>
  <si>
    <t>ROYAL BANK OF SCOTLAND PLC VAR 22/09/21</t>
  </si>
  <si>
    <t>RWE FINANCE BV 4.75% 31/01/34</t>
  </si>
  <si>
    <t>RYANAIR LTD 1.875% 17/06/2021</t>
  </si>
  <si>
    <t>SANTANDER 9.625% 30/10/23</t>
  </si>
  <si>
    <t>SCENTRE MANAGEMENT LTD 3.875% 16/07/2026</t>
  </si>
  <si>
    <t>SCEPTRE FUNDING 5.253%  09/02/27</t>
  </si>
  <si>
    <t>SCOTTISH &amp; SOUTHERN 6.25% 27/08/38</t>
  </si>
  <si>
    <t>SCOTTISH AND SOUTHERN 8.375% 20/11/28 EMTN</t>
  </si>
  <si>
    <t>SCOTTISH WIDOWS 5.5% 16/06/2023</t>
  </si>
  <si>
    <t>SEGRO (FORMERLY SLOUGH ESTATES ) 6.75% 23/02/24</t>
  </si>
  <si>
    <t>SEGRO (FORMERLY SLOUGH ESTATES) 5.625%  07/12/20</t>
  </si>
  <si>
    <t>SEGRO 6.75% 23/11/21 EMTN</t>
  </si>
  <si>
    <t>SEVERN TRENT WATER 6% 22/01/18</t>
  </si>
  <si>
    <t>SILK ROAD FINANCE NUMBER ONE FRN 21/12/2017</t>
  </si>
  <si>
    <t>SILVERSTONE MASTER ISS 5.063% 21/01/2055</t>
  </si>
  <si>
    <t>SINOPEC GRP OVERSEAS4.375% 17/10/2023</t>
  </si>
  <si>
    <t>SNCB 5% 24/04/18 SERIES (AKA BELGIUM KING'M NOTES)</t>
  </si>
  <si>
    <t>SOCIETE GENERALE 1% 31/12/2049</t>
  </si>
  <si>
    <t>SOCIETE GENERALE 5% 17/01/2024</t>
  </si>
  <si>
    <t>SOCIETE GENERALE 5% 20/12/2018</t>
  </si>
  <si>
    <t>SOCIETY LLOYDS 6.875% 17/11/25</t>
  </si>
  <si>
    <t>SOCIETY OF LLOYDS 7.421% 29/06/49   17  PERPETUAL</t>
  </si>
  <si>
    <t>SOUTH EAST WATER 5.6577% 30/09/19  AI</t>
  </si>
  <si>
    <t>SOUTH EASTERN POWER 5.625% 30/09/30</t>
  </si>
  <si>
    <t>SOUTHERN GAS 6.375% 15/05/40 EMTN</t>
  </si>
  <si>
    <t>SOUTHERN GAS NETWORK 4.875% 05/10/2023</t>
  </si>
  <si>
    <t>SOUTHERN GAS NETWORK FRN 21/10/15 SER A2</t>
  </si>
  <si>
    <t>SOUTHERN WATER SERVICES FINANCIAL 6.125% 31/03/19</t>
  </si>
  <si>
    <t>SPD FINANCE 5.875% 17/07/26</t>
  </si>
  <si>
    <t>SPI AUSTRALIA 5.125% 11/02/21</t>
  </si>
  <si>
    <t>STAGECOACH GROUP 5.75% 16/12/16</t>
  </si>
  <si>
    <t>STANDARD CHARTERED 7.75% 03/04/18</t>
  </si>
  <si>
    <t>STANDARD CHARTERED PLC 21/10/25</t>
  </si>
  <si>
    <t>STANDARD CHARTERED PLC 5.125%  06/06/34</t>
  </si>
  <si>
    <t>STANDARD LIFE 5.5% 04/12/2042</t>
  </si>
  <si>
    <t>STATOIL HYDRO 6.875%  11/03/31</t>
  </si>
  <si>
    <t>SUNCORP - METWAY 5.125% 27/10/2014</t>
  </si>
  <si>
    <t>SUNCORP INSURANCE 6.25% 13/06/27 EMTN</t>
  </si>
  <si>
    <t>SVENSKA HANDELSBANKEN 4% 19/01/19</t>
  </si>
  <si>
    <t>SVENSKA HANDELSBANKEN AB 1 15/01/24</t>
  </si>
  <si>
    <t>TATE AND LYLE INTL FINANCE 6.75% 25/11/2019</t>
  </si>
  <si>
    <t>TELECOM ITALIA 7.375% 15/12/17 EMTN</t>
  </si>
  <si>
    <t>TELEFONICA EMISIONES SAU 5.289% 09/12/2022</t>
  </si>
  <si>
    <t>TELEFONICA EMISIONES SAU 5.597% 12/03/2020</t>
  </si>
  <si>
    <t>TELEREAL SECURITISATION 6.1645% 10/12/31/33</t>
  </si>
  <si>
    <t>TESCO 6.125% 24/02/22 EMTN</t>
  </si>
  <si>
    <t>TESCO PLC 5.6611% 13/10/2041</t>
  </si>
  <si>
    <t>THAMES WATER 4.375% 03/07/34</t>
  </si>
  <si>
    <t>THAMES WATER UT CAYMAN (AKA UTC) 5.375% 21/07/25</t>
  </si>
  <si>
    <t>THAMES WATER UTILITIES  7.2141% 09/04/58 EMTN</t>
  </si>
  <si>
    <t>THAMES WATER UTILITIES 5.75% 13/09/30</t>
  </si>
  <si>
    <t>TIME WARNER CABLE INC 5.25% 15/07/2042</t>
  </si>
  <si>
    <t>TOTAL CAPITAL 3.875% 14/12/18</t>
  </si>
  <si>
    <t>TRAFFORD CENTRE FINANCE LTD 6.5% 28/07/33 NEW LINE</t>
  </si>
  <si>
    <t>TRANSPORT FOR LONDON 3.625% 15/05/2045</t>
  </si>
  <si>
    <t>TRANSPORT FOR LONDON 3.875% 23/07/2042</t>
  </si>
  <si>
    <t>TREASURY  0.125% INDEX LINKED 22/03/2068</t>
  </si>
  <si>
    <t>TREASURY  0.5% INDEX LINKED 22/03/2050</t>
  </si>
  <si>
    <t>TREASURY  2.25% 07/09/23</t>
  </si>
  <si>
    <t>TREASURY  2.5% INDEX-LINKED 16/04/20</t>
  </si>
  <si>
    <t>TREASURY 3.75% 07/09/20</t>
  </si>
  <si>
    <t>TREASURY 3.75% 07/09/2021</t>
  </si>
  <si>
    <t>TREASURY 4% 07/03/22</t>
  </si>
  <si>
    <t>TREASURY 4% 07/09/16</t>
  </si>
  <si>
    <t>TREASURY 4.25% 07/03/36</t>
  </si>
  <si>
    <t>TREASURY 4.25% 07/12/49</t>
  </si>
  <si>
    <t>TREASURY 4.25% 7/12/46</t>
  </si>
  <si>
    <t>TREASURY 4.25% STK 7/6/2032</t>
  </si>
  <si>
    <t>TREASURY 4.5%  07/12/42</t>
  </si>
  <si>
    <t>TREASURY 4.5% 07/03/19</t>
  </si>
  <si>
    <t>TREASURY 4.5% 07/09/34 SYN</t>
  </si>
  <si>
    <t>TREASURY 4.75% 07/09/15 SERIES  AUCA</t>
  </si>
  <si>
    <t>TREASURY 4.75% 07/12/30</t>
  </si>
  <si>
    <t>TREASURY 4.75% 07/12/38</t>
  </si>
  <si>
    <t>TREASURY 5% 07/03/2018</t>
  </si>
  <si>
    <t>TREASURY 5% 07/03/25</t>
  </si>
  <si>
    <t>TREASURY 6% STK 07/12/28</t>
  </si>
  <si>
    <t>UBS AG STAMFORD CT 7.625% 17/08/22</t>
  </si>
  <si>
    <t>UBS LONDON 6.375% 16/07/16</t>
  </si>
  <si>
    <t>UK GOVT 4.25% 07/12/55 AUCA</t>
  </si>
  <si>
    <t>UNITED BUSINESS 6.5% 23/11/16</t>
  </si>
  <si>
    <t>UNITED UTILITIES 5.75% 25/03/22 EMTN</t>
  </si>
  <si>
    <t>UNIVERSITY OF CAMBRIDGE 3.75% 17/10/2052</t>
  </si>
  <si>
    <t>UPP BOND ISSUER PLC 1% 29/02/2040</t>
  </si>
  <si>
    <t>VATTENFALL AB FIXED 6.125% 16/12/19</t>
  </si>
  <si>
    <t>VATTENFALL AB FIXED 6.875% 15/04/39</t>
  </si>
  <si>
    <t>VERIZON 4.073%</t>
  </si>
  <si>
    <t>VERIZON COMMUNICATIONS 4.8% 17/02/34</t>
  </si>
  <si>
    <t>VIRGIN MEDIA SECURED FINANCE 5.5%  15/01/21 N LINE</t>
  </si>
  <si>
    <t>VODAFONE GROUP 8.125% 26/11/18</t>
  </si>
  <si>
    <t>VOLKSWAGEN FINANCIAL 2.625% 22/07/19</t>
  </si>
  <si>
    <t>VOLKSWAGEN FINANCIAL SERVICES 2.75% 2/10/2020</t>
  </si>
  <si>
    <t>WAL MART STORES 5.625% 27/03/34</t>
  </si>
  <si>
    <t>WALES &amp; WEST UTILITIES FINANCE 5% 07/03/28</t>
  </si>
  <si>
    <t>WALES AND WEST 5.75%  29/03/30</t>
  </si>
  <si>
    <t>WAL-MART STORES 4.875% 19/01/39</t>
  </si>
  <si>
    <t>WAL-MART STORES 5.25% 28/09/35</t>
  </si>
  <si>
    <t>WELLCOME TRUST 4% 05/59</t>
  </si>
  <si>
    <t>WELLCOME TRUST 4.625% 25/07/36</t>
  </si>
  <si>
    <t>WELLS FARGO (FORMERLY WACHOVIA ) 5.25% 01/08/23</t>
  </si>
  <si>
    <t>WESSEX WATER SERVICES 4% 24/09/21</t>
  </si>
  <si>
    <t>WHITE CITY PROPERTY FINANCE 5.1202% 17/04/35</t>
  </si>
  <si>
    <t>WILLIAM HILL 4.25% 06/5/20</t>
  </si>
  <si>
    <t>WPP GROUP 6% 04/04/17</t>
  </si>
  <si>
    <t>YORKSHIRE  WATER SRV BRADFORD  6% 21/08/19</t>
  </si>
  <si>
    <t>YORKSHIRE BS 4.75% 12/04/18</t>
  </si>
  <si>
    <t>YORKSHIRE BUILDING SOCIETY FRN 23/03/2016</t>
  </si>
  <si>
    <t>YORKSHIRE WATER SERVICES 6% 24/04/17</t>
  </si>
  <si>
    <t>ZURICH FINANCE 6.625% /FRN 02/10/22 (30/10/49 )</t>
  </si>
  <si>
    <t>AGGREKO ORD GBP0.20</t>
  </si>
  <si>
    <t>EQUITIES</t>
  </si>
  <si>
    <t>AMLIN</t>
  </si>
  <si>
    <t>ARM HOLDINGS</t>
  </si>
  <si>
    <t>ASHTEAD GROUP</t>
  </si>
  <si>
    <t>ASSOCIATED BRITISH FOODS</t>
  </si>
  <si>
    <t>ASTRAZENECA ORD USD0.25</t>
  </si>
  <si>
    <t>BARCLAYS ORD GBP1</t>
  </si>
  <si>
    <t>BELLWAY ORD GBP0.125</t>
  </si>
  <si>
    <t>BERKELEY GROUP HOLDINGS PLC</t>
  </si>
  <si>
    <t>BG GROUP PLC ORD GBP 0.10</t>
  </si>
  <si>
    <t>BHP BILLITON PLC</t>
  </si>
  <si>
    <t>BODYCOTE</t>
  </si>
  <si>
    <t>BRIT AMER TOBACCO ORD GBP0.25</t>
  </si>
  <si>
    <t>BSKYB</t>
  </si>
  <si>
    <t>BUNZL ORD GBP0.25</t>
  </si>
  <si>
    <t>BURBERRY</t>
  </si>
  <si>
    <t>CAIRN ENERGY PLC</t>
  </si>
  <si>
    <t>CAPITAL &amp; COUNTIES PROPERTIES</t>
  </si>
  <si>
    <t>CARNIVAL PLC</t>
  </si>
  <si>
    <t>CENTRICA PLC  GBP .617284</t>
  </si>
  <si>
    <t>COMPASS GROUP GBP0.10</t>
  </si>
  <si>
    <t>DIPLOMA PLC</t>
  </si>
  <si>
    <t>EASYJET PLC</t>
  </si>
  <si>
    <t>ENQUEST</t>
  </si>
  <si>
    <t>GLAXOSMITHKLINE ORD 0.25</t>
  </si>
  <si>
    <t>HALMA</t>
  </si>
  <si>
    <t>HANSTEEN HOLDINGS</t>
  </si>
  <si>
    <t>HARGREAVES LANSDOWN</t>
  </si>
  <si>
    <t>HAYS PLC</t>
  </si>
  <si>
    <t>HISCOX PLC</t>
  </si>
  <si>
    <t>HSBC HLDGS ORD US$0.50 (UK REG)</t>
  </si>
  <si>
    <t>IG GROUP HOLDINGS</t>
  </si>
  <si>
    <t>IMAGINATION TECHNOLOGIES</t>
  </si>
  <si>
    <t>INCHCAPE GBP0.01 NIL PAID RIGHTS</t>
  </si>
  <si>
    <t>INCHCAPE PLC GBP.10</t>
  </si>
  <si>
    <t>INTERMEDIATE CAPITAL GROUP</t>
  </si>
  <si>
    <t>INVESCO PERPETUAL INCOME FUND</t>
  </si>
  <si>
    <t>JARDINE LLOYD THOMPSON</t>
  </si>
  <si>
    <t>JOHNSON MATTHEY ORD GBP1</t>
  </si>
  <si>
    <t>JUPITER FUND MANAGEMENT</t>
  </si>
  <si>
    <t>JUST RETIREMENT GROUP</t>
  </si>
  <si>
    <t>L &amp; G EQUITY INDEX</t>
  </si>
  <si>
    <t>LEGAL &amp; GENERAL GP ORD0.025</t>
  </si>
  <si>
    <t>MEGGITT ORD GBP0.05</t>
  </si>
  <si>
    <t>MELROSE INDUSTRIES  PLC</t>
  </si>
  <si>
    <t>MERLIN ENTERTAINMENT GROUP PLC</t>
  </si>
  <si>
    <t>MICHAEL PAGE INTL</t>
  </si>
  <si>
    <t>NEXT PLC</t>
  </si>
  <si>
    <t>PEARSON ORD GBP0.25</t>
  </si>
  <si>
    <t>PETROFAC</t>
  </si>
  <si>
    <t>PREMIER OIL</t>
  </si>
  <si>
    <t>PRUDENTIAL CORP ORD GBP0.05</t>
  </si>
  <si>
    <t>RECKITT BENCKISER GROUP PLC</t>
  </si>
  <si>
    <t>REED ELSEVIER PLC</t>
  </si>
  <si>
    <t>RIGHTMOVE</t>
  </si>
  <si>
    <t>RIO TINTO ORD GBP0.10(REGD)</t>
  </si>
  <si>
    <t>ROLLS ROYCE GROUP ORD GBP0.20</t>
  </si>
  <si>
    <t>ROYAL DUTCH SHELL B SHARES  EUR .07</t>
  </si>
  <si>
    <t>ROYAL DUTCH SHELL PLC EUR0.07 'A' SHS (UK LIST)</t>
  </si>
  <si>
    <t>SABMILLER PLC</t>
  </si>
  <si>
    <t>SCOT &amp; SOUTHERN EN ORD GBP0.50</t>
  </si>
  <si>
    <t>SHIRE PLC</t>
  </si>
  <si>
    <t>SPIRAX-SARCO ENG   ORD GBP0.25</t>
  </si>
  <si>
    <t>ST.JAMES PLACE CAP ORD GBP0.15</t>
  </si>
  <si>
    <t>STANDARD CHARTERED  USD .50</t>
  </si>
  <si>
    <t>TRAVIS PERKINS</t>
  </si>
  <si>
    <t>TULLOW OIL PLC GBP 0.10 ORD</t>
  </si>
  <si>
    <t>ULTRA ELECTRONICS</t>
  </si>
  <si>
    <t>UNILEVER PLC</t>
  </si>
  <si>
    <t>UNITED BUSINESS MEDIA</t>
  </si>
  <si>
    <t>VICTREX</t>
  </si>
  <si>
    <t>VODAFONE GROUP PLC ORD USD0.2095238</t>
  </si>
  <si>
    <t>WEIR GROUP</t>
  </si>
  <si>
    <t>WOLSELEY ORD GBP0.25</t>
  </si>
  <si>
    <t>WOLSELEY PLC COMMON STOCK GBP 0.1080303</t>
  </si>
  <si>
    <t>WOOD GROUP (JOHN)</t>
  </si>
  <si>
    <t>WOOD GROUP (JOHN) GBP0.042857</t>
  </si>
  <si>
    <t>ABBOTT LABORATORIES</t>
  </si>
  <si>
    <t>ACCENTURE PLC CLS A USD0.0000225</t>
  </si>
  <si>
    <t>ALIGN TECHNOLOGY INC</t>
  </si>
  <si>
    <t>ALTRIA GROUP INC   USD 0.333333 COM</t>
  </si>
  <si>
    <t>AMAZON.COM</t>
  </si>
  <si>
    <t>AMER EXPRESS CO COM USD0.60</t>
  </si>
  <si>
    <t>APACHE CORP USD 1.25</t>
  </si>
  <si>
    <t>APPLE INC</t>
  </si>
  <si>
    <t>BAKER HUGHES INC</t>
  </si>
  <si>
    <t>BERKSHIRE HATHAWAY INC USD0.1667 CLASS B</t>
  </si>
  <si>
    <t>BROWN FORMAN B</t>
  </si>
  <si>
    <t>CARMAX</t>
  </si>
  <si>
    <t>CITIGROUP INC COM STK USD0.01</t>
  </si>
  <si>
    <t>COLGATE-PALMOLIVE COM USD1</t>
  </si>
  <si>
    <t>DANAHER CORP</t>
  </si>
  <si>
    <t>DISCOVERY COMMUNICATIONS INC USD0.01</t>
  </si>
  <si>
    <t>DOLBY LABORATORIES</t>
  </si>
  <si>
    <t>DOLLAR GENERAL CORP</t>
  </si>
  <si>
    <t>DUN AND BRADSTREET CORP COM STK USD0.01</t>
  </si>
  <si>
    <t>EASTMAN CHEMICAL CO COM STK USD0.01</t>
  </si>
  <si>
    <t>EBAY INC USD .001 COM</t>
  </si>
  <si>
    <t>EMC CORP(MASS) COM USD0.01</t>
  </si>
  <si>
    <t>EOG RESOURCES INC USD 0.01</t>
  </si>
  <si>
    <t>EQUIFAX INC COM STK USD1.25</t>
  </si>
  <si>
    <t>EXPRESS SCRIPTS HOLDING CO</t>
  </si>
  <si>
    <t>FACEBOOK</t>
  </si>
  <si>
    <t>FAIRFAX FINANCE</t>
  </si>
  <si>
    <t>FAIRFAX FINANCIAL HOLDINGS</t>
  </si>
  <si>
    <t>FIRST REPUBLIC BANK</t>
  </si>
  <si>
    <t>FLIR SYSTEMS INC</t>
  </si>
  <si>
    <t>GENOMIC HEALTH</t>
  </si>
  <si>
    <t>GOOGLE INC COM STK USD0.001 CLASS 'A'</t>
  </si>
  <si>
    <t>GOOGLE INC COM STK USD0.001 CLASS 'C'</t>
  </si>
  <si>
    <t>HARLEY DAVIDSON</t>
  </si>
  <si>
    <t>HEICO</t>
  </si>
  <si>
    <t>HOWARD HUGHES</t>
  </si>
  <si>
    <t>INTACT FINANCIAL CORP COM NPV</t>
  </si>
  <si>
    <t>INTUIT INC COM STK USD0.01</t>
  </si>
  <si>
    <t>INTUITIVE SURGERY</t>
  </si>
  <si>
    <t>JOHNSON &amp; JOHNSON COM USD1</t>
  </si>
  <si>
    <t>KRAFT FOODS GROUP INC COM STK NPV</t>
  </si>
  <si>
    <t>L &amp; G NORTH AMERICA EQUITY INDEX</t>
  </si>
  <si>
    <t>LINCOLN ELECTRIC</t>
  </si>
  <si>
    <t>M &amp; T BANK</t>
  </si>
  <si>
    <t>MARATHON OIL CORP  COM STK USD1</t>
  </si>
  <si>
    <t>MARKEL CORP</t>
  </si>
  <si>
    <t>MARKETAXESS HOLDINGS</t>
  </si>
  <si>
    <t>MARTIN MARIETTA MATERIALS</t>
  </si>
  <si>
    <t>MASTERCARD</t>
  </si>
  <si>
    <t>MATTEL INC COM STK USD1</t>
  </si>
  <si>
    <t>MEDTRONIC INC COM STK USD0.10</t>
  </si>
  <si>
    <t>MICROSOFT CORP COM USD0.000025</t>
  </si>
  <si>
    <t>MONSANTO COM USD0.01</t>
  </si>
  <si>
    <t>MOODY'S CORP</t>
  </si>
  <si>
    <t>MYRIAD GENETICS</t>
  </si>
  <si>
    <t>NEW YORK COMMUNITY BANCORP</t>
  </si>
  <si>
    <t>NIELSEN HOLDINGS B.V. COM STK EUR0.07</t>
  </si>
  <si>
    <t>NOW INC/DE</t>
  </si>
  <si>
    <t>ORACLE CORP</t>
  </si>
  <si>
    <t>PEPSICO INC</t>
  </si>
  <si>
    <t>PFIZER INC COM USD0.05</t>
  </si>
  <si>
    <t>PNC FINANCIAL SERVICES GROUP COM STK USD5</t>
  </si>
  <si>
    <t>PRAXAIR INC COM STK  USD.01</t>
  </si>
  <si>
    <t>PRINCIPAL FINANCIAL GROUP COM STK USD0.01</t>
  </si>
  <si>
    <t>PROGRESSIVE</t>
  </si>
  <si>
    <t>QUALCOMM</t>
  </si>
  <si>
    <t>RENAISSANCE RE HOLDINGS</t>
  </si>
  <si>
    <t>RITCHIE BROS AUCTIONEERS</t>
  </si>
  <si>
    <t>ROCKWELL AUTOMATION</t>
  </si>
  <si>
    <t>ROYAL CARIBBEAN CRUISES</t>
  </si>
  <si>
    <t>SEATTLE GENETICS</t>
  </si>
  <si>
    <t>SPRINT CORP STK USD0.01</t>
  </si>
  <si>
    <t>SUNCOR ENERGY INC COM STK NPV</t>
  </si>
  <si>
    <t>TD AMERITRADE</t>
  </si>
  <si>
    <t>TERADATA</t>
  </si>
  <si>
    <t>TERADYNE</t>
  </si>
  <si>
    <t>TESLA MOTORS</t>
  </si>
  <si>
    <t>TJX COMPANIES COM STK USD1</t>
  </si>
  <si>
    <t>TRIP ADVISOR</t>
  </si>
  <si>
    <t>TWITTER INC</t>
  </si>
  <si>
    <t>ULTRA PETROLEUM</t>
  </si>
  <si>
    <t>UNITED PARCEL SERVICES</t>
  </si>
  <si>
    <t>UNITED TECHNOLOGIES CORP</t>
  </si>
  <si>
    <t>US BANCORP</t>
  </si>
  <si>
    <t>VISA INC CLASS A</t>
  </si>
  <si>
    <t>WALGREEN CO COM USD0.15625</t>
  </si>
  <si>
    <t>WALT DISNEY HLDGS USD0.01</t>
  </si>
  <si>
    <t>WATERS</t>
  </si>
  <si>
    <t>WATSCO</t>
  </si>
  <si>
    <t>WELLPOINT INC COM USD.01</t>
  </si>
  <si>
    <t>WILLIS GROUP HOLDINGS PLC COM STK USD0.000115</t>
  </si>
  <si>
    <t>XILINX</t>
  </si>
  <si>
    <t>YAMANA GOLD INC COM STK NPV</t>
  </si>
  <si>
    <t>YUM BRANDS INC</t>
  </si>
  <si>
    <t>BAILLIE GIFFORD JAPANESE SMALLER COS FUND C ACCUM</t>
  </si>
  <si>
    <t>BRIDGESTONE CORP JPY50</t>
  </si>
  <si>
    <t>DON QUIJOTE CO LTD NPV</t>
  </si>
  <si>
    <t>FANUC</t>
  </si>
  <si>
    <t>FAST RETAILING</t>
  </si>
  <si>
    <t>INPEX HOLDINGS</t>
  </si>
  <si>
    <t>JAPAN EXCHANGE GROUP</t>
  </si>
  <si>
    <t>JAPAN TOBACCO INC JPY50000</t>
  </si>
  <si>
    <t>KAKAKU</t>
  </si>
  <si>
    <t>KOMATSU JPY50</t>
  </si>
  <si>
    <t>L &amp; G JAPAN EQUITY</t>
  </si>
  <si>
    <t>LAWSON INC</t>
  </si>
  <si>
    <t>MITSUI &amp; CO  JPY50</t>
  </si>
  <si>
    <t>NAMCO BANDAI HOLDING</t>
  </si>
  <si>
    <t>NISSAN MOTOR CO YEN 50</t>
  </si>
  <si>
    <t>NTT URBAN DEVELOPMENT CORP</t>
  </si>
  <si>
    <t>OLYMPUS CORP</t>
  </si>
  <si>
    <t>RAKUTEN INC</t>
  </si>
  <si>
    <t>ROHM CO LTD NPV</t>
  </si>
  <si>
    <t>SAWAI PHARMACEUTICAL</t>
  </si>
  <si>
    <t>SHIMANO INC</t>
  </si>
  <si>
    <t>SMC CORP JPY50</t>
  </si>
  <si>
    <t>SOFTBANK CORP NPV</t>
  </si>
  <si>
    <t>SUGI HOLDINGS CO LTD NPV</t>
  </si>
  <si>
    <t>THK</t>
  </si>
  <si>
    <t>TOKYO ELECTRON</t>
  </si>
  <si>
    <t>TOYOTA MOTOR CORP</t>
  </si>
  <si>
    <t>TREND MICRO</t>
  </si>
  <si>
    <t>YAMAHA MOTOR</t>
  </si>
  <si>
    <t>ANHEUSER-BUSCH INBEV</t>
  </si>
  <si>
    <t>COLRUYT</t>
  </si>
  <si>
    <t>GBL</t>
  </si>
  <si>
    <t>SOFINA</t>
  </si>
  <si>
    <t>CARLSBERG B</t>
  </si>
  <si>
    <t>JYSKE BANK</t>
  </si>
  <si>
    <t>KONECRANES</t>
  </si>
  <si>
    <t>AIR LIQUIDE SA</t>
  </si>
  <si>
    <t>L'OREAL</t>
  </si>
  <si>
    <t>NEXANS SA  EUR1</t>
  </si>
  <si>
    <t>TOTAL  EUR10</t>
  </si>
  <si>
    <t>TOTAL SA EUR2.5</t>
  </si>
  <si>
    <t>BAYER AG ORD NPV</t>
  </si>
  <si>
    <t>BRENNTAG AG NPV</t>
  </si>
  <si>
    <t>CARL ZEISS MEDITEC</t>
  </si>
  <si>
    <t>CONTINENTAL AG NPV</t>
  </si>
  <si>
    <t>DEUTSCHE BORSE</t>
  </si>
  <si>
    <t>SAP AG ORD NPV</t>
  </si>
  <si>
    <t>QIAGEN</t>
  </si>
  <si>
    <t>REED ELSEVIER NV EUR0.07</t>
  </si>
  <si>
    <t>ROYAL DUTCH SHELL PLC EUR0.07 'A' SHS (DUTCH LIST)</t>
  </si>
  <si>
    <t>WOLTERS KLUWER NV EUR0.12</t>
  </si>
  <si>
    <t>BANK OF IRELAND</t>
  </si>
  <si>
    <t>CRH (LONDON)</t>
  </si>
  <si>
    <t>RYANAIR HOLDINGS</t>
  </si>
  <si>
    <t>EXOR ORD</t>
  </si>
  <si>
    <t>DNB NOR ASA  NOK10</t>
  </si>
  <si>
    <t>NORSK HYDRO</t>
  </si>
  <si>
    <t>SCHIBSTED</t>
  </si>
  <si>
    <t>JERONIMO MARTINS</t>
  </si>
  <si>
    <t>CORP FINANC ALBA EUR1</t>
  </si>
  <si>
    <t>DIA</t>
  </si>
  <si>
    <t>ALFA LAVAL</t>
  </si>
  <si>
    <t>ATLAS COPCO  B</t>
  </si>
  <si>
    <t>HEXPOL AB</t>
  </si>
  <si>
    <t>INVESTOR B</t>
  </si>
  <si>
    <t>KINNEVIK B SHARES</t>
  </si>
  <si>
    <t>SVENSKA HANDELSBKN SER'A'SEK4</t>
  </si>
  <si>
    <t>TELIASONERA NPV</t>
  </si>
  <si>
    <t>VOLVO B</t>
  </si>
  <si>
    <t>ACTELION LTD REG</t>
  </si>
  <si>
    <t>COCA COLA HBC (CDI)</t>
  </si>
  <si>
    <t>GEBERIT</t>
  </si>
  <si>
    <t>METTLER-TOLEDO</t>
  </si>
  <si>
    <t>NESTLE SA  CHF1 (REGD)</t>
  </si>
  <si>
    <t>NOVARTIS AG  CHF.50 (REGD)</t>
  </si>
  <si>
    <t>RICHEMONT (CIE FIN)  A CHF 1</t>
  </si>
  <si>
    <t>ROCHE HLDGS  AG GENUSSCHEINE NPV</t>
  </si>
  <si>
    <t>SCHINDLER</t>
  </si>
  <si>
    <t>COCA COLA - HELLENIC BOTTLING</t>
  </si>
  <si>
    <t>TITAN CEMENT</t>
  </si>
  <si>
    <t>L &amp; G EUROPE EQUITY INDES</t>
  </si>
  <si>
    <t>ARISTOCRAT LEISURE</t>
  </si>
  <si>
    <t>BRAMBLES</t>
  </si>
  <si>
    <t>BRAMBLES INDS LTD NPV</t>
  </si>
  <si>
    <t>BROKEN HILL PTY NPV</t>
  </si>
  <si>
    <t>COCHLEAR</t>
  </si>
  <si>
    <t>JAMES HARDIE INDS. NV</t>
  </si>
  <si>
    <t>MESOBLAST</t>
  </si>
  <si>
    <t>SANTOS LTD</t>
  </si>
  <si>
    <t>SCA PROPERTY GROUP</t>
  </si>
  <si>
    <t>TREASURY WINE ESTATES</t>
  </si>
  <si>
    <t>WOOLWORTHS LTD NPV</t>
  </si>
  <si>
    <t>TRADE ME</t>
  </si>
  <si>
    <t>AIA GROUP LTD NPV</t>
  </si>
  <si>
    <t>BOC HONG KONG</t>
  </si>
  <si>
    <t>HANG LUNG PROPERTIES</t>
  </si>
  <si>
    <t>HONG KONG EXCHANGES&amp;CLEARING</t>
  </si>
  <si>
    <t>JARDINE MATHESON USD0.25(SING QUOTE)</t>
  </si>
  <si>
    <t>UNITED OVERSEAS BANK SGD1</t>
  </si>
  <si>
    <t>TAIWAN SEMICONDUCT ADS REP 5 ORD TWD10</t>
  </si>
  <si>
    <t>BANK NEGARA INDONESIA</t>
  </si>
  <si>
    <t>SAMSUNG ELECTRONICS CO LTD GDR (REP 1/2 VTG SHS)</t>
  </si>
  <si>
    <t>SK HYNIX INC</t>
  </si>
  <si>
    <t>L &amp; G ASIA PACIFIC DEV EQUITY</t>
  </si>
  <si>
    <t>BAIDU.COM ADR</t>
  </si>
  <si>
    <t>BAILLIE GIFFORD EMERGING MKTS GWTH FUND C ACCUM</t>
  </si>
  <si>
    <t>BM &amp; F BOVESPA</t>
  </si>
  <si>
    <t>CCR SA COM STK NPV</t>
  </si>
  <si>
    <t>CHINA MOBILE (HK) HKD0.10</t>
  </si>
  <si>
    <t>DRAGON OIL</t>
  </si>
  <si>
    <t>ICICI BANK</t>
  </si>
  <si>
    <t>INTL MEAL COMPANY HOLDINGS SA COM NPV</t>
  </si>
  <si>
    <t>L &amp; G MIDDLE EAST / AFRICA EQUITY</t>
  </si>
  <si>
    <t>L &amp; G WORLD EMERGING MARKETS</t>
  </si>
  <si>
    <t>MINDRAY MEDICAL</t>
  </si>
  <si>
    <t>NASPERS LTD</t>
  </si>
  <si>
    <t>SHANDONG WEIGAO</t>
  </si>
  <si>
    <t>TEVA PHARMACEUTICALS</t>
  </si>
  <si>
    <t>ALIBABA GROUP HOLDINGS</t>
  </si>
  <si>
    <t>ARCOS DORADOS</t>
  </si>
  <si>
    <t>SBERBANK SPON ADR</t>
  </si>
  <si>
    <t>CHINA RESOURCES LAND LTD HKD0.10</t>
  </si>
  <si>
    <t>CNOOC LTD</t>
  </si>
  <si>
    <t>SINOTRUK HONG KONG LTD</t>
  </si>
  <si>
    <t>SUN ART RETAIL GROUP LTD HKD0.30</t>
  </si>
  <si>
    <t>TSINGTAO</t>
  </si>
  <si>
    <t>BANGKOK DUSIT MEDICAL SERVICES THB0.1 (ALIEN MKT)</t>
  </si>
  <si>
    <t>AIRPORT INDUSTRIAL PROPERTY</t>
  </si>
  <si>
    <t>PROPERTY</t>
  </si>
  <si>
    <t>ARDSTONE REGIONAL OFFICE FUND</t>
  </si>
  <si>
    <t>CURLEW STUDENT TRUST</t>
  </si>
  <si>
    <t>EUROSIRIS</t>
  </si>
  <si>
    <t>FRXL CO-INVESTMENT</t>
  </si>
  <si>
    <t>INDUSTRIAL PROPERTY INVESTMENT FUND</t>
  </si>
  <si>
    <t>L &amp; G LEISURE FUND</t>
  </si>
  <si>
    <t>LEND LEASE RETAIL PARTNERSHIP</t>
  </si>
  <si>
    <t>LONGBOW</t>
  </si>
  <si>
    <t>M &amp; G SECURED PROPERTY INCOME FUND</t>
  </si>
  <si>
    <t>PALMER CAPITAL DEVELOPMENT</t>
  </si>
  <si>
    <t>QUERCUS HEALTHCARE PROPERTY FUND</t>
  </si>
  <si>
    <t>STANDARD LIFE INVESTMENT LONG LEASE PROPERTY FUND</t>
  </si>
  <si>
    <t>STANDARD LIFE INVESTMENT RETAIL PARK TRUST</t>
  </si>
  <si>
    <t>STANDARD LIFE INVESTMENT UK SHOPPING CENTRE TRUST</t>
  </si>
  <si>
    <t>THREADNEEDLE STRATEGIC PROPERTY</t>
  </si>
  <si>
    <t>UNITE UK STUDENT ACCOM FUND</t>
  </si>
  <si>
    <t>CASH BALANCES &amp; INVESTMENTS</t>
  </si>
  <si>
    <t>EXTERNAL CASH HELD BY FUND MANAGERS</t>
  </si>
  <si>
    <t>BARCLAYS CURRENT A/C</t>
  </si>
  <si>
    <t>INTERNAL CASH</t>
  </si>
  <si>
    <t>INTERNALLY MANANGED FUND (CASH)</t>
  </si>
  <si>
    <t>CASH DEPOSITS WITH LOCAL AUTHORITIES &amp; DMO</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</si>
</sst>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font>
    <font>
      <sz val="10.0"/>
    </font>
    <font/>
    <font>
      <u/>
      <color rgb="FF0000FF"/>
    </font>
    <font>
      <u/>
      <sz val="10.0"/>
      <color rgb="FF0000FF"/>
    </font>
    <font>
      <sz val="11.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1">
    <xf borderId="0" fillId="0" fontId="0" numFmtId="0" xfId="0" applyAlignment="1" applyFont="1">
      <alignment vertical="bottom"/>
    </xf>
    <xf borderId="0" fillId="0" fontId="1" numFmtId="0" xfId="0" applyAlignment="1" applyFont="1">
      <alignment/>
    </xf>
    <xf borderId="0" fillId="0" fontId="2" numFmtId="4" xfId="0" applyAlignment="1" applyFont="1" applyNumberFormat="1">
      <alignment vertical="bottom"/>
    </xf>
    <xf borderId="0" fillId="0" fontId="1" numFmtId="0" xfId="0" applyFont="1"/>
    <xf borderId="0" fillId="0" fontId="3" numFmtId="0" xfId="0" applyAlignment="1" applyFont="1">
      <alignment/>
    </xf>
    <xf borderId="0" fillId="0" fontId="2" numFmtId="0" xfId="0" applyAlignment="1" applyFont="1">
      <alignment vertical="bottom"/>
    </xf>
    <xf borderId="0" fillId="0" fontId="4" numFmtId="0" xfId="0" applyAlignment="1" applyFont="1">
      <alignment/>
    </xf>
    <xf borderId="0" fillId="0" fontId="2" numFmtId="3" xfId="0" applyAlignment="1" applyFont="1" applyNumberFormat="1">
      <alignment horizontal="right" vertical="bottom"/>
    </xf>
    <xf borderId="0" fillId="0" fontId="2" numFmtId="0" xfId="0" applyAlignment="1" applyFont="1">
      <alignment vertical="bottom"/>
    </xf>
    <xf borderId="0" fillId="0" fontId="5" numFmtId="0" xfId="0" applyAlignment="1" applyFont="1">
      <alignment vertical="bottom"/>
    </xf>
    <xf borderId="0" fillId="0" fontId="2" numFmtId="10" xfId="0" applyAlignment="1" applyFont="1" applyNumberFormat="1">
      <alignment horizontal="right" vertical="bottom"/>
    </xf>
    <xf borderId="0" fillId="0" fontId="2" numFmtId="9" xfId="0" applyAlignment="1" applyFont="1" applyNumberFormat="1">
      <alignment horizontal="right" vertical="bottom"/>
    </xf>
    <xf borderId="0" fillId="0" fontId="2" numFmtId="4" xfId="0" applyAlignment="1" applyFont="1" applyNumberFormat="1">
      <alignment horizontal="right" vertical="bottom"/>
    </xf>
    <xf borderId="0" fillId="0" fontId="2" numFmtId="49" xfId="0" applyAlignment="1" applyFont="1" applyNumberFormat="1">
      <alignment vertical="bottom"/>
    </xf>
    <xf borderId="0" fillId="0" fontId="2" numFmtId="0" xfId="0" applyAlignment="1" applyFont="1">
      <alignment horizontal="right" vertical="bottom"/>
    </xf>
    <xf borderId="0" fillId="2" fontId="6" numFmtId="0" xfId="0" applyAlignment="1" applyFill="1" applyFont="1">
      <alignment vertical="bottom"/>
    </xf>
    <xf borderId="0" fillId="0" fontId="3" numFmtId="4" xfId="0" applyAlignment="1" applyFont="1" applyNumberFormat="1">
      <alignment/>
    </xf>
    <xf borderId="0" fillId="2" fontId="6" numFmtId="4" xfId="0" applyAlignment="1" applyFont="1" applyNumberFormat="1">
      <alignment vertical="bottom"/>
    </xf>
    <xf borderId="0" fillId="0" fontId="2" numFmtId="49" xfId="0" applyAlignment="1" applyFont="1" applyNumberFormat="1">
      <alignment vertical="bottom"/>
    </xf>
    <xf borderId="0" fillId="2" fontId="6" numFmtId="0" xfId="0" applyAlignment="1" applyFont="1">
      <alignment vertical="bottom"/>
    </xf>
    <xf borderId="0" fillId="2" fontId="6" numFmtId="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AMAZON.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rctpensions.org.uk/EN/RelatedDocuments/AnnualReport/Pension-Fund-Report-2014.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2</v>
      </c>
    </row>
    <row r="2">
      <c r="A2" s="4" t="s">
        <v>13</v>
      </c>
    </row>
    <row r="3">
      <c r="A3" s="4" t="s">
        <v>14</v>
      </c>
    </row>
    <row r="4">
      <c r="A4" s="4" t="s">
        <v>15</v>
      </c>
    </row>
    <row r="5">
      <c r="A5" s="4" t="s">
        <v>16</v>
      </c>
    </row>
    <row r="6">
      <c r="A6" s="4" t="s">
        <v>17</v>
      </c>
    </row>
    <row r="7">
      <c r="A7" s="4" t="s">
        <v>18</v>
      </c>
    </row>
    <row r="8">
      <c r="A8" s="4" t="s">
        <v>19</v>
      </c>
    </row>
    <row r="9">
      <c r="A9" s="4" t="s">
        <v>20</v>
      </c>
    </row>
    <row r="10">
      <c r="A10" s="4" t="s">
        <v>21</v>
      </c>
    </row>
    <row r="11">
      <c r="A11" s="4" t="s">
        <v>22</v>
      </c>
    </row>
    <row r="12">
      <c r="A12" s="4" t="s">
        <v>23</v>
      </c>
    </row>
    <row r="13">
      <c r="A13" s="6" t="s">
        <v>24</v>
      </c>
    </row>
    <row r="15">
      <c r="A15" s="4" t="s">
        <v>26</v>
      </c>
    </row>
    <row r="16">
      <c r="A16" s="4" t="s">
        <v>27</v>
      </c>
    </row>
    <row r="17">
      <c r="A17" s="4" t="s">
        <v>28</v>
      </c>
    </row>
    <row r="18">
      <c r="A18" s="4" t="s">
        <v>29</v>
      </c>
    </row>
    <row r="19">
      <c r="A19" s="4" t="s">
        <v>30</v>
      </c>
    </row>
    <row r="20">
      <c r="A20" s="4" t="s">
        <v>31</v>
      </c>
    </row>
    <row r="21">
      <c r="A21" s="4" t="s">
        <v>32</v>
      </c>
    </row>
    <row r="22">
      <c r="A22" s="4" t="s">
        <v>33</v>
      </c>
    </row>
    <row r="23">
      <c r="A23" s="4" t="s">
        <v>34</v>
      </c>
    </row>
    <row r="24">
      <c r="A24" s="4" t="s">
        <v>35</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71"/>
    <col customWidth="1" min="2" max="2" width="60.57"/>
    <col customWidth="1" min="3" max="3" width="35.71"/>
    <col customWidth="1" min="4" max="4" width="22.0"/>
    <col customWidth="1" min="5" max="6" width="17.43"/>
    <col customWidth="1" min="7" max="7" width="20.71"/>
    <col customWidth="1" min="8" max="8" width="24.14"/>
  </cols>
  <sheetData>
    <row r="1">
      <c r="A1" s="1" t="s">
        <v>0</v>
      </c>
      <c r="B1" s="1" t="s">
        <v>3</v>
      </c>
      <c r="C1" s="1" t="s">
        <v>4</v>
      </c>
      <c r="D1" s="1" t="s">
        <v>5</v>
      </c>
      <c r="E1" s="1" t="s">
        <v>6</v>
      </c>
      <c r="F1" s="1" t="s">
        <v>7</v>
      </c>
      <c r="G1" s="1" t="s">
        <v>8</v>
      </c>
      <c r="H1" s="1" t="s">
        <v>9</v>
      </c>
      <c r="I1" s="3"/>
      <c r="J1" s="3"/>
      <c r="K1" s="3"/>
      <c r="L1" s="3"/>
      <c r="M1" s="3"/>
      <c r="N1" s="3"/>
      <c r="O1" s="3"/>
      <c r="P1" s="3"/>
      <c r="Q1" s="3"/>
      <c r="R1" s="3"/>
      <c r="S1" s="3"/>
      <c r="T1" s="3"/>
      <c r="U1" s="3"/>
      <c r="V1" s="3"/>
      <c r="W1" s="3"/>
      <c r="X1" s="3"/>
      <c r="Y1" s="3"/>
      <c r="Z1" s="3"/>
      <c r="AA1" s="3"/>
    </row>
    <row r="2">
      <c r="A2" s="4" t="s">
        <v>10</v>
      </c>
      <c r="B2" s="4" t="s">
        <v>11</v>
      </c>
      <c r="C2" s="4" t="s">
        <v>12</v>
      </c>
      <c r="D2" s="15" t="str">
        <f t="shared" ref="D2:D693"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5" t="str">
        <f t="shared" ref="E2:E375"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5" t="str">
        <f t="shared" ref="F2:F375" si="3">IF(OR(NOT(D2="0"),NOT(E2="0")),B2,D2)</f>
        <v>0</v>
      </c>
      <c r="G2" s="17" t="str">
        <f t="shared" ref="G2:G375" si="4">IF(F2="0",F2,H2)</f>
        <v>0</v>
      </c>
      <c r="H2" s="16">
        <v>1122000.0</v>
      </c>
    </row>
    <row r="3">
      <c r="A3" s="4" t="s">
        <v>10</v>
      </c>
      <c r="B3" s="4" t="s">
        <v>52</v>
      </c>
      <c r="C3" s="4" t="s">
        <v>12</v>
      </c>
      <c r="D3" s="15" t="str">
        <f t="shared" si="1"/>
        <v>0</v>
      </c>
      <c r="E3" s="15" t="str">
        <f t="shared" si="2"/>
        <v>0</v>
      </c>
      <c r="F3" s="15" t="str">
        <f t="shared" si="3"/>
        <v>0</v>
      </c>
      <c r="G3" s="17" t="str">
        <f t="shared" si="4"/>
        <v>0</v>
      </c>
      <c r="H3" s="16">
        <v>2196080.0</v>
      </c>
    </row>
    <row r="4">
      <c r="A4" s="4" t="s">
        <v>10</v>
      </c>
      <c r="B4" s="4" t="s">
        <v>53</v>
      </c>
      <c r="C4" s="4" t="s">
        <v>12</v>
      </c>
      <c r="D4" s="15" t="str">
        <f t="shared" si="1"/>
        <v>0</v>
      </c>
      <c r="E4" s="15" t="str">
        <f t="shared" si="2"/>
        <v>0</v>
      </c>
      <c r="F4" s="15" t="str">
        <f t="shared" si="3"/>
        <v>0</v>
      </c>
      <c r="G4" s="17" t="str">
        <f t="shared" si="4"/>
        <v>0</v>
      </c>
      <c r="H4" s="16">
        <v>848784.5</v>
      </c>
    </row>
    <row r="5">
      <c r="A5" s="4" t="s">
        <v>10</v>
      </c>
      <c r="B5" s="4" t="s">
        <v>55</v>
      </c>
      <c r="C5" s="4" t="s">
        <v>12</v>
      </c>
      <c r="D5" s="15" t="str">
        <f t="shared" si="1"/>
        <v>0</v>
      </c>
      <c r="E5" s="15" t="str">
        <f t="shared" si="2"/>
        <v>0</v>
      </c>
      <c r="F5" s="15" t="str">
        <f t="shared" si="3"/>
        <v>0</v>
      </c>
      <c r="G5" s="17" t="str">
        <f t="shared" si="4"/>
        <v>0</v>
      </c>
      <c r="H5" s="16">
        <v>1126330.56</v>
      </c>
    </row>
    <row r="6">
      <c r="A6" s="4" t="s">
        <v>10</v>
      </c>
      <c r="B6" s="4" t="s">
        <v>56</v>
      </c>
      <c r="C6" s="4" t="s">
        <v>12</v>
      </c>
      <c r="D6" s="15" t="str">
        <f t="shared" si="1"/>
        <v>0</v>
      </c>
      <c r="E6" s="15" t="str">
        <f t="shared" si="2"/>
        <v>0</v>
      </c>
      <c r="F6" s="15" t="str">
        <f t="shared" si="3"/>
        <v>0</v>
      </c>
      <c r="G6" s="17" t="str">
        <f t="shared" si="4"/>
        <v>0</v>
      </c>
      <c r="H6" s="16">
        <v>940406.75</v>
      </c>
    </row>
    <row r="7">
      <c r="A7" s="4" t="s">
        <v>10</v>
      </c>
      <c r="B7" s="4" t="s">
        <v>57</v>
      </c>
      <c r="C7" s="4" t="s">
        <v>12</v>
      </c>
      <c r="D7" s="15" t="str">
        <f t="shared" si="1"/>
        <v>0</v>
      </c>
      <c r="E7" s="15" t="str">
        <f t="shared" si="2"/>
        <v>0</v>
      </c>
      <c r="F7" s="15" t="str">
        <f t="shared" si="3"/>
        <v>0</v>
      </c>
      <c r="G7" s="17" t="str">
        <f t="shared" si="4"/>
        <v>0</v>
      </c>
      <c r="H7" s="16">
        <v>612896.7</v>
      </c>
    </row>
    <row r="8">
      <c r="A8" s="4" t="s">
        <v>10</v>
      </c>
      <c r="B8" s="4" t="s">
        <v>58</v>
      </c>
      <c r="C8" s="4" t="s">
        <v>12</v>
      </c>
      <c r="D8" s="15" t="str">
        <f t="shared" si="1"/>
        <v>0</v>
      </c>
      <c r="E8" s="15" t="str">
        <f t="shared" si="2"/>
        <v>0</v>
      </c>
      <c r="F8" s="15" t="str">
        <f t="shared" si="3"/>
        <v>0</v>
      </c>
      <c r="G8" s="17" t="str">
        <f t="shared" si="4"/>
        <v>0</v>
      </c>
      <c r="H8" s="16">
        <v>1931721.88</v>
      </c>
    </row>
    <row r="9">
      <c r="A9" s="4" t="s">
        <v>10</v>
      </c>
      <c r="B9" s="4" t="s">
        <v>59</v>
      </c>
      <c r="C9" s="4" t="s">
        <v>12</v>
      </c>
      <c r="D9" s="15" t="str">
        <f t="shared" si="1"/>
        <v>0</v>
      </c>
      <c r="E9" s="15" t="str">
        <f t="shared" si="2"/>
        <v>0</v>
      </c>
      <c r="F9" s="15" t="str">
        <f t="shared" si="3"/>
        <v>0</v>
      </c>
      <c r="G9" s="17" t="str">
        <f t="shared" si="4"/>
        <v>0</v>
      </c>
      <c r="H9" s="16">
        <v>966000.0</v>
      </c>
    </row>
    <row r="10">
      <c r="A10" s="4" t="s">
        <v>10</v>
      </c>
      <c r="B10" s="4" t="s">
        <v>62</v>
      </c>
      <c r="C10" s="4" t="s">
        <v>12</v>
      </c>
      <c r="D10" s="15" t="str">
        <f t="shared" si="1"/>
        <v>0</v>
      </c>
      <c r="E10" s="15" t="str">
        <f t="shared" si="2"/>
        <v>0</v>
      </c>
      <c r="F10" s="15" t="str">
        <f t="shared" si="3"/>
        <v>0</v>
      </c>
      <c r="G10" s="17" t="str">
        <f t="shared" si="4"/>
        <v>0</v>
      </c>
      <c r="H10" s="16">
        <v>480000.0</v>
      </c>
    </row>
    <row r="11">
      <c r="A11" s="4" t="s">
        <v>10</v>
      </c>
      <c r="B11" s="4" t="s">
        <v>64</v>
      </c>
      <c r="C11" s="4" t="s">
        <v>12</v>
      </c>
      <c r="D11" s="15" t="str">
        <f t="shared" si="1"/>
        <v>0</v>
      </c>
      <c r="E11" s="15" t="str">
        <f t="shared" si="2"/>
        <v>0</v>
      </c>
      <c r="F11" s="15" t="str">
        <f t="shared" si="3"/>
        <v>0</v>
      </c>
      <c r="G11" s="17" t="str">
        <f t="shared" si="4"/>
        <v>0</v>
      </c>
      <c r="H11" s="16">
        <v>422902.64</v>
      </c>
    </row>
    <row r="12">
      <c r="A12" s="4" t="s">
        <v>10</v>
      </c>
      <c r="B12" s="4" t="s">
        <v>65</v>
      </c>
      <c r="C12" s="4" t="s">
        <v>12</v>
      </c>
      <c r="D12" s="15" t="str">
        <f t="shared" si="1"/>
        <v>0</v>
      </c>
      <c r="E12" s="15" t="str">
        <f t="shared" si="2"/>
        <v>0</v>
      </c>
      <c r="F12" s="15" t="str">
        <f t="shared" si="3"/>
        <v>0</v>
      </c>
      <c r="G12" s="17" t="str">
        <f t="shared" si="4"/>
        <v>0</v>
      </c>
      <c r="H12" s="16">
        <v>1897257.96</v>
      </c>
    </row>
    <row r="13">
      <c r="A13" s="4" t="s">
        <v>10</v>
      </c>
      <c r="B13" s="4" t="s">
        <v>66</v>
      </c>
      <c r="C13" s="4" t="s">
        <v>12</v>
      </c>
      <c r="D13" s="15" t="str">
        <f t="shared" si="1"/>
        <v>0</v>
      </c>
      <c r="E13" s="15" t="str">
        <f t="shared" si="2"/>
        <v>0</v>
      </c>
      <c r="F13" s="15" t="str">
        <f t="shared" si="3"/>
        <v>0</v>
      </c>
      <c r="G13" s="17" t="str">
        <f t="shared" si="4"/>
        <v>0</v>
      </c>
      <c r="H13" s="16">
        <v>1049895.0</v>
      </c>
    </row>
    <row r="14">
      <c r="A14" s="4" t="s">
        <v>10</v>
      </c>
      <c r="B14" s="4" t="s">
        <v>67</v>
      </c>
      <c r="C14" s="4" t="s">
        <v>12</v>
      </c>
      <c r="D14" s="15" t="str">
        <f t="shared" si="1"/>
        <v>0</v>
      </c>
      <c r="E14" s="15" t="str">
        <f t="shared" si="2"/>
        <v>0</v>
      </c>
      <c r="F14" s="15" t="str">
        <f t="shared" si="3"/>
        <v>0</v>
      </c>
      <c r="G14" s="17" t="str">
        <f t="shared" si="4"/>
        <v>0</v>
      </c>
      <c r="H14" s="16">
        <v>654255.2</v>
      </c>
    </row>
    <row r="15">
      <c r="A15" s="4" t="s">
        <v>10</v>
      </c>
      <c r="B15" s="4" t="s">
        <v>68</v>
      </c>
      <c r="C15" s="4" t="s">
        <v>12</v>
      </c>
      <c r="D15" s="15" t="str">
        <f t="shared" si="1"/>
        <v>0</v>
      </c>
      <c r="E15" s="15" t="str">
        <f t="shared" si="2"/>
        <v>0</v>
      </c>
      <c r="F15" s="15" t="str">
        <f t="shared" si="3"/>
        <v>0</v>
      </c>
      <c r="G15" s="17" t="str">
        <f t="shared" si="4"/>
        <v>0</v>
      </c>
      <c r="H15" s="16">
        <v>593027.97</v>
      </c>
    </row>
    <row r="16">
      <c r="A16" s="4" t="s">
        <v>10</v>
      </c>
      <c r="B16" s="4" t="s">
        <v>69</v>
      </c>
      <c r="C16" s="4" t="s">
        <v>12</v>
      </c>
      <c r="D16" s="15" t="str">
        <f t="shared" si="1"/>
        <v>0</v>
      </c>
      <c r="E16" s="15" t="str">
        <f t="shared" si="2"/>
        <v>0</v>
      </c>
      <c r="F16" s="15" t="str">
        <f t="shared" si="3"/>
        <v>0</v>
      </c>
      <c r="G16" s="17" t="str">
        <f t="shared" si="4"/>
        <v>0</v>
      </c>
      <c r="H16" s="16">
        <v>388660.8</v>
      </c>
    </row>
    <row r="17">
      <c r="A17" s="4" t="s">
        <v>10</v>
      </c>
      <c r="B17" s="4" t="s">
        <v>70</v>
      </c>
      <c r="C17" s="4" t="s">
        <v>12</v>
      </c>
      <c r="D17" s="15" t="str">
        <f t="shared" si="1"/>
        <v>0</v>
      </c>
      <c r="E17" s="15" t="str">
        <f t="shared" si="2"/>
        <v>0</v>
      </c>
      <c r="F17" s="15" t="str">
        <f t="shared" si="3"/>
        <v>0</v>
      </c>
      <c r="G17" s="17" t="str">
        <f t="shared" si="4"/>
        <v>0</v>
      </c>
      <c r="H17" s="16">
        <v>491000.0</v>
      </c>
    </row>
    <row r="18">
      <c r="A18" s="4" t="s">
        <v>10</v>
      </c>
      <c r="B18" s="4" t="s">
        <v>71</v>
      </c>
      <c r="C18" s="4" t="s">
        <v>12</v>
      </c>
      <c r="D18" s="15" t="str">
        <f t="shared" si="1"/>
        <v>0</v>
      </c>
      <c r="E18" s="15" t="str">
        <f t="shared" si="2"/>
        <v>Anglo American</v>
      </c>
      <c r="F18" s="15" t="str">
        <f t="shared" si="3"/>
        <v>ANGLO AMERICAN 6.875% 01/05/18 EMTN</v>
      </c>
      <c r="G18" s="17">
        <f t="shared" si="4"/>
        <v>307830</v>
      </c>
      <c r="H18" s="16">
        <v>307830.0</v>
      </c>
    </row>
    <row r="19">
      <c r="A19" s="4" t="s">
        <v>10</v>
      </c>
      <c r="B19" s="4" t="s">
        <v>72</v>
      </c>
      <c r="C19" s="4" t="s">
        <v>12</v>
      </c>
      <c r="D19" s="15" t="str">
        <f t="shared" si="1"/>
        <v>0</v>
      </c>
      <c r="E19" s="15" t="str">
        <f t="shared" si="2"/>
        <v>0</v>
      </c>
      <c r="F19" s="15" t="str">
        <f t="shared" si="3"/>
        <v>0</v>
      </c>
      <c r="G19" s="17" t="str">
        <f t="shared" si="4"/>
        <v>0</v>
      </c>
      <c r="H19" s="16">
        <v>547149.26</v>
      </c>
    </row>
    <row r="20">
      <c r="A20" s="4" t="s">
        <v>10</v>
      </c>
      <c r="B20" s="4" t="s">
        <v>73</v>
      </c>
      <c r="C20" s="4" t="s">
        <v>12</v>
      </c>
      <c r="D20" s="15" t="str">
        <f t="shared" si="1"/>
        <v>0</v>
      </c>
      <c r="E20" s="15" t="str">
        <f t="shared" si="2"/>
        <v>0</v>
      </c>
      <c r="F20" s="15" t="str">
        <f t="shared" si="3"/>
        <v>0</v>
      </c>
      <c r="G20" s="17" t="str">
        <f t="shared" si="4"/>
        <v>0</v>
      </c>
      <c r="H20" s="16">
        <v>1498864.5</v>
      </c>
    </row>
    <row r="21">
      <c r="A21" s="4" t="s">
        <v>10</v>
      </c>
      <c r="B21" s="4" t="s">
        <v>74</v>
      </c>
      <c r="C21" s="4" t="s">
        <v>12</v>
      </c>
      <c r="D21" s="15" t="str">
        <f t="shared" si="1"/>
        <v>0</v>
      </c>
      <c r="E21" s="15" t="str">
        <f t="shared" si="2"/>
        <v>0</v>
      </c>
      <c r="F21" s="15" t="str">
        <f t="shared" si="3"/>
        <v>0</v>
      </c>
      <c r="G21" s="17" t="str">
        <f t="shared" si="4"/>
        <v>0</v>
      </c>
      <c r="H21" s="16">
        <v>418399.0</v>
      </c>
    </row>
    <row r="22">
      <c r="A22" s="4" t="s">
        <v>10</v>
      </c>
      <c r="B22" s="4" t="s">
        <v>75</v>
      </c>
      <c r="C22" s="4" t="s">
        <v>12</v>
      </c>
      <c r="D22" s="15" t="str">
        <f t="shared" si="1"/>
        <v>0</v>
      </c>
      <c r="E22" s="15" t="str">
        <f t="shared" si="2"/>
        <v>0</v>
      </c>
      <c r="F22" s="15" t="str">
        <f t="shared" si="3"/>
        <v>0</v>
      </c>
      <c r="G22" s="17" t="str">
        <f t="shared" si="4"/>
        <v>0</v>
      </c>
      <c r="H22" s="16">
        <v>693905.38</v>
      </c>
    </row>
    <row r="23">
      <c r="A23" s="4" t="s">
        <v>10</v>
      </c>
      <c r="B23" s="4" t="s">
        <v>76</v>
      </c>
      <c r="C23" s="4" t="s">
        <v>12</v>
      </c>
      <c r="D23" s="15" t="str">
        <f t="shared" si="1"/>
        <v>0</v>
      </c>
      <c r="E23" s="15" t="str">
        <f t="shared" si="2"/>
        <v>0</v>
      </c>
      <c r="F23" s="15" t="str">
        <f t="shared" si="3"/>
        <v>0</v>
      </c>
      <c r="G23" s="17" t="str">
        <f t="shared" si="4"/>
        <v>0</v>
      </c>
      <c r="H23" s="16">
        <v>718000.0</v>
      </c>
    </row>
    <row r="24">
      <c r="A24" s="4" t="s">
        <v>10</v>
      </c>
      <c r="B24" s="4" t="s">
        <v>77</v>
      </c>
      <c r="C24" s="4" t="s">
        <v>12</v>
      </c>
      <c r="D24" s="15" t="str">
        <f t="shared" si="1"/>
        <v>0</v>
      </c>
      <c r="E24" s="15" t="str">
        <f t="shared" si="2"/>
        <v>0</v>
      </c>
      <c r="F24" s="15" t="str">
        <f t="shared" si="3"/>
        <v>0</v>
      </c>
      <c r="G24" s="17" t="str">
        <f t="shared" si="4"/>
        <v>0</v>
      </c>
      <c r="H24" s="16">
        <v>586800.0</v>
      </c>
    </row>
    <row r="25">
      <c r="A25" s="4" t="s">
        <v>10</v>
      </c>
      <c r="B25" s="4" t="s">
        <v>78</v>
      </c>
      <c r="C25" s="4" t="s">
        <v>12</v>
      </c>
      <c r="D25" s="15" t="str">
        <f t="shared" si="1"/>
        <v>0</v>
      </c>
      <c r="E25" s="15" t="str">
        <f t="shared" si="2"/>
        <v>0</v>
      </c>
      <c r="F25" s="15" t="str">
        <f t="shared" si="3"/>
        <v>0</v>
      </c>
      <c r="G25" s="17" t="str">
        <f t="shared" si="4"/>
        <v>0</v>
      </c>
      <c r="H25" s="16">
        <v>153486.15</v>
      </c>
    </row>
    <row r="26">
      <c r="A26" s="4" t="s">
        <v>10</v>
      </c>
      <c r="B26" s="4" t="s">
        <v>79</v>
      </c>
      <c r="C26" s="4" t="s">
        <v>12</v>
      </c>
      <c r="D26" s="15" t="str">
        <f t="shared" si="1"/>
        <v>0</v>
      </c>
      <c r="E26" s="15" t="str">
        <f t="shared" si="2"/>
        <v>0</v>
      </c>
      <c r="F26" s="15" t="str">
        <f t="shared" si="3"/>
        <v>0</v>
      </c>
      <c r="G26" s="17" t="str">
        <f t="shared" si="4"/>
        <v>0</v>
      </c>
      <c r="H26" s="16">
        <v>297535.0</v>
      </c>
    </row>
    <row r="27">
      <c r="A27" s="4" t="s">
        <v>10</v>
      </c>
      <c r="B27" s="4" t="s">
        <v>80</v>
      </c>
      <c r="C27" s="4" t="s">
        <v>12</v>
      </c>
      <c r="D27" s="15" t="str">
        <f t="shared" si="1"/>
        <v>0</v>
      </c>
      <c r="E27" s="15" t="str">
        <f t="shared" si="2"/>
        <v>0</v>
      </c>
      <c r="F27" s="15" t="str">
        <f t="shared" si="3"/>
        <v>0</v>
      </c>
      <c r="G27" s="17" t="str">
        <f t="shared" si="4"/>
        <v>0</v>
      </c>
      <c r="H27" s="16">
        <v>399188.0</v>
      </c>
    </row>
    <row r="28">
      <c r="A28" s="4" t="s">
        <v>10</v>
      </c>
      <c r="B28" s="4" t="s">
        <v>81</v>
      </c>
      <c r="C28" s="4" t="s">
        <v>12</v>
      </c>
      <c r="D28" s="15" t="str">
        <f t="shared" si="1"/>
        <v>0</v>
      </c>
      <c r="E28" s="15" t="str">
        <f t="shared" si="2"/>
        <v>0</v>
      </c>
      <c r="F28" s="15" t="str">
        <f t="shared" si="3"/>
        <v>0</v>
      </c>
      <c r="G28" s="17" t="str">
        <f t="shared" si="4"/>
        <v>0</v>
      </c>
      <c r="H28" s="16">
        <v>426749.31</v>
      </c>
    </row>
    <row r="29">
      <c r="A29" s="4" t="s">
        <v>10</v>
      </c>
      <c r="B29" s="4" t="s">
        <v>82</v>
      </c>
      <c r="C29" s="4" t="s">
        <v>12</v>
      </c>
      <c r="D29" s="15" t="str">
        <f t="shared" si="1"/>
        <v>0</v>
      </c>
      <c r="E29" s="15" t="str">
        <f t="shared" si="2"/>
        <v>0</v>
      </c>
      <c r="F29" s="15" t="str">
        <f t="shared" si="3"/>
        <v>0</v>
      </c>
      <c r="G29" s="17" t="str">
        <f t="shared" si="4"/>
        <v>0</v>
      </c>
      <c r="H29" s="16">
        <v>246000.0</v>
      </c>
    </row>
    <row r="30">
      <c r="A30" s="4" t="s">
        <v>10</v>
      </c>
      <c r="B30" s="4" t="s">
        <v>83</v>
      </c>
      <c r="C30" s="4" t="s">
        <v>12</v>
      </c>
      <c r="D30" s="15" t="str">
        <f t="shared" si="1"/>
        <v>0</v>
      </c>
      <c r="E30" s="15" t="str">
        <f t="shared" si="2"/>
        <v>0</v>
      </c>
      <c r="F30" s="15" t="str">
        <f t="shared" si="3"/>
        <v>0</v>
      </c>
      <c r="G30" s="17" t="str">
        <f t="shared" si="4"/>
        <v>0</v>
      </c>
      <c r="H30" s="16">
        <v>704159.7</v>
      </c>
    </row>
    <row r="31">
      <c r="A31" s="4" t="s">
        <v>10</v>
      </c>
      <c r="B31" s="4" t="s">
        <v>84</v>
      </c>
      <c r="C31" s="4" t="s">
        <v>12</v>
      </c>
      <c r="D31" s="15" t="str">
        <f t="shared" si="1"/>
        <v>0</v>
      </c>
      <c r="E31" s="15" t="str">
        <f t="shared" si="2"/>
        <v>0</v>
      </c>
      <c r="F31" s="15" t="str">
        <f t="shared" si="3"/>
        <v>0</v>
      </c>
      <c r="G31" s="17" t="str">
        <f t="shared" si="4"/>
        <v>0</v>
      </c>
      <c r="H31" s="16">
        <v>929848.78</v>
      </c>
    </row>
    <row r="32">
      <c r="A32" s="4" t="s">
        <v>10</v>
      </c>
      <c r="B32" s="4" t="s">
        <v>85</v>
      </c>
      <c r="C32" s="4" t="s">
        <v>12</v>
      </c>
      <c r="D32" s="15" t="str">
        <f t="shared" si="1"/>
        <v>0</v>
      </c>
      <c r="E32" s="15" t="str">
        <f t="shared" si="2"/>
        <v>0</v>
      </c>
      <c r="F32" s="15" t="str">
        <f t="shared" si="3"/>
        <v>0</v>
      </c>
      <c r="G32" s="17" t="str">
        <f t="shared" si="4"/>
        <v>0</v>
      </c>
      <c r="H32" s="16">
        <v>307755.6</v>
      </c>
    </row>
    <row r="33">
      <c r="A33" s="4" t="s">
        <v>10</v>
      </c>
      <c r="B33" s="4" t="s">
        <v>86</v>
      </c>
      <c r="C33" s="4" t="s">
        <v>12</v>
      </c>
      <c r="D33" s="15" t="str">
        <f t="shared" si="1"/>
        <v>0</v>
      </c>
      <c r="E33" s="15" t="str">
        <f t="shared" si="2"/>
        <v>0</v>
      </c>
      <c r="F33" s="15" t="str">
        <f t="shared" si="3"/>
        <v>0</v>
      </c>
      <c r="G33" s="17" t="str">
        <f t="shared" si="4"/>
        <v>0</v>
      </c>
      <c r="H33" s="16">
        <v>820906.8</v>
      </c>
    </row>
    <row r="34">
      <c r="A34" s="4" t="s">
        <v>10</v>
      </c>
      <c r="B34" s="4" t="s">
        <v>87</v>
      </c>
      <c r="C34" s="4" t="s">
        <v>12</v>
      </c>
      <c r="D34" s="15" t="str">
        <f t="shared" si="1"/>
        <v>0</v>
      </c>
      <c r="E34" s="15" t="str">
        <f t="shared" si="2"/>
        <v>0</v>
      </c>
      <c r="F34" s="15" t="str">
        <f t="shared" si="3"/>
        <v>0</v>
      </c>
      <c r="G34" s="17" t="str">
        <f t="shared" si="4"/>
        <v>0</v>
      </c>
      <c r="H34" s="16">
        <v>206591.84</v>
      </c>
    </row>
    <row r="35">
      <c r="A35" s="4" t="s">
        <v>10</v>
      </c>
      <c r="B35" s="4" t="s">
        <v>88</v>
      </c>
      <c r="C35" s="4" t="s">
        <v>12</v>
      </c>
      <c r="D35" s="15" t="str">
        <f t="shared" si="1"/>
        <v>0</v>
      </c>
      <c r="E35" s="15" t="str">
        <f t="shared" si="2"/>
        <v>0</v>
      </c>
      <c r="F35" s="15" t="str">
        <f t="shared" si="3"/>
        <v>0</v>
      </c>
      <c r="G35" s="17" t="str">
        <f t="shared" si="4"/>
        <v>0</v>
      </c>
      <c r="H35" s="16">
        <v>643817.22</v>
      </c>
    </row>
    <row r="36">
      <c r="A36" s="4" t="s">
        <v>10</v>
      </c>
      <c r="B36" s="4" t="s">
        <v>89</v>
      </c>
      <c r="C36" s="4" t="s">
        <v>12</v>
      </c>
      <c r="D36" s="15" t="str">
        <f t="shared" si="1"/>
        <v>0</v>
      </c>
      <c r="E36" s="15" t="str">
        <f t="shared" si="2"/>
        <v>0</v>
      </c>
      <c r="F36" s="15" t="str">
        <f t="shared" si="3"/>
        <v>0</v>
      </c>
      <c r="G36" s="17" t="str">
        <f t="shared" si="4"/>
        <v>0</v>
      </c>
      <c r="H36" s="16">
        <v>1430956.8</v>
      </c>
    </row>
    <row r="37">
      <c r="A37" s="4" t="s">
        <v>10</v>
      </c>
      <c r="B37" s="4" t="s">
        <v>90</v>
      </c>
      <c r="C37" s="4" t="s">
        <v>12</v>
      </c>
      <c r="D37" s="15" t="str">
        <f t="shared" si="1"/>
        <v>0</v>
      </c>
      <c r="E37" s="15" t="str">
        <f t="shared" si="2"/>
        <v>0</v>
      </c>
      <c r="F37" s="15" t="str">
        <f t="shared" si="3"/>
        <v>0</v>
      </c>
      <c r="G37" s="17" t="str">
        <f t="shared" si="4"/>
        <v>0</v>
      </c>
      <c r="H37" s="16">
        <v>471906.4</v>
      </c>
    </row>
    <row r="38">
      <c r="A38" s="4" t="s">
        <v>10</v>
      </c>
      <c r="B38" s="4" t="s">
        <v>91</v>
      </c>
      <c r="C38" s="4" t="s">
        <v>12</v>
      </c>
      <c r="D38" s="15" t="str">
        <f t="shared" si="1"/>
        <v>0</v>
      </c>
      <c r="E38" s="15" t="str">
        <f t="shared" si="2"/>
        <v>0</v>
      </c>
      <c r="F38" s="15" t="str">
        <f t="shared" si="3"/>
        <v>0</v>
      </c>
      <c r="G38" s="17" t="str">
        <f t="shared" si="4"/>
        <v>0</v>
      </c>
      <c r="H38" s="16">
        <v>515230.0</v>
      </c>
    </row>
    <row r="39">
      <c r="A39" s="4" t="s">
        <v>10</v>
      </c>
      <c r="B39" s="4" t="s">
        <v>92</v>
      </c>
      <c r="C39" s="4" t="s">
        <v>12</v>
      </c>
      <c r="D39" s="15" t="str">
        <f t="shared" si="1"/>
        <v>0</v>
      </c>
      <c r="E39" s="15" t="str">
        <f t="shared" si="2"/>
        <v>0</v>
      </c>
      <c r="F39" s="15" t="str">
        <f t="shared" si="3"/>
        <v>0</v>
      </c>
      <c r="G39" s="17" t="str">
        <f t="shared" si="4"/>
        <v>0</v>
      </c>
      <c r="H39" s="16">
        <v>598404.0</v>
      </c>
    </row>
    <row r="40">
      <c r="A40" s="4" t="s">
        <v>10</v>
      </c>
      <c r="B40" s="4" t="s">
        <v>93</v>
      </c>
      <c r="C40" s="4" t="s">
        <v>12</v>
      </c>
      <c r="D40" s="15" t="str">
        <f t="shared" si="1"/>
        <v>0</v>
      </c>
      <c r="E40" s="15" t="str">
        <f t="shared" si="2"/>
        <v>0</v>
      </c>
      <c r="F40" s="15" t="str">
        <f t="shared" si="3"/>
        <v>0</v>
      </c>
      <c r="G40" s="17" t="str">
        <f t="shared" si="4"/>
        <v>0</v>
      </c>
      <c r="H40" s="16">
        <v>1113569.37</v>
      </c>
    </row>
    <row r="41">
      <c r="A41" s="4" t="s">
        <v>10</v>
      </c>
      <c r="B41" s="4" t="s">
        <v>94</v>
      </c>
      <c r="C41" s="4" t="s">
        <v>12</v>
      </c>
      <c r="D41" s="15" t="str">
        <f t="shared" si="1"/>
        <v>0</v>
      </c>
      <c r="E41" s="15" t="str">
        <f t="shared" si="2"/>
        <v>0</v>
      </c>
      <c r="F41" s="15" t="str">
        <f t="shared" si="3"/>
        <v>0</v>
      </c>
      <c r="G41" s="17" t="str">
        <f t="shared" si="4"/>
        <v>0</v>
      </c>
      <c r="H41" s="16">
        <v>444599.5</v>
      </c>
    </row>
    <row r="42">
      <c r="A42" s="4" t="s">
        <v>10</v>
      </c>
      <c r="B42" s="4" t="s">
        <v>95</v>
      </c>
      <c r="C42" s="4" t="s">
        <v>12</v>
      </c>
      <c r="D42" s="15" t="str">
        <f t="shared" si="1"/>
        <v>0</v>
      </c>
      <c r="E42" s="15" t="str">
        <f t="shared" si="2"/>
        <v>0</v>
      </c>
      <c r="F42" s="15" t="str">
        <f t="shared" si="3"/>
        <v>0</v>
      </c>
      <c r="G42" s="17" t="str">
        <f t="shared" si="4"/>
        <v>0</v>
      </c>
      <c r="H42" s="16">
        <v>1197162.97</v>
      </c>
    </row>
    <row r="43">
      <c r="A43" s="4" t="s">
        <v>10</v>
      </c>
      <c r="B43" s="4" t="s">
        <v>96</v>
      </c>
      <c r="C43" s="4" t="s">
        <v>12</v>
      </c>
      <c r="D43" s="15" t="str">
        <f t="shared" si="1"/>
        <v>0</v>
      </c>
      <c r="E43" s="15" t="str">
        <f t="shared" si="2"/>
        <v>0</v>
      </c>
      <c r="F43" s="15" t="str">
        <f t="shared" si="3"/>
        <v>0</v>
      </c>
      <c r="G43" s="17" t="str">
        <f t="shared" si="4"/>
        <v>0</v>
      </c>
      <c r="H43" s="16">
        <v>848776.0</v>
      </c>
    </row>
    <row r="44">
      <c r="A44" s="4" t="s">
        <v>10</v>
      </c>
      <c r="B44" s="4" t="s">
        <v>97</v>
      </c>
      <c r="C44" s="4" t="s">
        <v>12</v>
      </c>
      <c r="D44" s="15" t="str">
        <f t="shared" si="1"/>
        <v>0</v>
      </c>
      <c r="E44" s="15" t="str">
        <f t="shared" si="2"/>
        <v>0</v>
      </c>
      <c r="F44" s="15" t="str">
        <f t="shared" si="3"/>
        <v>0</v>
      </c>
      <c r="G44" s="17" t="str">
        <f t="shared" si="4"/>
        <v>0</v>
      </c>
      <c r="H44" s="16">
        <v>649873.77</v>
      </c>
    </row>
    <row r="45">
      <c r="A45" s="4" t="s">
        <v>10</v>
      </c>
      <c r="B45" s="4" t="s">
        <v>98</v>
      </c>
      <c r="C45" s="4" t="s">
        <v>12</v>
      </c>
      <c r="D45" s="15" t="str">
        <f t="shared" si="1"/>
        <v>0</v>
      </c>
      <c r="E45" s="15" t="str">
        <f t="shared" si="2"/>
        <v>0</v>
      </c>
      <c r="F45" s="15" t="str">
        <f t="shared" si="3"/>
        <v>0</v>
      </c>
      <c r="G45" s="17" t="str">
        <f t="shared" si="4"/>
        <v>0</v>
      </c>
      <c r="H45" s="16">
        <v>486508.0</v>
      </c>
    </row>
    <row r="46">
      <c r="A46" s="4" t="s">
        <v>10</v>
      </c>
      <c r="B46" s="4" t="s">
        <v>99</v>
      </c>
      <c r="C46" s="4" t="s">
        <v>12</v>
      </c>
      <c r="D46" s="15" t="str">
        <f t="shared" si="1"/>
        <v>0</v>
      </c>
      <c r="E46" s="15" t="str">
        <f t="shared" si="2"/>
        <v>0</v>
      </c>
      <c r="F46" s="15" t="str">
        <f t="shared" si="3"/>
        <v>0</v>
      </c>
      <c r="G46" s="17" t="str">
        <f t="shared" si="4"/>
        <v>0</v>
      </c>
      <c r="H46" s="16">
        <v>325974.0</v>
      </c>
    </row>
    <row r="47">
      <c r="A47" s="4" t="s">
        <v>10</v>
      </c>
      <c r="B47" s="4" t="s">
        <v>100</v>
      </c>
      <c r="C47" s="4" t="s">
        <v>12</v>
      </c>
      <c r="D47" s="15" t="str">
        <f t="shared" si="1"/>
        <v>0</v>
      </c>
      <c r="E47" s="15" t="str">
        <f t="shared" si="2"/>
        <v>0</v>
      </c>
      <c r="F47" s="15" t="str">
        <f t="shared" si="3"/>
        <v>0</v>
      </c>
      <c r="G47" s="17" t="str">
        <f t="shared" si="4"/>
        <v>0</v>
      </c>
      <c r="H47" s="16">
        <v>479037.12</v>
      </c>
    </row>
    <row r="48">
      <c r="A48" s="4" t="s">
        <v>10</v>
      </c>
      <c r="B48" s="4" t="s">
        <v>101</v>
      </c>
      <c r="C48" s="4" t="s">
        <v>12</v>
      </c>
      <c r="D48" s="15" t="str">
        <f t="shared" si="1"/>
        <v>0</v>
      </c>
      <c r="E48" s="15" t="str">
        <f t="shared" si="2"/>
        <v>0</v>
      </c>
      <c r="F48" s="15" t="str">
        <f t="shared" si="3"/>
        <v>0</v>
      </c>
      <c r="G48" s="17" t="str">
        <f t="shared" si="4"/>
        <v>0</v>
      </c>
      <c r="H48" s="16">
        <v>1093876.79</v>
      </c>
    </row>
    <row r="49">
      <c r="A49" s="4" t="s">
        <v>10</v>
      </c>
      <c r="B49" s="4" t="s">
        <v>102</v>
      </c>
      <c r="C49" s="4" t="s">
        <v>12</v>
      </c>
      <c r="D49" s="15" t="str">
        <f t="shared" si="1"/>
        <v>0</v>
      </c>
      <c r="E49" s="15" t="str">
        <f t="shared" si="2"/>
        <v>0</v>
      </c>
      <c r="F49" s="15" t="str">
        <f t="shared" si="3"/>
        <v>0</v>
      </c>
      <c r="G49" s="17" t="str">
        <f t="shared" si="4"/>
        <v>0</v>
      </c>
      <c r="H49" s="16">
        <v>889220.16</v>
      </c>
    </row>
    <row r="50">
      <c r="A50" s="4" t="s">
        <v>10</v>
      </c>
      <c r="B50" s="4" t="s">
        <v>103</v>
      </c>
      <c r="C50" s="4" t="s">
        <v>12</v>
      </c>
      <c r="D50" s="15" t="str">
        <f t="shared" si="1"/>
        <v>0</v>
      </c>
      <c r="E50" s="15" t="str">
        <f t="shared" si="2"/>
        <v>0</v>
      </c>
      <c r="F50" s="15" t="str">
        <f t="shared" si="3"/>
        <v>0</v>
      </c>
      <c r="G50" s="17" t="str">
        <f t="shared" si="4"/>
        <v>0</v>
      </c>
      <c r="H50" s="16">
        <v>576957.27</v>
      </c>
    </row>
    <row r="51">
      <c r="A51" s="4" t="s">
        <v>10</v>
      </c>
      <c r="B51" s="4" t="s">
        <v>104</v>
      </c>
      <c r="C51" s="4" t="s">
        <v>12</v>
      </c>
      <c r="D51" s="15" t="str">
        <f t="shared" si="1"/>
        <v>0</v>
      </c>
      <c r="E51" s="15" t="str">
        <f t="shared" si="2"/>
        <v>0</v>
      </c>
      <c r="F51" s="15" t="str">
        <f t="shared" si="3"/>
        <v>0</v>
      </c>
      <c r="G51" s="17" t="str">
        <f t="shared" si="4"/>
        <v>0</v>
      </c>
      <c r="H51" s="16">
        <v>1068092.28</v>
      </c>
    </row>
    <row r="52">
      <c r="A52" s="4" t="s">
        <v>10</v>
      </c>
      <c r="B52" s="4" t="s">
        <v>105</v>
      </c>
      <c r="C52" s="4" t="s">
        <v>12</v>
      </c>
      <c r="D52" s="15" t="str">
        <f t="shared" si="1"/>
        <v>0</v>
      </c>
      <c r="E52" s="15" t="str">
        <f t="shared" si="2"/>
        <v>0</v>
      </c>
      <c r="F52" s="15" t="str">
        <f t="shared" si="3"/>
        <v>0</v>
      </c>
      <c r="G52" s="17" t="str">
        <f t="shared" si="4"/>
        <v>0</v>
      </c>
      <c r="H52" s="16">
        <v>685121.92</v>
      </c>
    </row>
    <row r="53">
      <c r="A53" s="4" t="s">
        <v>10</v>
      </c>
      <c r="B53" s="4" t="s">
        <v>106</v>
      </c>
      <c r="C53" s="4" t="s">
        <v>12</v>
      </c>
      <c r="D53" s="15" t="str">
        <f t="shared" si="1"/>
        <v>0</v>
      </c>
      <c r="E53" s="15" t="str">
        <f t="shared" si="2"/>
        <v>0</v>
      </c>
      <c r="F53" s="15" t="str">
        <f t="shared" si="3"/>
        <v>0</v>
      </c>
      <c r="G53" s="17" t="str">
        <f t="shared" si="4"/>
        <v>0</v>
      </c>
      <c r="H53" s="16">
        <v>652500.0</v>
      </c>
    </row>
    <row r="54">
      <c r="A54" s="4" t="s">
        <v>10</v>
      </c>
      <c r="B54" s="4" t="s">
        <v>107</v>
      </c>
      <c r="C54" s="4" t="s">
        <v>12</v>
      </c>
      <c r="D54" s="15" t="str">
        <f t="shared" si="1"/>
        <v>BP</v>
      </c>
      <c r="E54" s="15" t="str">
        <f t="shared" si="2"/>
        <v>0</v>
      </c>
      <c r="F54" s="15" t="str">
        <f t="shared" si="3"/>
        <v>BP CAPITAL MARKETS 4.325% 10/12/18</v>
      </c>
      <c r="G54" s="17">
        <f t="shared" si="4"/>
        <v>772348.5</v>
      </c>
      <c r="H54" s="16">
        <v>772348.5</v>
      </c>
    </row>
    <row r="55">
      <c r="A55" s="4" t="s">
        <v>10</v>
      </c>
      <c r="B55" s="4" t="s">
        <v>108</v>
      </c>
      <c r="C55" s="4" t="s">
        <v>12</v>
      </c>
      <c r="D55" s="15" t="str">
        <f t="shared" si="1"/>
        <v>0</v>
      </c>
      <c r="E55" s="15" t="str">
        <f t="shared" si="2"/>
        <v>0</v>
      </c>
      <c r="F55" s="15" t="str">
        <f t="shared" si="3"/>
        <v>0</v>
      </c>
      <c r="G55" s="17" t="str">
        <f t="shared" si="4"/>
        <v>0</v>
      </c>
      <c r="H55" s="16">
        <v>997150.0</v>
      </c>
    </row>
    <row r="56">
      <c r="A56" s="4" t="s">
        <v>10</v>
      </c>
      <c r="B56" s="4" t="s">
        <v>109</v>
      </c>
      <c r="C56" s="4" t="s">
        <v>12</v>
      </c>
      <c r="D56" s="15" t="str">
        <f t="shared" si="1"/>
        <v>0</v>
      </c>
      <c r="E56" s="15" t="str">
        <f t="shared" si="2"/>
        <v>0</v>
      </c>
      <c r="F56" s="15" t="str">
        <f t="shared" si="3"/>
        <v>0</v>
      </c>
      <c r="G56" s="17" t="str">
        <f t="shared" si="4"/>
        <v>0</v>
      </c>
      <c r="H56" s="16">
        <v>266630.0</v>
      </c>
    </row>
    <row r="57">
      <c r="A57" s="4" t="s">
        <v>10</v>
      </c>
      <c r="B57" s="4" t="s">
        <v>110</v>
      </c>
      <c r="C57" s="4" t="s">
        <v>12</v>
      </c>
      <c r="D57" s="15" t="str">
        <f t="shared" si="1"/>
        <v>0</v>
      </c>
      <c r="E57" s="15" t="str">
        <f t="shared" si="2"/>
        <v>0</v>
      </c>
      <c r="F57" s="15" t="str">
        <f t="shared" si="3"/>
        <v>0</v>
      </c>
      <c r="G57" s="17" t="str">
        <f t="shared" si="4"/>
        <v>0</v>
      </c>
      <c r="H57" s="16">
        <v>1132175.35</v>
      </c>
    </row>
    <row r="58">
      <c r="A58" s="4" t="s">
        <v>10</v>
      </c>
      <c r="B58" s="4" t="s">
        <v>111</v>
      </c>
      <c r="C58" s="4" t="s">
        <v>12</v>
      </c>
      <c r="D58" s="15" t="str">
        <f t="shared" si="1"/>
        <v>0</v>
      </c>
      <c r="E58" s="15" t="str">
        <f t="shared" si="2"/>
        <v>0</v>
      </c>
      <c r="F58" s="15" t="str">
        <f t="shared" si="3"/>
        <v>0</v>
      </c>
      <c r="G58" s="17" t="str">
        <f t="shared" si="4"/>
        <v>0</v>
      </c>
      <c r="H58" s="16">
        <v>122855.2</v>
      </c>
    </row>
    <row r="59">
      <c r="A59" s="4" t="s">
        <v>10</v>
      </c>
      <c r="B59" s="4" t="s">
        <v>112</v>
      </c>
      <c r="C59" s="4" t="s">
        <v>12</v>
      </c>
      <c r="D59" s="15" t="str">
        <f t="shared" si="1"/>
        <v>0</v>
      </c>
      <c r="E59" s="15" t="str">
        <f t="shared" si="2"/>
        <v>0</v>
      </c>
      <c r="F59" s="15" t="str">
        <f t="shared" si="3"/>
        <v>0</v>
      </c>
      <c r="G59" s="17" t="str">
        <f t="shared" si="4"/>
        <v>0</v>
      </c>
      <c r="H59" s="16">
        <v>305731.49</v>
      </c>
    </row>
    <row r="60">
      <c r="A60" s="4" t="s">
        <v>10</v>
      </c>
      <c r="B60" s="4" t="s">
        <v>113</v>
      </c>
      <c r="C60" s="4" t="s">
        <v>12</v>
      </c>
      <c r="D60" s="15" t="str">
        <f t="shared" si="1"/>
        <v>0</v>
      </c>
      <c r="E60" s="15" t="str">
        <f t="shared" si="2"/>
        <v>0</v>
      </c>
      <c r="F60" s="15" t="str">
        <f t="shared" si="3"/>
        <v>0</v>
      </c>
      <c r="G60" s="17" t="str">
        <f t="shared" si="4"/>
        <v>0</v>
      </c>
      <c r="H60" s="16">
        <v>156012.47</v>
      </c>
    </row>
    <row r="61">
      <c r="A61" s="4" t="s">
        <v>10</v>
      </c>
      <c r="B61" s="4" t="s">
        <v>114</v>
      </c>
      <c r="C61" s="4" t="s">
        <v>12</v>
      </c>
      <c r="D61" s="15" t="str">
        <f t="shared" si="1"/>
        <v>0</v>
      </c>
      <c r="E61" s="15" t="str">
        <f t="shared" si="2"/>
        <v>0</v>
      </c>
      <c r="F61" s="15" t="str">
        <f t="shared" si="3"/>
        <v>0</v>
      </c>
      <c r="G61" s="17" t="str">
        <f t="shared" si="4"/>
        <v>0</v>
      </c>
      <c r="H61" s="16">
        <v>432741.4</v>
      </c>
    </row>
    <row r="62">
      <c r="A62" s="4" t="s">
        <v>10</v>
      </c>
      <c r="B62" s="4" t="s">
        <v>115</v>
      </c>
      <c r="C62" s="4" t="s">
        <v>12</v>
      </c>
      <c r="D62" s="15" t="str">
        <f t="shared" si="1"/>
        <v>0</v>
      </c>
      <c r="E62" s="15" t="str">
        <f t="shared" si="2"/>
        <v>0</v>
      </c>
      <c r="F62" s="15" t="str">
        <f t="shared" si="3"/>
        <v>0</v>
      </c>
      <c r="G62" s="17" t="str">
        <f t="shared" si="4"/>
        <v>0</v>
      </c>
      <c r="H62" s="16">
        <v>439866.7</v>
      </c>
    </row>
    <row r="63">
      <c r="A63" s="4" t="s">
        <v>10</v>
      </c>
      <c r="B63" s="4" t="s">
        <v>116</v>
      </c>
      <c r="C63" s="4" t="s">
        <v>12</v>
      </c>
      <c r="D63" s="15" t="str">
        <f t="shared" si="1"/>
        <v>0</v>
      </c>
      <c r="E63" s="15" t="str">
        <f t="shared" si="2"/>
        <v>0</v>
      </c>
      <c r="F63" s="15" t="str">
        <f t="shared" si="3"/>
        <v>0</v>
      </c>
      <c r="G63" s="17" t="str">
        <f t="shared" si="4"/>
        <v>0</v>
      </c>
      <c r="H63" s="16">
        <v>530249.78</v>
      </c>
    </row>
    <row r="64">
      <c r="A64" s="4" t="s">
        <v>10</v>
      </c>
      <c r="B64" s="4" t="s">
        <v>117</v>
      </c>
      <c r="C64" s="4" t="s">
        <v>12</v>
      </c>
      <c r="D64" s="15" t="str">
        <f t="shared" si="1"/>
        <v>0</v>
      </c>
      <c r="E64" s="15" t="str">
        <f t="shared" si="2"/>
        <v>0</v>
      </c>
      <c r="F64" s="15" t="str">
        <f t="shared" si="3"/>
        <v>0</v>
      </c>
      <c r="G64" s="17" t="str">
        <f t="shared" si="4"/>
        <v>0</v>
      </c>
      <c r="H64" s="16">
        <v>335368.92</v>
      </c>
    </row>
    <row r="65">
      <c r="A65" s="4" t="s">
        <v>10</v>
      </c>
      <c r="B65" s="4" t="s">
        <v>118</v>
      </c>
      <c r="C65" s="4" t="s">
        <v>12</v>
      </c>
      <c r="D65" s="15" t="str">
        <f t="shared" si="1"/>
        <v>0</v>
      </c>
      <c r="E65" s="15" t="str">
        <f t="shared" si="2"/>
        <v>0</v>
      </c>
      <c r="F65" s="15" t="str">
        <f t="shared" si="3"/>
        <v>0</v>
      </c>
      <c r="G65" s="17" t="str">
        <f t="shared" si="4"/>
        <v>0</v>
      </c>
      <c r="H65" s="16">
        <v>1107184.54</v>
      </c>
    </row>
    <row r="66">
      <c r="A66" s="4" t="s">
        <v>10</v>
      </c>
      <c r="B66" s="4" t="s">
        <v>119</v>
      </c>
      <c r="C66" s="4" t="s">
        <v>12</v>
      </c>
      <c r="D66" s="15" t="str">
        <f t="shared" si="1"/>
        <v>0</v>
      </c>
      <c r="E66" s="15" t="str">
        <f t="shared" si="2"/>
        <v>0</v>
      </c>
      <c r="F66" s="15" t="str">
        <f t="shared" si="3"/>
        <v>0</v>
      </c>
      <c r="G66" s="17" t="str">
        <f t="shared" si="4"/>
        <v>0</v>
      </c>
      <c r="H66" s="16">
        <v>44375.0</v>
      </c>
    </row>
    <row r="67">
      <c r="A67" s="4" t="s">
        <v>10</v>
      </c>
      <c r="B67" s="4" t="s">
        <v>120</v>
      </c>
      <c r="C67" s="4" t="s">
        <v>12</v>
      </c>
      <c r="D67" s="15" t="str">
        <f t="shared" si="1"/>
        <v>0</v>
      </c>
      <c r="E67" s="15" t="str">
        <f t="shared" si="2"/>
        <v>0</v>
      </c>
      <c r="F67" s="15" t="str">
        <f t="shared" si="3"/>
        <v>0</v>
      </c>
      <c r="G67" s="17" t="str">
        <f t="shared" si="4"/>
        <v>0</v>
      </c>
      <c r="H67" s="16">
        <v>1077707.52</v>
      </c>
    </row>
    <row r="68">
      <c r="A68" s="4" t="s">
        <v>10</v>
      </c>
      <c r="B68" s="4" t="s">
        <v>121</v>
      </c>
      <c r="C68" s="4" t="s">
        <v>12</v>
      </c>
      <c r="D68" s="15" t="str">
        <f t="shared" si="1"/>
        <v>0</v>
      </c>
      <c r="E68" s="15" t="str">
        <f t="shared" si="2"/>
        <v>0</v>
      </c>
      <c r="F68" s="15" t="str">
        <f t="shared" si="3"/>
        <v>0</v>
      </c>
      <c r="G68" s="17" t="str">
        <f t="shared" si="4"/>
        <v>0</v>
      </c>
      <c r="H68" s="16">
        <v>715913.52</v>
      </c>
    </row>
    <row r="69">
      <c r="A69" s="4" t="s">
        <v>10</v>
      </c>
      <c r="B69" s="4" t="s">
        <v>122</v>
      </c>
      <c r="C69" s="4" t="s">
        <v>12</v>
      </c>
      <c r="D69" s="15" t="str">
        <f t="shared" si="1"/>
        <v>0</v>
      </c>
      <c r="E69" s="15" t="str">
        <f t="shared" si="2"/>
        <v>0</v>
      </c>
      <c r="F69" s="15" t="str">
        <f t="shared" si="3"/>
        <v>0</v>
      </c>
      <c r="G69" s="17" t="str">
        <f t="shared" si="4"/>
        <v>0</v>
      </c>
      <c r="H69" s="16">
        <v>175134.0</v>
      </c>
    </row>
    <row r="70">
      <c r="A70" s="4" t="s">
        <v>10</v>
      </c>
      <c r="B70" s="4" t="s">
        <v>123</v>
      </c>
      <c r="C70" s="4" t="s">
        <v>12</v>
      </c>
      <c r="D70" s="15" t="str">
        <f t="shared" si="1"/>
        <v>0</v>
      </c>
      <c r="E70" s="15" t="str">
        <f t="shared" si="2"/>
        <v>0</v>
      </c>
      <c r="F70" s="15" t="str">
        <f t="shared" si="3"/>
        <v>0</v>
      </c>
      <c r="G70" s="17" t="str">
        <f t="shared" si="4"/>
        <v>0</v>
      </c>
      <c r="H70" s="16">
        <v>177419.43</v>
      </c>
    </row>
    <row r="71">
      <c r="A71" s="4" t="s">
        <v>10</v>
      </c>
      <c r="B71" s="4" t="s">
        <v>124</v>
      </c>
      <c r="C71" s="4" t="s">
        <v>12</v>
      </c>
      <c r="D71" s="15" t="str">
        <f t="shared" si="1"/>
        <v>0</v>
      </c>
      <c r="E71" s="15" t="str">
        <f t="shared" si="2"/>
        <v>0</v>
      </c>
      <c r="F71" s="15" t="str">
        <f t="shared" si="3"/>
        <v>0</v>
      </c>
      <c r="G71" s="17" t="str">
        <f t="shared" si="4"/>
        <v>0</v>
      </c>
      <c r="H71" s="16">
        <v>1033625.3</v>
      </c>
    </row>
    <row r="72">
      <c r="A72" s="4" t="s">
        <v>10</v>
      </c>
      <c r="B72" s="4" t="s">
        <v>125</v>
      </c>
      <c r="C72" s="4" t="s">
        <v>12</v>
      </c>
      <c r="D72" s="15" t="str">
        <f t="shared" si="1"/>
        <v>0</v>
      </c>
      <c r="E72" s="15" t="str">
        <f t="shared" si="2"/>
        <v>0</v>
      </c>
      <c r="F72" s="15" t="str">
        <f t="shared" si="3"/>
        <v>0</v>
      </c>
      <c r="G72" s="17" t="str">
        <f t="shared" si="4"/>
        <v>0</v>
      </c>
      <c r="H72" s="16">
        <v>1812805.2</v>
      </c>
    </row>
    <row r="73">
      <c r="A73" s="4" t="s">
        <v>10</v>
      </c>
      <c r="B73" s="4" t="s">
        <v>126</v>
      </c>
      <c r="C73" s="4" t="s">
        <v>12</v>
      </c>
      <c r="D73" s="15" t="str">
        <f t="shared" si="1"/>
        <v>0</v>
      </c>
      <c r="E73" s="15" t="str">
        <f t="shared" si="2"/>
        <v>0</v>
      </c>
      <c r="F73" s="15" t="str">
        <f t="shared" si="3"/>
        <v>0</v>
      </c>
      <c r="G73" s="17" t="str">
        <f t="shared" si="4"/>
        <v>0</v>
      </c>
      <c r="H73" s="16">
        <v>825518.0</v>
      </c>
    </row>
    <row r="74">
      <c r="A74" s="4" t="s">
        <v>10</v>
      </c>
      <c r="B74" s="4" t="s">
        <v>127</v>
      </c>
      <c r="C74" s="4" t="s">
        <v>12</v>
      </c>
      <c r="D74" s="15" t="str">
        <f t="shared" si="1"/>
        <v>0</v>
      </c>
      <c r="E74" s="15" t="str">
        <f t="shared" si="2"/>
        <v>0</v>
      </c>
      <c r="F74" s="15" t="str">
        <f t="shared" si="3"/>
        <v>0</v>
      </c>
      <c r="G74" s="17" t="str">
        <f t="shared" si="4"/>
        <v>0</v>
      </c>
      <c r="H74" s="16">
        <v>1256000.0</v>
      </c>
    </row>
    <row r="75">
      <c r="A75" s="4" t="s">
        <v>10</v>
      </c>
      <c r="B75" s="4" t="s">
        <v>128</v>
      </c>
      <c r="C75" s="4" t="s">
        <v>12</v>
      </c>
      <c r="D75" s="15" t="str">
        <f t="shared" si="1"/>
        <v>0</v>
      </c>
      <c r="E75" s="15" t="str">
        <f t="shared" si="2"/>
        <v>0</v>
      </c>
      <c r="F75" s="15" t="str">
        <f t="shared" si="3"/>
        <v>0</v>
      </c>
      <c r="G75" s="17" t="str">
        <f t="shared" si="4"/>
        <v>0</v>
      </c>
      <c r="H75" s="16">
        <v>975271.26</v>
      </c>
    </row>
    <row r="76">
      <c r="A76" s="4" t="s">
        <v>10</v>
      </c>
      <c r="B76" s="4" t="s">
        <v>129</v>
      </c>
      <c r="C76" s="4" t="s">
        <v>12</v>
      </c>
      <c r="D76" s="15" t="str">
        <f t="shared" si="1"/>
        <v>0</v>
      </c>
      <c r="E76" s="15" t="str">
        <f t="shared" si="2"/>
        <v>0</v>
      </c>
      <c r="F76" s="15" t="str">
        <f t="shared" si="3"/>
        <v>0</v>
      </c>
      <c r="G76" s="17" t="str">
        <f t="shared" si="4"/>
        <v>0</v>
      </c>
      <c r="H76" s="16">
        <v>496490.0</v>
      </c>
    </row>
    <row r="77">
      <c r="A77" s="4" t="s">
        <v>10</v>
      </c>
      <c r="B77" s="4" t="s">
        <v>130</v>
      </c>
      <c r="C77" s="4" t="s">
        <v>12</v>
      </c>
      <c r="D77" s="15" t="str">
        <f t="shared" si="1"/>
        <v>0</v>
      </c>
      <c r="E77" s="15" t="str">
        <f t="shared" si="2"/>
        <v>0</v>
      </c>
      <c r="F77" s="15" t="str">
        <f t="shared" si="3"/>
        <v>0</v>
      </c>
      <c r="G77" s="17" t="str">
        <f t="shared" si="4"/>
        <v>0</v>
      </c>
      <c r="H77" s="16">
        <v>618000.0</v>
      </c>
    </row>
    <row r="78">
      <c r="A78" s="4" t="s">
        <v>10</v>
      </c>
      <c r="B78" s="4" t="s">
        <v>131</v>
      </c>
      <c r="C78" s="4" t="s">
        <v>12</v>
      </c>
      <c r="D78" s="15" t="str">
        <f t="shared" si="1"/>
        <v>0</v>
      </c>
      <c r="E78" s="15" t="str">
        <f t="shared" si="2"/>
        <v>0</v>
      </c>
      <c r="F78" s="15" t="str">
        <f t="shared" si="3"/>
        <v>0</v>
      </c>
      <c r="G78" s="17" t="str">
        <f t="shared" si="4"/>
        <v>0</v>
      </c>
      <c r="H78" s="16">
        <v>1085138.56</v>
      </c>
    </row>
    <row r="79">
      <c r="A79" s="4" t="s">
        <v>10</v>
      </c>
      <c r="B79" s="4" t="s">
        <v>132</v>
      </c>
      <c r="C79" s="4" t="s">
        <v>12</v>
      </c>
      <c r="D79" s="15" t="str">
        <f t="shared" si="1"/>
        <v>0</v>
      </c>
      <c r="E79" s="15" t="str">
        <f t="shared" si="2"/>
        <v>0</v>
      </c>
      <c r="F79" s="15" t="str">
        <f t="shared" si="3"/>
        <v>0</v>
      </c>
      <c r="G79" s="17" t="str">
        <f t="shared" si="4"/>
        <v>0</v>
      </c>
      <c r="H79" s="16">
        <v>659753.15</v>
      </c>
    </row>
    <row r="80">
      <c r="A80" s="4" t="s">
        <v>10</v>
      </c>
      <c r="B80" s="4" t="s">
        <v>133</v>
      </c>
      <c r="C80" s="4" t="s">
        <v>12</v>
      </c>
      <c r="D80" s="15" t="str">
        <f t="shared" si="1"/>
        <v>0</v>
      </c>
      <c r="E80" s="15" t="str">
        <f t="shared" si="2"/>
        <v>0</v>
      </c>
      <c r="F80" s="15" t="str">
        <f t="shared" si="3"/>
        <v>0</v>
      </c>
      <c r="G80" s="17" t="str">
        <f t="shared" si="4"/>
        <v>0</v>
      </c>
      <c r="H80" s="16">
        <v>515262.12</v>
      </c>
    </row>
    <row r="81">
      <c r="A81" s="4" t="s">
        <v>10</v>
      </c>
      <c r="B81" s="4" t="s">
        <v>134</v>
      </c>
      <c r="C81" s="4" t="s">
        <v>12</v>
      </c>
      <c r="D81" s="15" t="str">
        <f t="shared" si="1"/>
        <v>0</v>
      </c>
      <c r="E81" s="15" t="str">
        <f t="shared" si="2"/>
        <v>0</v>
      </c>
      <c r="F81" s="15" t="str">
        <f t="shared" si="3"/>
        <v>0</v>
      </c>
      <c r="G81" s="17" t="str">
        <f t="shared" si="4"/>
        <v>0</v>
      </c>
      <c r="H81" s="16">
        <v>300000.0</v>
      </c>
    </row>
    <row r="82">
      <c r="A82" s="4" t="s">
        <v>10</v>
      </c>
      <c r="B82" s="4" t="s">
        <v>135</v>
      </c>
      <c r="C82" s="4" t="s">
        <v>12</v>
      </c>
      <c r="D82" s="15" t="str">
        <f t="shared" si="1"/>
        <v>0</v>
      </c>
      <c r="E82" s="15" t="str">
        <f t="shared" si="2"/>
        <v>0</v>
      </c>
      <c r="F82" s="15" t="str">
        <f t="shared" si="3"/>
        <v>0</v>
      </c>
      <c r="G82" s="17" t="str">
        <f t="shared" si="4"/>
        <v>0</v>
      </c>
      <c r="H82" s="16">
        <v>977276.28</v>
      </c>
    </row>
    <row r="83">
      <c r="A83" s="4" t="s">
        <v>10</v>
      </c>
      <c r="B83" s="4" t="s">
        <v>136</v>
      </c>
      <c r="C83" s="4" t="s">
        <v>12</v>
      </c>
      <c r="D83" s="15" t="str">
        <f t="shared" si="1"/>
        <v>0</v>
      </c>
      <c r="E83" s="15" t="str">
        <f t="shared" si="2"/>
        <v>0</v>
      </c>
      <c r="F83" s="15" t="str">
        <f t="shared" si="3"/>
        <v>0</v>
      </c>
      <c r="G83" s="17" t="str">
        <f t="shared" si="4"/>
        <v>0</v>
      </c>
      <c r="H83" s="16">
        <v>715717.21</v>
      </c>
    </row>
    <row r="84">
      <c r="A84" s="4" t="s">
        <v>10</v>
      </c>
      <c r="B84" s="4" t="s">
        <v>137</v>
      </c>
      <c r="C84" s="4" t="s">
        <v>12</v>
      </c>
      <c r="D84" s="15" t="str">
        <f t="shared" si="1"/>
        <v>0</v>
      </c>
      <c r="E84" s="15" t="str">
        <f t="shared" si="2"/>
        <v>0</v>
      </c>
      <c r="F84" s="15" t="str">
        <f t="shared" si="3"/>
        <v>0</v>
      </c>
      <c r="G84" s="17" t="str">
        <f t="shared" si="4"/>
        <v>0</v>
      </c>
      <c r="H84" s="16">
        <v>770302.5</v>
      </c>
    </row>
    <row r="85">
      <c r="A85" s="4" t="s">
        <v>10</v>
      </c>
      <c r="B85" s="4" t="s">
        <v>138</v>
      </c>
      <c r="C85" s="4" t="s">
        <v>12</v>
      </c>
      <c r="D85" s="15" t="str">
        <f t="shared" si="1"/>
        <v>0</v>
      </c>
      <c r="E85" s="15" t="str">
        <f t="shared" si="2"/>
        <v>0</v>
      </c>
      <c r="F85" s="15" t="str">
        <f t="shared" si="3"/>
        <v>0</v>
      </c>
      <c r="G85" s="17" t="str">
        <f t="shared" si="4"/>
        <v>0</v>
      </c>
      <c r="H85" s="16">
        <v>867184.23</v>
      </c>
    </row>
    <row r="86">
      <c r="A86" s="4" t="s">
        <v>10</v>
      </c>
      <c r="B86" s="4" t="s">
        <v>139</v>
      </c>
      <c r="C86" s="4" t="s">
        <v>12</v>
      </c>
      <c r="D86" s="15" t="str">
        <f t="shared" si="1"/>
        <v>0</v>
      </c>
      <c r="E86" s="15" t="str">
        <f t="shared" si="2"/>
        <v>0</v>
      </c>
      <c r="F86" s="15" t="str">
        <f t="shared" si="3"/>
        <v>0</v>
      </c>
      <c r="G86" s="17" t="str">
        <f t="shared" si="4"/>
        <v>0</v>
      </c>
      <c r="H86" s="16">
        <v>191286.61</v>
      </c>
    </row>
    <row r="87">
      <c r="A87" s="4" t="s">
        <v>10</v>
      </c>
      <c r="B87" s="4" t="s">
        <v>140</v>
      </c>
      <c r="C87" s="4" t="s">
        <v>12</v>
      </c>
      <c r="D87" s="15" t="str">
        <f t="shared" si="1"/>
        <v>0</v>
      </c>
      <c r="E87" s="15" t="str">
        <f t="shared" si="2"/>
        <v>0</v>
      </c>
      <c r="F87" s="15" t="str">
        <f t="shared" si="3"/>
        <v>0</v>
      </c>
      <c r="G87" s="17" t="str">
        <f t="shared" si="4"/>
        <v>0</v>
      </c>
      <c r="H87" s="16">
        <v>447157.48</v>
      </c>
    </row>
    <row r="88">
      <c r="A88" s="4" t="s">
        <v>10</v>
      </c>
      <c r="B88" s="4" t="s">
        <v>141</v>
      </c>
      <c r="C88" s="4" t="s">
        <v>12</v>
      </c>
      <c r="D88" s="15" t="str">
        <f t="shared" si="1"/>
        <v>0</v>
      </c>
      <c r="E88" s="15" t="str">
        <f t="shared" si="2"/>
        <v>0</v>
      </c>
      <c r="F88" s="15" t="str">
        <f t="shared" si="3"/>
        <v>0</v>
      </c>
      <c r="G88" s="17" t="str">
        <f t="shared" si="4"/>
        <v>0</v>
      </c>
      <c r="H88" s="16">
        <v>294080.6</v>
      </c>
    </row>
    <row r="89">
      <c r="A89" s="4" t="s">
        <v>10</v>
      </c>
      <c r="B89" s="4" t="s">
        <v>142</v>
      </c>
      <c r="C89" s="4" t="s">
        <v>12</v>
      </c>
      <c r="D89" s="15" t="str">
        <f t="shared" si="1"/>
        <v>0</v>
      </c>
      <c r="E89" s="15" t="str">
        <f t="shared" si="2"/>
        <v>0</v>
      </c>
      <c r="F89" s="15" t="str">
        <f t="shared" si="3"/>
        <v>0</v>
      </c>
      <c r="G89" s="17" t="str">
        <f t="shared" si="4"/>
        <v>0</v>
      </c>
      <c r="H89" s="16">
        <v>652516.92</v>
      </c>
    </row>
    <row r="90">
      <c r="A90" s="4" t="s">
        <v>10</v>
      </c>
      <c r="B90" s="4" t="s">
        <v>143</v>
      </c>
      <c r="C90" s="4" t="s">
        <v>12</v>
      </c>
      <c r="D90" s="15" t="str">
        <f t="shared" si="1"/>
        <v>0</v>
      </c>
      <c r="E90" s="15" t="str">
        <f t="shared" si="2"/>
        <v>0</v>
      </c>
      <c r="F90" s="15" t="str">
        <f t="shared" si="3"/>
        <v>0</v>
      </c>
      <c r="G90" s="17" t="str">
        <f t="shared" si="4"/>
        <v>0</v>
      </c>
      <c r="H90" s="16">
        <v>1563865.85</v>
      </c>
    </row>
    <row r="91">
      <c r="A91" s="4" t="s">
        <v>10</v>
      </c>
      <c r="B91" s="4" t="s">
        <v>144</v>
      </c>
      <c r="C91" s="4" t="s">
        <v>12</v>
      </c>
      <c r="D91" s="15" t="str">
        <f t="shared" si="1"/>
        <v>0</v>
      </c>
      <c r="E91" s="15" t="str">
        <f t="shared" si="2"/>
        <v>0</v>
      </c>
      <c r="F91" s="15" t="str">
        <f t="shared" si="3"/>
        <v>0</v>
      </c>
      <c r="G91" s="17" t="str">
        <f t="shared" si="4"/>
        <v>0</v>
      </c>
      <c r="H91" s="16">
        <v>196875.36</v>
      </c>
    </row>
    <row r="92">
      <c r="A92" s="4" t="s">
        <v>10</v>
      </c>
      <c r="B92" s="4" t="s">
        <v>145</v>
      </c>
      <c r="C92" s="4" t="s">
        <v>12</v>
      </c>
      <c r="D92" s="15" t="str">
        <f t="shared" si="1"/>
        <v>0</v>
      </c>
      <c r="E92" s="15" t="str">
        <f t="shared" si="2"/>
        <v>0</v>
      </c>
      <c r="F92" s="15" t="str">
        <f t="shared" si="3"/>
        <v>0</v>
      </c>
      <c r="G92" s="17" t="str">
        <f t="shared" si="4"/>
        <v>0</v>
      </c>
      <c r="H92" s="16">
        <v>198650.0</v>
      </c>
    </row>
    <row r="93">
      <c r="A93" s="4" t="s">
        <v>10</v>
      </c>
      <c r="B93" s="4" t="s">
        <v>146</v>
      </c>
      <c r="C93" s="4" t="s">
        <v>12</v>
      </c>
      <c r="D93" s="15" t="str">
        <f t="shared" si="1"/>
        <v>0</v>
      </c>
      <c r="E93" s="15" t="str">
        <f t="shared" si="2"/>
        <v>0</v>
      </c>
      <c r="F93" s="15" t="str">
        <f t="shared" si="3"/>
        <v>0</v>
      </c>
      <c r="G93" s="17" t="str">
        <f t="shared" si="4"/>
        <v>0</v>
      </c>
      <c r="H93" s="16">
        <v>416640.0</v>
      </c>
    </row>
    <row r="94">
      <c r="A94" s="4" t="s">
        <v>10</v>
      </c>
      <c r="B94" s="4" t="s">
        <v>147</v>
      </c>
      <c r="C94" s="4" t="s">
        <v>12</v>
      </c>
      <c r="D94" s="15" t="str">
        <f t="shared" si="1"/>
        <v>0</v>
      </c>
      <c r="E94" s="15" t="str">
        <f t="shared" si="2"/>
        <v>0</v>
      </c>
      <c r="F94" s="15" t="str">
        <f t="shared" si="3"/>
        <v>0</v>
      </c>
      <c r="G94" s="17" t="str">
        <f t="shared" si="4"/>
        <v>0</v>
      </c>
      <c r="H94" s="16">
        <v>748103.2</v>
      </c>
    </row>
    <row r="95">
      <c r="A95" s="4" t="s">
        <v>10</v>
      </c>
      <c r="B95" s="4" t="s">
        <v>148</v>
      </c>
      <c r="C95" s="4" t="s">
        <v>12</v>
      </c>
      <c r="D95" s="15" t="str">
        <f t="shared" si="1"/>
        <v>0</v>
      </c>
      <c r="E95" s="15" t="str">
        <f t="shared" si="2"/>
        <v>0</v>
      </c>
      <c r="F95" s="15" t="str">
        <f t="shared" si="3"/>
        <v>0</v>
      </c>
      <c r="G95" s="17" t="str">
        <f t="shared" si="4"/>
        <v>0</v>
      </c>
      <c r="H95" s="16">
        <v>641686.5</v>
      </c>
    </row>
    <row r="96">
      <c r="A96" s="4" t="s">
        <v>10</v>
      </c>
      <c r="B96" s="4" t="s">
        <v>149</v>
      </c>
      <c r="C96" s="4" t="s">
        <v>12</v>
      </c>
      <c r="D96" s="15" t="str">
        <f t="shared" si="1"/>
        <v>0</v>
      </c>
      <c r="E96" s="15" t="str">
        <f t="shared" si="2"/>
        <v>0</v>
      </c>
      <c r="F96" s="15" t="str">
        <f t="shared" si="3"/>
        <v>0</v>
      </c>
      <c r="G96" s="17" t="str">
        <f t="shared" si="4"/>
        <v>0</v>
      </c>
      <c r="H96" s="16">
        <v>147963.0</v>
      </c>
    </row>
    <row r="97">
      <c r="A97" s="4" t="s">
        <v>10</v>
      </c>
      <c r="B97" s="4" t="s">
        <v>150</v>
      </c>
      <c r="C97" s="4" t="s">
        <v>12</v>
      </c>
      <c r="D97" s="15" t="str">
        <f t="shared" si="1"/>
        <v>0</v>
      </c>
      <c r="E97" s="15" t="str">
        <f t="shared" si="2"/>
        <v>0</v>
      </c>
      <c r="F97" s="15" t="str">
        <f t="shared" si="3"/>
        <v>0</v>
      </c>
      <c r="G97" s="17" t="str">
        <f t="shared" si="4"/>
        <v>0</v>
      </c>
      <c r="H97" s="16">
        <v>209400.0</v>
      </c>
    </row>
    <row r="98">
      <c r="A98" s="4" t="s">
        <v>10</v>
      </c>
      <c r="B98" s="4" t="s">
        <v>151</v>
      </c>
      <c r="C98" s="4" t="s">
        <v>12</v>
      </c>
      <c r="D98" s="15" t="str">
        <f t="shared" si="1"/>
        <v>0</v>
      </c>
      <c r="E98" s="15" t="str">
        <f t="shared" si="2"/>
        <v>0</v>
      </c>
      <c r="F98" s="15" t="str">
        <f t="shared" si="3"/>
        <v>0</v>
      </c>
      <c r="G98" s="17" t="str">
        <f t="shared" si="4"/>
        <v>0</v>
      </c>
      <c r="H98" s="16">
        <v>523100.2</v>
      </c>
    </row>
    <row r="99">
      <c r="A99" s="4" t="s">
        <v>10</v>
      </c>
      <c r="B99" s="4" t="s">
        <v>152</v>
      </c>
      <c r="C99" s="4" t="s">
        <v>12</v>
      </c>
      <c r="D99" s="15" t="str">
        <f t="shared" si="1"/>
        <v>0</v>
      </c>
      <c r="E99" s="15" t="str">
        <f t="shared" si="2"/>
        <v>0</v>
      </c>
      <c r="F99" s="15" t="str">
        <f t="shared" si="3"/>
        <v>0</v>
      </c>
      <c r="G99" s="17" t="str">
        <f t="shared" si="4"/>
        <v>0</v>
      </c>
      <c r="H99" s="16">
        <v>435420.0</v>
      </c>
    </row>
    <row r="100">
      <c r="A100" s="4" t="s">
        <v>10</v>
      </c>
      <c r="B100" s="4" t="s">
        <v>153</v>
      </c>
      <c r="C100" s="4" t="s">
        <v>12</v>
      </c>
      <c r="D100" s="15" t="str">
        <f t="shared" si="1"/>
        <v>0</v>
      </c>
      <c r="E100" s="15" t="str">
        <f t="shared" si="2"/>
        <v>0</v>
      </c>
      <c r="F100" s="15" t="str">
        <f t="shared" si="3"/>
        <v>0</v>
      </c>
      <c r="G100" s="17" t="str">
        <f t="shared" si="4"/>
        <v>0</v>
      </c>
      <c r="H100" s="16">
        <v>343203.0</v>
      </c>
    </row>
    <row r="101">
      <c r="A101" s="4" t="s">
        <v>10</v>
      </c>
      <c r="B101" s="4" t="s">
        <v>154</v>
      </c>
      <c r="C101" s="4" t="s">
        <v>12</v>
      </c>
      <c r="D101" s="15" t="str">
        <f t="shared" si="1"/>
        <v>0</v>
      </c>
      <c r="E101" s="15" t="str">
        <f t="shared" si="2"/>
        <v>0</v>
      </c>
      <c r="F101" s="15" t="str">
        <f t="shared" si="3"/>
        <v>0</v>
      </c>
      <c r="G101" s="17" t="str">
        <f t="shared" si="4"/>
        <v>0</v>
      </c>
      <c r="H101" s="16">
        <v>488013.16</v>
      </c>
    </row>
    <row r="102">
      <c r="A102" s="4" t="s">
        <v>10</v>
      </c>
      <c r="B102" s="4" t="s">
        <v>155</v>
      </c>
      <c r="C102" s="4" t="s">
        <v>12</v>
      </c>
      <c r="D102" s="15" t="str">
        <f t="shared" si="1"/>
        <v>0</v>
      </c>
      <c r="E102" s="15" t="str">
        <f t="shared" si="2"/>
        <v>0</v>
      </c>
      <c r="F102" s="15" t="str">
        <f t="shared" si="3"/>
        <v>0</v>
      </c>
      <c r="G102" s="17" t="str">
        <f t="shared" si="4"/>
        <v>0</v>
      </c>
      <c r="H102" s="16">
        <v>1959280.0</v>
      </c>
    </row>
    <row r="103">
      <c r="A103" s="4" t="s">
        <v>10</v>
      </c>
      <c r="B103" s="4" t="s">
        <v>156</v>
      </c>
      <c r="C103" s="4" t="s">
        <v>12</v>
      </c>
      <c r="D103" s="15" t="str">
        <f t="shared" si="1"/>
        <v>0</v>
      </c>
      <c r="E103" s="15" t="str">
        <f t="shared" si="2"/>
        <v>0</v>
      </c>
      <c r="F103" s="15" t="str">
        <f t="shared" si="3"/>
        <v>0</v>
      </c>
      <c r="G103" s="17" t="str">
        <f t="shared" si="4"/>
        <v>0</v>
      </c>
      <c r="H103" s="16">
        <v>649083.5</v>
      </c>
    </row>
    <row r="104">
      <c r="A104" s="4" t="s">
        <v>10</v>
      </c>
      <c r="B104" s="4" t="s">
        <v>157</v>
      </c>
      <c r="C104" s="4" t="s">
        <v>12</v>
      </c>
      <c r="D104" s="15" t="str">
        <f t="shared" si="1"/>
        <v>0</v>
      </c>
      <c r="E104" s="15" t="str">
        <f t="shared" si="2"/>
        <v>0</v>
      </c>
      <c r="F104" s="15" t="str">
        <f t="shared" si="3"/>
        <v>0</v>
      </c>
      <c r="G104" s="17" t="str">
        <f t="shared" si="4"/>
        <v>0</v>
      </c>
      <c r="H104" s="16">
        <v>493875.0</v>
      </c>
    </row>
    <row r="105">
      <c r="A105" s="4" t="s">
        <v>10</v>
      </c>
      <c r="B105" s="4" t="s">
        <v>158</v>
      </c>
      <c r="C105" s="4" t="s">
        <v>12</v>
      </c>
      <c r="D105" s="15" t="str">
        <f t="shared" si="1"/>
        <v>0</v>
      </c>
      <c r="E105" s="15" t="str">
        <f t="shared" si="2"/>
        <v>0</v>
      </c>
      <c r="F105" s="15" t="str">
        <f t="shared" si="3"/>
        <v>0</v>
      </c>
      <c r="G105" s="17" t="str">
        <f t="shared" si="4"/>
        <v>0</v>
      </c>
      <c r="H105" s="16">
        <v>777750.0</v>
      </c>
    </row>
    <row r="106">
      <c r="A106" s="4" t="s">
        <v>10</v>
      </c>
      <c r="B106" s="4" t="s">
        <v>159</v>
      </c>
      <c r="C106" s="4" t="s">
        <v>12</v>
      </c>
      <c r="D106" s="15" t="str">
        <f t="shared" si="1"/>
        <v>0</v>
      </c>
      <c r="E106" s="15" t="str">
        <f t="shared" si="2"/>
        <v>0</v>
      </c>
      <c r="F106" s="15" t="str">
        <f t="shared" si="3"/>
        <v>0</v>
      </c>
      <c r="G106" s="17" t="str">
        <f t="shared" si="4"/>
        <v>0</v>
      </c>
      <c r="H106" s="16">
        <v>795648.0</v>
      </c>
    </row>
    <row r="107">
      <c r="A107" s="4" t="s">
        <v>10</v>
      </c>
      <c r="B107" s="4" t="s">
        <v>160</v>
      </c>
      <c r="C107" s="4" t="s">
        <v>12</v>
      </c>
      <c r="D107" s="15" t="str">
        <f t="shared" si="1"/>
        <v>0</v>
      </c>
      <c r="E107" s="15" t="str">
        <f t="shared" si="2"/>
        <v>0</v>
      </c>
      <c r="F107" s="15" t="str">
        <f t="shared" si="3"/>
        <v>0</v>
      </c>
      <c r="G107" s="17" t="str">
        <f t="shared" si="4"/>
        <v>0</v>
      </c>
      <c r="H107" s="16">
        <v>766688.0</v>
      </c>
    </row>
    <row r="108">
      <c r="A108" s="4" t="s">
        <v>10</v>
      </c>
      <c r="B108" s="4" t="s">
        <v>161</v>
      </c>
      <c r="C108" s="4" t="s">
        <v>12</v>
      </c>
      <c r="D108" s="15" t="str">
        <f t="shared" si="1"/>
        <v>0</v>
      </c>
      <c r="E108" s="15" t="str">
        <f t="shared" si="2"/>
        <v>0</v>
      </c>
      <c r="F108" s="15" t="str">
        <f t="shared" si="3"/>
        <v>0</v>
      </c>
      <c r="G108" s="17" t="str">
        <f t="shared" si="4"/>
        <v>0</v>
      </c>
      <c r="H108" s="16">
        <v>765341.5</v>
      </c>
    </row>
    <row r="109">
      <c r="A109" s="4" t="s">
        <v>10</v>
      </c>
      <c r="B109" s="4" t="s">
        <v>162</v>
      </c>
      <c r="C109" s="4" t="s">
        <v>12</v>
      </c>
      <c r="D109" s="15" t="str">
        <f t="shared" si="1"/>
        <v>0</v>
      </c>
      <c r="E109" s="15" t="str">
        <f t="shared" si="2"/>
        <v>0</v>
      </c>
      <c r="F109" s="15" t="str">
        <f t="shared" si="3"/>
        <v>0</v>
      </c>
      <c r="G109" s="17" t="str">
        <f t="shared" si="4"/>
        <v>0</v>
      </c>
      <c r="H109" s="16">
        <v>401087.4</v>
      </c>
    </row>
    <row r="110">
      <c r="A110" s="4" t="s">
        <v>10</v>
      </c>
      <c r="B110" s="4" t="s">
        <v>163</v>
      </c>
      <c r="C110" s="4" t="s">
        <v>12</v>
      </c>
      <c r="D110" s="15" t="str">
        <f t="shared" si="1"/>
        <v>0</v>
      </c>
      <c r="E110" s="15" t="str">
        <f t="shared" si="2"/>
        <v>0</v>
      </c>
      <c r="F110" s="15" t="str">
        <f t="shared" si="3"/>
        <v>0</v>
      </c>
      <c r="G110" s="17" t="str">
        <f t="shared" si="4"/>
        <v>0</v>
      </c>
      <c r="H110" s="16">
        <v>890960.0</v>
      </c>
    </row>
    <row r="111">
      <c r="A111" s="4" t="s">
        <v>10</v>
      </c>
      <c r="B111" s="4" t="s">
        <v>164</v>
      </c>
      <c r="C111" s="4" t="s">
        <v>12</v>
      </c>
      <c r="D111" s="15" t="str">
        <f t="shared" si="1"/>
        <v>0</v>
      </c>
      <c r="E111" s="15" t="str">
        <f t="shared" si="2"/>
        <v>0</v>
      </c>
      <c r="F111" s="15" t="str">
        <f t="shared" si="3"/>
        <v>0</v>
      </c>
      <c r="G111" s="17" t="str">
        <f t="shared" si="4"/>
        <v>0</v>
      </c>
      <c r="H111" s="16">
        <v>2191915.04</v>
      </c>
    </row>
    <row r="112">
      <c r="A112" s="4" t="s">
        <v>10</v>
      </c>
      <c r="B112" s="4" t="s">
        <v>165</v>
      </c>
      <c r="C112" s="4" t="s">
        <v>12</v>
      </c>
      <c r="D112" s="15" t="str">
        <f t="shared" si="1"/>
        <v>0</v>
      </c>
      <c r="E112" s="15" t="str">
        <f t="shared" si="2"/>
        <v>0</v>
      </c>
      <c r="F112" s="15" t="str">
        <f t="shared" si="3"/>
        <v>0</v>
      </c>
      <c r="G112" s="17" t="str">
        <f t="shared" si="4"/>
        <v>0</v>
      </c>
      <c r="H112" s="16">
        <v>1647223.08</v>
      </c>
    </row>
    <row r="113">
      <c r="A113" s="4" t="s">
        <v>10</v>
      </c>
      <c r="B113" s="4" t="s">
        <v>166</v>
      </c>
      <c r="C113" s="4" t="s">
        <v>12</v>
      </c>
      <c r="D113" s="15" t="str">
        <f t="shared" si="1"/>
        <v>0</v>
      </c>
      <c r="E113" s="15" t="str">
        <f t="shared" si="2"/>
        <v>0</v>
      </c>
      <c r="F113" s="15" t="str">
        <f t="shared" si="3"/>
        <v>0</v>
      </c>
      <c r="G113" s="17" t="str">
        <f t="shared" si="4"/>
        <v>0</v>
      </c>
      <c r="H113" s="16">
        <v>839858.37</v>
      </c>
    </row>
    <row r="114">
      <c r="A114" s="4" t="s">
        <v>10</v>
      </c>
      <c r="B114" s="4" t="s">
        <v>167</v>
      </c>
      <c r="C114" s="4" t="s">
        <v>12</v>
      </c>
      <c r="D114" s="15" t="str">
        <f t="shared" si="1"/>
        <v>0</v>
      </c>
      <c r="E114" s="15" t="str">
        <f t="shared" si="2"/>
        <v>0</v>
      </c>
      <c r="F114" s="15" t="str">
        <f t="shared" si="3"/>
        <v>0</v>
      </c>
      <c r="G114" s="17" t="str">
        <f t="shared" si="4"/>
        <v>0</v>
      </c>
      <c r="H114" s="16">
        <v>733301.39</v>
      </c>
    </row>
    <row r="115">
      <c r="A115" s="4" t="s">
        <v>10</v>
      </c>
      <c r="B115" s="4" t="s">
        <v>168</v>
      </c>
      <c r="C115" s="4" t="s">
        <v>12</v>
      </c>
      <c r="D115" s="15" t="str">
        <f t="shared" si="1"/>
        <v>0</v>
      </c>
      <c r="E115" s="15" t="str">
        <f t="shared" si="2"/>
        <v>0</v>
      </c>
      <c r="F115" s="15" t="str">
        <f t="shared" si="3"/>
        <v>0</v>
      </c>
      <c r="G115" s="17" t="str">
        <f t="shared" si="4"/>
        <v>0</v>
      </c>
      <c r="H115" s="16">
        <v>1089719.96</v>
      </c>
    </row>
    <row r="116">
      <c r="A116" s="4" t="s">
        <v>10</v>
      </c>
      <c r="B116" s="4" t="s">
        <v>169</v>
      </c>
      <c r="C116" s="4" t="s">
        <v>12</v>
      </c>
      <c r="D116" s="15" t="str">
        <f t="shared" si="1"/>
        <v>0</v>
      </c>
      <c r="E116" s="15" t="str">
        <f t="shared" si="2"/>
        <v>0</v>
      </c>
      <c r="F116" s="15" t="str">
        <f t="shared" si="3"/>
        <v>0</v>
      </c>
      <c r="G116" s="17" t="str">
        <f t="shared" si="4"/>
        <v>0</v>
      </c>
      <c r="H116" s="16">
        <v>60345.95</v>
      </c>
    </row>
    <row r="117">
      <c r="A117" s="4" t="s">
        <v>10</v>
      </c>
      <c r="B117" s="4" t="s">
        <v>170</v>
      </c>
      <c r="C117" s="4" t="s">
        <v>12</v>
      </c>
      <c r="D117" s="15" t="str">
        <f t="shared" si="1"/>
        <v>0</v>
      </c>
      <c r="E117" s="15" t="str">
        <f t="shared" si="2"/>
        <v>0</v>
      </c>
      <c r="F117" s="15" t="str">
        <f t="shared" si="3"/>
        <v>0</v>
      </c>
      <c r="G117" s="17" t="str">
        <f t="shared" si="4"/>
        <v>0</v>
      </c>
      <c r="H117" s="16">
        <v>1135000.0</v>
      </c>
    </row>
    <row r="118">
      <c r="A118" s="4" t="s">
        <v>10</v>
      </c>
      <c r="B118" s="4" t="s">
        <v>171</v>
      </c>
      <c r="C118" s="4" t="s">
        <v>12</v>
      </c>
      <c r="D118" s="15" t="str">
        <f t="shared" si="1"/>
        <v>0</v>
      </c>
      <c r="E118" s="15" t="str">
        <f t="shared" si="2"/>
        <v>0</v>
      </c>
      <c r="F118" s="15" t="str">
        <f t="shared" si="3"/>
        <v>0</v>
      </c>
      <c r="G118" s="17" t="str">
        <f t="shared" si="4"/>
        <v>0</v>
      </c>
      <c r="H118" s="16">
        <v>580539.74</v>
      </c>
    </row>
    <row r="119">
      <c r="A119" s="4" t="s">
        <v>10</v>
      </c>
      <c r="B119" s="4" t="s">
        <v>172</v>
      </c>
      <c r="C119" s="4" t="s">
        <v>12</v>
      </c>
      <c r="D119" s="15" t="str">
        <f t="shared" si="1"/>
        <v>0</v>
      </c>
      <c r="E119" s="15" t="str">
        <f t="shared" si="2"/>
        <v>0</v>
      </c>
      <c r="F119" s="15" t="str">
        <f t="shared" si="3"/>
        <v>0</v>
      </c>
      <c r="G119" s="17" t="str">
        <f t="shared" si="4"/>
        <v>0</v>
      </c>
      <c r="H119" s="16">
        <v>739143.83</v>
      </c>
    </row>
    <row r="120">
      <c r="A120" s="4" t="s">
        <v>10</v>
      </c>
      <c r="B120" s="4" t="s">
        <v>173</v>
      </c>
      <c r="C120" s="4" t="s">
        <v>12</v>
      </c>
      <c r="D120" s="15" t="str">
        <f t="shared" si="1"/>
        <v>0</v>
      </c>
      <c r="E120" s="15" t="str">
        <f t="shared" si="2"/>
        <v>0</v>
      </c>
      <c r="F120" s="15" t="str">
        <f t="shared" si="3"/>
        <v>0</v>
      </c>
      <c r="G120" s="17" t="str">
        <f t="shared" si="4"/>
        <v>0</v>
      </c>
      <c r="H120" s="16">
        <v>644592.0</v>
      </c>
    </row>
    <row r="121">
      <c r="A121" s="4" t="s">
        <v>10</v>
      </c>
      <c r="B121" s="4" t="s">
        <v>174</v>
      </c>
      <c r="C121" s="4" t="s">
        <v>12</v>
      </c>
      <c r="D121" s="15" t="str">
        <f t="shared" si="1"/>
        <v>0</v>
      </c>
      <c r="E121" s="15" t="str">
        <f t="shared" si="2"/>
        <v>0</v>
      </c>
      <c r="F121" s="15" t="str">
        <f t="shared" si="3"/>
        <v>0</v>
      </c>
      <c r="G121" s="17" t="str">
        <f t="shared" si="4"/>
        <v>0</v>
      </c>
      <c r="H121" s="16">
        <v>30973.18</v>
      </c>
    </row>
    <row r="122">
      <c r="A122" s="4" t="s">
        <v>10</v>
      </c>
      <c r="B122" s="4" t="s">
        <v>175</v>
      </c>
      <c r="C122" s="4" t="s">
        <v>12</v>
      </c>
      <c r="D122" s="15" t="str">
        <f t="shared" si="1"/>
        <v>0</v>
      </c>
      <c r="E122" s="15" t="str">
        <f t="shared" si="2"/>
        <v>0</v>
      </c>
      <c r="F122" s="15" t="str">
        <f t="shared" si="3"/>
        <v>0</v>
      </c>
      <c r="G122" s="17" t="str">
        <f t="shared" si="4"/>
        <v>0</v>
      </c>
      <c r="H122" s="16">
        <v>1210496.11</v>
      </c>
    </row>
    <row r="123">
      <c r="A123" s="4" t="s">
        <v>10</v>
      </c>
      <c r="B123" s="4" t="s">
        <v>176</v>
      </c>
      <c r="C123" s="4" t="s">
        <v>12</v>
      </c>
      <c r="D123" s="15" t="str">
        <f t="shared" si="1"/>
        <v>0</v>
      </c>
      <c r="E123" s="15" t="str">
        <f t="shared" si="2"/>
        <v>0</v>
      </c>
      <c r="F123" s="15" t="str">
        <f t="shared" si="3"/>
        <v>0</v>
      </c>
      <c r="G123" s="17" t="str">
        <f t="shared" si="4"/>
        <v>0</v>
      </c>
      <c r="H123" s="16">
        <v>476489.61</v>
      </c>
    </row>
    <row r="124">
      <c r="A124" s="4" t="s">
        <v>10</v>
      </c>
      <c r="B124" s="4" t="s">
        <v>177</v>
      </c>
      <c r="C124" s="4" t="s">
        <v>12</v>
      </c>
      <c r="D124" s="15" t="str">
        <f t="shared" si="1"/>
        <v>0</v>
      </c>
      <c r="E124" s="15" t="str">
        <f t="shared" si="2"/>
        <v>0</v>
      </c>
      <c r="F124" s="15" t="str">
        <f t="shared" si="3"/>
        <v>0</v>
      </c>
      <c r="G124" s="17" t="str">
        <f t="shared" si="4"/>
        <v>0</v>
      </c>
      <c r="H124" s="16">
        <v>513546.44</v>
      </c>
    </row>
    <row r="125">
      <c r="A125" s="4" t="s">
        <v>10</v>
      </c>
      <c r="B125" s="4" t="s">
        <v>178</v>
      </c>
      <c r="C125" s="4" t="s">
        <v>12</v>
      </c>
      <c r="D125" s="15" t="str">
        <f t="shared" si="1"/>
        <v>0</v>
      </c>
      <c r="E125" s="15" t="str">
        <f t="shared" si="2"/>
        <v>0</v>
      </c>
      <c r="F125" s="15" t="str">
        <f t="shared" si="3"/>
        <v>0</v>
      </c>
      <c r="G125" s="17" t="str">
        <f t="shared" si="4"/>
        <v>0</v>
      </c>
      <c r="H125" s="16">
        <v>502634.73</v>
      </c>
    </row>
    <row r="126">
      <c r="A126" s="4" t="s">
        <v>10</v>
      </c>
      <c r="B126" s="4" t="s">
        <v>179</v>
      </c>
      <c r="C126" s="4" t="s">
        <v>12</v>
      </c>
      <c r="D126" s="15" t="str">
        <f t="shared" si="1"/>
        <v>0</v>
      </c>
      <c r="E126" s="15" t="str">
        <f t="shared" si="2"/>
        <v>0</v>
      </c>
      <c r="F126" s="15" t="str">
        <f t="shared" si="3"/>
        <v>0</v>
      </c>
      <c r="G126" s="17" t="str">
        <f t="shared" si="4"/>
        <v>0</v>
      </c>
      <c r="H126" s="16">
        <v>657572.5</v>
      </c>
    </row>
    <row r="127">
      <c r="A127" s="4" t="s">
        <v>10</v>
      </c>
      <c r="B127" s="4" t="s">
        <v>180</v>
      </c>
      <c r="C127" s="4" t="s">
        <v>12</v>
      </c>
      <c r="D127" s="15" t="str">
        <f t="shared" si="1"/>
        <v>0</v>
      </c>
      <c r="E127" s="15" t="str">
        <f t="shared" si="2"/>
        <v>0</v>
      </c>
      <c r="F127" s="15" t="str">
        <f t="shared" si="3"/>
        <v>0</v>
      </c>
      <c r="G127" s="17" t="str">
        <f t="shared" si="4"/>
        <v>0</v>
      </c>
      <c r="H127" s="16">
        <v>296346.54</v>
      </c>
    </row>
    <row r="128">
      <c r="A128" s="4" t="s">
        <v>10</v>
      </c>
      <c r="B128" s="4" t="s">
        <v>181</v>
      </c>
      <c r="C128" s="4" t="s">
        <v>12</v>
      </c>
      <c r="D128" s="15" t="str">
        <f t="shared" si="1"/>
        <v>0</v>
      </c>
      <c r="E128" s="15" t="str">
        <f t="shared" si="2"/>
        <v>0</v>
      </c>
      <c r="F128" s="15" t="str">
        <f t="shared" si="3"/>
        <v>0</v>
      </c>
      <c r="G128" s="17" t="str">
        <f t="shared" si="4"/>
        <v>0</v>
      </c>
      <c r="H128" s="16">
        <v>251333.1</v>
      </c>
    </row>
    <row r="129">
      <c r="A129" s="4" t="s">
        <v>10</v>
      </c>
      <c r="B129" s="4" t="s">
        <v>182</v>
      </c>
      <c r="C129" s="4" t="s">
        <v>12</v>
      </c>
      <c r="D129" s="15" t="str">
        <f t="shared" si="1"/>
        <v>0</v>
      </c>
      <c r="E129" s="15" t="str">
        <f t="shared" si="2"/>
        <v>0</v>
      </c>
      <c r="F129" s="15" t="str">
        <f t="shared" si="3"/>
        <v>0</v>
      </c>
      <c r="G129" s="17" t="str">
        <f t="shared" si="4"/>
        <v>0</v>
      </c>
      <c r="H129" s="16">
        <v>1011799.04</v>
      </c>
    </row>
    <row r="130">
      <c r="A130" s="4" t="s">
        <v>10</v>
      </c>
      <c r="B130" s="4" t="s">
        <v>183</v>
      </c>
      <c r="C130" s="4" t="s">
        <v>12</v>
      </c>
      <c r="D130" s="15" t="str">
        <f t="shared" si="1"/>
        <v>GDF SUEZ</v>
      </c>
      <c r="E130" s="15" t="str">
        <f t="shared" si="2"/>
        <v>0</v>
      </c>
      <c r="F130" s="15" t="str">
        <f t="shared" si="3"/>
        <v>GDF SUEZ  5% 01/10/2060</v>
      </c>
      <c r="G130" s="17">
        <f t="shared" si="4"/>
        <v>1013733</v>
      </c>
      <c r="H130" s="16">
        <v>1013733.0</v>
      </c>
    </row>
    <row r="131">
      <c r="A131" s="4" t="s">
        <v>10</v>
      </c>
      <c r="B131" s="4" t="s">
        <v>184</v>
      </c>
      <c r="C131" s="4" t="s">
        <v>12</v>
      </c>
      <c r="D131" s="15" t="str">
        <f t="shared" si="1"/>
        <v>0</v>
      </c>
      <c r="E131" s="15" t="str">
        <f t="shared" si="2"/>
        <v>0</v>
      </c>
      <c r="F131" s="15" t="str">
        <f t="shared" si="3"/>
        <v>0</v>
      </c>
      <c r="G131" s="17" t="str">
        <f t="shared" si="4"/>
        <v>0</v>
      </c>
      <c r="H131" s="16">
        <v>877823.16</v>
      </c>
    </row>
    <row r="132">
      <c r="A132" s="4" t="s">
        <v>10</v>
      </c>
      <c r="B132" s="4" t="s">
        <v>185</v>
      </c>
      <c r="C132" s="4" t="s">
        <v>12</v>
      </c>
      <c r="D132" s="15" t="str">
        <f t="shared" si="1"/>
        <v>0</v>
      </c>
      <c r="E132" s="15" t="str">
        <f t="shared" si="2"/>
        <v>0</v>
      </c>
      <c r="F132" s="15" t="str">
        <f t="shared" si="3"/>
        <v>0</v>
      </c>
      <c r="G132" s="17" t="str">
        <f t="shared" si="4"/>
        <v>0</v>
      </c>
      <c r="H132" s="16">
        <v>495755.0</v>
      </c>
    </row>
    <row r="133">
      <c r="A133" s="4" t="s">
        <v>10</v>
      </c>
      <c r="B133" s="4" t="s">
        <v>186</v>
      </c>
      <c r="C133" s="4" t="s">
        <v>12</v>
      </c>
      <c r="D133" s="15" t="str">
        <f t="shared" si="1"/>
        <v>0</v>
      </c>
      <c r="E133" s="15" t="str">
        <f t="shared" si="2"/>
        <v>0</v>
      </c>
      <c r="F133" s="15" t="str">
        <f t="shared" si="3"/>
        <v>0</v>
      </c>
      <c r="G133" s="17" t="str">
        <f t="shared" si="4"/>
        <v>0</v>
      </c>
      <c r="H133" s="16">
        <v>473564.16</v>
      </c>
    </row>
    <row r="134">
      <c r="A134" s="4" t="s">
        <v>10</v>
      </c>
      <c r="B134" s="4" t="s">
        <v>187</v>
      </c>
      <c r="C134" s="4" t="s">
        <v>12</v>
      </c>
      <c r="D134" s="15" t="str">
        <f t="shared" si="1"/>
        <v>0</v>
      </c>
      <c r="E134" s="15" t="str">
        <f t="shared" si="2"/>
        <v>0</v>
      </c>
      <c r="F134" s="15" t="str">
        <f t="shared" si="3"/>
        <v>0</v>
      </c>
      <c r="G134" s="17" t="str">
        <f t="shared" si="4"/>
        <v>0</v>
      </c>
      <c r="H134" s="16">
        <v>1391877.56</v>
      </c>
    </row>
    <row r="135">
      <c r="A135" s="4" t="s">
        <v>10</v>
      </c>
      <c r="B135" s="4" t="s">
        <v>188</v>
      </c>
      <c r="C135" s="4" t="s">
        <v>12</v>
      </c>
      <c r="D135" s="15" t="str">
        <f t="shared" si="1"/>
        <v>0</v>
      </c>
      <c r="E135" s="15" t="str">
        <f t="shared" si="2"/>
        <v>0</v>
      </c>
      <c r="F135" s="15" t="str">
        <f t="shared" si="3"/>
        <v>0</v>
      </c>
      <c r="G135" s="17" t="str">
        <f t="shared" si="4"/>
        <v>0</v>
      </c>
      <c r="H135" s="16">
        <v>309186.58</v>
      </c>
    </row>
    <row r="136">
      <c r="A136" s="4" t="s">
        <v>10</v>
      </c>
      <c r="B136" s="4" t="s">
        <v>189</v>
      </c>
      <c r="C136" s="4" t="s">
        <v>12</v>
      </c>
      <c r="D136" s="15" t="str">
        <f t="shared" si="1"/>
        <v>0</v>
      </c>
      <c r="E136" s="15" t="str">
        <f t="shared" si="2"/>
        <v>0</v>
      </c>
      <c r="F136" s="15" t="str">
        <f t="shared" si="3"/>
        <v>0</v>
      </c>
      <c r="G136" s="17" t="str">
        <f t="shared" si="4"/>
        <v>0</v>
      </c>
      <c r="H136" s="16">
        <v>608782.5</v>
      </c>
    </row>
    <row r="137">
      <c r="A137" s="4" t="s">
        <v>10</v>
      </c>
      <c r="B137" s="4" t="s">
        <v>190</v>
      </c>
      <c r="C137" s="4" t="s">
        <v>12</v>
      </c>
      <c r="D137" s="15" t="str">
        <f t="shared" si="1"/>
        <v>0</v>
      </c>
      <c r="E137" s="15" t="str">
        <f t="shared" si="2"/>
        <v>0</v>
      </c>
      <c r="F137" s="15" t="str">
        <f t="shared" si="3"/>
        <v>0</v>
      </c>
      <c r="G137" s="17" t="str">
        <f t="shared" si="4"/>
        <v>0</v>
      </c>
      <c r="H137" s="16">
        <v>558028.8</v>
      </c>
    </row>
    <row r="138">
      <c r="A138" s="4" t="s">
        <v>10</v>
      </c>
      <c r="B138" s="4" t="s">
        <v>191</v>
      </c>
      <c r="C138" s="4" t="s">
        <v>12</v>
      </c>
      <c r="D138" s="15" t="str">
        <f t="shared" si="1"/>
        <v>0</v>
      </c>
      <c r="E138" s="15" t="str">
        <f t="shared" si="2"/>
        <v>0</v>
      </c>
      <c r="F138" s="15" t="str">
        <f t="shared" si="3"/>
        <v>0</v>
      </c>
      <c r="G138" s="17" t="str">
        <f t="shared" si="4"/>
        <v>0</v>
      </c>
      <c r="H138" s="16">
        <v>392247.91</v>
      </c>
    </row>
    <row r="139">
      <c r="A139" s="4" t="s">
        <v>10</v>
      </c>
      <c r="B139" s="4" t="s">
        <v>192</v>
      </c>
      <c r="C139" s="4" t="s">
        <v>12</v>
      </c>
      <c r="D139" s="15" t="str">
        <f t="shared" si="1"/>
        <v>0</v>
      </c>
      <c r="E139" s="15" t="str">
        <f t="shared" si="2"/>
        <v>0</v>
      </c>
      <c r="F139" s="15" t="str">
        <f t="shared" si="3"/>
        <v>0</v>
      </c>
      <c r="G139" s="17" t="str">
        <f t="shared" si="4"/>
        <v>0</v>
      </c>
      <c r="H139" s="16">
        <v>680239.92</v>
      </c>
    </row>
    <row r="140">
      <c r="A140" s="4" t="s">
        <v>10</v>
      </c>
      <c r="B140" s="4" t="s">
        <v>193</v>
      </c>
      <c r="C140" s="4" t="s">
        <v>12</v>
      </c>
      <c r="D140" s="15" t="str">
        <f t="shared" si="1"/>
        <v>0</v>
      </c>
      <c r="E140" s="15" t="str">
        <f t="shared" si="2"/>
        <v>0</v>
      </c>
      <c r="F140" s="15" t="str">
        <f t="shared" si="3"/>
        <v>0</v>
      </c>
      <c r="G140" s="17" t="str">
        <f t="shared" si="4"/>
        <v>0</v>
      </c>
      <c r="H140" s="16">
        <v>885529.26</v>
      </c>
    </row>
    <row r="141">
      <c r="A141" s="4" t="s">
        <v>10</v>
      </c>
      <c r="B141" s="4" t="s">
        <v>194</v>
      </c>
      <c r="C141" s="4" t="s">
        <v>12</v>
      </c>
      <c r="D141" s="15" t="str">
        <f t="shared" si="1"/>
        <v>0</v>
      </c>
      <c r="E141" s="15" t="str">
        <f t="shared" si="2"/>
        <v>0</v>
      </c>
      <c r="F141" s="15" t="str">
        <f t="shared" si="3"/>
        <v>0</v>
      </c>
      <c r="G141" s="17" t="str">
        <f t="shared" si="4"/>
        <v>0</v>
      </c>
      <c r="H141" s="16">
        <v>237613.8</v>
      </c>
    </row>
    <row r="142">
      <c r="A142" s="4" t="s">
        <v>10</v>
      </c>
      <c r="B142" s="4" t="s">
        <v>195</v>
      </c>
      <c r="C142" s="4" t="s">
        <v>12</v>
      </c>
      <c r="D142" s="15" t="str">
        <f t="shared" si="1"/>
        <v>0</v>
      </c>
      <c r="E142" s="15" t="str">
        <f t="shared" si="2"/>
        <v>0</v>
      </c>
      <c r="F142" s="15" t="str">
        <f t="shared" si="3"/>
        <v>0</v>
      </c>
      <c r="G142" s="17" t="str">
        <f t="shared" si="4"/>
        <v>0</v>
      </c>
      <c r="H142" s="16">
        <v>1025294.2</v>
      </c>
    </row>
    <row r="143">
      <c r="A143" s="4" t="s">
        <v>10</v>
      </c>
      <c r="B143" s="4" t="s">
        <v>196</v>
      </c>
      <c r="C143" s="4" t="s">
        <v>12</v>
      </c>
      <c r="D143" s="15" t="str">
        <f t="shared" si="1"/>
        <v>0</v>
      </c>
      <c r="E143" s="15" t="str">
        <f t="shared" si="2"/>
        <v>0</v>
      </c>
      <c r="F143" s="15" t="str">
        <f t="shared" si="3"/>
        <v>0</v>
      </c>
      <c r="G143" s="17" t="str">
        <f t="shared" si="4"/>
        <v>0</v>
      </c>
      <c r="H143" s="16">
        <v>701391.6</v>
      </c>
    </row>
    <row r="144">
      <c r="A144" s="4" t="s">
        <v>10</v>
      </c>
      <c r="B144" s="4" t="s">
        <v>197</v>
      </c>
      <c r="C144" s="4" t="s">
        <v>12</v>
      </c>
      <c r="D144" s="15" t="str">
        <f t="shared" si="1"/>
        <v>0</v>
      </c>
      <c r="E144" s="15" t="str">
        <f t="shared" si="2"/>
        <v>0</v>
      </c>
      <c r="F144" s="15" t="str">
        <f t="shared" si="3"/>
        <v>0</v>
      </c>
      <c r="G144" s="17" t="str">
        <f t="shared" si="4"/>
        <v>0</v>
      </c>
      <c r="H144" s="16">
        <v>298000.0</v>
      </c>
    </row>
    <row r="145">
      <c r="A145" s="4" t="s">
        <v>10</v>
      </c>
      <c r="B145" s="4" t="s">
        <v>198</v>
      </c>
      <c r="C145" s="4" t="s">
        <v>12</v>
      </c>
      <c r="D145" s="15" t="str">
        <f t="shared" si="1"/>
        <v>0</v>
      </c>
      <c r="E145" s="15" t="str">
        <f t="shared" si="2"/>
        <v>0</v>
      </c>
      <c r="F145" s="15" t="str">
        <f t="shared" si="3"/>
        <v>0</v>
      </c>
      <c r="G145" s="17" t="str">
        <f t="shared" si="4"/>
        <v>0</v>
      </c>
      <c r="H145" s="16">
        <v>703267.04</v>
      </c>
    </row>
    <row r="146">
      <c r="A146" s="4" t="s">
        <v>10</v>
      </c>
      <c r="B146" s="4" t="s">
        <v>199</v>
      </c>
      <c r="C146" s="4" t="s">
        <v>12</v>
      </c>
      <c r="D146" s="15" t="str">
        <f t="shared" si="1"/>
        <v>0</v>
      </c>
      <c r="E146" s="15" t="str">
        <f t="shared" si="2"/>
        <v>0</v>
      </c>
      <c r="F146" s="15" t="str">
        <f t="shared" si="3"/>
        <v>0</v>
      </c>
      <c r="G146" s="17" t="str">
        <f t="shared" si="4"/>
        <v>0</v>
      </c>
      <c r="H146" s="16">
        <v>526795.19</v>
      </c>
    </row>
    <row r="147">
      <c r="A147" s="4" t="s">
        <v>10</v>
      </c>
      <c r="B147" s="4" t="s">
        <v>200</v>
      </c>
      <c r="C147" s="4" t="s">
        <v>12</v>
      </c>
      <c r="D147" s="15" t="str">
        <f t="shared" si="1"/>
        <v>0</v>
      </c>
      <c r="E147" s="15" t="str">
        <f t="shared" si="2"/>
        <v>0</v>
      </c>
      <c r="F147" s="15" t="str">
        <f t="shared" si="3"/>
        <v>0</v>
      </c>
      <c r="G147" s="17" t="str">
        <f t="shared" si="4"/>
        <v>0</v>
      </c>
      <c r="H147" s="16">
        <v>48058.46</v>
      </c>
    </row>
    <row r="148">
      <c r="A148" s="4" t="s">
        <v>10</v>
      </c>
      <c r="B148" s="4" t="s">
        <v>201</v>
      </c>
      <c r="C148" s="4" t="s">
        <v>12</v>
      </c>
      <c r="D148" s="15" t="str">
        <f t="shared" si="1"/>
        <v>0</v>
      </c>
      <c r="E148" s="15" t="str">
        <f t="shared" si="2"/>
        <v>0</v>
      </c>
      <c r="F148" s="15" t="str">
        <f t="shared" si="3"/>
        <v>0</v>
      </c>
      <c r="G148" s="17" t="str">
        <f t="shared" si="4"/>
        <v>0</v>
      </c>
      <c r="H148" s="16">
        <v>297784.97</v>
      </c>
    </row>
    <row r="149">
      <c r="A149" s="4" t="s">
        <v>10</v>
      </c>
      <c r="B149" s="4" t="s">
        <v>202</v>
      </c>
      <c r="C149" s="4" t="s">
        <v>12</v>
      </c>
      <c r="D149" s="15" t="str">
        <f t="shared" si="1"/>
        <v>0</v>
      </c>
      <c r="E149" s="15" t="str">
        <f t="shared" si="2"/>
        <v>0</v>
      </c>
      <c r="F149" s="15" t="str">
        <f t="shared" si="3"/>
        <v>0</v>
      </c>
      <c r="G149" s="17" t="str">
        <f t="shared" si="4"/>
        <v>0</v>
      </c>
      <c r="H149" s="16">
        <v>1120634.16</v>
      </c>
    </row>
    <row r="150">
      <c r="A150" s="4" t="s">
        <v>10</v>
      </c>
      <c r="B150" s="4" t="s">
        <v>203</v>
      </c>
      <c r="C150" s="4" t="s">
        <v>12</v>
      </c>
      <c r="D150" s="15" t="str">
        <f t="shared" si="1"/>
        <v>0</v>
      </c>
      <c r="E150" s="15" t="str">
        <f t="shared" si="2"/>
        <v>0</v>
      </c>
      <c r="F150" s="15" t="str">
        <f t="shared" si="3"/>
        <v>0</v>
      </c>
      <c r="G150" s="17" t="str">
        <f t="shared" si="4"/>
        <v>0</v>
      </c>
      <c r="H150" s="16">
        <v>203980.0</v>
      </c>
    </row>
    <row r="151">
      <c r="A151" s="4" t="s">
        <v>10</v>
      </c>
      <c r="B151" s="4" t="s">
        <v>204</v>
      </c>
      <c r="C151" s="4" t="s">
        <v>12</v>
      </c>
      <c r="D151" s="15" t="str">
        <f t="shared" si="1"/>
        <v>0</v>
      </c>
      <c r="E151" s="15" t="str">
        <f t="shared" si="2"/>
        <v>0</v>
      </c>
      <c r="F151" s="15" t="str">
        <f t="shared" si="3"/>
        <v>0</v>
      </c>
      <c r="G151" s="17" t="str">
        <f t="shared" si="4"/>
        <v>0</v>
      </c>
      <c r="H151" s="16">
        <v>83730.0</v>
      </c>
    </row>
    <row r="152">
      <c r="A152" s="4" t="s">
        <v>10</v>
      </c>
      <c r="B152" s="4" t="s">
        <v>205</v>
      </c>
      <c r="C152" s="4" t="s">
        <v>12</v>
      </c>
      <c r="D152" s="15" t="str">
        <f t="shared" si="1"/>
        <v>0</v>
      </c>
      <c r="E152" s="15" t="str">
        <f t="shared" si="2"/>
        <v>0</v>
      </c>
      <c r="F152" s="15" t="str">
        <f t="shared" si="3"/>
        <v>0</v>
      </c>
      <c r="G152" s="17" t="str">
        <f t="shared" si="4"/>
        <v>0</v>
      </c>
      <c r="H152" s="16">
        <v>199992.0</v>
      </c>
    </row>
    <row r="153">
      <c r="A153" s="4" t="s">
        <v>10</v>
      </c>
      <c r="B153" s="4" t="s">
        <v>206</v>
      </c>
      <c r="C153" s="4" t="s">
        <v>12</v>
      </c>
      <c r="D153" s="15" t="str">
        <f t="shared" si="1"/>
        <v>0</v>
      </c>
      <c r="E153" s="15" t="str">
        <f t="shared" si="2"/>
        <v>0</v>
      </c>
      <c r="F153" s="15" t="str">
        <f t="shared" si="3"/>
        <v>0</v>
      </c>
      <c r="G153" s="17" t="str">
        <f t="shared" si="4"/>
        <v>0</v>
      </c>
      <c r="H153" s="16">
        <v>348162.5</v>
      </c>
    </row>
    <row r="154">
      <c r="A154" s="4" t="s">
        <v>10</v>
      </c>
      <c r="B154" s="4" t="s">
        <v>207</v>
      </c>
      <c r="C154" s="4" t="s">
        <v>12</v>
      </c>
      <c r="D154" s="15" t="str">
        <f t="shared" si="1"/>
        <v>0</v>
      </c>
      <c r="E154" s="15" t="str">
        <f t="shared" si="2"/>
        <v>0</v>
      </c>
      <c r="F154" s="15" t="str">
        <f t="shared" si="3"/>
        <v>0</v>
      </c>
      <c r="G154" s="17" t="str">
        <f t="shared" si="4"/>
        <v>0</v>
      </c>
      <c r="H154" s="16">
        <v>99649.0</v>
      </c>
    </row>
    <row r="155">
      <c r="A155" s="4" t="s">
        <v>10</v>
      </c>
      <c r="B155" s="4" t="s">
        <v>208</v>
      </c>
      <c r="C155" s="4" t="s">
        <v>12</v>
      </c>
      <c r="D155" s="15" t="str">
        <f t="shared" si="1"/>
        <v>0</v>
      </c>
      <c r="E155" s="15" t="str">
        <f t="shared" si="2"/>
        <v>0</v>
      </c>
      <c r="F155" s="15" t="str">
        <f t="shared" si="3"/>
        <v>0</v>
      </c>
      <c r="G155" s="17" t="str">
        <f t="shared" si="4"/>
        <v>0</v>
      </c>
      <c r="H155" s="16">
        <v>365050.0</v>
      </c>
    </row>
    <row r="156">
      <c r="A156" s="4" t="s">
        <v>10</v>
      </c>
      <c r="B156" s="4" t="s">
        <v>209</v>
      </c>
      <c r="C156" s="4" t="s">
        <v>12</v>
      </c>
      <c r="D156" s="15" t="str">
        <f t="shared" si="1"/>
        <v>0</v>
      </c>
      <c r="E156" s="15" t="str">
        <f t="shared" si="2"/>
        <v>0</v>
      </c>
      <c r="F156" s="15" t="str">
        <f t="shared" si="3"/>
        <v>0</v>
      </c>
      <c r="G156" s="17" t="str">
        <f t="shared" si="4"/>
        <v>0</v>
      </c>
      <c r="H156" s="16">
        <v>525794.19</v>
      </c>
    </row>
    <row r="157">
      <c r="A157" s="4" t="s">
        <v>10</v>
      </c>
      <c r="B157" s="4" t="s">
        <v>210</v>
      </c>
      <c r="C157" s="4" t="s">
        <v>12</v>
      </c>
      <c r="D157" s="15" t="str">
        <f t="shared" si="1"/>
        <v>0</v>
      </c>
      <c r="E157" s="15" t="str">
        <f t="shared" si="2"/>
        <v>0</v>
      </c>
      <c r="F157" s="15" t="str">
        <f t="shared" si="3"/>
        <v>0</v>
      </c>
      <c r="G157" s="17" t="str">
        <f t="shared" si="4"/>
        <v>0</v>
      </c>
      <c r="H157" s="16">
        <v>1482015.0</v>
      </c>
    </row>
    <row r="158">
      <c r="A158" s="4" t="s">
        <v>10</v>
      </c>
      <c r="B158" s="4" t="s">
        <v>211</v>
      </c>
      <c r="C158" s="4" t="s">
        <v>12</v>
      </c>
      <c r="D158" s="15" t="str">
        <f t="shared" si="1"/>
        <v>0</v>
      </c>
      <c r="E158" s="15" t="str">
        <f t="shared" si="2"/>
        <v>0</v>
      </c>
      <c r="F158" s="15" t="str">
        <f t="shared" si="3"/>
        <v>0</v>
      </c>
      <c r="G158" s="17" t="str">
        <f t="shared" si="4"/>
        <v>0</v>
      </c>
      <c r="H158" s="16">
        <v>663816.3</v>
      </c>
    </row>
    <row r="159">
      <c r="A159" s="4" t="s">
        <v>10</v>
      </c>
      <c r="B159" s="4" t="s">
        <v>212</v>
      </c>
      <c r="C159" s="4" t="s">
        <v>12</v>
      </c>
      <c r="D159" s="15" t="str">
        <f t="shared" si="1"/>
        <v>0</v>
      </c>
      <c r="E159" s="15" t="str">
        <f t="shared" si="2"/>
        <v>0</v>
      </c>
      <c r="F159" s="15" t="str">
        <f t="shared" si="3"/>
        <v>0</v>
      </c>
      <c r="G159" s="17" t="str">
        <f t="shared" si="4"/>
        <v>0</v>
      </c>
      <c r="H159" s="16">
        <v>182496.75</v>
      </c>
    </row>
    <row r="160">
      <c r="A160" s="4" t="s">
        <v>10</v>
      </c>
      <c r="B160" s="4" t="s">
        <v>213</v>
      </c>
      <c r="C160" s="4" t="s">
        <v>12</v>
      </c>
      <c r="D160" s="15" t="str">
        <f t="shared" si="1"/>
        <v>0</v>
      </c>
      <c r="E160" s="15" t="str">
        <f t="shared" si="2"/>
        <v>0</v>
      </c>
      <c r="F160" s="15" t="str">
        <f t="shared" si="3"/>
        <v>0</v>
      </c>
      <c r="G160" s="17" t="str">
        <f t="shared" si="4"/>
        <v>0</v>
      </c>
      <c r="H160" s="16">
        <v>519317.0</v>
      </c>
    </row>
    <row r="161">
      <c r="A161" s="4" t="s">
        <v>10</v>
      </c>
      <c r="B161" s="4" t="s">
        <v>214</v>
      </c>
      <c r="C161" s="4" t="s">
        <v>12</v>
      </c>
      <c r="D161" s="15" t="str">
        <f t="shared" si="1"/>
        <v>0</v>
      </c>
      <c r="E161" s="15" t="str">
        <f t="shared" si="2"/>
        <v>0</v>
      </c>
      <c r="F161" s="15" t="str">
        <f t="shared" si="3"/>
        <v>0</v>
      </c>
      <c r="G161" s="17" t="str">
        <f t="shared" si="4"/>
        <v>0</v>
      </c>
      <c r="H161" s="16">
        <v>241174.48</v>
      </c>
    </row>
    <row r="162">
      <c r="A162" s="4" t="s">
        <v>10</v>
      </c>
      <c r="B162" s="4" t="s">
        <v>215</v>
      </c>
      <c r="C162" s="4" t="s">
        <v>12</v>
      </c>
      <c r="D162" s="15" t="str">
        <f t="shared" si="1"/>
        <v>0</v>
      </c>
      <c r="E162" s="15" t="str">
        <f t="shared" si="2"/>
        <v>0</v>
      </c>
      <c r="F162" s="15" t="str">
        <f t="shared" si="3"/>
        <v>0</v>
      </c>
      <c r="G162" s="17" t="str">
        <f t="shared" si="4"/>
        <v>0</v>
      </c>
      <c r="H162" s="16">
        <v>771037.26</v>
      </c>
    </row>
    <row r="163">
      <c r="A163" s="4" t="s">
        <v>10</v>
      </c>
      <c r="B163" s="4" t="s">
        <v>216</v>
      </c>
      <c r="C163" s="4" t="s">
        <v>12</v>
      </c>
      <c r="D163" s="15" t="str">
        <f t="shared" si="1"/>
        <v>0</v>
      </c>
      <c r="E163" s="15" t="str">
        <f t="shared" si="2"/>
        <v>0</v>
      </c>
      <c r="F163" s="15" t="str">
        <f t="shared" si="3"/>
        <v>0</v>
      </c>
      <c r="G163" s="17" t="str">
        <f t="shared" si="4"/>
        <v>0</v>
      </c>
      <c r="H163" s="16">
        <v>920555.94</v>
      </c>
    </row>
    <row r="164">
      <c r="A164" s="4" t="s">
        <v>10</v>
      </c>
      <c r="B164" s="4" t="s">
        <v>217</v>
      </c>
      <c r="C164" s="4" t="s">
        <v>12</v>
      </c>
      <c r="D164" s="15" t="str">
        <f t="shared" si="1"/>
        <v>0</v>
      </c>
      <c r="E164" s="15" t="str">
        <f t="shared" si="2"/>
        <v>0</v>
      </c>
      <c r="F164" s="15" t="str">
        <f t="shared" si="3"/>
        <v>0</v>
      </c>
      <c r="G164" s="17" t="str">
        <f t="shared" si="4"/>
        <v>0</v>
      </c>
      <c r="H164" s="16">
        <v>188611.1</v>
      </c>
    </row>
    <row r="165">
      <c r="A165" s="4" t="s">
        <v>10</v>
      </c>
      <c r="B165" s="4" t="s">
        <v>218</v>
      </c>
      <c r="C165" s="4" t="s">
        <v>12</v>
      </c>
      <c r="D165" s="15" t="str">
        <f t="shared" si="1"/>
        <v>0</v>
      </c>
      <c r="E165" s="15" t="str">
        <f t="shared" si="2"/>
        <v>0</v>
      </c>
      <c r="F165" s="15" t="str">
        <f t="shared" si="3"/>
        <v>0</v>
      </c>
      <c r="G165" s="17" t="str">
        <f t="shared" si="4"/>
        <v>0</v>
      </c>
      <c r="H165" s="16">
        <v>248180.0</v>
      </c>
    </row>
    <row r="166">
      <c r="A166" s="4" t="s">
        <v>10</v>
      </c>
      <c r="B166" s="4" t="s">
        <v>219</v>
      </c>
      <c r="C166" s="4" t="s">
        <v>12</v>
      </c>
      <c r="D166" s="15" t="str">
        <f t="shared" si="1"/>
        <v>0</v>
      </c>
      <c r="E166" s="15" t="str">
        <f t="shared" si="2"/>
        <v>0</v>
      </c>
      <c r="F166" s="15" t="str">
        <f t="shared" si="3"/>
        <v>0</v>
      </c>
      <c r="G166" s="17" t="str">
        <f t="shared" si="4"/>
        <v>0</v>
      </c>
      <c r="H166" s="16">
        <v>1411116.57</v>
      </c>
    </row>
    <row r="167">
      <c r="A167" s="4" t="s">
        <v>10</v>
      </c>
      <c r="B167" s="4" t="s">
        <v>220</v>
      </c>
      <c r="C167" s="4" t="s">
        <v>12</v>
      </c>
      <c r="D167" s="15" t="str">
        <f t="shared" si="1"/>
        <v>0</v>
      </c>
      <c r="E167" s="15" t="str">
        <f t="shared" si="2"/>
        <v>0</v>
      </c>
      <c r="F167" s="15" t="str">
        <f t="shared" si="3"/>
        <v>0</v>
      </c>
      <c r="G167" s="17" t="str">
        <f t="shared" si="4"/>
        <v>0</v>
      </c>
      <c r="H167" s="16">
        <v>374608.78</v>
      </c>
    </row>
    <row r="168">
      <c r="A168" s="4" t="s">
        <v>10</v>
      </c>
      <c r="B168" s="4" t="s">
        <v>221</v>
      </c>
      <c r="C168" s="4" t="s">
        <v>12</v>
      </c>
      <c r="D168" s="15" t="str">
        <f t="shared" si="1"/>
        <v>0</v>
      </c>
      <c r="E168" s="15" t="str">
        <f t="shared" si="2"/>
        <v>0</v>
      </c>
      <c r="F168" s="15" t="str">
        <f t="shared" si="3"/>
        <v>0</v>
      </c>
      <c r="G168" s="17" t="str">
        <f t="shared" si="4"/>
        <v>0</v>
      </c>
      <c r="H168" s="16">
        <v>593634.0</v>
      </c>
    </row>
    <row r="169">
      <c r="A169" s="4" t="s">
        <v>10</v>
      </c>
      <c r="B169" s="4" t="s">
        <v>222</v>
      </c>
      <c r="C169" s="4" t="s">
        <v>12</v>
      </c>
      <c r="D169" s="15" t="str">
        <f t="shared" si="1"/>
        <v>0</v>
      </c>
      <c r="E169" s="15" t="str">
        <f t="shared" si="2"/>
        <v>0</v>
      </c>
      <c r="F169" s="15" t="str">
        <f t="shared" si="3"/>
        <v>0</v>
      </c>
      <c r="G169" s="17" t="str">
        <f t="shared" si="4"/>
        <v>0</v>
      </c>
      <c r="H169" s="16">
        <v>216343.53</v>
      </c>
    </row>
    <row r="170">
      <c r="A170" s="4" t="s">
        <v>10</v>
      </c>
      <c r="B170" s="4" t="s">
        <v>223</v>
      </c>
      <c r="C170" s="4" t="s">
        <v>12</v>
      </c>
      <c r="D170" s="15" t="str">
        <f t="shared" si="1"/>
        <v>0</v>
      </c>
      <c r="E170" s="15" t="str">
        <f t="shared" si="2"/>
        <v>0</v>
      </c>
      <c r="F170" s="15" t="str">
        <f t="shared" si="3"/>
        <v>0</v>
      </c>
      <c r="G170" s="17" t="str">
        <f t="shared" si="4"/>
        <v>0</v>
      </c>
      <c r="H170" s="16">
        <v>159144.0</v>
      </c>
    </row>
    <row r="171">
      <c r="A171" s="4" t="s">
        <v>10</v>
      </c>
      <c r="B171" s="4" t="s">
        <v>224</v>
      </c>
      <c r="C171" s="4" t="s">
        <v>12</v>
      </c>
      <c r="D171" s="15" t="str">
        <f t="shared" si="1"/>
        <v>0</v>
      </c>
      <c r="E171" s="15" t="str">
        <f t="shared" si="2"/>
        <v>0</v>
      </c>
      <c r="F171" s="15" t="str">
        <f t="shared" si="3"/>
        <v>0</v>
      </c>
      <c r="G171" s="17" t="str">
        <f t="shared" si="4"/>
        <v>0</v>
      </c>
      <c r="H171" s="16">
        <v>1163200.0</v>
      </c>
    </row>
    <row r="172">
      <c r="A172" s="4" t="s">
        <v>10</v>
      </c>
      <c r="B172" s="4" t="s">
        <v>225</v>
      </c>
      <c r="C172" s="4" t="s">
        <v>12</v>
      </c>
      <c r="D172" s="15" t="str">
        <f t="shared" si="1"/>
        <v>0</v>
      </c>
      <c r="E172" s="15" t="str">
        <f t="shared" si="2"/>
        <v>0</v>
      </c>
      <c r="F172" s="15" t="str">
        <f t="shared" si="3"/>
        <v>0</v>
      </c>
      <c r="G172" s="17" t="str">
        <f t="shared" si="4"/>
        <v>0</v>
      </c>
      <c r="H172" s="16">
        <v>780373.46</v>
      </c>
    </row>
    <row r="173">
      <c r="A173" s="4" t="s">
        <v>10</v>
      </c>
      <c r="B173" s="4" t="s">
        <v>226</v>
      </c>
      <c r="C173" s="4" t="s">
        <v>12</v>
      </c>
      <c r="D173" s="15" t="str">
        <f t="shared" si="1"/>
        <v>0</v>
      </c>
      <c r="E173" s="15" t="str">
        <f t="shared" si="2"/>
        <v>0</v>
      </c>
      <c r="F173" s="15" t="str">
        <f t="shared" si="3"/>
        <v>0</v>
      </c>
      <c r="G173" s="17" t="str">
        <f t="shared" si="4"/>
        <v>0</v>
      </c>
      <c r="H173" s="16">
        <v>1087108.73</v>
      </c>
    </row>
    <row r="174">
      <c r="A174" s="4" t="s">
        <v>10</v>
      </c>
      <c r="B174" s="4" t="s">
        <v>227</v>
      </c>
      <c r="C174" s="4" t="s">
        <v>12</v>
      </c>
      <c r="D174" s="15" t="str">
        <f t="shared" si="1"/>
        <v>0</v>
      </c>
      <c r="E174" s="15" t="str">
        <f t="shared" si="2"/>
        <v>0</v>
      </c>
      <c r="F174" s="15" t="str">
        <f t="shared" si="3"/>
        <v>0</v>
      </c>
      <c r="G174" s="17" t="str">
        <f t="shared" si="4"/>
        <v>0</v>
      </c>
      <c r="H174" s="16">
        <v>1258400.17</v>
      </c>
    </row>
    <row r="175">
      <c r="A175" s="4" t="s">
        <v>10</v>
      </c>
      <c r="B175" s="4" t="s">
        <v>228</v>
      </c>
      <c r="C175" s="4" t="s">
        <v>12</v>
      </c>
      <c r="D175" s="15" t="str">
        <f t="shared" si="1"/>
        <v>0</v>
      </c>
      <c r="E175" s="15" t="str">
        <f t="shared" si="2"/>
        <v>0</v>
      </c>
      <c r="F175" s="15" t="str">
        <f t="shared" si="3"/>
        <v>0</v>
      </c>
      <c r="G175" s="17" t="str">
        <f t="shared" si="4"/>
        <v>0</v>
      </c>
      <c r="H175" s="16">
        <v>1249090.29</v>
      </c>
    </row>
    <row r="176">
      <c r="A176" s="4" t="s">
        <v>10</v>
      </c>
      <c r="B176" s="4" t="s">
        <v>229</v>
      </c>
      <c r="C176" s="4" t="s">
        <v>12</v>
      </c>
      <c r="D176" s="15" t="str">
        <f t="shared" si="1"/>
        <v>0</v>
      </c>
      <c r="E176" s="15" t="str">
        <f t="shared" si="2"/>
        <v>0</v>
      </c>
      <c r="F176" s="15" t="str">
        <f t="shared" si="3"/>
        <v>0</v>
      </c>
      <c r="G176" s="17" t="str">
        <f t="shared" si="4"/>
        <v>0</v>
      </c>
      <c r="H176" s="16">
        <v>318973.2</v>
      </c>
    </row>
    <row r="177">
      <c r="A177" s="4" t="s">
        <v>10</v>
      </c>
      <c r="B177" s="4" t="s">
        <v>230</v>
      </c>
      <c r="C177" s="4" t="s">
        <v>12</v>
      </c>
      <c r="D177" s="15" t="str">
        <f t="shared" si="1"/>
        <v>0</v>
      </c>
      <c r="E177" s="15" t="str">
        <f t="shared" si="2"/>
        <v>0</v>
      </c>
      <c r="F177" s="15" t="str">
        <f t="shared" si="3"/>
        <v>0</v>
      </c>
      <c r="G177" s="17" t="str">
        <f t="shared" si="4"/>
        <v>0</v>
      </c>
      <c r="H177" s="16">
        <v>801555.84</v>
      </c>
    </row>
    <row r="178">
      <c r="A178" s="4" t="s">
        <v>10</v>
      </c>
      <c r="B178" s="4" t="s">
        <v>231</v>
      </c>
      <c r="C178" s="4" t="s">
        <v>12</v>
      </c>
      <c r="D178" s="15" t="str">
        <f t="shared" si="1"/>
        <v>0</v>
      </c>
      <c r="E178" s="15" t="str">
        <f t="shared" si="2"/>
        <v>0</v>
      </c>
      <c r="F178" s="15" t="str">
        <f t="shared" si="3"/>
        <v>0</v>
      </c>
      <c r="G178" s="17" t="str">
        <f t="shared" si="4"/>
        <v>0</v>
      </c>
      <c r="H178" s="16">
        <v>168880.0</v>
      </c>
    </row>
    <row r="179">
      <c r="A179" s="4" t="s">
        <v>10</v>
      </c>
      <c r="B179" s="4" t="s">
        <v>232</v>
      </c>
      <c r="C179" s="4" t="s">
        <v>12</v>
      </c>
      <c r="D179" s="15" t="str">
        <f t="shared" si="1"/>
        <v>0</v>
      </c>
      <c r="E179" s="15" t="str">
        <f t="shared" si="2"/>
        <v>0</v>
      </c>
      <c r="F179" s="15" t="str">
        <f t="shared" si="3"/>
        <v>0</v>
      </c>
      <c r="G179" s="17" t="str">
        <f t="shared" si="4"/>
        <v>0</v>
      </c>
      <c r="H179" s="16">
        <v>1371135.64</v>
      </c>
    </row>
    <row r="180">
      <c r="A180" s="4" t="s">
        <v>10</v>
      </c>
      <c r="B180" s="4" t="s">
        <v>233</v>
      </c>
      <c r="C180" s="4" t="s">
        <v>12</v>
      </c>
      <c r="D180" s="15" t="str">
        <f t="shared" si="1"/>
        <v>0</v>
      </c>
      <c r="E180" s="15" t="str">
        <f t="shared" si="2"/>
        <v>0</v>
      </c>
      <c r="F180" s="15" t="str">
        <f t="shared" si="3"/>
        <v>0</v>
      </c>
      <c r="G180" s="17" t="str">
        <f t="shared" si="4"/>
        <v>0</v>
      </c>
      <c r="H180" s="16">
        <v>1025926.25</v>
      </c>
    </row>
    <row r="181">
      <c r="A181" s="4" t="s">
        <v>10</v>
      </c>
      <c r="B181" s="4" t="s">
        <v>234</v>
      </c>
      <c r="C181" s="4" t="s">
        <v>12</v>
      </c>
      <c r="D181" s="15" t="str">
        <f t="shared" si="1"/>
        <v>0</v>
      </c>
      <c r="E181" s="15" t="str">
        <f t="shared" si="2"/>
        <v>0</v>
      </c>
      <c r="F181" s="15" t="str">
        <f t="shared" si="3"/>
        <v>0</v>
      </c>
      <c r="G181" s="17" t="str">
        <f t="shared" si="4"/>
        <v>0</v>
      </c>
      <c r="H181" s="16">
        <v>1097700.0</v>
      </c>
    </row>
    <row r="182">
      <c r="A182" s="4" t="s">
        <v>10</v>
      </c>
      <c r="B182" s="4" t="s">
        <v>235</v>
      </c>
      <c r="C182" s="4" t="s">
        <v>12</v>
      </c>
      <c r="D182" s="15" t="str">
        <f t="shared" si="1"/>
        <v>0</v>
      </c>
      <c r="E182" s="15" t="str">
        <f t="shared" si="2"/>
        <v>0</v>
      </c>
      <c r="F182" s="15" t="str">
        <f t="shared" si="3"/>
        <v>0</v>
      </c>
      <c r="G182" s="17" t="str">
        <f t="shared" si="4"/>
        <v>0</v>
      </c>
      <c r="H182" s="16">
        <v>1114590.0</v>
      </c>
    </row>
    <row r="183">
      <c r="A183" s="4" t="s">
        <v>10</v>
      </c>
      <c r="B183" s="4" t="s">
        <v>236</v>
      </c>
      <c r="C183" s="4" t="s">
        <v>12</v>
      </c>
      <c r="D183" s="15" t="str">
        <f t="shared" si="1"/>
        <v>0</v>
      </c>
      <c r="E183" s="15" t="str">
        <f t="shared" si="2"/>
        <v>0</v>
      </c>
      <c r="F183" s="15" t="str">
        <f t="shared" si="3"/>
        <v>0</v>
      </c>
      <c r="G183" s="17" t="str">
        <f t="shared" si="4"/>
        <v>0</v>
      </c>
      <c r="H183" s="16">
        <v>661417.92</v>
      </c>
    </row>
    <row r="184">
      <c r="A184" s="4" t="s">
        <v>10</v>
      </c>
      <c r="B184" s="4" t="s">
        <v>237</v>
      </c>
      <c r="C184" s="4" t="s">
        <v>12</v>
      </c>
      <c r="D184" s="15" t="str">
        <f t="shared" si="1"/>
        <v>0</v>
      </c>
      <c r="E184" s="15" t="str">
        <f t="shared" si="2"/>
        <v>0</v>
      </c>
      <c r="F184" s="15" t="str">
        <f t="shared" si="3"/>
        <v>0</v>
      </c>
      <c r="G184" s="17" t="str">
        <f t="shared" si="4"/>
        <v>0</v>
      </c>
      <c r="H184" s="16">
        <v>287421.12</v>
      </c>
    </row>
    <row r="185">
      <c r="A185" s="4" t="s">
        <v>10</v>
      </c>
      <c r="B185" s="4" t="s">
        <v>238</v>
      </c>
      <c r="C185" s="4" t="s">
        <v>12</v>
      </c>
      <c r="D185" s="15" t="str">
        <f t="shared" si="1"/>
        <v>0</v>
      </c>
      <c r="E185" s="15" t="str">
        <f t="shared" si="2"/>
        <v>0</v>
      </c>
      <c r="F185" s="15" t="str">
        <f t="shared" si="3"/>
        <v>0</v>
      </c>
      <c r="G185" s="17" t="str">
        <f t="shared" si="4"/>
        <v>0</v>
      </c>
      <c r="H185" s="16">
        <v>275007.0</v>
      </c>
    </row>
    <row r="186">
      <c r="A186" s="4" t="s">
        <v>10</v>
      </c>
      <c r="B186" s="4" t="s">
        <v>239</v>
      </c>
      <c r="C186" s="4" t="s">
        <v>12</v>
      </c>
      <c r="D186" s="15" t="str">
        <f t="shared" si="1"/>
        <v>0</v>
      </c>
      <c r="E186" s="15" t="str">
        <f t="shared" si="2"/>
        <v>0</v>
      </c>
      <c r="F186" s="15" t="str">
        <f t="shared" si="3"/>
        <v>0</v>
      </c>
      <c r="G186" s="17" t="str">
        <f t="shared" si="4"/>
        <v>0</v>
      </c>
      <c r="H186" s="16">
        <v>1161000.0</v>
      </c>
    </row>
    <row r="187">
      <c r="A187" s="4" t="s">
        <v>10</v>
      </c>
      <c r="B187" s="4" t="s">
        <v>240</v>
      </c>
      <c r="C187" s="4" t="s">
        <v>12</v>
      </c>
      <c r="D187" s="15" t="str">
        <f t="shared" si="1"/>
        <v>0</v>
      </c>
      <c r="E187" s="15" t="str">
        <f t="shared" si="2"/>
        <v>0</v>
      </c>
      <c r="F187" s="15" t="str">
        <f t="shared" si="3"/>
        <v>0</v>
      </c>
      <c r="G187" s="17" t="str">
        <f t="shared" si="4"/>
        <v>0</v>
      </c>
      <c r="H187" s="16">
        <v>278880.0</v>
      </c>
    </row>
    <row r="188">
      <c r="A188" s="4" t="s">
        <v>10</v>
      </c>
      <c r="B188" s="4" t="s">
        <v>241</v>
      </c>
      <c r="C188" s="4" t="s">
        <v>12</v>
      </c>
      <c r="D188" s="15" t="str">
        <f t="shared" si="1"/>
        <v>0</v>
      </c>
      <c r="E188" s="15" t="str">
        <f t="shared" si="2"/>
        <v>0</v>
      </c>
      <c r="F188" s="15" t="str">
        <f t="shared" si="3"/>
        <v>0</v>
      </c>
      <c r="G188" s="17" t="str">
        <f t="shared" si="4"/>
        <v>0</v>
      </c>
      <c r="H188" s="16">
        <v>1259377.0</v>
      </c>
    </row>
    <row r="189">
      <c r="A189" s="4" t="s">
        <v>10</v>
      </c>
      <c r="B189" s="4" t="s">
        <v>242</v>
      </c>
      <c r="C189" s="4" t="s">
        <v>12</v>
      </c>
      <c r="D189" s="15" t="str">
        <f t="shared" si="1"/>
        <v>0</v>
      </c>
      <c r="E189" s="15" t="str">
        <f t="shared" si="2"/>
        <v>0</v>
      </c>
      <c r="F189" s="15" t="str">
        <f t="shared" si="3"/>
        <v>0</v>
      </c>
      <c r="G189" s="17" t="str">
        <f t="shared" si="4"/>
        <v>0</v>
      </c>
      <c r="H189" s="16">
        <v>1551128.28</v>
      </c>
    </row>
    <row r="190">
      <c r="A190" s="4" t="s">
        <v>10</v>
      </c>
      <c r="B190" s="4" t="s">
        <v>243</v>
      </c>
      <c r="C190" s="4" t="s">
        <v>12</v>
      </c>
      <c r="D190" s="15" t="str">
        <f t="shared" si="1"/>
        <v>0</v>
      </c>
      <c r="E190" s="15" t="str">
        <f t="shared" si="2"/>
        <v>0</v>
      </c>
      <c r="F190" s="15" t="str">
        <f t="shared" si="3"/>
        <v>0</v>
      </c>
      <c r="G190" s="17" t="str">
        <f t="shared" si="4"/>
        <v>0</v>
      </c>
      <c r="H190" s="16">
        <v>575672.9</v>
      </c>
    </row>
    <row r="191">
      <c r="A191" s="4" t="s">
        <v>10</v>
      </c>
      <c r="B191" s="4" t="s">
        <v>244</v>
      </c>
      <c r="C191" s="4" t="s">
        <v>12</v>
      </c>
      <c r="D191" s="15" t="str">
        <f t="shared" si="1"/>
        <v>0</v>
      </c>
      <c r="E191" s="15" t="str">
        <f t="shared" si="2"/>
        <v>0</v>
      </c>
      <c r="F191" s="15" t="str">
        <f t="shared" si="3"/>
        <v>0</v>
      </c>
      <c r="G191" s="17" t="str">
        <f t="shared" si="4"/>
        <v>0</v>
      </c>
      <c r="H191" s="16">
        <v>534000.0</v>
      </c>
    </row>
    <row r="192">
      <c r="A192" s="4" t="s">
        <v>10</v>
      </c>
      <c r="B192" s="4" t="s">
        <v>245</v>
      </c>
      <c r="C192" s="4" t="s">
        <v>12</v>
      </c>
      <c r="D192" s="15" t="str">
        <f t="shared" si="1"/>
        <v>0</v>
      </c>
      <c r="E192" s="15" t="str">
        <f t="shared" si="2"/>
        <v>0</v>
      </c>
      <c r="F192" s="15" t="str">
        <f t="shared" si="3"/>
        <v>0</v>
      </c>
      <c r="G192" s="17" t="str">
        <f t="shared" si="4"/>
        <v>0</v>
      </c>
      <c r="H192" s="16">
        <v>539545.82</v>
      </c>
    </row>
    <row r="193">
      <c r="A193" s="4" t="s">
        <v>10</v>
      </c>
      <c r="B193" s="4" t="s">
        <v>246</v>
      </c>
      <c r="C193" s="4" t="s">
        <v>12</v>
      </c>
      <c r="D193" s="15" t="str">
        <f t="shared" si="1"/>
        <v>0</v>
      </c>
      <c r="E193" s="15" t="str">
        <f t="shared" si="2"/>
        <v>0</v>
      </c>
      <c r="F193" s="15" t="str">
        <f t="shared" si="3"/>
        <v>0</v>
      </c>
      <c r="G193" s="17" t="str">
        <f t="shared" si="4"/>
        <v>0</v>
      </c>
      <c r="H193" s="16">
        <v>695419.05</v>
      </c>
    </row>
    <row r="194">
      <c r="A194" s="4" t="s">
        <v>10</v>
      </c>
      <c r="B194" s="4" t="s">
        <v>247</v>
      </c>
      <c r="C194" s="4" t="s">
        <v>12</v>
      </c>
      <c r="D194" s="15" t="str">
        <f t="shared" si="1"/>
        <v>0</v>
      </c>
      <c r="E194" s="15" t="str">
        <f t="shared" si="2"/>
        <v>0</v>
      </c>
      <c r="F194" s="15" t="str">
        <f t="shared" si="3"/>
        <v>0</v>
      </c>
      <c r="G194" s="17" t="str">
        <f t="shared" si="4"/>
        <v>0</v>
      </c>
      <c r="H194" s="16">
        <v>425093.88</v>
      </c>
    </row>
    <row r="195">
      <c r="A195" s="4" t="s">
        <v>10</v>
      </c>
      <c r="B195" s="4" t="s">
        <v>248</v>
      </c>
      <c r="C195" s="4" t="s">
        <v>12</v>
      </c>
      <c r="D195" s="15" t="str">
        <f t="shared" si="1"/>
        <v>0</v>
      </c>
      <c r="E195" s="15" t="str">
        <f t="shared" si="2"/>
        <v>0</v>
      </c>
      <c r="F195" s="15" t="str">
        <f t="shared" si="3"/>
        <v>0</v>
      </c>
      <c r="G195" s="17" t="str">
        <f t="shared" si="4"/>
        <v>0</v>
      </c>
      <c r="H195" s="16">
        <v>577575.0</v>
      </c>
    </row>
    <row r="196">
      <c r="A196" s="4" t="s">
        <v>10</v>
      </c>
      <c r="B196" s="4" t="s">
        <v>249</v>
      </c>
      <c r="C196" s="4" t="s">
        <v>12</v>
      </c>
      <c r="D196" s="15" t="str">
        <f t="shared" si="1"/>
        <v>0</v>
      </c>
      <c r="E196" s="15" t="str">
        <f t="shared" si="2"/>
        <v>0</v>
      </c>
      <c r="F196" s="15" t="str">
        <f t="shared" si="3"/>
        <v>0</v>
      </c>
      <c r="G196" s="17" t="str">
        <f t="shared" si="4"/>
        <v>0</v>
      </c>
      <c r="H196" s="16">
        <v>918040.2</v>
      </c>
    </row>
    <row r="197">
      <c r="A197" s="4" t="s">
        <v>10</v>
      </c>
      <c r="B197" s="4" t="s">
        <v>250</v>
      </c>
      <c r="C197" s="4" t="s">
        <v>12</v>
      </c>
      <c r="D197" s="15" t="str">
        <f t="shared" si="1"/>
        <v>0</v>
      </c>
      <c r="E197" s="15" t="str">
        <f t="shared" si="2"/>
        <v>0</v>
      </c>
      <c r="F197" s="15" t="str">
        <f t="shared" si="3"/>
        <v>0</v>
      </c>
      <c r="G197" s="17" t="str">
        <f t="shared" si="4"/>
        <v>0</v>
      </c>
      <c r="H197" s="16">
        <v>1015245.66</v>
      </c>
    </row>
    <row r="198">
      <c r="A198" s="4" t="s">
        <v>10</v>
      </c>
      <c r="B198" s="4" t="s">
        <v>251</v>
      </c>
      <c r="C198" s="4" t="s">
        <v>12</v>
      </c>
      <c r="D198" s="15" t="str">
        <f t="shared" si="1"/>
        <v>0</v>
      </c>
      <c r="E198" s="15" t="str">
        <f t="shared" si="2"/>
        <v>0</v>
      </c>
      <c r="F198" s="15" t="str">
        <f t="shared" si="3"/>
        <v>0</v>
      </c>
      <c r="G198" s="17" t="str">
        <f t="shared" si="4"/>
        <v>0</v>
      </c>
      <c r="H198" s="16">
        <v>1632144.3</v>
      </c>
    </row>
    <row r="199">
      <c r="A199" s="4" t="s">
        <v>10</v>
      </c>
      <c r="B199" s="4" t="s">
        <v>252</v>
      </c>
      <c r="C199" s="4" t="s">
        <v>12</v>
      </c>
      <c r="D199" s="15" t="str">
        <f t="shared" si="1"/>
        <v>0</v>
      </c>
      <c r="E199" s="15" t="str">
        <f t="shared" si="2"/>
        <v>0</v>
      </c>
      <c r="F199" s="15" t="str">
        <f t="shared" si="3"/>
        <v>0</v>
      </c>
      <c r="G199" s="17" t="str">
        <f t="shared" si="4"/>
        <v>0</v>
      </c>
      <c r="H199" s="16">
        <v>1050276.48</v>
      </c>
    </row>
    <row r="200">
      <c r="A200" s="4" t="s">
        <v>10</v>
      </c>
      <c r="B200" s="4" t="s">
        <v>253</v>
      </c>
      <c r="C200" s="4" t="s">
        <v>12</v>
      </c>
      <c r="D200" s="15" t="str">
        <f t="shared" si="1"/>
        <v>0</v>
      </c>
      <c r="E200" s="15" t="str">
        <f t="shared" si="2"/>
        <v>0</v>
      </c>
      <c r="F200" s="15" t="str">
        <f t="shared" si="3"/>
        <v>0</v>
      </c>
      <c r="G200" s="17" t="str">
        <f t="shared" si="4"/>
        <v>0</v>
      </c>
      <c r="H200" s="16">
        <v>611353.18</v>
      </c>
    </row>
    <row r="201">
      <c r="A201" s="4" t="s">
        <v>10</v>
      </c>
      <c r="B201" s="4" t="s">
        <v>254</v>
      </c>
      <c r="C201" s="4" t="s">
        <v>12</v>
      </c>
      <c r="D201" s="15" t="str">
        <f t="shared" si="1"/>
        <v>0</v>
      </c>
      <c r="E201" s="15" t="str">
        <f t="shared" si="2"/>
        <v>0</v>
      </c>
      <c r="F201" s="15" t="str">
        <f t="shared" si="3"/>
        <v>0</v>
      </c>
      <c r="G201" s="17" t="str">
        <f t="shared" si="4"/>
        <v>0</v>
      </c>
      <c r="H201" s="16">
        <v>300797.11</v>
      </c>
    </row>
    <row r="202">
      <c r="A202" s="4" t="s">
        <v>10</v>
      </c>
      <c r="B202" s="4" t="s">
        <v>255</v>
      </c>
      <c r="C202" s="4" t="s">
        <v>12</v>
      </c>
      <c r="D202" s="15" t="str">
        <f t="shared" si="1"/>
        <v>0</v>
      </c>
      <c r="E202" s="15" t="str">
        <f t="shared" si="2"/>
        <v>0</v>
      </c>
      <c r="F202" s="15" t="str">
        <f t="shared" si="3"/>
        <v>0</v>
      </c>
      <c r="G202" s="17" t="str">
        <f t="shared" si="4"/>
        <v>0</v>
      </c>
      <c r="H202" s="16">
        <v>325474.4</v>
      </c>
    </row>
    <row r="203">
      <c r="A203" s="4" t="s">
        <v>10</v>
      </c>
      <c r="B203" s="4" t="s">
        <v>256</v>
      </c>
      <c r="C203" s="4" t="s">
        <v>12</v>
      </c>
      <c r="D203" s="15" t="str">
        <f t="shared" si="1"/>
        <v>0</v>
      </c>
      <c r="E203" s="15" t="str">
        <f t="shared" si="2"/>
        <v>0</v>
      </c>
      <c r="F203" s="15" t="str">
        <f t="shared" si="3"/>
        <v>0</v>
      </c>
      <c r="G203" s="17" t="str">
        <f t="shared" si="4"/>
        <v>0</v>
      </c>
      <c r="H203" s="16">
        <v>603598.08</v>
      </c>
    </row>
    <row r="204">
      <c r="A204" s="4" t="s">
        <v>10</v>
      </c>
      <c r="B204" s="4" t="s">
        <v>257</v>
      </c>
      <c r="C204" s="4" t="s">
        <v>12</v>
      </c>
      <c r="D204" s="15" t="str">
        <f t="shared" si="1"/>
        <v>0</v>
      </c>
      <c r="E204" s="15" t="str">
        <f t="shared" si="2"/>
        <v>0</v>
      </c>
      <c r="F204" s="15" t="str">
        <f t="shared" si="3"/>
        <v>0</v>
      </c>
      <c r="G204" s="17" t="str">
        <f t="shared" si="4"/>
        <v>0</v>
      </c>
      <c r="H204" s="16">
        <v>356032.53</v>
      </c>
    </row>
    <row r="205">
      <c r="A205" s="4" t="s">
        <v>10</v>
      </c>
      <c r="B205" s="4" t="s">
        <v>258</v>
      </c>
      <c r="C205" s="4" t="s">
        <v>12</v>
      </c>
      <c r="D205" s="15" t="str">
        <f t="shared" si="1"/>
        <v>0</v>
      </c>
      <c r="E205" s="15" t="str">
        <f t="shared" si="2"/>
        <v>0</v>
      </c>
      <c r="F205" s="15" t="str">
        <f t="shared" si="3"/>
        <v>0</v>
      </c>
      <c r="G205" s="17" t="str">
        <f t="shared" si="4"/>
        <v>0</v>
      </c>
      <c r="H205" s="16">
        <v>1381778.34</v>
      </c>
    </row>
    <row r="206">
      <c r="A206" s="4" t="s">
        <v>10</v>
      </c>
      <c r="B206" s="4" t="s">
        <v>259</v>
      </c>
      <c r="C206" s="4" t="s">
        <v>12</v>
      </c>
      <c r="D206" s="15" t="str">
        <f t="shared" si="1"/>
        <v>0</v>
      </c>
      <c r="E206" s="15" t="str">
        <f t="shared" si="2"/>
        <v>0</v>
      </c>
      <c r="F206" s="15" t="str">
        <f t="shared" si="3"/>
        <v>0</v>
      </c>
      <c r="G206" s="17" t="str">
        <f t="shared" si="4"/>
        <v>0</v>
      </c>
      <c r="H206" s="16">
        <v>3061814.28</v>
      </c>
    </row>
    <row r="207">
      <c r="A207" s="4" t="s">
        <v>10</v>
      </c>
      <c r="B207" s="4" t="s">
        <v>260</v>
      </c>
      <c r="C207" s="4" t="s">
        <v>12</v>
      </c>
      <c r="D207" s="15" t="str">
        <f t="shared" si="1"/>
        <v>0</v>
      </c>
      <c r="E207" s="15" t="str">
        <f t="shared" si="2"/>
        <v>0</v>
      </c>
      <c r="F207" s="15" t="str">
        <f t="shared" si="3"/>
        <v>0</v>
      </c>
      <c r="G207" s="17" t="str">
        <f t="shared" si="4"/>
        <v>0</v>
      </c>
      <c r="H207" s="16">
        <v>654176.32</v>
      </c>
    </row>
    <row r="208">
      <c r="A208" s="4" t="s">
        <v>10</v>
      </c>
      <c r="B208" s="4" t="s">
        <v>261</v>
      </c>
      <c r="C208" s="4" t="s">
        <v>12</v>
      </c>
      <c r="D208" s="15" t="str">
        <f t="shared" si="1"/>
        <v>0</v>
      </c>
      <c r="E208" s="15" t="str">
        <f t="shared" si="2"/>
        <v>0</v>
      </c>
      <c r="F208" s="15" t="str">
        <f t="shared" si="3"/>
        <v>0</v>
      </c>
      <c r="G208" s="17" t="str">
        <f t="shared" si="4"/>
        <v>0</v>
      </c>
      <c r="H208" s="16">
        <v>213555.2</v>
      </c>
    </row>
    <row r="209">
      <c r="A209" s="4" t="s">
        <v>10</v>
      </c>
      <c r="B209" s="4" t="s">
        <v>262</v>
      </c>
      <c r="C209" s="4" t="s">
        <v>12</v>
      </c>
      <c r="D209" s="15" t="str">
        <f t="shared" si="1"/>
        <v>0</v>
      </c>
      <c r="E209" s="15" t="str">
        <f t="shared" si="2"/>
        <v>0</v>
      </c>
      <c r="F209" s="15" t="str">
        <f t="shared" si="3"/>
        <v>0</v>
      </c>
      <c r="G209" s="17" t="str">
        <f t="shared" si="4"/>
        <v>0</v>
      </c>
      <c r="H209" s="16">
        <v>356090.4</v>
      </c>
    </row>
    <row r="210">
      <c r="A210" s="4" t="s">
        <v>10</v>
      </c>
      <c r="B210" s="4" t="s">
        <v>263</v>
      </c>
      <c r="C210" s="4" t="s">
        <v>12</v>
      </c>
      <c r="D210" s="15" t="str">
        <f t="shared" si="1"/>
        <v>0</v>
      </c>
      <c r="E210" s="15" t="str">
        <f t="shared" si="2"/>
        <v>0</v>
      </c>
      <c r="F210" s="15" t="str">
        <f t="shared" si="3"/>
        <v>0</v>
      </c>
      <c r="G210" s="17" t="str">
        <f t="shared" si="4"/>
        <v>0</v>
      </c>
      <c r="H210" s="16">
        <v>394734.39</v>
      </c>
    </row>
    <row r="211">
      <c r="A211" s="4" t="s">
        <v>10</v>
      </c>
      <c r="B211" s="4" t="s">
        <v>264</v>
      </c>
      <c r="C211" s="4" t="s">
        <v>12</v>
      </c>
      <c r="D211" s="15" t="str">
        <f t="shared" si="1"/>
        <v>0</v>
      </c>
      <c r="E211" s="15" t="str">
        <f t="shared" si="2"/>
        <v>0</v>
      </c>
      <c r="F211" s="15" t="str">
        <f t="shared" si="3"/>
        <v>0</v>
      </c>
      <c r="G211" s="17" t="str">
        <f t="shared" si="4"/>
        <v>0</v>
      </c>
      <c r="H211" s="16">
        <v>1537649.5</v>
      </c>
    </row>
    <row r="212">
      <c r="A212" s="4" t="s">
        <v>10</v>
      </c>
      <c r="B212" s="4" t="s">
        <v>265</v>
      </c>
      <c r="C212" s="4" t="s">
        <v>12</v>
      </c>
      <c r="D212" s="15" t="str">
        <f t="shared" si="1"/>
        <v>0</v>
      </c>
      <c r="E212" s="15" t="str">
        <f t="shared" si="2"/>
        <v>0</v>
      </c>
      <c r="F212" s="15" t="str">
        <f t="shared" si="3"/>
        <v>0</v>
      </c>
      <c r="G212" s="17" t="str">
        <f t="shared" si="4"/>
        <v>0</v>
      </c>
      <c r="H212" s="16">
        <v>494000.0</v>
      </c>
    </row>
    <row r="213">
      <c r="A213" s="4" t="s">
        <v>10</v>
      </c>
      <c r="B213" s="4" t="s">
        <v>266</v>
      </c>
      <c r="C213" s="4" t="s">
        <v>12</v>
      </c>
      <c r="D213" s="15" t="str">
        <f t="shared" si="1"/>
        <v>0</v>
      </c>
      <c r="E213" s="15" t="str">
        <f t="shared" si="2"/>
        <v>0</v>
      </c>
      <c r="F213" s="15" t="str">
        <f t="shared" si="3"/>
        <v>0</v>
      </c>
      <c r="G213" s="17" t="str">
        <f t="shared" si="4"/>
        <v>0</v>
      </c>
      <c r="H213" s="16">
        <v>1036312.03</v>
      </c>
    </row>
    <row r="214">
      <c r="A214" s="4" t="s">
        <v>10</v>
      </c>
      <c r="B214" s="4" t="s">
        <v>267</v>
      </c>
      <c r="C214" s="4" t="s">
        <v>12</v>
      </c>
      <c r="D214" s="15" t="str">
        <f t="shared" si="1"/>
        <v>0</v>
      </c>
      <c r="E214" s="15" t="str">
        <f t="shared" si="2"/>
        <v>0</v>
      </c>
      <c r="F214" s="15" t="str">
        <f t="shared" si="3"/>
        <v>0</v>
      </c>
      <c r="G214" s="17" t="str">
        <f t="shared" si="4"/>
        <v>0</v>
      </c>
      <c r="H214" s="16">
        <v>143856.0</v>
      </c>
    </row>
    <row r="215">
      <c r="A215" s="4" t="s">
        <v>10</v>
      </c>
      <c r="B215" s="4" t="s">
        <v>268</v>
      </c>
      <c r="C215" s="4" t="s">
        <v>12</v>
      </c>
      <c r="D215" s="15" t="str">
        <f t="shared" si="1"/>
        <v>0</v>
      </c>
      <c r="E215" s="15" t="str">
        <f t="shared" si="2"/>
        <v>0</v>
      </c>
      <c r="F215" s="15" t="str">
        <f t="shared" si="3"/>
        <v>0</v>
      </c>
      <c r="G215" s="17" t="str">
        <f t="shared" si="4"/>
        <v>0</v>
      </c>
      <c r="H215" s="16">
        <v>1111481.24</v>
      </c>
    </row>
    <row r="216">
      <c r="A216" s="4" t="s">
        <v>10</v>
      </c>
      <c r="B216" s="4" t="s">
        <v>269</v>
      </c>
      <c r="C216" s="4" t="s">
        <v>12</v>
      </c>
      <c r="D216" s="15" t="str">
        <f t="shared" si="1"/>
        <v>0</v>
      </c>
      <c r="E216" s="15" t="str">
        <f t="shared" si="2"/>
        <v>0</v>
      </c>
      <c r="F216" s="15" t="str">
        <f t="shared" si="3"/>
        <v>0</v>
      </c>
      <c r="G216" s="17" t="str">
        <f t="shared" si="4"/>
        <v>0</v>
      </c>
      <c r="H216" s="16">
        <v>299184.0</v>
      </c>
    </row>
    <row r="217">
      <c r="A217" s="4" t="s">
        <v>10</v>
      </c>
      <c r="B217" s="4" t="s">
        <v>270</v>
      </c>
      <c r="C217" s="4" t="s">
        <v>12</v>
      </c>
      <c r="D217" s="15" t="str">
        <f t="shared" si="1"/>
        <v>0</v>
      </c>
      <c r="E217" s="15" t="str">
        <f t="shared" si="2"/>
        <v>0</v>
      </c>
      <c r="F217" s="15" t="str">
        <f t="shared" si="3"/>
        <v>0</v>
      </c>
      <c r="G217" s="17" t="str">
        <f t="shared" si="4"/>
        <v>0</v>
      </c>
      <c r="H217" s="16">
        <v>426932.22</v>
      </c>
    </row>
    <row r="218">
      <c r="A218" s="4" t="s">
        <v>10</v>
      </c>
      <c r="B218" s="4" t="s">
        <v>271</v>
      </c>
      <c r="C218" s="4" t="s">
        <v>12</v>
      </c>
      <c r="D218" s="15" t="str">
        <f t="shared" si="1"/>
        <v>0</v>
      </c>
      <c r="E218" s="15" t="str">
        <f t="shared" si="2"/>
        <v>0</v>
      </c>
      <c r="F218" s="15" t="str">
        <f t="shared" si="3"/>
        <v>0</v>
      </c>
      <c r="G218" s="17" t="str">
        <f t="shared" si="4"/>
        <v>0</v>
      </c>
      <c r="H218" s="16">
        <v>1354916.4</v>
      </c>
    </row>
    <row r="219">
      <c r="A219" s="4" t="s">
        <v>10</v>
      </c>
      <c r="B219" s="4" t="s">
        <v>272</v>
      </c>
      <c r="C219" s="4" t="s">
        <v>12</v>
      </c>
      <c r="D219" s="15" t="str">
        <f t="shared" si="1"/>
        <v>0</v>
      </c>
      <c r="E219" s="15" t="str">
        <f t="shared" si="2"/>
        <v>0</v>
      </c>
      <c r="F219" s="15" t="str">
        <f t="shared" si="3"/>
        <v>0</v>
      </c>
      <c r="G219" s="17" t="str">
        <f t="shared" si="4"/>
        <v>0</v>
      </c>
      <c r="H219" s="16">
        <v>856422.86</v>
      </c>
    </row>
    <row r="220">
      <c r="A220" s="4" t="s">
        <v>10</v>
      </c>
      <c r="B220" s="4" t="s">
        <v>273</v>
      </c>
      <c r="C220" s="4" t="s">
        <v>12</v>
      </c>
      <c r="D220" s="15" t="str">
        <f t="shared" si="1"/>
        <v>0</v>
      </c>
      <c r="E220" s="15" t="str">
        <f t="shared" si="2"/>
        <v>0</v>
      </c>
      <c r="F220" s="15" t="str">
        <f t="shared" si="3"/>
        <v>0</v>
      </c>
      <c r="G220" s="17" t="str">
        <f t="shared" si="4"/>
        <v>0</v>
      </c>
      <c r="H220" s="16">
        <v>459015.6</v>
      </c>
    </row>
    <row r="221">
      <c r="A221" s="4" t="s">
        <v>10</v>
      </c>
      <c r="B221" s="4" t="s">
        <v>274</v>
      </c>
      <c r="C221" s="4" t="s">
        <v>12</v>
      </c>
      <c r="D221" s="15" t="str">
        <f t="shared" si="1"/>
        <v>0</v>
      </c>
      <c r="E221" s="15" t="str">
        <f t="shared" si="2"/>
        <v>0</v>
      </c>
      <c r="F221" s="15" t="str">
        <f t="shared" si="3"/>
        <v>0</v>
      </c>
      <c r="G221" s="17" t="str">
        <f t="shared" si="4"/>
        <v>0</v>
      </c>
      <c r="H221" s="16">
        <v>486342.55</v>
      </c>
    </row>
    <row r="222">
      <c r="A222" s="4" t="s">
        <v>10</v>
      </c>
      <c r="B222" s="4" t="s">
        <v>275</v>
      </c>
      <c r="C222" s="4" t="s">
        <v>12</v>
      </c>
      <c r="D222" s="15" t="str">
        <f t="shared" si="1"/>
        <v>0</v>
      </c>
      <c r="E222" s="15" t="str">
        <f t="shared" si="2"/>
        <v>0</v>
      </c>
      <c r="F222" s="15" t="str">
        <f t="shared" si="3"/>
        <v>0</v>
      </c>
      <c r="G222" s="17" t="str">
        <f t="shared" si="4"/>
        <v>0</v>
      </c>
      <c r="H222" s="16">
        <v>997970.0</v>
      </c>
    </row>
    <row r="223">
      <c r="A223" s="4" t="s">
        <v>10</v>
      </c>
      <c r="B223" s="4" t="s">
        <v>276</v>
      </c>
      <c r="C223" s="4" t="s">
        <v>12</v>
      </c>
      <c r="D223" s="15" t="str">
        <f t="shared" si="1"/>
        <v>0</v>
      </c>
      <c r="E223" s="15" t="str">
        <f t="shared" si="2"/>
        <v>0</v>
      </c>
      <c r="F223" s="15" t="str">
        <f t="shared" si="3"/>
        <v>0</v>
      </c>
      <c r="G223" s="17" t="str">
        <f t="shared" si="4"/>
        <v>0</v>
      </c>
      <c r="H223" s="16">
        <v>470355.93</v>
      </c>
    </row>
    <row r="224">
      <c r="A224" s="4" t="s">
        <v>10</v>
      </c>
      <c r="B224" s="4" t="s">
        <v>277</v>
      </c>
      <c r="C224" s="4" t="s">
        <v>12</v>
      </c>
      <c r="D224" s="15" t="str">
        <f t="shared" si="1"/>
        <v>0</v>
      </c>
      <c r="E224" s="15" t="str">
        <f t="shared" si="2"/>
        <v>0</v>
      </c>
      <c r="F224" s="15" t="str">
        <f t="shared" si="3"/>
        <v>0</v>
      </c>
      <c r="G224" s="17" t="str">
        <f t="shared" si="4"/>
        <v>0</v>
      </c>
      <c r="H224" s="16">
        <v>466687.83</v>
      </c>
    </row>
    <row r="225">
      <c r="A225" s="4" t="s">
        <v>10</v>
      </c>
      <c r="B225" s="4" t="s">
        <v>278</v>
      </c>
      <c r="C225" s="4" t="s">
        <v>12</v>
      </c>
      <c r="D225" s="15" t="str">
        <f t="shared" si="1"/>
        <v>0</v>
      </c>
      <c r="E225" s="15" t="str">
        <f t="shared" si="2"/>
        <v>0</v>
      </c>
      <c r="F225" s="15" t="str">
        <f t="shared" si="3"/>
        <v>0</v>
      </c>
      <c r="G225" s="17" t="str">
        <f t="shared" si="4"/>
        <v>0</v>
      </c>
      <c r="H225" s="16">
        <v>850000.0</v>
      </c>
    </row>
    <row r="226">
      <c r="A226" s="4" t="s">
        <v>10</v>
      </c>
      <c r="B226" s="4" t="s">
        <v>279</v>
      </c>
      <c r="C226" s="4" t="s">
        <v>12</v>
      </c>
      <c r="D226" s="15" t="str">
        <f t="shared" si="1"/>
        <v>0</v>
      </c>
      <c r="E226" s="15" t="str">
        <f t="shared" si="2"/>
        <v>0</v>
      </c>
      <c r="F226" s="15" t="str">
        <f t="shared" si="3"/>
        <v>0</v>
      </c>
      <c r="G226" s="17" t="str">
        <f t="shared" si="4"/>
        <v>0</v>
      </c>
      <c r="H226" s="16">
        <v>410671.44</v>
      </c>
    </row>
    <row r="227">
      <c r="A227" s="4" t="s">
        <v>10</v>
      </c>
      <c r="B227" s="4" t="s">
        <v>280</v>
      </c>
      <c r="C227" s="4" t="s">
        <v>12</v>
      </c>
      <c r="D227" s="15" t="str">
        <f t="shared" si="1"/>
        <v>0</v>
      </c>
      <c r="E227" s="15" t="str">
        <f t="shared" si="2"/>
        <v>0</v>
      </c>
      <c r="F227" s="15" t="str">
        <f t="shared" si="3"/>
        <v>0</v>
      </c>
      <c r="G227" s="17" t="str">
        <f t="shared" si="4"/>
        <v>0</v>
      </c>
      <c r="H227" s="16">
        <v>247320.0</v>
      </c>
    </row>
    <row r="228">
      <c r="A228" s="4" t="s">
        <v>10</v>
      </c>
      <c r="B228" s="4" t="s">
        <v>281</v>
      </c>
      <c r="C228" s="4" t="s">
        <v>12</v>
      </c>
      <c r="D228" s="15" t="str">
        <f t="shared" si="1"/>
        <v>0</v>
      </c>
      <c r="E228" s="15" t="str">
        <f t="shared" si="2"/>
        <v>0</v>
      </c>
      <c r="F228" s="15" t="str">
        <f t="shared" si="3"/>
        <v>0</v>
      </c>
      <c r="G228" s="17" t="str">
        <f t="shared" si="4"/>
        <v>0</v>
      </c>
      <c r="H228" s="16">
        <v>478146.24</v>
      </c>
    </row>
    <row r="229">
      <c r="A229" s="4" t="s">
        <v>10</v>
      </c>
      <c r="B229" s="4" t="s">
        <v>282</v>
      </c>
      <c r="C229" s="4" t="s">
        <v>12</v>
      </c>
      <c r="D229" s="15" t="str">
        <f t="shared" si="1"/>
        <v>0</v>
      </c>
      <c r="E229" s="15" t="str">
        <f t="shared" si="2"/>
        <v>0</v>
      </c>
      <c r="F229" s="15" t="str">
        <f t="shared" si="3"/>
        <v>0</v>
      </c>
      <c r="G229" s="17" t="str">
        <f t="shared" si="4"/>
        <v>0</v>
      </c>
      <c r="H229" s="16">
        <v>637505.1</v>
      </c>
    </row>
    <row r="230">
      <c r="A230" s="4" t="s">
        <v>10</v>
      </c>
      <c r="B230" s="4" t="s">
        <v>283</v>
      </c>
      <c r="C230" s="4" t="s">
        <v>12</v>
      </c>
      <c r="D230" s="15" t="str">
        <f t="shared" si="1"/>
        <v>0</v>
      </c>
      <c r="E230" s="15" t="str">
        <f t="shared" si="2"/>
        <v>0</v>
      </c>
      <c r="F230" s="15" t="str">
        <f t="shared" si="3"/>
        <v>0</v>
      </c>
      <c r="G230" s="17" t="str">
        <f t="shared" si="4"/>
        <v>0</v>
      </c>
      <c r="H230" s="16">
        <v>755394.75</v>
      </c>
    </row>
    <row r="231">
      <c r="A231" s="4" t="s">
        <v>10</v>
      </c>
      <c r="B231" s="4" t="s">
        <v>284</v>
      </c>
      <c r="C231" s="4" t="s">
        <v>12</v>
      </c>
      <c r="D231" s="15" t="str">
        <f t="shared" si="1"/>
        <v>0</v>
      </c>
      <c r="E231" s="15" t="str">
        <f t="shared" si="2"/>
        <v>0</v>
      </c>
      <c r="F231" s="15" t="str">
        <f t="shared" si="3"/>
        <v>0</v>
      </c>
      <c r="G231" s="17" t="str">
        <f t="shared" si="4"/>
        <v>0</v>
      </c>
      <c r="H231" s="16">
        <v>642307.75</v>
      </c>
    </row>
    <row r="232">
      <c r="A232" s="4" t="s">
        <v>10</v>
      </c>
      <c r="B232" s="4" t="s">
        <v>285</v>
      </c>
      <c r="C232" s="4" t="s">
        <v>12</v>
      </c>
      <c r="D232" s="15" t="str">
        <f t="shared" si="1"/>
        <v>0</v>
      </c>
      <c r="E232" s="15" t="str">
        <f t="shared" si="2"/>
        <v>0</v>
      </c>
      <c r="F232" s="15" t="str">
        <f t="shared" si="3"/>
        <v>0</v>
      </c>
      <c r="G232" s="17" t="str">
        <f t="shared" si="4"/>
        <v>0</v>
      </c>
      <c r="H232" s="16">
        <v>369359.52</v>
      </c>
    </row>
    <row r="233">
      <c r="A233" s="4" t="s">
        <v>10</v>
      </c>
      <c r="B233" s="4" t="s">
        <v>286</v>
      </c>
      <c r="C233" s="4" t="s">
        <v>12</v>
      </c>
      <c r="D233" s="15" t="str">
        <f t="shared" si="1"/>
        <v>0</v>
      </c>
      <c r="E233" s="15" t="str">
        <f t="shared" si="2"/>
        <v>0</v>
      </c>
      <c r="F233" s="15" t="str">
        <f t="shared" si="3"/>
        <v>0</v>
      </c>
      <c r="G233" s="17" t="str">
        <f t="shared" si="4"/>
        <v>0</v>
      </c>
      <c r="H233" s="16">
        <v>848776.0</v>
      </c>
    </row>
    <row r="234">
      <c r="A234" s="4" t="s">
        <v>10</v>
      </c>
      <c r="B234" s="4" t="s">
        <v>287</v>
      </c>
      <c r="C234" s="4" t="s">
        <v>12</v>
      </c>
      <c r="D234" s="15" t="str">
        <f t="shared" si="1"/>
        <v>0</v>
      </c>
      <c r="E234" s="15" t="str">
        <f t="shared" si="2"/>
        <v>0</v>
      </c>
      <c r="F234" s="15" t="str">
        <f t="shared" si="3"/>
        <v>0</v>
      </c>
      <c r="G234" s="17" t="str">
        <f t="shared" si="4"/>
        <v>0</v>
      </c>
      <c r="H234" s="16">
        <v>403200.0</v>
      </c>
    </row>
    <row r="235">
      <c r="A235" s="4" t="s">
        <v>10</v>
      </c>
      <c r="B235" s="4" t="s">
        <v>288</v>
      </c>
      <c r="C235" s="4" t="s">
        <v>12</v>
      </c>
      <c r="D235" s="15" t="str">
        <f t="shared" si="1"/>
        <v>0</v>
      </c>
      <c r="E235" s="15" t="str">
        <f t="shared" si="2"/>
        <v>0</v>
      </c>
      <c r="F235" s="15" t="str">
        <f t="shared" si="3"/>
        <v>0</v>
      </c>
      <c r="G235" s="17" t="str">
        <f t="shared" si="4"/>
        <v>0</v>
      </c>
      <c r="H235" s="16">
        <v>605717.17</v>
      </c>
    </row>
    <row r="236">
      <c r="A236" s="4" t="s">
        <v>10</v>
      </c>
      <c r="B236" s="4" t="s">
        <v>289</v>
      </c>
      <c r="C236" s="4" t="s">
        <v>12</v>
      </c>
      <c r="D236" s="15" t="str">
        <f t="shared" si="1"/>
        <v>0</v>
      </c>
      <c r="E236" s="15" t="str">
        <f t="shared" si="2"/>
        <v>0</v>
      </c>
      <c r="F236" s="15" t="str">
        <f t="shared" si="3"/>
        <v>0</v>
      </c>
      <c r="G236" s="17" t="str">
        <f t="shared" si="4"/>
        <v>0</v>
      </c>
      <c r="H236" s="16">
        <v>226246.72</v>
      </c>
    </row>
    <row r="237">
      <c r="A237" s="4" t="s">
        <v>10</v>
      </c>
      <c r="B237" s="4" t="s">
        <v>290</v>
      </c>
      <c r="C237" s="4" t="s">
        <v>12</v>
      </c>
      <c r="D237" s="15" t="str">
        <f t="shared" si="1"/>
        <v>0</v>
      </c>
      <c r="E237" s="15" t="str">
        <f t="shared" si="2"/>
        <v>0</v>
      </c>
      <c r="F237" s="15" t="str">
        <f t="shared" si="3"/>
        <v>0</v>
      </c>
      <c r="G237" s="17" t="str">
        <f t="shared" si="4"/>
        <v>0</v>
      </c>
      <c r="H237" s="16">
        <v>443837.5</v>
      </c>
    </row>
    <row r="238">
      <c r="A238" s="4" t="s">
        <v>10</v>
      </c>
      <c r="B238" s="4" t="s">
        <v>291</v>
      </c>
      <c r="C238" s="4" t="s">
        <v>12</v>
      </c>
      <c r="D238" s="15" t="str">
        <f t="shared" si="1"/>
        <v>0</v>
      </c>
      <c r="E238" s="15" t="str">
        <f t="shared" si="2"/>
        <v>0</v>
      </c>
      <c r="F238" s="15" t="str">
        <f t="shared" si="3"/>
        <v>0</v>
      </c>
      <c r="G238" s="17" t="str">
        <f t="shared" si="4"/>
        <v>0</v>
      </c>
      <c r="H238" s="16">
        <v>515865.24</v>
      </c>
    </row>
    <row r="239">
      <c r="A239" s="4" t="s">
        <v>10</v>
      </c>
      <c r="B239" s="4" t="s">
        <v>292</v>
      </c>
      <c r="C239" s="4" t="s">
        <v>12</v>
      </c>
      <c r="D239" s="15" t="str">
        <f t="shared" si="1"/>
        <v>0</v>
      </c>
      <c r="E239" s="15" t="str">
        <f t="shared" si="2"/>
        <v>0</v>
      </c>
      <c r="F239" s="15" t="str">
        <f t="shared" si="3"/>
        <v>0</v>
      </c>
      <c r="G239" s="17" t="str">
        <f t="shared" si="4"/>
        <v>0</v>
      </c>
      <c r="H239" s="16">
        <v>336531.57</v>
      </c>
    </row>
    <row r="240">
      <c r="A240" s="4" t="s">
        <v>10</v>
      </c>
      <c r="B240" s="4" t="s">
        <v>293</v>
      </c>
      <c r="C240" s="4" t="s">
        <v>12</v>
      </c>
      <c r="D240" s="15" t="str">
        <f t="shared" si="1"/>
        <v>0</v>
      </c>
      <c r="E240" s="15" t="str">
        <f t="shared" si="2"/>
        <v>0</v>
      </c>
      <c r="F240" s="15" t="str">
        <f t="shared" si="3"/>
        <v>0</v>
      </c>
      <c r="G240" s="17" t="str">
        <f t="shared" si="4"/>
        <v>0</v>
      </c>
      <c r="H240" s="16">
        <v>145220.36</v>
      </c>
    </row>
    <row r="241">
      <c r="A241" s="4" t="s">
        <v>10</v>
      </c>
      <c r="B241" s="4" t="s">
        <v>294</v>
      </c>
      <c r="C241" s="4" t="s">
        <v>12</v>
      </c>
      <c r="D241" s="15" t="str">
        <f t="shared" si="1"/>
        <v>0</v>
      </c>
      <c r="E241" s="15" t="str">
        <f t="shared" si="2"/>
        <v>0</v>
      </c>
      <c r="F241" s="15" t="str">
        <f t="shared" si="3"/>
        <v>0</v>
      </c>
      <c r="G241" s="17" t="str">
        <f t="shared" si="4"/>
        <v>0</v>
      </c>
      <c r="H241" s="16">
        <v>1516112.16</v>
      </c>
    </row>
    <row r="242">
      <c r="A242" s="4" t="s">
        <v>10</v>
      </c>
      <c r="B242" s="4" t="s">
        <v>295</v>
      </c>
      <c r="C242" s="4" t="s">
        <v>12</v>
      </c>
      <c r="D242" s="15" t="str">
        <f t="shared" si="1"/>
        <v>0</v>
      </c>
      <c r="E242" s="15" t="str">
        <f t="shared" si="2"/>
        <v>0</v>
      </c>
      <c r="F242" s="15" t="str">
        <f t="shared" si="3"/>
        <v>0</v>
      </c>
      <c r="G242" s="17" t="str">
        <f t="shared" si="4"/>
        <v>0</v>
      </c>
      <c r="H242" s="16">
        <v>462966.45</v>
      </c>
    </row>
    <row r="243">
      <c r="A243" s="4" t="s">
        <v>10</v>
      </c>
      <c r="B243" s="4" t="s">
        <v>296</v>
      </c>
      <c r="C243" s="4" t="s">
        <v>12</v>
      </c>
      <c r="D243" s="15" t="str">
        <f t="shared" si="1"/>
        <v>0</v>
      </c>
      <c r="E243" s="15" t="str">
        <f t="shared" si="2"/>
        <v>0</v>
      </c>
      <c r="F243" s="15" t="str">
        <f t="shared" si="3"/>
        <v>0</v>
      </c>
      <c r="G243" s="17" t="str">
        <f t="shared" si="4"/>
        <v>0</v>
      </c>
      <c r="H243" s="16">
        <v>355662.26</v>
      </c>
    </row>
    <row r="244">
      <c r="A244" s="4" t="s">
        <v>10</v>
      </c>
      <c r="B244" s="4" t="s">
        <v>297</v>
      </c>
      <c r="C244" s="4" t="s">
        <v>12</v>
      </c>
      <c r="D244" s="15" t="str">
        <f t="shared" si="1"/>
        <v>0</v>
      </c>
      <c r="E244" s="15" t="str">
        <f t="shared" si="2"/>
        <v>0</v>
      </c>
      <c r="F244" s="15" t="str">
        <f t="shared" si="3"/>
        <v>0</v>
      </c>
      <c r="G244" s="17" t="str">
        <f t="shared" si="4"/>
        <v>0</v>
      </c>
      <c r="H244" s="16">
        <v>1427192.0</v>
      </c>
    </row>
    <row r="245">
      <c r="A245" s="4" t="s">
        <v>10</v>
      </c>
      <c r="B245" s="4" t="s">
        <v>298</v>
      </c>
      <c r="C245" s="4" t="s">
        <v>12</v>
      </c>
      <c r="D245" s="15" t="str">
        <f t="shared" si="1"/>
        <v>Petrobras</v>
      </c>
      <c r="E245" s="15" t="str">
        <f t="shared" si="2"/>
        <v>0</v>
      </c>
      <c r="F245" s="15" t="str">
        <f t="shared" si="3"/>
        <v>PETROBRAS GLOBAL FIN 6.625% 16/01/34</v>
      </c>
      <c r="G245" s="17">
        <f t="shared" si="4"/>
        <v>1054676.15</v>
      </c>
      <c r="H245" s="16">
        <v>1054676.15</v>
      </c>
    </row>
    <row r="246">
      <c r="A246" s="4" t="s">
        <v>10</v>
      </c>
      <c r="B246" s="4" t="s">
        <v>299</v>
      </c>
      <c r="C246" s="4" t="s">
        <v>12</v>
      </c>
      <c r="D246" s="15" t="str">
        <f t="shared" si="1"/>
        <v>Petrobras</v>
      </c>
      <c r="E246" s="15" t="str">
        <f t="shared" si="2"/>
        <v>0</v>
      </c>
      <c r="F246" s="15" t="str">
        <f t="shared" si="3"/>
        <v>PETROBRAS INT 5.375% 01/10/29</v>
      </c>
      <c r="G246" s="17">
        <f t="shared" si="4"/>
        <v>404508.8</v>
      </c>
      <c r="H246" s="16">
        <v>404508.8</v>
      </c>
    </row>
    <row r="247">
      <c r="A247" s="4" t="s">
        <v>10</v>
      </c>
      <c r="B247" s="4" t="s">
        <v>300</v>
      </c>
      <c r="C247" s="4" t="s">
        <v>12</v>
      </c>
      <c r="D247" s="15" t="str">
        <f t="shared" si="1"/>
        <v>0</v>
      </c>
      <c r="E247" s="15" t="str">
        <f t="shared" si="2"/>
        <v>0</v>
      </c>
      <c r="F247" s="15" t="str">
        <f t="shared" si="3"/>
        <v>0</v>
      </c>
      <c r="G247" s="17" t="str">
        <f t="shared" si="4"/>
        <v>0</v>
      </c>
      <c r="H247" s="16">
        <v>623216.59</v>
      </c>
    </row>
    <row r="248">
      <c r="A248" s="4" t="s">
        <v>10</v>
      </c>
      <c r="B248" s="4" t="s">
        <v>301</v>
      </c>
      <c r="C248" s="4" t="s">
        <v>12</v>
      </c>
      <c r="D248" s="15" t="str">
        <f t="shared" si="1"/>
        <v>0</v>
      </c>
      <c r="E248" s="15" t="str">
        <f t="shared" si="2"/>
        <v>0</v>
      </c>
      <c r="F248" s="15" t="str">
        <f t="shared" si="3"/>
        <v>0</v>
      </c>
      <c r="G248" s="17" t="str">
        <f t="shared" si="4"/>
        <v>0</v>
      </c>
      <c r="H248" s="16">
        <v>296934.0</v>
      </c>
    </row>
    <row r="249">
      <c r="A249" s="4" t="s">
        <v>10</v>
      </c>
      <c r="B249" s="4" t="s">
        <v>302</v>
      </c>
      <c r="C249" s="4" t="s">
        <v>12</v>
      </c>
      <c r="D249" s="15" t="str">
        <f t="shared" si="1"/>
        <v>0</v>
      </c>
      <c r="E249" s="15" t="str">
        <f t="shared" si="2"/>
        <v>0</v>
      </c>
      <c r="F249" s="15" t="str">
        <f t="shared" si="3"/>
        <v>0</v>
      </c>
      <c r="G249" s="17" t="str">
        <f t="shared" si="4"/>
        <v>0</v>
      </c>
      <c r="H249" s="16">
        <v>392523.35</v>
      </c>
    </row>
    <row r="250">
      <c r="A250" s="4" t="s">
        <v>10</v>
      </c>
      <c r="B250" s="4" t="s">
        <v>303</v>
      </c>
      <c r="C250" s="4" t="s">
        <v>12</v>
      </c>
      <c r="D250" s="15" t="str">
        <f t="shared" si="1"/>
        <v>0</v>
      </c>
      <c r="E250" s="15" t="str">
        <f t="shared" si="2"/>
        <v>0</v>
      </c>
      <c r="F250" s="15" t="str">
        <f t="shared" si="3"/>
        <v>0</v>
      </c>
      <c r="G250" s="17" t="str">
        <f t="shared" si="4"/>
        <v>0</v>
      </c>
      <c r="H250" s="16">
        <v>743413.15</v>
      </c>
    </row>
    <row r="251">
      <c r="A251" s="4" t="s">
        <v>10</v>
      </c>
      <c r="B251" s="4" t="s">
        <v>304</v>
      </c>
      <c r="C251" s="4" t="s">
        <v>12</v>
      </c>
      <c r="D251" s="15" t="str">
        <f t="shared" si="1"/>
        <v>0</v>
      </c>
      <c r="E251" s="15" t="str">
        <f t="shared" si="2"/>
        <v>0</v>
      </c>
      <c r="F251" s="15" t="str">
        <f t="shared" si="3"/>
        <v>0</v>
      </c>
      <c r="G251" s="17" t="str">
        <f t="shared" si="4"/>
        <v>0</v>
      </c>
      <c r="H251" s="16">
        <v>454194.24</v>
      </c>
    </row>
    <row r="252">
      <c r="A252" s="4" t="s">
        <v>10</v>
      </c>
      <c r="B252" s="4" t="s">
        <v>305</v>
      </c>
      <c r="C252" s="4" t="s">
        <v>12</v>
      </c>
      <c r="D252" s="15" t="str">
        <f t="shared" si="1"/>
        <v>0</v>
      </c>
      <c r="E252" s="15" t="str">
        <f t="shared" si="2"/>
        <v>0</v>
      </c>
      <c r="F252" s="15" t="str">
        <f t="shared" si="3"/>
        <v>0</v>
      </c>
      <c r="G252" s="17" t="str">
        <f t="shared" si="4"/>
        <v>0</v>
      </c>
      <c r="H252" s="16">
        <v>757600.0</v>
      </c>
    </row>
    <row r="253">
      <c r="A253" s="4" t="s">
        <v>10</v>
      </c>
      <c r="B253" s="4" t="s">
        <v>306</v>
      </c>
      <c r="C253" s="4" t="s">
        <v>12</v>
      </c>
      <c r="D253" s="15" t="str">
        <f t="shared" si="1"/>
        <v>0</v>
      </c>
      <c r="E253" s="15" t="str">
        <f t="shared" si="2"/>
        <v>0</v>
      </c>
      <c r="F253" s="15" t="str">
        <f t="shared" si="3"/>
        <v>0</v>
      </c>
      <c r="G253" s="17" t="str">
        <f t="shared" si="4"/>
        <v>0</v>
      </c>
      <c r="H253" s="16">
        <v>925468.75</v>
      </c>
    </row>
    <row r="254">
      <c r="A254" s="4" t="s">
        <v>10</v>
      </c>
      <c r="B254" s="4" t="s">
        <v>307</v>
      </c>
      <c r="C254" s="4" t="s">
        <v>12</v>
      </c>
      <c r="D254" s="15" t="str">
        <f t="shared" si="1"/>
        <v>0</v>
      </c>
      <c r="E254" s="15" t="str">
        <f t="shared" si="2"/>
        <v>0</v>
      </c>
      <c r="F254" s="15" t="str">
        <f t="shared" si="3"/>
        <v>0</v>
      </c>
      <c r="G254" s="17" t="str">
        <f t="shared" si="4"/>
        <v>0</v>
      </c>
      <c r="H254" s="16">
        <v>897141.33</v>
      </c>
    </row>
    <row r="255">
      <c r="A255" s="4" t="s">
        <v>10</v>
      </c>
      <c r="B255" s="4" t="s">
        <v>308</v>
      </c>
      <c r="C255" s="4" t="s">
        <v>12</v>
      </c>
      <c r="D255" s="15" t="str">
        <f t="shared" si="1"/>
        <v>0</v>
      </c>
      <c r="E255" s="15" t="str">
        <f t="shared" si="2"/>
        <v>0</v>
      </c>
      <c r="F255" s="15" t="str">
        <f t="shared" si="3"/>
        <v>0</v>
      </c>
      <c r="G255" s="17" t="str">
        <f t="shared" si="4"/>
        <v>0</v>
      </c>
      <c r="H255" s="16">
        <v>614276.96</v>
      </c>
    </row>
    <row r="256">
      <c r="A256" s="4" t="s">
        <v>10</v>
      </c>
      <c r="B256" s="4" t="s">
        <v>309</v>
      </c>
      <c r="C256" s="4" t="s">
        <v>12</v>
      </c>
      <c r="D256" s="15" t="str">
        <f t="shared" si="1"/>
        <v>0</v>
      </c>
      <c r="E256" s="15" t="str">
        <f t="shared" si="2"/>
        <v>0</v>
      </c>
      <c r="F256" s="15" t="str">
        <f t="shared" si="3"/>
        <v>0</v>
      </c>
      <c r="G256" s="17" t="str">
        <f t="shared" si="4"/>
        <v>0</v>
      </c>
      <c r="H256" s="16">
        <v>842485.91</v>
      </c>
    </row>
    <row r="257">
      <c r="A257" s="4" t="s">
        <v>10</v>
      </c>
      <c r="B257" s="4" t="s">
        <v>310</v>
      </c>
      <c r="C257" s="4" t="s">
        <v>12</v>
      </c>
      <c r="D257" s="15" t="str">
        <f t="shared" si="1"/>
        <v>0</v>
      </c>
      <c r="E257" s="15" t="str">
        <f t="shared" si="2"/>
        <v>0</v>
      </c>
      <c r="F257" s="15" t="str">
        <f t="shared" si="3"/>
        <v>0</v>
      </c>
      <c r="G257" s="17" t="str">
        <f t="shared" si="4"/>
        <v>0</v>
      </c>
      <c r="H257" s="16">
        <v>180677.7</v>
      </c>
    </row>
    <row r="258">
      <c r="A258" s="4" t="s">
        <v>10</v>
      </c>
      <c r="B258" s="4" t="s">
        <v>311</v>
      </c>
      <c r="C258" s="4" t="s">
        <v>12</v>
      </c>
      <c r="D258" s="15" t="str">
        <f t="shared" si="1"/>
        <v>0</v>
      </c>
      <c r="E258" s="15" t="str">
        <f t="shared" si="2"/>
        <v>0</v>
      </c>
      <c r="F258" s="15" t="str">
        <f t="shared" si="3"/>
        <v>0</v>
      </c>
      <c r="G258" s="17" t="str">
        <f t="shared" si="4"/>
        <v>0</v>
      </c>
      <c r="H258" s="16">
        <v>471639.29</v>
      </c>
    </row>
    <row r="259">
      <c r="A259" s="4" t="s">
        <v>10</v>
      </c>
      <c r="B259" s="4" t="s">
        <v>312</v>
      </c>
      <c r="C259" s="4" t="s">
        <v>12</v>
      </c>
      <c r="D259" s="15" t="str">
        <f t="shared" si="1"/>
        <v>0</v>
      </c>
      <c r="E259" s="15" t="str">
        <f t="shared" si="2"/>
        <v>0</v>
      </c>
      <c r="F259" s="15" t="str">
        <f t="shared" si="3"/>
        <v>0</v>
      </c>
      <c r="G259" s="17" t="str">
        <f t="shared" si="4"/>
        <v>0</v>
      </c>
      <c r="H259" s="16">
        <v>1506384.28</v>
      </c>
    </row>
    <row r="260">
      <c r="A260" s="4" t="s">
        <v>10</v>
      </c>
      <c r="B260" s="4" t="s">
        <v>313</v>
      </c>
      <c r="C260" s="4" t="s">
        <v>12</v>
      </c>
      <c r="D260" s="15" t="str">
        <f t="shared" si="1"/>
        <v>0</v>
      </c>
      <c r="E260" s="15" t="str">
        <f t="shared" si="2"/>
        <v>0</v>
      </c>
      <c r="F260" s="15" t="str">
        <f t="shared" si="3"/>
        <v>0</v>
      </c>
      <c r="G260" s="17" t="str">
        <f t="shared" si="4"/>
        <v>0</v>
      </c>
      <c r="H260" s="16">
        <v>1154664.0</v>
      </c>
    </row>
    <row r="261">
      <c r="A261" s="4" t="s">
        <v>10</v>
      </c>
      <c r="B261" s="4" t="s">
        <v>314</v>
      </c>
      <c r="C261" s="4" t="s">
        <v>12</v>
      </c>
      <c r="D261" s="15" t="str">
        <f t="shared" si="1"/>
        <v>0</v>
      </c>
      <c r="E261" s="15" t="str">
        <f t="shared" si="2"/>
        <v>0</v>
      </c>
      <c r="F261" s="15" t="str">
        <f t="shared" si="3"/>
        <v>0</v>
      </c>
      <c r="G261" s="17" t="str">
        <f t="shared" si="4"/>
        <v>0</v>
      </c>
      <c r="H261" s="16">
        <v>666127.4</v>
      </c>
    </row>
    <row r="262">
      <c r="A262" s="4" t="s">
        <v>10</v>
      </c>
      <c r="B262" s="4" t="s">
        <v>315</v>
      </c>
      <c r="C262" s="4" t="s">
        <v>12</v>
      </c>
      <c r="D262" s="15" t="str">
        <f t="shared" si="1"/>
        <v>0</v>
      </c>
      <c r="E262" s="15" t="str">
        <f t="shared" si="2"/>
        <v>0</v>
      </c>
      <c r="F262" s="15" t="str">
        <f t="shared" si="3"/>
        <v>0</v>
      </c>
      <c r="G262" s="17" t="str">
        <f t="shared" si="4"/>
        <v>0</v>
      </c>
      <c r="H262" s="16">
        <v>1003000.0</v>
      </c>
    </row>
    <row r="263">
      <c r="A263" s="4" t="s">
        <v>10</v>
      </c>
      <c r="B263" s="4" t="s">
        <v>316</v>
      </c>
      <c r="C263" s="4" t="s">
        <v>12</v>
      </c>
      <c r="D263" s="15" t="str">
        <f t="shared" si="1"/>
        <v>0</v>
      </c>
      <c r="E263" s="15" t="str">
        <f t="shared" si="2"/>
        <v>0</v>
      </c>
      <c r="F263" s="15" t="str">
        <f t="shared" si="3"/>
        <v>0</v>
      </c>
      <c r="G263" s="17" t="str">
        <f t="shared" si="4"/>
        <v>0</v>
      </c>
      <c r="H263" s="16">
        <v>1085457.93</v>
      </c>
    </row>
    <row r="264">
      <c r="A264" s="4" t="s">
        <v>10</v>
      </c>
      <c r="B264" s="4" t="s">
        <v>317</v>
      </c>
      <c r="C264" s="4" t="s">
        <v>12</v>
      </c>
      <c r="D264" s="15" t="str">
        <f t="shared" si="1"/>
        <v>0</v>
      </c>
      <c r="E264" s="15" t="str">
        <f t="shared" si="2"/>
        <v>0</v>
      </c>
      <c r="F264" s="15" t="str">
        <f t="shared" si="3"/>
        <v>0</v>
      </c>
      <c r="G264" s="17" t="str">
        <f t="shared" si="4"/>
        <v>0</v>
      </c>
      <c r="H264" s="16">
        <v>757803.97</v>
      </c>
    </row>
    <row r="265">
      <c r="A265" s="4" t="s">
        <v>10</v>
      </c>
      <c r="B265" s="4" t="s">
        <v>318</v>
      </c>
      <c r="C265" s="4" t="s">
        <v>12</v>
      </c>
      <c r="D265" s="15" t="str">
        <f t="shared" si="1"/>
        <v>0</v>
      </c>
      <c r="E265" s="15" t="str">
        <f t="shared" si="2"/>
        <v>0</v>
      </c>
      <c r="F265" s="15" t="str">
        <f t="shared" si="3"/>
        <v>0</v>
      </c>
      <c r="G265" s="17" t="str">
        <f t="shared" si="4"/>
        <v>0</v>
      </c>
      <c r="H265" s="16">
        <v>564683.26</v>
      </c>
    </row>
    <row r="266">
      <c r="A266" s="4" t="s">
        <v>10</v>
      </c>
      <c r="B266" s="4" t="s">
        <v>319</v>
      </c>
      <c r="C266" s="4" t="s">
        <v>12</v>
      </c>
      <c r="D266" s="15" t="str">
        <f t="shared" si="1"/>
        <v>RWE </v>
      </c>
      <c r="E266" s="15" t="str">
        <f t="shared" si="2"/>
        <v>RWE</v>
      </c>
      <c r="F266" s="15" t="str">
        <f t="shared" si="3"/>
        <v>RWE FINANCE BV 4.75% 31/01/34</v>
      </c>
      <c r="G266" s="17">
        <f t="shared" si="4"/>
        <v>1098020</v>
      </c>
      <c r="H266" s="16">
        <v>1098020.0</v>
      </c>
    </row>
    <row r="267">
      <c r="A267" s="4" t="s">
        <v>10</v>
      </c>
      <c r="B267" s="4" t="s">
        <v>320</v>
      </c>
      <c r="C267" s="4" t="s">
        <v>12</v>
      </c>
      <c r="D267" s="15" t="str">
        <f t="shared" si="1"/>
        <v>0</v>
      </c>
      <c r="E267" s="15" t="str">
        <f t="shared" si="2"/>
        <v>0</v>
      </c>
      <c r="F267" s="15" t="str">
        <f t="shared" si="3"/>
        <v>0</v>
      </c>
      <c r="G267" s="17" t="str">
        <f t="shared" si="4"/>
        <v>0</v>
      </c>
      <c r="H267" s="16">
        <v>579072.17</v>
      </c>
    </row>
    <row r="268">
      <c r="A268" s="4" t="s">
        <v>10</v>
      </c>
      <c r="B268" s="4" t="s">
        <v>321</v>
      </c>
      <c r="C268" s="4" t="s">
        <v>12</v>
      </c>
      <c r="D268" s="15" t="str">
        <f t="shared" si="1"/>
        <v>0</v>
      </c>
      <c r="E268" s="15" t="str">
        <f t="shared" si="2"/>
        <v>0</v>
      </c>
      <c r="F268" s="15" t="str">
        <f t="shared" si="3"/>
        <v>0</v>
      </c>
      <c r="G268" s="17" t="str">
        <f t="shared" si="4"/>
        <v>0</v>
      </c>
      <c r="H268" s="16">
        <v>639196.07</v>
      </c>
    </row>
    <row r="269">
      <c r="A269" s="4" t="s">
        <v>10</v>
      </c>
      <c r="B269" s="4" t="s">
        <v>322</v>
      </c>
      <c r="C269" s="4" t="s">
        <v>12</v>
      </c>
      <c r="D269" s="15" t="str">
        <f t="shared" si="1"/>
        <v>0</v>
      </c>
      <c r="E269" s="15" t="str">
        <f t="shared" si="2"/>
        <v>0</v>
      </c>
      <c r="F269" s="15" t="str">
        <f t="shared" si="3"/>
        <v>0</v>
      </c>
      <c r="G269" s="17" t="str">
        <f t="shared" si="4"/>
        <v>0</v>
      </c>
      <c r="H269" s="16">
        <v>592406.12</v>
      </c>
    </row>
    <row r="270">
      <c r="A270" s="4" t="s">
        <v>10</v>
      </c>
      <c r="B270" s="4" t="s">
        <v>323</v>
      </c>
      <c r="C270" s="4" t="s">
        <v>12</v>
      </c>
      <c r="D270" s="15" t="str">
        <f t="shared" si="1"/>
        <v>0</v>
      </c>
      <c r="E270" s="15" t="str">
        <f t="shared" si="2"/>
        <v>0</v>
      </c>
      <c r="F270" s="15" t="str">
        <f t="shared" si="3"/>
        <v>0</v>
      </c>
      <c r="G270" s="17" t="str">
        <f t="shared" si="4"/>
        <v>0</v>
      </c>
      <c r="H270" s="16">
        <v>577801.14</v>
      </c>
    </row>
    <row r="271">
      <c r="A271" s="4" t="s">
        <v>10</v>
      </c>
      <c r="B271" s="4" t="s">
        <v>324</v>
      </c>
      <c r="C271" s="4" t="s">
        <v>12</v>
      </c>
      <c r="D271" s="15" t="str">
        <f t="shared" si="1"/>
        <v>0</v>
      </c>
      <c r="E271" s="15" t="str">
        <f t="shared" si="2"/>
        <v>0</v>
      </c>
      <c r="F271" s="15" t="str">
        <f t="shared" si="3"/>
        <v>0</v>
      </c>
      <c r="G271" s="17" t="str">
        <f t="shared" si="4"/>
        <v>0</v>
      </c>
      <c r="H271" s="16">
        <v>220088.58</v>
      </c>
    </row>
    <row r="272">
      <c r="A272" s="4" t="s">
        <v>10</v>
      </c>
      <c r="B272" s="4" t="s">
        <v>325</v>
      </c>
      <c r="C272" s="4" t="s">
        <v>12</v>
      </c>
      <c r="D272" s="15" t="str">
        <f t="shared" si="1"/>
        <v>0</v>
      </c>
      <c r="E272" s="15" t="str">
        <f t="shared" si="2"/>
        <v>0</v>
      </c>
      <c r="F272" s="15" t="str">
        <f t="shared" si="3"/>
        <v>0</v>
      </c>
      <c r="G272" s="17" t="str">
        <f t="shared" si="4"/>
        <v>0</v>
      </c>
      <c r="H272" s="16">
        <v>1030630.02</v>
      </c>
    </row>
    <row r="273">
      <c r="A273" s="4" t="s">
        <v>10</v>
      </c>
      <c r="B273" s="4" t="s">
        <v>326</v>
      </c>
      <c r="C273" s="4" t="s">
        <v>12</v>
      </c>
      <c r="D273" s="15" t="str">
        <f t="shared" si="1"/>
        <v>0</v>
      </c>
      <c r="E273" s="15" t="str">
        <f t="shared" si="2"/>
        <v>0</v>
      </c>
      <c r="F273" s="15" t="str">
        <f t="shared" si="3"/>
        <v>0</v>
      </c>
      <c r="G273" s="17" t="str">
        <f t="shared" si="4"/>
        <v>0</v>
      </c>
      <c r="H273" s="16">
        <v>445077.9</v>
      </c>
    </row>
    <row r="274">
      <c r="A274" s="4" t="s">
        <v>10</v>
      </c>
      <c r="B274" s="4" t="s">
        <v>327</v>
      </c>
      <c r="C274" s="4" t="s">
        <v>12</v>
      </c>
      <c r="D274" s="15" t="str">
        <f t="shared" si="1"/>
        <v>0</v>
      </c>
      <c r="E274" s="15" t="str">
        <f t="shared" si="2"/>
        <v>0</v>
      </c>
      <c r="F274" s="15" t="str">
        <f t="shared" si="3"/>
        <v>0</v>
      </c>
      <c r="G274" s="17" t="str">
        <f t="shared" si="4"/>
        <v>0</v>
      </c>
      <c r="H274" s="16">
        <v>88660.0</v>
      </c>
    </row>
    <row r="275">
      <c r="A275" s="4" t="s">
        <v>10</v>
      </c>
      <c r="B275" s="4" t="s">
        <v>328</v>
      </c>
      <c r="C275" s="4" t="s">
        <v>12</v>
      </c>
      <c r="D275" s="15" t="str">
        <f t="shared" si="1"/>
        <v>0</v>
      </c>
      <c r="E275" s="15" t="str">
        <f t="shared" si="2"/>
        <v>0</v>
      </c>
      <c r="F275" s="15" t="str">
        <f t="shared" si="3"/>
        <v>0</v>
      </c>
      <c r="G275" s="17" t="str">
        <f t="shared" si="4"/>
        <v>0</v>
      </c>
      <c r="H275" s="16">
        <v>82080.0</v>
      </c>
    </row>
    <row r="276">
      <c r="A276" s="4" t="s">
        <v>10</v>
      </c>
      <c r="B276" s="4" t="s">
        <v>329</v>
      </c>
      <c r="C276" s="4" t="s">
        <v>12</v>
      </c>
      <c r="D276" s="15" t="str">
        <f t="shared" si="1"/>
        <v>0</v>
      </c>
      <c r="E276" s="15" t="str">
        <f t="shared" si="2"/>
        <v>0</v>
      </c>
      <c r="F276" s="15" t="str">
        <f t="shared" si="3"/>
        <v>0</v>
      </c>
      <c r="G276" s="17" t="str">
        <f t="shared" si="4"/>
        <v>0</v>
      </c>
      <c r="H276" s="16">
        <v>324511.53</v>
      </c>
    </row>
    <row r="277">
      <c r="A277" s="4" t="s">
        <v>10</v>
      </c>
      <c r="B277" s="4" t="s">
        <v>330</v>
      </c>
      <c r="C277" s="4" t="s">
        <v>12</v>
      </c>
      <c r="D277" s="15" t="str">
        <f t="shared" si="1"/>
        <v>0</v>
      </c>
      <c r="E277" s="15" t="str">
        <f t="shared" si="2"/>
        <v>0</v>
      </c>
      <c r="F277" s="15" t="str">
        <f t="shared" si="3"/>
        <v>0</v>
      </c>
      <c r="G277" s="17" t="str">
        <f t="shared" si="4"/>
        <v>0</v>
      </c>
      <c r="H277" s="16">
        <v>274944.66</v>
      </c>
    </row>
    <row r="278">
      <c r="A278" s="4" t="s">
        <v>10</v>
      </c>
      <c r="B278" s="4" t="s">
        <v>331</v>
      </c>
      <c r="C278" s="4" t="s">
        <v>12</v>
      </c>
      <c r="D278" s="15" t="str">
        <f t="shared" si="1"/>
        <v>0</v>
      </c>
      <c r="E278" s="15" t="str">
        <f t="shared" si="2"/>
        <v>0</v>
      </c>
      <c r="F278" s="15" t="str">
        <f t="shared" si="3"/>
        <v>0</v>
      </c>
      <c r="G278" s="17" t="str">
        <f t="shared" si="4"/>
        <v>0</v>
      </c>
      <c r="H278" s="16">
        <v>261386.95</v>
      </c>
    </row>
    <row r="279">
      <c r="A279" s="4" t="s">
        <v>10</v>
      </c>
      <c r="B279" s="4" t="s">
        <v>332</v>
      </c>
      <c r="C279" s="4" t="s">
        <v>12</v>
      </c>
      <c r="D279" s="15" t="str">
        <f t="shared" si="1"/>
        <v>0</v>
      </c>
      <c r="E279" s="15" t="str">
        <f t="shared" si="2"/>
        <v>0</v>
      </c>
      <c r="F279" s="15" t="str">
        <f t="shared" si="3"/>
        <v>0</v>
      </c>
      <c r="G279" s="17" t="str">
        <f t="shared" si="4"/>
        <v>0</v>
      </c>
      <c r="H279" s="16">
        <v>638000.0</v>
      </c>
    </row>
    <row r="280">
      <c r="A280" s="4" t="s">
        <v>10</v>
      </c>
      <c r="B280" s="4" t="s">
        <v>333</v>
      </c>
      <c r="C280" s="4" t="s">
        <v>12</v>
      </c>
      <c r="D280" s="15" t="str">
        <f t="shared" si="1"/>
        <v>Sinopec</v>
      </c>
      <c r="E280" s="15" t="str">
        <f t="shared" si="2"/>
        <v>0</v>
      </c>
      <c r="F280" s="15" t="str">
        <f t="shared" si="3"/>
        <v>SINOPEC GRP OVERSEAS4.375% 17/10/2023</v>
      </c>
      <c r="G280" s="17">
        <f t="shared" si="4"/>
        <v>646648.8</v>
      </c>
      <c r="H280" s="16">
        <v>646648.8</v>
      </c>
    </row>
    <row r="281">
      <c r="A281" s="4" t="s">
        <v>10</v>
      </c>
      <c r="B281" s="4" t="s">
        <v>334</v>
      </c>
      <c r="C281" s="4" t="s">
        <v>12</v>
      </c>
      <c r="D281" s="15" t="str">
        <f t="shared" si="1"/>
        <v>0</v>
      </c>
      <c r="E281" s="15" t="str">
        <f t="shared" si="2"/>
        <v>0</v>
      </c>
      <c r="F281" s="15" t="str">
        <f t="shared" si="3"/>
        <v>0</v>
      </c>
      <c r="G281" s="17" t="str">
        <f t="shared" si="4"/>
        <v>0</v>
      </c>
      <c r="H281" s="16">
        <v>194712.0</v>
      </c>
    </row>
    <row r="282">
      <c r="A282" s="4" t="s">
        <v>10</v>
      </c>
      <c r="B282" s="4" t="s">
        <v>335</v>
      </c>
      <c r="C282" s="4" t="s">
        <v>12</v>
      </c>
      <c r="D282" s="15" t="str">
        <f t="shared" si="1"/>
        <v>0</v>
      </c>
      <c r="E282" s="15" t="str">
        <f t="shared" si="2"/>
        <v>0</v>
      </c>
      <c r="F282" s="15" t="str">
        <f t="shared" si="3"/>
        <v>0</v>
      </c>
      <c r="G282" s="17" t="str">
        <f t="shared" si="4"/>
        <v>0</v>
      </c>
      <c r="H282" s="16">
        <v>184115.78</v>
      </c>
    </row>
    <row r="283">
      <c r="A283" s="4" t="s">
        <v>10</v>
      </c>
      <c r="B283" s="4" t="s">
        <v>336</v>
      </c>
      <c r="C283" s="4" t="s">
        <v>12</v>
      </c>
      <c r="D283" s="15" t="str">
        <f t="shared" si="1"/>
        <v>0</v>
      </c>
      <c r="E283" s="15" t="str">
        <f t="shared" si="2"/>
        <v>0</v>
      </c>
      <c r="F283" s="15" t="str">
        <f t="shared" si="3"/>
        <v>0</v>
      </c>
      <c r="G283" s="17" t="str">
        <f t="shared" si="4"/>
        <v>0</v>
      </c>
      <c r="H283" s="16">
        <v>1657319.32</v>
      </c>
    </row>
    <row r="284">
      <c r="A284" s="4" t="s">
        <v>10</v>
      </c>
      <c r="B284" s="4" t="s">
        <v>337</v>
      </c>
      <c r="C284" s="4" t="s">
        <v>12</v>
      </c>
      <c r="D284" s="15" t="str">
        <f t="shared" si="1"/>
        <v>0</v>
      </c>
      <c r="E284" s="15" t="str">
        <f t="shared" si="2"/>
        <v>0</v>
      </c>
      <c r="F284" s="15" t="str">
        <f t="shared" si="3"/>
        <v>0</v>
      </c>
      <c r="G284" s="17" t="str">
        <f t="shared" si="4"/>
        <v>0</v>
      </c>
      <c r="H284" s="16">
        <v>292132.75</v>
      </c>
    </row>
    <row r="285">
      <c r="A285" s="4" t="s">
        <v>10</v>
      </c>
      <c r="B285" s="4" t="s">
        <v>338</v>
      </c>
      <c r="C285" s="4" t="s">
        <v>12</v>
      </c>
      <c r="D285" s="15" t="str">
        <f t="shared" si="1"/>
        <v>0</v>
      </c>
      <c r="E285" s="15" t="str">
        <f t="shared" si="2"/>
        <v>0</v>
      </c>
      <c r="F285" s="15" t="str">
        <f t="shared" si="3"/>
        <v>0</v>
      </c>
      <c r="G285" s="17" t="str">
        <f t="shared" si="4"/>
        <v>0</v>
      </c>
      <c r="H285" s="16">
        <v>1365291.99</v>
      </c>
    </row>
    <row r="286">
      <c r="A286" s="4" t="s">
        <v>10</v>
      </c>
      <c r="B286" s="4" t="s">
        <v>339</v>
      </c>
      <c r="C286" s="4" t="s">
        <v>12</v>
      </c>
      <c r="D286" s="15" t="str">
        <f t="shared" si="1"/>
        <v>0</v>
      </c>
      <c r="E286" s="15" t="str">
        <f t="shared" si="2"/>
        <v>0</v>
      </c>
      <c r="F286" s="15" t="str">
        <f t="shared" si="3"/>
        <v>0</v>
      </c>
      <c r="G286" s="17" t="str">
        <f t="shared" si="4"/>
        <v>0</v>
      </c>
      <c r="H286" s="16">
        <v>145230.0</v>
      </c>
    </row>
    <row r="287">
      <c r="A287" s="4" t="s">
        <v>10</v>
      </c>
      <c r="B287" s="4" t="s">
        <v>340</v>
      </c>
      <c r="C287" s="4" t="s">
        <v>12</v>
      </c>
      <c r="D287" s="15" t="str">
        <f t="shared" si="1"/>
        <v>0</v>
      </c>
      <c r="E287" s="15" t="str">
        <f t="shared" si="2"/>
        <v>0</v>
      </c>
      <c r="F287" s="15" t="str">
        <f t="shared" si="3"/>
        <v>0</v>
      </c>
      <c r="G287" s="17" t="str">
        <f t="shared" si="4"/>
        <v>0</v>
      </c>
      <c r="H287" s="16">
        <v>374000.0</v>
      </c>
    </row>
    <row r="288">
      <c r="A288" s="4" t="s">
        <v>10</v>
      </c>
      <c r="B288" s="4" t="s">
        <v>341</v>
      </c>
      <c r="C288" s="4" t="s">
        <v>12</v>
      </c>
      <c r="D288" s="15" t="str">
        <f t="shared" si="1"/>
        <v>0</v>
      </c>
      <c r="E288" s="15" t="str">
        <f t="shared" si="2"/>
        <v>0</v>
      </c>
      <c r="F288" s="15" t="str">
        <f t="shared" si="3"/>
        <v>0</v>
      </c>
      <c r="G288" s="17" t="str">
        <f t="shared" si="4"/>
        <v>0</v>
      </c>
      <c r="H288" s="16">
        <v>296199.0</v>
      </c>
    </row>
    <row r="289">
      <c r="A289" s="4" t="s">
        <v>10</v>
      </c>
      <c r="B289" s="4" t="s">
        <v>342</v>
      </c>
      <c r="C289" s="4" t="s">
        <v>12</v>
      </c>
      <c r="D289" s="15" t="str">
        <f t="shared" si="1"/>
        <v>0</v>
      </c>
      <c r="E289" s="15" t="str">
        <f t="shared" si="2"/>
        <v>0</v>
      </c>
      <c r="F289" s="15" t="str">
        <f t="shared" si="3"/>
        <v>0</v>
      </c>
      <c r="G289" s="17" t="str">
        <f t="shared" si="4"/>
        <v>0</v>
      </c>
      <c r="H289" s="16">
        <v>157835.68</v>
      </c>
    </row>
    <row r="290">
      <c r="A290" s="4" t="s">
        <v>10</v>
      </c>
      <c r="B290" s="4" t="s">
        <v>343</v>
      </c>
      <c r="C290" s="4" t="s">
        <v>12</v>
      </c>
      <c r="D290" s="15" t="str">
        <f t="shared" si="1"/>
        <v>0</v>
      </c>
      <c r="E290" s="15" t="str">
        <f t="shared" si="2"/>
        <v>0</v>
      </c>
      <c r="F290" s="15" t="str">
        <f t="shared" si="3"/>
        <v>0</v>
      </c>
      <c r="G290" s="17" t="str">
        <f t="shared" si="4"/>
        <v>0</v>
      </c>
      <c r="H290" s="16">
        <v>653287.95</v>
      </c>
    </row>
    <row r="291">
      <c r="A291" s="4" t="s">
        <v>10</v>
      </c>
      <c r="B291" s="4" t="s">
        <v>344</v>
      </c>
      <c r="C291" s="4" t="s">
        <v>12</v>
      </c>
      <c r="D291" s="15" t="str">
        <f t="shared" si="1"/>
        <v>0</v>
      </c>
      <c r="E291" s="15" t="str">
        <f t="shared" si="2"/>
        <v>0</v>
      </c>
      <c r="F291" s="15" t="str">
        <f t="shared" si="3"/>
        <v>0</v>
      </c>
      <c r="G291" s="17" t="str">
        <f t="shared" si="4"/>
        <v>0</v>
      </c>
      <c r="H291" s="16">
        <v>185840.0</v>
      </c>
    </row>
    <row r="292">
      <c r="A292" s="4" t="s">
        <v>10</v>
      </c>
      <c r="B292" s="4" t="s">
        <v>345</v>
      </c>
      <c r="C292" s="4" t="s">
        <v>12</v>
      </c>
      <c r="D292" s="15" t="str">
        <f t="shared" si="1"/>
        <v>0</v>
      </c>
      <c r="E292" s="15" t="str">
        <f t="shared" si="2"/>
        <v>0</v>
      </c>
      <c r="F292" s="15" t="str">
        <f t="shared" si="3"/>
        <v>0</v>
      </c>
      <c r="G292" s="17" t="str">
        <f t="shared" si="4"/>
        <v>0</v>
      </c>
      <c r="H292" s="16">
        <v>373849.28</v>
      </c>
    </row>
    <row r="293">
      <c r="A293" s="4" t="s">
        <v>10</v>
      </c>
      <c r="B293" s="4" t="s">
        <v>346</v>
      </c>
      <c r="C293" s="4" t="s">
        <v>12</v>
      </c>
      <c r="D293" s="15" t="str">
        <f t="shared" si="1"/>
        <v>0</v>
      </c>
      <c r="E293" s="15" t="str">
        <f t="shared" si="2"/>
        <v>0</v>
      </c>
      <c r="F293" s="15" t="str">
        <f t="shared" si="3"/>
        <v>0</v>
      </c>
      <c r="G293" s="17" t="str">
        <f t="shared" si="4"/>
        <v>0</v>
      </c>
      <c r="H293" s="16">
        <v>369098.4</v>
      </c>
    </row>
    <row r="294">
      <c r="A294" s="4" t="s">
        <v>10</v>
      </c>
      <c r="B294" s="4" t="s">
        <v>347</v>
      </c>
      <c r="C294" s="4" t="s">
        <v>12</v>
      </c>
      <c r="D294" s="15" t="str">
        <f t="shared" si="1"/>
        <v>0</v>
      </c>
      <c r="E294" s="15" t="str">
        <f t="shared" si="2"/>
        <v>0</v>
      </c>
      <c r="F294" s="15" t="str">
        <f t="shared" si="3"/>
        <v>0</v>
      </c>
      <c r="G294" s="17" t="str">
        <f t="shared" si="4"/>
        <v>0</v>
      </c>
      <c r="H294" s="16">
        <v>372148.7</v>
      </c>
    </row>
    <row r="295">
      <c r="A295" s="4" t="s">
        <v>10</v>
      </c>
      <c r="B295" s="4" t="s">
        <v>348</v>
      </c>
      <c r="C295" s="4" t="s">
        <v>12</v>
      </c>
      <c r="D295" s="15" t="str">
        <f t="shared" si="1"/>
        <v>0</v>
      </c>
      <c r="E295" s="15" t="str">
        <f t="shared" si="2"/>
        <v>0</v>
      </c>
      <c r="F295" s="15" t="str">
        <f t="shared" si="3"/>
        <v>0</v>
      </c>
      <c r="G295" s="17" t="str">
        <f t="shared" si="4"/>
        <v>0</v>
      </c>
      <c r="H295" s="16">
        <v>245013.54</v>
      </c>
    </row>
    <row r="296">
      <c r="A296" s="4" t="s">
        <v>10</v>
      </c>
      <c r="B296" s="4" t="s">
        <v>349</v>
      </c>
      <c r="C296" s="4" t="s">
        <v>12</v>
      </c>
      <c r="D296" s="15" t="str">
        <f t="shared" si="1"/>
        <v>0</v>
      </c>
      <c r="E296" s="15" t="str">
        <f t="shared" si="2"/>
        <v>0</v>
      </c>
      <c r="F296" s="15" t="str">
        <f t="shared" si="3"/>
        <v>0</v>
      </c>
      <c r="G296" s="17" t="str">
        <f t="shared" si="4"/>
        <v>0</v>
      </c>
      <c r="H296" s="16">
        <v>637245.0</v>
      </c>
    </row>
    <row r="297">
      <c r="A297" s="4" t="s">
        <v>10</v>
      </c>
      <c r="B297" s="4" t="s">
        <v>350</v>
      </c>
      <c r="C297" s="4" t="s">
        <v>12</v>
      </c>
      <c r="D297" s="15" t="str">
        <f t="shared" si="1"/>
        <v>0</v>
      </c>
      <c r="E297" s="15" t="str">
        <f t="shared" si="2"/>
        <v>0</v>
      </c>
      <c r="F297" s="15" t="str">
        <f t="shared" si="3"/>
        <v>0</v>
      </c>
      <c r="G297" s="17" t="str">
        <f t="shared" si="4"/>
        <v>0</v>
      </c>
      <c r="H297" s="16">
        <v>805938.2</v>
      </c>
    </row>
    <row r="298">
      <c r="A298" s="4" t="s">
        <v>10</v>
      </c>
      <c r="B298" s="4" t="s">
        <v>351</v>
      </c>
      <c r="C298" s="4" t="s">
        <v>12</v>
      </c>
      <c r="D298" s="15" t="str">
        <f t="shared" si="1"/>
        <v>0</v>
      </c>
      <c r="E298" s="15" t="str">
        <f t="shared" si="2"/>
        <v>0</v>
      </c>
      <c r="F298" s="15" t="str">
        <f t="shared" si="3"/>
        <v>0</v>
      </c>
      <c r="G298" s="17" t="str">
        <f t="shared" si="4"/>
        <v>0</v>
      </c>
      <c r="H298" s="16">
        <v>1159858.8</v>
      </c>
    </row>
    <row r="299">
      <c r="A299" s="4" t="s">
        <v>10</v>
      </c>
      <c r="B299" s="4" t="s">
        <v>352</v>
      </c>
      <c r="C299" s="4" t="s">
        <v>12</v>
      </c>
      <c r="D299" s="15" t="str">
        <f t="shared" si="1"/>
        <v>0</v>
      </c>
      <c r="E299" s="15" t="str">
        <f t="shared" si="2"/>
        <v>0</v>
      </c>
      <c r="F299" s="15" t="str">
        <f t="shared" si="3"/>
        <v>0</v>
      </c>
      <c r="G299" s="17" t="str">
        <f t="shared" si="4"/>
        <v>0</v>
      </c>
      <c r="H299" s="16">
        <v>246698.66</v>
      </c>
    </row>
    <row r="300">
      <c r="A300" s="4" t="s">
        <v>10</v>
      </c>
      <c r="B300" s="4" t="s">
        <v>353</v>
      </c>
      <c r="C300" s="4" t="s">
        <v>12</v>
      </c>
      <c r="D300" s="15" t="str">
        <f t="shared" si="1"/>
        <v>Statoil </v>
      </c>
      <c r="E300" s="15" t="str">
        <f t="shared" si="2"/>
        <v>0</v>
      </c>
      <c r="F300" s="15" t="str">
        <f t="shared" si="3"/>
        <v>STATOIL HYDRO 6.875%  11/03/31</v>
      </c>
      <c r="G300" s="17">
        <f t="shared" si="4"/>
        <v>348418</v>
      </c>
      <c r="H300" s="16">
        <v>348418.0</v>
      </c>
    </row>
    <row r="301">
      <c r="A301" s="4" t="s">
        <v>10</v>
      </c>
      <c r="B301" s="4" t="s">
        <v>354</v>
      </c>
      <c r="C301" s="4" t="s">
        <v>12</v>
      </c>
      <c r="D301" s="15" t="str">
        <f t="shared" si="1"/>
        <v>0</v>
      </c>
      <c r="E301" s="15" t="str">
        <f t="shared" si="2"/>
        <v>0</v>
      </c>
      <c r="F301" s="15" t="str">
        <f t="shared" si="3"/>
        <v>0</v>
      </c>
      <c r="G301" s="17" t="str">
        <f t="shared" si="4"/>
        <v>0</v>
      </c>
      <c r="H301" s="16">
        <v>710932.0</v>
      </c>
    </row>
    <row r="302">
      <c r="A302" s="4" t="s">
        <v>10</v>
      </c>
      <c r="B302" s="4" t="s">
        <v>355</v>
      </c>
      <c r="C302" s="4" t="s">
        <v>12</v>
      </c>
      <c r="D302" s="15" t="str">
        <f t="shared" si="1"/>
        <v>0</v>
      </c>
      <c r="E302" s="15" t="str">
        <f t="shared" si="2"/>
        <v>0</v>
      </c>
      <c r="F302" s="15" t="str">
        <f t="shared" si="3"/>
        <v>0</v>
      </c>
      <c r="G302" s="17" t="str">
        <f t="shared" si="4"/>
        <v>0</v>
      </c>
      <c r="H302" s="16">
        <v>376604.53</v>
      </c>
    </row>
    <row r="303">
      <c r="A303" s="4" t="s">
        <v>10</v>
      </c>
      <c r="B303" s="4" t="s">
        <v>356</v>
      </c>
      <c r="C303" s="4" t="s">
        <v>12</v>
      </c>
      <c r="D303" s="15" t="str">
        <f t="shared" si="1"/>
        <v>0</v>
      </c>
      <c r="E303" s="15" t="str">
        <f t="shared" si="2"/>
        <v>0</v>
      </c>
      <c r="F303" s="15" t="str">
        <f t="shared" si="3"/>
        <v>0</v>
      </c>
      <c r="G303" s="17" t="str">
        <f t="shared" si="4"/>
        <v>0</v>
      </c>
      <c r="H303" s="16">
        <v>681195.24</v>
      </c>
    </row>
    <row r="304">
      <c r="A304" s="4" t="s">
        <v>10</v>
      </c>
      <c r="B304" s="4" t="s">
        <v>357</v>
      </c>
      <c r="C304" s="4" t="s">
        <v>12</v>
      </c>
      <c r="D304" s="15" t="str">
        <f t="shared" si="1"/>
        <v>0</v>
      </c>
      <c r="E304" s="15" t="str">
        <f t="shared" si="2"/>
        <v>0</v>
      </c>
      <c r="F304" s="15" t="str">
        <f t="shared" si="3"/>
        <v>0</v>
      </c>
      <c r="G304" s="17" t="str">
        <f t="shared" si="4"/>
        <v>0</v>
      </c>
      <c r="H304" s="16">
        <v>757518.84</v>
      </c>
    </row>
    <row r="305">
      <c r="A305" s="4" t="s">
        <v>10</v>
      </c>
      <c r="B305" s="4" t="s">
        <v>358</v>
      </c>
      <c r="C305" s="4" t="s">
        <v>12</v>
      </c>
      <c r="D305" s="15" t="str">
        <f t="shared" si="1"/>
        <v>0</v>
      </c>
      <c r="E305" s="15" t="str">
        <f t="shared" si="2"/>
        <v>0</v>
      </c>
      <c r="F305" s="15" t="str">
        <f t="shared" si="3"/>
        <v>0</v>
      </c>
      <c r="G305" s="17" t="str">
        <f t="shared" si="4"/>
        <v>0</v>
      </c>
      <c r="H305" s="16">
        <v>761571.0</v>
      </c>
    </row>
    <row r="306">
      <c r="A306" s="4" t="s">
        <v>10</v>
      </c>
      <c r="B306" s="4" t="s">
        <v>359</v>
      </c>
      <c r="C306" s="4" t="s">
        <v>12</v>
      </c>
      <c r="D306" s="15" t="str">
        <f t="shared" si="1"/>
        <v>0</v>
      </c>
      <c r="E306" s="15" t="str">
        <f t="shared" si="2"/>
        <v>0</v>
      </c>
      <c r="F306" s="15" t="str">
        <f t="shared" si="3"/>
        <v>0</v>
      </c>
      <c r="G306" s="17" t="str">
        <f t="shared" si="4"/>
        <v>0</v>
      </c>
      <c r="H306" s="16">
        <v>985301.0</v>
      </c>
    </row>
    <row r="307">
      <c r="A307" s="4" t="s">
        <v>10</v>
      </c>
      <c r="B307" s="4" t="s">
        <v>360</v>
      </c>
      <c r="C307" s="4" t="s">
        <v>12</v>
      </c>
      <c r="D307" s="15" t="str">
        <f t="shared" si="1"/>
        <v>0</v>
      </c>
      <c r="E307" s="15" t="str">
        <f t="shared" si="2"/>
        <v>0</v>
      </c>
      <c r="F307" s="15" t="str">
        <f t="shared" si="3"/>
        <v>0</v>
      </c>
      <c r="G307" s="17" t="str">
        <f t="shared" si="4"/>
        <v>0</v>
      </c>
      <c r="H307" s="16">
        <v>385940.0</v>
      </c>
    </row>
    <row r="308">
      <c r="A308" s="4" t="s">
        <v>10</v>
      </c>
      <c r="B308" s="4" t="s">
        <v>361</v>
      </c>
      <c r="C308" s="4" t="s">
        <v>12</v>
      </c>
      <c r="D308" s="15" t="str">
        <f t="shared" si="1"/>
        <v>0</v>
      </c>
      <c r="E308" s="15" t="str">
        <f t="shared" si="2"/>
        <v>0</v>
      </c>
      <c r="F308" s="15" t="str">
        <f t="shared" si="3"/>
        <v>0</v>
      </c>
      <c r="G308" s="17" t="str">
        <f t="shared" si="4"/>
        <v>0</v>
      </c>
      <c r="H308" s="16">
        <v>600000.0</v>
      </c>
    </row>
    <row r="309">
      <c r="A309" s="4" t="s">
        <v>10</v>
      </c>
      <c r="B309" s="4" t="s">
        <v>362</v>
      </c>
      <c r="C309" s="4" t="s">
        <v>12</v>
      </c>
      <c r="D309" s="15" t="str">
        <f t="shared" si="1"/>
        <v>0</v>
      </c>
      <c r="E309" s="15" t="str">
        <f t="shared" si="2"/>
        <v>0</v>
      </c>
      <c r="F309" s="15" t="str">
        <f t="shared" si="3"/>
        <v>0</v>
      </c>
      <c r="G309" s="17" t="str">
        <f t="shared" si="4"/>
        <v>0</v>
      </c>
      <c r="H309" s="16">
        <v>1209131.96</v>
      </c>
    </row>
    <row r="310">
      <c r="A310" s="4" t="s">
        <v>10</v>
      </c>
      <c r="B310" s="4" t="s">
        <v>363</v>
      </c>
      <c r="C310" s="4" t="s">
        <v>12</v>
      </c>
      <c r="D310" s="15" t="str">
        <f t="shared" si="1"/>
        <v>0</v>
      </c>
      <c r="E310" s="15" t="str">
        <f t="shared" si="2"/>
        <v>0</v>
      </c>
      <c r="F310" s="15" t="str">
        <f t="shared" si="3"/>
        <v>0</v>
      </c>
      <c r="G310" s="17" t="str">
        <f t="shared" si="4"/>
        <v>0</v>
      </c>
      <c r="H310" s="16">
        <v>660931.82</v>
      </c>
    </row>
    <row r="311">
      <c r="A311" s="4" t="s">
        <v>10</v>
      </c>
      <c r="B311" s="4" t="s">
        <v>364</v>
      </c>
      <c r="C311" s="4" t="s">
        <v>12</v>
      </c>
      <c r="D311" s="15" t="str">
        <f t="shared" si="1"/>
        <v>0</v>
      </c>
      <c r="E311" s="15" t="str">
        <f t="shared" si="2"/>
        <v>0</v>
      </c>
      <c r="F311" s="15" t="str">
        <f t="shared" si="3"/>
        <v>0</v>
      </c>
      <c r="G311" s="17" t="str">
        <f t="shared" si="4"/>
        <v>0</v>
      </c>
      <c r="H311" s="16">
        <v>1507113.74</v>
      </c>
    </row>
    <row r="312">
      <c r="A312" s="4" t="s">
        <v>10</v>
      </c>
      <c r="B312" s="4" t="s">
        <v>365</v>
      </c>
      <c r="C312" s="4" t="s">
        <v>12</v>
      </c>
      <c r="D312" s="15" t="str">
        <f t="shared" si="1"/>
        <v>0</v>
      </c>
      <c r="E312" s="15" t="str">
        <f t="shared" si="2"/>
        <v>0</v>
      </c>
      <c r="F312" s="15" t="str">
        <f t="shared" si="3"/>
        <v>0</v>
      </c>
      <c r="G312" s="17" t="str">
        <f t="shared" si="4"/>
        <v>0</v>
      </c>
      <c r="H312" s="16">
        <v>409966.05</v>
      </c>
    </row>
    <row r="313">
      <c r="A313" s="4" t="s">
        <v>10</v>
      </c>
      <c r="B313" s="4" t="s">
        <v>366</v>
      </c>
      <c r="C313" s="4" t="s">
        <v>12</v>
      </c>
      <c r="D313" s="15" t="str">
        <f t="shared" si="1"/>
        <v>0</v>
      </c>
      <c r="E313" s="15" t="str">
        <f t="shared" si="2"/>
        <v>0</v>
      </c>
      <c r="F313" s="15" t="str">
        <f t="shared" si="3"/>
        <v>0</v>
      </c>
      <c r="G313" s="17" t="str">
        <f t="shared" si="4"/>
        <v>0</v>
      </c>
      <c r="H313" s="16">
        <v>689162.8</v>
      </c>
    </row>
    <row r="314">
      <c r="A314" s="4" t="s">
        <v>10</v>
      </c>
      <c r="B314" s="4" t="s">
        <v>367</v>
      </c>
      <c r="C314" s="4" t="s">
        <v>12</v>
      </c>
      <c r="D314" s="15" t="str">
        <f t="shared" si="1"/>
        <v>0</v>
      </c>
      <c r="E314" s="15" t="str">
        <f t="shared" si="2"/>
        <v>0</v>
      </c>
      <c r="F314" s="15" t="str">
        <f t="shared" si="3"/>
        <v>0</v>
      </c>
      <c r="G314" s="17" t="str">
        <f t="shared" si="4"/>
        <v>0</v>
      </c>
      <c r="H314" s="16">
        <v>753899.2</v>
      </c>
    </row>
    <row r="315">
      <c r="A315" s="4" t="s">
        <v>10</v>
      </c>
      <c r="B315" s="4" t="s">
        <v>368</v>
      </c>
      <c r="C315" s="4" t="s">
        <v>12</v>
      </c>
      <c r="D315" s="15" t="str">
        <f t="shared" si="1"/>
        <v>0</v>
      </c>
      <c r="E315" s="15" t="str">
        <f t="shared" si="2"/>
        <v>0</v>
      </c>
      <c r="F315" s="15" t="str">
        <f t="shared" si="3"/>
        <v>0</v>
      </c>
      <c r="G315" s="17" t="str">
        <f t="shared" si="4"/>
        <v>0</v>
      </c>
      <c r="H315" s="16">
        <v>233112.95</v>
      </c>
    </row>
    <row r="316">
      <c r="A316" s="4" t="s">
        <v>10</v>
      </c>
      <c r="B316" s="4" t="s">
        <v>369</v>
      </c>
      <c r="C316" s="4" t="s">
        <v>12</v>
      </c>
      <c r="D316" s="15" t="str">
        <f t="shared" si="1"/>
        <v>0</v>
      </c>
      <c r="E316" s="15" t="str">
        <f t="shared" si="2"/>
        <v>0</v>
      </c>
      <c r="F316" s="15" t="str">
        <f t="shared" si="3"/>
        <v>0</v>
      </c>
      <c r="G316" s="17" t="str">
        <f t="shared" si="4"/>
        <v>0</v>
      </c>
      <c r="H316" s="16">
        <v>1351815.28</v>
      </c>
    </row>
    <row r="317">
      <c r="A317" s="4" t="s">
        <v>10</v>
      </c>
      <c r="B317" s="4" t="s">
        <v>370</v>
      </c>
      <c r="C317" s="4" t="s">
        <v>12</v>
      </c>
      <c r="D317" s="15" t="str">
        <f t="shared" si="1"/>
        <v>Total</v>
      </c>
      <c r="E317" s="15" t="str">
        <f t="shared" si="2"/>
        <v>0</v>
      </c>
      <c r="F317" s="15" t="str">
        <f t="shared" si="3"/>
        <v>TOTAL CAPITAL 3.875% 14/12/18</v>
      </c>
      <c r="G317" s="17">
        <f t="shared" si="4"/>
        <v>1651975.14</v>
      </c>
      <c r="H317" s="16">
        <v>1651975.14</v>
      </c>
    </row>
    <row r="318">
      <c r="A318" s="4" t="s">
        <v>10</v>
      </c>
      <c r="B318" s="4" t="s">
        <v>371</v>
      </c>
      <c r="C318" s="4" t="s">
        <v>12</v>
      </c>
      <c r="D318" s="15" t="str">
        <f t="shared" si="1"/>
        <v>0</v>
      </c>
      <c r="E318" s="15" t="str">
        <f t="shared" si="2"/>
        <v>0</v>
      </c>
      <c r="F318" s="15" t="str">
        <f t="shared" si="3"/>
        <v>0</v>
      </c>
      <c r="G318" s="17" t="str">
        <f t="shared" si="4"/>
        <v>0</v>
      </c>
      <c r="H318" s="16">
        <v>808732.1</v>
      </c>
    </row>
    <row r="319">
      <c r="A319" s="4" t="s">
        <v>10</v>
      </c>
      <c r="B319" s="4" t="s">
        <v>372</v>
      </c>
      <c r="C319" s="4" t="s">
        <v>12</v>
      </c>
      <c r="D319" s="15" t="str">
        <f t="shared" si="1"/>
        <v>0</v>
      </c>
      <c r="E319" s="15" t="str">
        <f t="shared" si="2"/>
        <v>0</v>
      </c>
      <c r="F319" s="15" t="str">
        <f t="shared" si="3"/>
        <v>0</v>
      </c>
      <c r="G319" s="17" t="str">
        <f t="shared" si="4"/>
        <v>0</v>
      </c>
      <c r="H319" s="16">
        <v>484799.49</v>
      </c>
    </row>
    <row r="320">
      <c r="A320" s="4" t="s">
        <v>10</v>
      </c>
      <c r="B320" s="4" t="s">
        <v>373</v>
      </c>
      <c r="C320" s="4" t="s">
        <v>12</v>
      </c>
      <c r="D320" s="15" t="str">
        <f t="shared" si="1"/>
        <v>0</v>
      </c>
      <c r="E320" s="15" t="str">
        <f t="shared" si="2"/>
        <v>0</v>
      </c>
      <c r="F320" s="15" t="str">
        <f t="shared" si="3"/>
        <v>0</v>
      </c>
      <c r="G320" s="17" t="str">
        <f t="shared" si="4"/>
        <v>0</v>
      </c>
      <c r="H320" s="16">
        <v>615605.84</v>
      </c>
    </row>
    <row r="321">
      <c r="A321" s="4" t="s">
        <v>10</v>
      </c>
      <c r="B321" s="4" t="s">
        <v>374</v>
      </c>
      <c r="C321" s="4" t="s">
        <v>12</v>
      </c>
      <c r="D321" s="15" t="str">
        <f t="shared" si="1"/>
        <v>0</v>
      </c>
      <c r="E321" s="15" t="str">
        <f t="shared" si="2"/>
        <v>0</v>
      </c>
      <c r="F321" s="15" t="str">
        <f t="shared" si="3"/>
        <v>0</v>
      </c>
      <c r="G321" s="17" t="str">
        <f t="shared" si="4"/>
        <v>0</v>
      </c>
      <c r="H321" s="16">
        <v>1419567.88</v>
      </c>
    </row>
    <row r="322">
      <c r="A322" s="4" t="s">
        <v>10</v>
      </c>
      <c r="B322" s="4" t="s">
        <v>375</v>
      </c>
      <c r="C322" s="4" t="s">
        <v>12</v>
      </c>
      <c r="D322" s="15" t="str">
        <f t="shared" si="1"/>
        <v>0</v>
      </c>
      <c r="E322" s="15" t="str">
        <f t="shared" si="2"/>
        <v>0</v>
      </c>
      <c r="F322" s="15" t="str">
        <f t="shared" si="3"/>
        <v>0</v>
      </c>
      <c r="G322" s="17" t="str">
        <f t="shared" si="4"/>
        <v>0</v>
      </c>
      <c r="H322" s="16">
        <v>3555582.31</v>
      </c>
    </row>
    <row r="323">
      <c r="A323" s="4" t="s">
        <v>10</v>
      </c>
      <c r="B323" s="4" t="s">
        <v>376</v>
      </c>
      <c r="C323" s="4" t="s">
        <v>12</v>
      </c>
      <c r="D323" s="15" t="str">
        <f t="shared" si="1"/>
        <v>0</v>
      </c>
      <c r="E323" s="15" t="str">
        <f t="shared" si="2"/>
        <v>0</v>
      </c>
      <c r="F323" s="15" t="str">
        <f t="shared" si="3"/>
        <v>0</v>
      </c>
      <c r="G323" s="17" t="str">
        <f t="shared" si="4"/>
        <v>0</v>
      </c>
      <c r="H323" s="16">
        <v>1.239503269E7</v>
      </c>
    </row>
    <row r="324">
      <c r="A324" s="4" t="s">
        <v>10</v>
      </c>
      <c r="B324" s="4" t="s">
        <v>377</v>
      </c>
      <c r="C324" s="4" t="s">
        <v>12</v>
      </c>
      <c r="D324" s="15" t="str">
        <f t="shared" si="1"/>
        <v>0</v>
      </c>
      <c r="E324" s="15" t="str">
        <f t="shared" si="2"/>
        <v>0</v>
      </c>
      <c r="F324" s="15" t="str">
        <f t="shared" si="3"/>
        <v>0</v>
      </c>
      <c r="G324" s="17" t="str">
        <f t="shared" si="4"/>
        <v>0</v>
      </c>
      <c r="H324" s="16">
        <v>1.15949925E7</v>
      </c>
    </row>
    <row r="325">
      <c r="A325" s="4" t="s">
        <v>10</v>
      </c>
      <c r="B325" s="4" t="s">
        <v>378</v>
      </c>
      <c r="C325" s="4" t="s">
        <v>12</v>
      </c>
      <c r="D325" s="15" t="str">
        <f t="shared" si="1"/>
        <v>0</v>
      </c>
      <c r="E325" s="15" t="str">
        <f t="shared" si="2"/>
        <v>0</v>
      </c>
      <c r="F325" s="15" t="str">
        <f t="shared" si="3"/>
        <v>0</v>
      </c>
      <c r="G325" s="17" t="str">
        <f t="shared" si="4"/>
        <v>0</v>
      </c>
      <c r="H325" s="16">
        <v>2405223.39</v>
      </c>
    </row>
    <row r="326">
      <c r="A326" s="4" t="s">
        <v>10</v>
      </c>
      <c r="B326" s="4" t="s">
        <v>379</v>
      </c>
      <c r="C326" s="4" t="s">
        <v>12</v>
      </c>
      <c r="D326" s="15" t="str">
        <f t="shared" si="1"/>
        <v>0</v>
      </c>
      <c r="E326" s="15" t="str">
        <f t="shared" si="2"/>
        <v>0</v>
      </c>
      <c r="F326" s="15" t="str">
        <f t="shared" si="3"/>
        <v>0</v>
      </c>
      <c r="G326" s="17" t="str">
        <f t="shared" si="4"/>
        <v>0</v>
      </c>
      <c r="H326" s="16">
        <v>490445.79</v>
      </c>
    </row>
    <row r="327">
      <c r="A327" s="4" t="s">
        <v>10</v>
      </c>
      <c r="B327" s="4" t="s">
        <v>380</v>
      </c>
      <c r="C327" s="4" t="s">
        <v>12</v>
      </c>
      <c r="D327" s="15" t="str">
        <f t="shared" si="1"/>
        <v>0</v>
      </c>
      <c r="E327" s="15" t="str">
        <f t="shared" si="2"/>
        <v>0</v>
      </c>
      <c r="F327" s="15" t="str">
        <f t="shared" si="3"/>
        <v>0</v>
      </c>
      <c r="G327" s="17" t="str">
        <f t="shared" si="4"/>
        <v>0</v>
      </c>
      <c r="H327" s="16">
        <v>5744556.43</v>
      </c>
    </row>
    <row r="328">
      <c r="A328" s="4" t="s">
        <v>10</v>
      </c>
      <c r="B328" s="4" t="s">
        <v>381</v>
      </c>
      <c r="C328" s="4" t="s">
        <v>12</v>
      </c>
      <c r="D328" s="15" t="str">
        <f t="shared" si="1"/>
        <v>0</v>
      </c>
      <c r="E328" s="15" t="str">
        <f t="shared" si="2"/>
        <v>0</v>
      </c>
      <c r="F328" s="15" t="str">
        <f t="shared" si="3"/>
        <v>0</v>
      </c>
      <c r="G328" s="17" t="str">
        <f t="shared" si="4"/>
        <v>0</v>
      </c>
      <c r="H328" s="16">
        <v>2046901.47</v>
      </c>
    </row>
    <row r="329">
      <c r="A329" s="4" t="s">
        <v>10</v>
      </c>
      <c r="B329" s="4" t="s">
        <v>382</v>
      </c>
      <c r="C329" s="4" t="s">
        <v>12</v>
      </c>
      <c r="D329" s="15" t="str">
        <f t="shared" si="1"/>
        <v>0</v>
      </c>
      <c r="E329" s="15" t="str">
        <f t="shared" si="2"/>
        <v>0</v>
      </c>
      <c r="F329" s="15" t="str">
        <f t="shared" si="3"/>
        <v>0</v>
      </c>
      <c r="G329" s="17" t="str">
        <f t="shared" si="4"/>
        <v>0</v>
      </c>
      <c r="H329" s="16">
        <v>266264.0</v>
      </c>
    </row>
    <row r="330">
      <c r="A330" s="4" t="s">
        <v>10</v>
      </c>
      <c r="B330" s="4" t="s">
        <v>383</v>
      </c>
      <c r="C330" s="4" t="s">
        <v>12</v>
      </c>
      <c r="D330" s="15" t="str">
        <f t="shared" si="1"/>
        <v>0</v>
      </c>
      <c r="E330" s="15" t="str">
        <f t="shared" si="2"/>
        <v>0</v>
      </c>
      <c r="F330" s="15" t="str">
        <f t="shared" si="3"/>
        <v>0</v>
      </c>
      <c r="G330" s="17" t="str">
        <f t="shared" si="4"/>
        <v>0</v>
      </c>
      <c r="H330" s="16">
        <v>4030616.86</v>
      </c>
    </row>
    <row r="331">
      <c r="A331" s="4" t="s">
        <v>10</v>
      </c>
      <c r="B331" s="4" t="s">
        <v>384</v>
      </c>
      <c r="C331" s="4" t="s">
        <v>12</v>
      </c>
      <c r="D331" s="15" t="str">
        <f t="shared" si="1"/>
        <v>0</v>
      </c>
      <c r="E331" s="15" t="str">
        <f t="shared" si="2"/>
        <v>0</v>
      </c>
      <c r="F331" s="15" t="str">
        <f t="shared" si="3"/>
        <v>0</v>
      </c>
      <c r="G331" s="17" t="str">
        <f t="shared" si="4"/>
        <v>0</v>
      </c>
      <c r="H331" s="16">
        <v>5964113.92</v>
      </c>
    </row>
    <row r="332">
      <c r="A332" s="4" t="s">
        <v>10</v>
      </c>
      <c r="B332" s="4" t="s">
        <v>385</v>
      </c>
      <c r="C332" s="4" t="s">
        <v>12</v>
      </c>
      <c r="D332" s="15" t="str">
        <f t="shared" si="1"/>
        <v>0</v>
      </c>
      <c r="E332" s="15" t="str">
        <f t="shared" si="2"/>
        <v>0</v>
      </c>
      <c r="F332" s="15" t="str">
        <f t="shared" si="3"/>
        <v>0</v>
      </c>
      <c r="G332" s="17" t="str">
        <f t="shared" si="4"/>
        <v>0</v>
      </c>
      <c r="H332" s="16">
        <v>1.12015505E7</v>
      </c>
    </row>
    <row r="333">
      <c r="A333" s="4" t="s">
        <v>10</v>
      </c>
      <c r="B333" s="4" t="s">
        <v>386</v>
      </c>
      <c r="C333" s="4" t="s">
        <v>12</v>
      </c>
      <c r="D333" s="15" t="str">
        <f t="shared" si="1"/>
        <v>0</v>
      </c>
      <c r="E333" s="15" t="str">
        <f t="shared" si="2"/>
        <v>0</v>
      </c>
      <c r="F333" s="15" t="str">
        <f t="shared" si="3"/>
        <v>0</v>
      </c>
      <c r="G333" s="17" t="str">
        <f t="shared" si="4"/>
        <v>0</v>
      </c>
      <c r="H333" s="16">
        <v>1.11858297E7</v>
      </c>
    </row>
    <row r="334">
      <c r="A334" s="4" t="s">
        <v>10</v>
      </c>
      <c r="B334" s="4" t="s">
        <v>387</v>
      </c>
      <c r="C334" s="4" t="s">
        <v>12</v>
      </c>
      <c r="D334" s="15" t="str">
        <f t="shared" si="1"/>
        <v>0</v>
      </c>
      <c r="E334" s="15" t="str">
        <f t="shared" si="2"/>
        <v>0</v>
      </c>
      <c r="F334" s="15" t="str">
        <f t="shared" si="3"/>
        <v>0</v>
      </c>
      <c r="G334" s="17" t="str">
        <f t="shared" si="4"/>
        <v>0</v>
      </c>
      <c r="H334" s="16">
        <v>2.356818818E7</v>
      </c>
    </row>
    <row r="335">
      <c r="A335" s="4" t="s">
        <v>10</v>
      </c>
      <c r="B335" s="4" t="s">
        <v>388</v>
      </c>
      <c r="C335" s="4" t="s">
        <v>12</v>
      </c>
      <c r="D335" s="15" t="str">
        <f t="shared" si="1"/>
        <v>0</v>
      </c>
      <c r="E335" s="15" t="str">
        <f t="shared" si="2"/>
        <v>0</v>
      </c>
      <c r="F335" s="15" t="str">
        <f t="shared" si="3"/>
        <v>0</v>
      </c>
      <c r="G335" s="17" t="str">
        <f t="shared" si="4"/>
        <v>0</v>
      </c>
      <c r="H335" s="16">
        <v>2415335.13</v>
      </c>
    </row>
    <row r="336">
      <c r="A336" s="4" t="s">
        <v>10</v>
      </c>
      <c r="B336" s="4" t="s">
        <v>389</v>
      </c>
      <c r="C336" s="4" t="s">
        <v>12</v>
      </c>
      <c r="D336" s="15" t="str">
        <f t="shared" si="1"/>
        <v>0</v>
      </c>
      <c r="E336" s="15" t="str">
        <f t="shared" si="2"/>
        <v>0</v>
      </c>
      <c r="F336" s="15" t="str">
        <f t="shared" si="3"/>
        <v>0</v>
      </c>
      <c r="G336" s="17" t="str">
        <f t="shared" si="4"/>
        <v>0</v>
      </c>
      <c r="H336" s="16">
        <v>4.182398188E7</v>
      </c>
    </row>
    <row r="337">
      <c r="A337" s="4" t="s">
        <v>10</v>
      </c>
      <c r="B337" s="4" t="s">
        <v>390</v>
      </c>
      <c r="C337" s="4" t="s">
        <v>12</v>
      </c>
      <c r="D337" s="15" t="str">
        <f t="shared" si="1"/>
        <v>0</v>
      </c>
      <c r="E337" s="15" t="str">
        <f t="shared" si="2"/>
        <v>0</v>
      </c>
      <c r="F337" s="15" t="str">
        <f t="shared" si="3"/>
        <v>0</v>
      </c>
      <c r="G337" s="17" t="str">
        <f t="shared" si="4"/>
        <v>0</v>
      </c>
      <c r="H337" s="16">
        <v>196596.64</v>
      </c>
    </row>
    <row r="338">
      <c r="A338" s="4" t="s">
        <v>10</v>
      </c>
      <c r="B338" s="4" t="s">
        <v>391</v>
      </c>
      <c r="C338" s="4" t="s">
        <v>12</v>
      </c>
      <c r="D338" s="15" t="str">
        <f t="shared" si="1"/>
        <v>0</v>
      </c>
      <c r="E338" s="15" t="str">
        <f t="shared" si="2"/>
        <v>0</v>
      </c>
      <c r="F338" s="15" t="str">
        <f t="shared" si="3"/>
        <v>0</v>
      </c>
      <c r="G338" s="17" t="str">
        <f t="shared" si="4"/>
        <v>0</v>
      </c>
      <c r="H338" s="16">
        <v>2.177372109E7</v>
      </c>
    </row>
    <row r="339">
      <c r="A339" s="4" t="s">
        <v>10</v>
      </c>
      <c r="B339" s="4" t="s">
        <v>392</v>
      </c>
      <c r="C339" s="4" t="s">
        <v>12</v>
      </c>
      <c r="D339" s="15" t="str">
        <f t="shared" si="1"/>
        <v>0</v>
      </c>
      <c r="E339" s="15" t="str">
        <f t="shared" si="2"/>
        <v>0</v>
      </c>
      <c r="F339" s="15" t="str">
        <f t="shared" si="3"/>
        <v>0</v>
      </c>
      <c r="G339" s="17" t="str">
        <f t="shared" si="4"/>
        <v>0</v>
      </c>
      <c r="H339" s="16">
        <v>1642836.94</v>
      </c>
    </row>
    <row r="340">
      <c r="A340" s="4" t="s">
        <v>10</v>
      </c>
      <c r="B340" s="4" t="s">
        <v>393</v>
      </c>
      <c r="C340" s="4" t="s">
        <v>12</v>
      </c>
      <c r="D340" s="15" t="str">
        <f t="shared" si="1"/>
        <v>0</v>
      </c>
      <c r="E340" s="15" t="str">
        <f t="shared" si="2"/>
        <v>0</v>
      </c>
      <c r="F340" s="15" t="str">
        <f t="shared" si="3"/>
        <v>0</v>
      </c>
      <c r="G340" s="17" t="str">
        <f t="shared" si="4"/>
        <v>0</v>
      </c>
      <c r="H340" s="16">
        <v>2.835869614E7</v>
      </c>
    </row>
    <row r="341">
      <c r="A341" s="4" t="s">
        <v>10</v>
      </c>
      <c r="B341" s="4" t="s">
        <v>394</v>
      </c>
      <c r="C341" s="4" t="s">
        <v>12</v>
      </c>
      <c r="D341" s="15" t="str">
        <f t="shared" si="1"/>
        <v>0</v>
      </c>
      <c r="E341" s="15" t="str">
        <f t="shared" si="2"/>
        <v>0</v>
      </c>
      <c r="F341" s="15" t="str">
        <f t="shared" si="3"/>
        <v>0</v>
      </c>
      <c r="G341" s="17" t="str">
        <f t="shared" si="4"/>
        <v>0</v>
      </c>
      <c r="H341" s="16">
        <v>5358792.6</v>
      </c>
    </row>
    <row r="342">
      <c r="A342" s="4" t="s">
        <v>10</v>
      </c>
      <c r="B342" s="4" t="s">
        <v>395</v>
      </c>
      <c r="C342" s="4" t="s">
        <v>12</v>
      </c>
      <c r="D342" s="15" t="str">
        <f t="shared" si="1"/>
        <v>0</v>
      </c>
      <c r="E342" s="15" t="str">
        <f t="shared" si="2"/>
        <v>0</v>
      </c>
      <c r="F342" s="15" t="str">
        <f t="shared" si="3"/>
        <v>0</v>
      </c>
      <c r="G342" s="17" t="str">
        <f t="shared" si="4"/>
        <v>0</v>
      </c>
      <c r="H342" s="16">
        <v>1030527.05</v>
      </c>
    </row>
    <row r="343">
      <c r="A343" s="4" t="s">
        <v>10</v>
      </c>
      <c r="B343" s="4" t="s">
        <v>396</v>
      </c>
      <c r="C343" s="4" t="s">
        <v>12</v>
      </c>
      <c r="D343" s="15" t="str">
        <f t="shared" si="1"/>
        <v>0</v>
      </c>
      <c r="E343" s="15" t="str">
        <f t="shared" si="2"/>
        <v>0</v>
      </c>
      <c r="F343" s="15" t="str">
        <f t="shared" si="3"/>
        <v>0</v>
      </c>
      <c r="G343" s="17" t="str">
        <f t="shared" si="4"/>
        <v>0</v>
      </c>
      <c r="H343" s="16">
        <v>1493701.2</v>
      </c>
    </row>
    <row r="344">
      <c r="A344" s="4" t="s">
        <v>10</v>
      </c>
      <c r="B344" s="4" t="s">
        <v>397</v>
      </c>
      <c r="C344" s="4" t="s">
        <v>12</v>
      </c>
      <c r="D344" s="15" t="str">
        <f t="shared" si="1"/>
        <v>0</v>
      </c>
      <c r="E344" s="15" t="str">
        <f t="shared" si="2"/>
        <v>0</v>
      </c>
      <c r="F344" s="15" t="str">
        <f t="shared" si="3"/>
        <v>0</v>
      </c>
      <c r="G344" s="17" t="str">
        <f t="shared" si="4"/>
        <v>0</v>
      </c>
      <c r="H344" s="16">
        <v>9298545.86</v>
      </c>
    </row>
    <row r="345">
      <c r="A345" s="4" t="s">
        <v>10</v>
      </c>
      <c r="B345" s="4" t="s">
        <v>398</v>
      </c>
      <c r="C345" s="4" t="s">
        <v>12</v>
      </c>
      <c r="D345" s="15" t="str">
        <f t="shared" si="1"/>
        <v>0</v>
      </c>
      <c r="E345" s="15" t="str">
        <f t="shared" si="2"/>
        <v>0</v>
      </c>
      <c r="F345" s="15" t="str">
        <f t="shared" si="3"/>
        <v>0</v>
      </c>
      <c r="G345" s="17" t="str">
        <f t="shared" si="4"/>
        <v>0</v>
      </c>
      <c r="H345" s="16">
        <v>156032.88</v>
      </c>
    </row>
    <row r="346">
      <c r="A346" s="4" t="s">
        <v>10</v>
      </c>
      <c r="B346" s="4" t="s">
        <v>399</v>
      </c>
      <c r="C346" s="4" t="s">
        <v>12</v>
      </c>
      <c r="D346" s="15" t="str">
        <f t="shared" si="1"/>
        <v>0</v>
      </c>
      <c r="E346" s="15" t="str">
        <f t="shared" si="2"/>
        <v>0</v>
      </c>
      <c r="F346" s="15" t="str">
        <f t="shared" si="3"/>
        <v>0</v>
      </c>
      <c r="G346" s="17" t="str">
        <f t="shared" si="4"/>
        <v>0</v>
      </c>
      <c r="H346" s="16">
        <v>441264.6</v>
      </c>
    </row>
    <row r="347">
      <c r="A347" s="4" t="s">
        <v>10</v>
      </c>
      <c r="B347" s="4" t="s">
        <v>400</v>
      </c>
      <c r="C347" s="4" t="s">
        <v>12</v>
      </c>
      <c r="D347" s="15" t="str">
        <f t="shared" si="1"/>
        <v>0</v>
      </c>
      <c r="E347" s="15" t="str">
        <f t="shared" si="2"/>
        <v>0</v>
      </c>
      <c r="F347" s="15" t="str">
        <f t="shared" si="3"/>
        <v>0</v>
      </c>
      <c r="G347" s="17" t="str">
        <f t="shared" si="4"/>
        <v>0</v>
      </c>
      <c r="H347" s="16">
        <v>467279.68</v>
      </c>
    </row>
    <row r="348">
      <c r="A348" s="4" t="s">
        <v>10</v>
      </c>
      <c r="B348" s="4" t="s">
        <v>401</v>
      </c>
      <c r="C348" s="4" t="s">
        <v>12</v>
      </c>
      <c r="D348" s="15" t="str">
        <f t="shared" si="1"/>
        <v>0</v>
      </c>
      <c r="E348" s="15" t="str">
        <f t="shared" si="2"/>
        <v>0</v>
      </c>
      <c r="F348" s="15" t="str">
        <f t="shared" si="3"/>
        <v>0</v>
      </c>
      <c r="G348" s="17" t="str">
        <f t="shared" si="4"/>
        <v>0</v>
      </c>
      <c r="H348" s="16">
        <v>732992.59</v>
      </c>
    </row>
    <row r="349">
      <c r="A349" s="4" t="s">
        <v>10</v>
      </c>
      <c r="B349" s="4" t="s">
        <v>402</v>
      </c>
      <c r="C349" s="4" t="s">
        <v>12</v>
      </c>
      <c r="D349" s="15" t="str">
        <f t="shared" si="1"/>
        <v>0</v>
      </c>
      <c r="E349" s="15" t="str">
        <f t="shared" si="2"/>
        <v>0</v>
      </c>
      <c r="F349" s="15" t="str">
        <f t="shared" si="3"/>
        <v>0</v>
      </c>
      <c r="G349" s="17" t="str">
        <f t="shared" si="4"/>
        <v>0</v>
      </c>
      <c r="H349" s="16">
        <v>336886.8</v>
      </c>
    </row>
    <row r="350">
      <c r="A350" s="4" t="s">
        <v>10</v>
      </c>
      <c r="B350" s="4" t="s">
        <v>403</v>
      </c>
      <c r="C350" s="4" t="s">
        <v>12</v>
      </c>
      <c r="D350" s="15" t="str">
        <f t="shared" si="1"/>
        <v>0</v>
      </c>
      <c r="E350" s="15" t="str">
        <f t="shared" si="2"/>
        <v>0</v>
      </c>
      <c r="F350" s="15" t="str">
        <f t="shared" si="3"/>
        <v>0</v>
      </c>
      <c r="G350" s="17" t="str">
        <f t="shared" si="4"/>
        <v>0</v>
      </c>
      <c r="H350" s="16">
        <v>359866.46</v>
      </c>
    </row>
    <row r="351">
      <c r="A351" s="4" t="s">
        <v>10</v>
      </c>
      <c r="B351" s="4" t="s">
        <v>404</v>
      </c>
      <c r="C351" s="4" t="s">
        <v>12</v>
      </c>
      <c r="D351" s="15" t="str">
        <f t="shared" si="1"/>
        <v>0</v>
      </c>
      <c r="E351" s="15" t="str">
        <f t="shared" si="2"/>
        <v>0</v>
      </c>
      <c r="F351" s="15" t="str">
        <f t="shared" si="3"/>
        <v>0</v>
      </c>
      <c r="G351" s="17" t="str">
        <f t="shared" si="4"/>
        <v>0</v>
      </c>
      <c r="H351" s="16">
        <v>612254.72</v>
      </c>
    </row>
    <row r="352">
      <c r="A352" s="4" t="s">
        <v>10</v>
      </c>
      <c r="B352" s="4" t="s">
        <v>405</v>
      </c>
      <c r="C352" s="4" t="s">
        <v>12</v>
      </c>
      <c r="D352" s="15" t="str">
        <f t="shared" si="1"/>
        <v>0</v>
      </c>
      <c r="E352" s="15" t="str">
        <f t="shared" si="2"/>
        <v>0</v>
      </c>
      <c r="F352" s="15" t="str">
        <f t="shared" si="3"/>
        <v>0</v>
      </c>
      <c r="G352" s="17" t="str">
        <f t="shared" si="4"/>
        <v>0</v>
      </c>
      <c r="H352" s="16">
        <v>937301.87</v>
      </c>
    </row>
    <row r="353">
      <c r="A353" s="4" t="s">
        <v>10</v>
      </c>
      <c r="B353" s="4" t="s">
        <v>406</v>
      </c>
      <c r="C353" s="4" t="s">
        <v>12</v>
      </c>
      <c r="D353" s="15" t="str">
        <f t="shared" si="1"/>
        <v>0</v>
      </c>
      <c r="E353" s="15" t="str">
        <f t="shared" si="2"/>
        <v>0</v>
      </c>
      <c r="F353" s="15" t="str">
        <f t="shared" si="3"/>
        <v>0</v>
      </c>
      <c r="G353" s="17" t="str">
        <f t="shared" si="4"/>
        <v>0</v>
      </c>
      <c r="H353" s="16">
        <v>495540.0</v>
      </c>
    </row>
    <row r="354">
      <c r="A354" s="4" t="s">
        <v>10</v>
      </c>
      <c r="B354" s="4" t="s">
        <v>407</v>
      </c>
      <c r="C354" s="4" t="s">
        <v>12</v>
      </c>
      <c r="D354" s="15" t="str">
        <f t="shared" si="1"/>
        <v>0</v>
      </c>
      <c r="E354" s="15" t="str">
        <f t="shared" si="2"/>
        <v>0</v>
      </c>
      <c r="F354" s="15" t="str">
        <f t="shared" si="3"/>
        <v>0</v>
      </c>
      <c r="G354" s="17" t="str">
        <f t="shared" si="4"/>
        <v>0</v>
      </c>
      <c r="H354" s="16">
        <v>496935.0</v>
      </c>
    </row>
    <row r="355">
      <c r="A355" s="4" t="s">
        <v>10</v>
      </c>
      <c r="B355" s="4" t="s">
        <v>408</v>
      </c>
      <c r="C355" s="4" t="s">
        <v>12</v>
      </c>
      <c r="D355" s="15" t="str">
        <f t="shared" si="1"/>
        <v>0</v>
      </c>
      <c r="E355" s="15" t="str">
        <f t="shared" si="2"/>
        <v>0</v>
      </c>
      <c r="F355" s="15" t="str">
        <f t="shared" si="3"/>
        <v>0</v>
      </c>
      <c r="G355" s="17" t="str">
        <f t="shared" si="4"/>
        <v>0</v>
      </c>
      <c r="H355" s="16">
        <v>900547.4</v>
      </c>
    </row>
    <row r="356">
      <c r="A356" s="4" t="s">
        <v>10</v>
      </c>
      <c r="B356" s="4" t="s">
        <v>409</v>
      </c>
      <c r="C356" s="4" t="s">
        <v>12</v>
      </c>
      <c r="D356" s="15" t="str">
        <f t="shared" si="1"/>
        <v>0</v>
      </c>
      <c r="E356" s="15" t="str">
        <f t="shared" si="2"/>
        <v>0</v>
      </c>
      <c r="F356" s="15" t="str">
        <f t="shared" si="3"/>
        <v>0</v>
      </c>
      <c r="G356" s="17" t="str">
        <f t="shared" si="4"/>
        <v>0</v>
      </c>
      <c r="H356" s="16">
        <v>1392669.72</v>
      </c>
    </row>
    <row r="357">
      <c r="A357" s="4" t="s">
        <v>10</v>
      </c>
      <c r="B357" s="4" t="s">
        <v>410</v>
      </c>
      <c r="C357" s="4" t="s">
        <v>12</v>
      </c>
      <c r="D357" s="15" t="str">
        <f t="shared" si="1"/>
        <v>0</v>
      </c>
      <c r="E357" s="15" t="str">
        <f t="shared" si="2"/>
        <v>0</v>
      </c>
      <c r="F357" s="15" t="str">
        <f t="shared" si="3"/>
        <v>0</v>
      </c>
      <c r="G357" s="17" t="str">
        <f t="shared" si="4"/>
        <v>0</v>
      </c>
      <c r="H357" s="16">
        <v>361656.9</v>
      </c>
    </row>
    <row r="358">
      <c r="A358" s="4" t="s">
        <v>10</v>
      </c>
      <c r="B358" s="4" t="s">
        <v>411</v>
      </c>
      <c r="C358" s="4" t="s">
        <v>12</v>
      </c>
      <c r="D358" s="15" t="str">
        <f t="shared" si="1"/>
        <v>0</v>
      </c>
      <c r="E358" s="15" t="str">
        <f t="shared" si="2"/>
        <v>0</v>
      </c>
      <c r="F358" s="15" t="str">
        <f t="shared" si="3"/>
        <v>0</v>
      </c>
      <c r="G358" s="17" t="str">
        <f t="shared" si="4"/>
        <v>0</v>
      </c>
      <c r="H358" s="16">
        <v>276348.8</v>
      </c>
    </row>
    <row r="359">
      <c r="A359" s="4" t="s">
        <v>10</v>
      </c>
      <c r="B359" s="4" t="s">
        <v>412</v>
      </c>
      <c r="C359" s="4" t="s">
        <v>12</v>
      </c>
      <c r="D359" s="15" t="str">
        <f t="shared" si="1"/>
        <v>0</v>
      </c>
      <c r="E359" s="15" t="str">
        <f t="shared" si="2"/>
        <v>0</v>
      </c>
      <c r="F359" s="15" t="str">
        <f t="shared" si="3"/>
        <v>0</v>
      </c>
      <c r="G359" s="17" t="str">
        <f t="shared" si="4"/>
        <v>0</v>
      </c>
      <c r="H359" s="16">
        <v>319509.36</v>
      </c>
    </row>
    <row r="360">
      <c r="A360" s="4" t="s">
        <v>10</v>
      </c>
      <c r="B360" s="4" t="s">
        <v>413</v>
      </c>
      <c r="C360" s="4" t="s">
        <v>12</v>
      </c>
      <c r="D360" s="15" t="str">
        <f t="shared" si="1"/>
        <v>0</v>
      </c>
      <c r="E360" s="15" t="str">
        <f t="shared" si="2"/>
        <v>0</v>
      </c>
      <c r="F360" s="15" t="str">
        <f t="shared" si="3"/>
        <v>0</v>
      </c>
      <c r="G360" s="17" t="str">
        <f t="shared" si="4"/>
        <v>0</v>
      </c>
      <c r="H360" s="16">
        <v>403232.4</v>
      </c>
    </row>
    <row r="361">
      <c r="A361" s="4" t="s">
        <v>10</v>
      </c>
      <c r="B361" s="4" t="s">
        <v>414</v>
      </c>
      <c r="C361" s="4" t="s">
        <v>12</v>
      </c>
      <c r="D361" s="15" t="str">
        <f t="shared" si="1"/>
        <v>0</v>
      </c>
      <c r="E361" s="15" t="str">
        <f t="shared" si="2"/>
        <v>0</v>
      </c>
      <c r="F361" s="15" t="str">
        <f t="shared" si="3"/>
        <v>0</v>
      </c>
      <c r="G361" s="17" t="str">
        <f t="shared" si="4"/>
        <v>0</v>
      </c>
      <c r="H361" s="16">
        <v>251823.0</v>
      </c>
    </row>
    <row r="362">
      <c r="A362" s="4" t="s">
        <v>10</v>
      </c>
      <c r="B362" s="4" t="s">
        <v>415</v>
      </c>
      <c r="C362" s="4" t="s">
        <v>12</v>
      </c>
      <c r="D362" s="15" t="str">
        <f t="shared" si="1"/>
        <v>0</v>
      </c>
      <c r="E362" s="15" t="str">
        <f t="shared" si="2"/>
        <v>0</v>
      </c>
      <c r="F362" s="15" t="str">
        <f t="shared" si="3"/>
        <v>0</v>
      </c>
      <c r="G362" s="17" t="str">
        <f t="shared" si="4"/>
        <v>0</v>
      </c>
      <c r="H362" s="16">
        <v>875255.46</v>
      </c>
    </row>
    <row r="363">
      <c r="A363" s="4" t="s">
        <v>10</v>
      </c>
      <c r="B363" s="4" t="s">
        <v>416</v>
      </c>
      <c r="C363" s="4" t="s">
        <v>12</v>
      </c>
      <c r="D363" s="15" t="str">
        <f t="shared" si="1"/>
        <v>0</v>
      </c>
      <c r="E363" s="15" t="str">
        <f t="shared" si="2"/>
        <v>0</v>
      </c>
      <c r="F363" s="15" t="str">
        <f t="shared" si="3"/>
        <v>0</v>
      </c>
      <c r="G363" s="17" t="str">
        <f t="shared" si="4"/>
        <v>0</v>
      </c>
      <c r="H363" s="16">
        <v>1016645.1</v>
      </c>
    </row>
    <row r="364">
      <c r="A364" s="4" t="s">
        <v>10</v>
      </c>
      <c r="B364" s="4" t="s">
        <v>417</v>
      </c>
      <c r="C364" s="4" t="s">
        <v>12</v>
      </c>
      <c r="D364" s="15" t="str">
        <f t="shared" si="1"/>
        <v>0</v>
      </c>
      <c r="E364" s="15" t="str">
        <f t="shared" si="2"/>
        <v>0</v>
      </c>
      <c r="F364" s="15" t="str">
        <f t="shared" si="3"/>
        <v>0</v>
      </c>
      <c r="G364" s="17" t="str">
        <f t="shared" si="4"/>
        <v>0</v>
      </c>
      <c r="H364" s="16">
        <v>999782.0</v>
      </c>
    </row>
    <row r="365">
      <c r="A365" s="4" t="s">
        <v>10</v>
      </c>
      <c r="B365" s="4" t="s">
        <v>418</v>
      </c>
      <c r="C365" s="4" t="s">
        <v>12</v>
      </c>
      <c r="D365" s="15" t="str">
        <f t="shared" si="1"/>
        <v>0</v>
      </c>
      <c r="E365" s="15" t="str">
        <f t="shared" si="2"/>
        <v>0</v>
      </c>
      <c r="F365" s="15" t="str">
        <f t="shared" si="3"/>
        <v>0</v>
      </c>
      <c r="G365" s="17" t="str">
        <f t="shared" si="4"/>
        <v>0</v>
      </c>
      <c r="H365" s="16">
        <v>606418.56</v>
      </c>
    </row>
    <row r="366">
      <c r="A366" s="4" t="s">
        <v>10</v>
      </c>
      <c r="B366" s="4" t="s">
        <v>419</v>
      </c>
      <c r="C366" s="4" t="s">
        <v>12</v>
      </c>
      <c r="D366" s="15" t="str">
        <f t="shared" si="1"/>
        <v>0</v>
      </c>
      <c r="E366" s="15" t="str">
        <f t="shared" si="2"/>
        <v>0</v>
      </c>
      <c r="F366" s="15" t="str">
        <f t="shared" si="3"/>
        <v>0</v>
      </c>
      <c r="G366" s="17" t="str">
        <f t="shared" si="4"/>
        <v>0</v>
      </c>
      <c r="H366" s="16">
        <v>151876.87</v>
      </c>
    </row>
    <row r="367">
      <c r="A367" s="4" t="s">
        <v>10</v>
      </c>
      <c r="B367" s="4" t="s">
        <v>420</v>
      </c>
      <c r="C367" s="4" t="s">
        <v>12</v>
      </c>
      <c r="D367" s="15" t="str">
        <f t="shared" si="1"/>
        <v>0</v>
      </c>
      <c r="E367" s="15" t="str">
        <f t="shared" si="2"/>
        <v>0</v>
      </c>
      <c r="F367" s="15" t="str">
        <f t="shared" si="3"/>
        <v>0</v>
      </c>
      <c r="G367" s="17" t="str">
        <f t="shared" si="4"/>
        <v>0</v>
      </c>
      <c r="H367" s="16">
        <v>584000.0</v>
      </c>
    </row>
    <row r="368">
      <c r="A368" s="4" t="s">
        <v>10</v>
      </c>
      <c r="B368" s="4" t="s">
        <v>421</v>
      </c>
      <c r="C368" s="4" t="s">
        <v>12</v>
      </c>
      <c r="D368" s="15" t="str">
        <f t="shared" si="1"/>
        <v>0</v>
      </c>
      <c r="E368" s="15" t="str">
        <f t="shared" si="2"/>
        <v>0</v>
      </c>
      <c r="F368" s="15" t="str">
        <f t="shared" si="3"/>
        <v>0</v>
      </c>
      <c r="G368" s="17" t="str">
        <f t="shared" si="4"/>
        <v>0</v>
      </c>
      <c r="H368" s="16">
        <v>280990.62</v>
      </c>
    </row>
    <row r="369">
      <c r="A369" s="4" t="s">
        <v>10</v>
      </c>
      <c r="B369" s="4" t="s">
        <v>422</v>
      </c>
      <c r="C369" s="4" t="s">
        <v>12</v>
      </c>
      <c r="D369" s="15" t="str">
        <f t="shared" si="1"/>
        <v>0</v>
      </c>
      <c r="E369" s="15" t="str">
        <f t="shared" si="2"/>
        <v>0</v>
      </c>
      <c r="F369" s="15" t="str">
        <f t="shared" si="3"/>
        <v>0</v>
      </c>
      <c r="G369" s="17" t="str">
        <f t="shared" si="4"/>
        <v>0</v>
      </c>
      <c r="H369" s="16">
        <v>962374.84</v>
      </c>
    </row>
    <row r="370">
      <c r="A370" s="4" t="s">
        <v>10</v>
      </c>
      <c r="B370" s="4" t="s">
        <v>423</v>
      </c>
      <c r="C370" s="4" t="s">
        <v>12</v>
      </c>
      <c r="D370" s="15" t="str">
        <f t="shared" si="1"/>
        <v>0</v>
      </c>
      <c r="E370" s="15" t="str">
        <f t="shared" si="2"/>
        <v>0</v>
      </c>
      <c r="F370" s="15" t="str">
        <f t="shared" si="3"/>
        <v>0</v>
      </c>
      <c r="G370" s="17" t="str">
        <f t="shared" si="4"/>
        <v>0</v>
      </c>
      <c r="H370" s="16">
        <v>939352.98</v>
      </c>
    </row>
    <row r="371">
      <c r="A371" s="4" t="s">
        <v>10</v>
      </c>
      <c r="B371" s="4" t="s">
        <v>424</v>
      </c>
      <c r="C371" s="4" t="s">
        <v>12</v>
      </c>
      <c r="D371" s="15" t="str">
        <f t="shared" si="1"/>
        <v>0</v>
      </c>
      <c r="E371" s="15" t="str">
        <f t="shared" si="2"/>
        <v>0</v>
      </c>
      <c r="F371" s="15" t="str">
        <f t="shared" si="3"/>
        <v>0</v>
      </c>
      <c r="G371" s="17" t="str">
        <f t="shared" si="4"/>
        <v>0</v>
      </c>
      <c r="H371" s="16">
        <v>994000.0</v>
      </c>
    </row>
    <row r="372">
      <c r="A372" s="4" t="s">
        <v>10</v>
      </c>
      <c r="B372" s="4" t="s">
        <v>425</v>
      </c>
      <c r="C372" s="4" t="s">
        <v>12</v>
      </c>
      <c r="D372" s="15" t="str">
        <f t="shared" si="1"/>
        <v>0</v>
      </c>
      <c r="E372" s="15" t="str">
        <f t="shared" si="2"/>
        <v>0</v>
      </c>
      <c r="F372" s="15" t="str">
        <f t="shared" si="3"/>
        <v>0</v>
      </c>
      <c r="G372" s="17" t="str">
        <f t="shared" si="4"/>
        <v>0</v>
      </c>
      <c r="H372" s="16">
        <v>710283.47</v>
      </c>
    </row>
    <row r="373">
      <c r="A373" s="4" t="s">
        <v>10</v>
      </c>
      <c r="B373" s="4" t="s">
        <v>426</v>
      </c>
      <c r="C373" s="4" t="s">
        <v>12</v>
      </c>
      <c r="D373" s="15" t="str">
        <f t="shared" si="1"/>
        <v>0</v>
      </c>
      <c r="E373" s="15" t="str">
        <f t="shared" si="2"/>
        <v>0</v>
      </c>
      <c r="F373" s="15" t="str">
        <f t="shared" si="3"/>
        <v>0</v>
      </c>
      <c r="G373" s="17" t="str">
        <f t="shared" si="4"/>
        <v>0</v>
      </c>
      <c r="H373" s="16">
        <v>960955.0</v>
      </c>
    </row>
    <row r="374">
      <c r="A374" s="4" t="s">
        <v>10</v>
      </c>
      <c r="B374" s="4" t="s">
        <v>427</v>
      </c>
      <c r="C374" s="4" t="s">
        <v>428</v>
      </c>
      <c r="D374" s="15" t="str">
        <f t="shared" si="1"/>
        <v>0</v>
      </c>
      <c r="E374" s="15" t="str">
        <f t="shared" si="2"/>
        <v>0</v>
      </c>
      <c r="F374" s="15" t="str">
        <f t="shared" si="3"/>
        <v>0</v>
      </c>
      <c r="G374" s="17" t="str">
        <f t="shared" si="4"/>
        <v>0</v>
      </c>
      <c r="H374" s="16">
        <v>1503766.77</v>
      </c>
    </row>
    <row r="375">
      <c r="A375" s="4" t="s">
        <v>10</v>
      </c>
      <c r="B375" s="4" t="s">
        <v>429</v>
      </c>
      <c r="C375" s="4" t="s">
        <v>428</v>
      </c>
      <c r="D375" s="15" t="str">
        <f t="shared" si="1"/>
        <v>0</v>
      </c>
      <c r="E375" s="15" t="str">
        <f t="shared" si="2"/>
        <v>0</v>
      </c>
      <c r="F375" s="15" t="str">
        <f t="shared" si="3"/>
        <v>0</v>
      </c>
      <c r="G375" s="17" t="str">
        <f t="shared" si="4"/>
        <v>0</v>
      </c>
      <c r="H375" s="16">
        <v>2230441.98</v>
      </c>
    </row>
    <row r="376">
      <c r="A376" s="4" t="s">
        <v>10</v>
      </c>
      <c r="B376" s="4" t="s">
        <v>430</v>
      </c>
      <c r="C376" s="4" t="s">
        <v>428</v>
      </c>
      <c r="D376" s="15" t="str">
        <f t="shared" si="1"/>
        <v>0</v>
      </c>
      <c r="E376" s="19">
        <v>0.0</v>
      </c>
      <c r="F376" s="19">
        <v>0.0</v>
      </c>
      <c r="G376" s="20">
        <v>0.0</v>
      </c>
      <c r="H376" s="16">
        <v>1820162.85</v>
      </c>
    </row>
    <row r="377">
      <c r="A377" s="4" t="s">
        <v>10</v>
      </c>
      <c r="B377" s="4" t="s">
        <v>431</v>
      </c>
      <c r="C377" s="4" t="s">
        <v>428</v>
      </c>
      <c r="D377" s="15" t="str">
        <f t="shared" si="1"/>
        <v>0</v>
      </c>
      <c r="E377" s="15" t="str">
        <f t="shared" ref="E377:E693" si="5">IF(ISNUMBER(SEARCH("Coal India",B377)),"Coal India",IF(ISNUMBER(SEARCH("China Shenhua",B377)),"China Shenhua",IF(ISNUMBER(SEARCH("Adani",B377)),"Adani",IF(ISNUMBER(SEARCH("Shanxi Coking",B377)),"Shanxi Coking",IF(ISNUMBER(SEARCH("Anglo American",B377)),"Anglo American",IF(ISNUMBER(SEARCH("BHP Billiton",B377)),"BHP Billiton",IF(ISNUMBER(SEARCH("Yitai Coal",B377)),"Yitai Coal",IF(ISNUMBER(SEARCH("Datang Intl",B377)),"Datang Intl",IF(ISNUMBER(SEARCH("China Coal",B377)),"China Coal",IF(ISNUMBER(SEARCH("Peabody Energy",B377)),"Peabody Energy",IF(ISNUMBER(SEARCH("Glencore Xstrata",B377)),"Glencore Xstrata",IF(ISNUMBER(SEARCH("Datong Coal",B377)),"Datong Coal",IF(ISNUMBER(SEARCH("Yanzhou Coal",B377)),"Yanzhou Coal",IF(ISNUMBER(SEARCH("DEH",B377)),"DEH",IF(ISNUMBER(SEARCH("Exxaro",B377)),"Exxaro",IF(ISNUMBER(SEARCH("Yangquan Coal",B377)),"Yangquan Coal",IF(ISNUMBER(SEARCH("Mechel",B377)),"Mechel",IF(ISNUMBER(SEARCH("Arch Coal",B377)),"Arch Coal",IF(ISNUMBER(SEARCH("Alpha Natural Resources",B377)),"Alpha Natural Resources",IF(ISNUMBER(SEARCH("EVRAZ",B377)),"EVRAZ", IF(ISNUMBER(SEARCH("Mitsubishi",B377)),"Mitsubishi",
if(and(or(B377="Vale", ISNUMBER(SEARCH("Vale ",B377))),NOT(ISNUMBER(SEARCH("?Vale",B377)))), "Vale",IF(ISNUMBER(SEARCH("Raspadskaya",B377)),"Raspadskaya",IF(ISNUMBER(SEARCH("Rio Tinto",B377)),"Rio Tinto",IF(ISNUMBER(SEARCH("Asia Resource",B377)),"Asia Resource",IF(ISNUMBER(SEARCH("Rusal",B377)),"Rusal",IF(ISNUMBER(SEARCH("Neyveli Lignite",B377)),"Neyveli Lignite",IF(ISNUMBER(SEARCH("Pingdingshan",B377)),"Pingdingshan",IF(ISNUMBER(SEARCH("Cloud Peak",B377)),"Cloud Peak",IF(ISNUMBER(SEARCH("Sasol",B377)),"Sasol",IF(ISNUMBER(SEARCH("Tata Steel",B377)),"Tata Steel",IF(AND(ISNUMBER(SEARCH("AGL",B377)),NOT(ISNUMBER(SEARCH("?AGL",B377)))),"AGL", IF(ISNUMBER(SEARCH("Teck",B377)),"Teck",IF(ISNUMBER(SEARCH("Severstal",B377)),"Severstal",IF(ISNUMBER(SEARCH("Coalspur",B377)),"Coalspur",IF(ISNUMBER(SEARCH("Kuzbass Fuel ",B377)),"Kuzbass Fuel ",IF(ISNUMBER(SEARCH("Polyus Gold",B377)),"Polyus Gold",IF(ISNUMBER(SEARCH("Energy Ventures",B377)),"Energy Ventures",IF(ISNUMBER(SEARCH("Whitehaven Coal",B377)),"Whitehaven Coal",IF(ISNUMBER(SEARCH("Banpu",B377)),"Banpu",IF(ISNUMBER(SEARCH("Bayan",B377)),"Bayan",IF(AND(ISNUMBER(SEARCH("RWE",B377)),NOT(ISNUMBER(SEARCH("ERWE",B377)))),"RWE",IF(ISNUMBER(SEARCH("Consol Energy",B377)),"Consol Energy",IF(ISNUMBER(SEARCH("WHSP",B377)),"WHSP",IF(ISNUMBER(SEARCH("Westmoreland",B377)),"Westmoreland",IF(ISNUMBER(SEARCH("Resource Generation",B377)),"Resource Generation",IF(ISNUMBER(SEARCH("Churchill Mining",B377)),"Churchill Mining",IF(ISNUMBER(SEARCH("NTPC",B377)),"NTPC",IF(ISNUMBER(SEARCH("Adaro",B377)),"Adaro",IF(ISNUMBER(SEARCH("Nacco",B377)),"Nacco",  IF(ISNUMBER(SEARCH("Idemitsu Kosan",B377)),"Idemitsu Kosan",IF(ISNUMBER(SEARCH("ARLP",B377)),"ARLP",IF(ISNUMBER(SEARCH("Huolinhe Opencut",B377)),"Huolinhe Opencut",IF(ISNUMBER(SEARCH("Golden Energy",B377)),"Golden Energy",IF(ISNUMBER(SEARCH("Mitsui &amp; Co",B377)),"Mitsui &amp; Co",
IF(AND(ISNUMBER(SEARCH("CoAL",B377)),NOT(ISNUMBER(SEARCH("?CoAL",B377)))),"CoAL",IF(ISNUMBER(SEARCH("NLMK",B377)),"NLMK",IF(ISNUMBER(SEARCH("Tata Power",B377)),"Tata Power",IF(ISNUMBER(SEARCH("MMK OJSC",B377)),"MMK OJSC",IF(ISNUMBER(SEARCH("Wesfarmers",B377)),"Wesfarmers",IF(ISNUMBER(SEARCH("Kazakhmys",B377)),"Kazakhmys",IF(ISNUMBER(SEARCH("New World Resources",B377)),"New World Resources",IF(ISNUMBER(SEARCH("MMC",B377)),"MMC",IF(ISNUMBER(SEARCH("Itochu",B377)),"Itochu",IF(ISNUMBER(SEARCH("Cockatoo",B377)),"Cockatoo",IF(ISNUMBER(SEARCH("Shanxi Meijin Energy",B377)),"Shanxi Meijin Energy",IF(ISNUMBER(SEARCH("Jizhong Energy",B377)),"Jizhong Energy",IF(ISNUMBER(SEARCH("Bandanna",B377)),"Bandanna",IF(ISNUMBER(SEARCH("Polo Resources",B377)),"Polo Resources",IF(ISNUMBER(SEARCH("Allete",B377)),"Allete",IF(ISNUMBER(SEARCH("CLP Holdings",B377)),"CLP Holdings", IF(AND(ISNUMBER(SEARCH("Aspire",B377)),NOT(ISNUMBER(SEARCH("Aspire D",B377)))),"Aspire", IF(ISNUMBER(SEARCH("Marubeni",B377)),"Marubeni",IF(ISNUMBER(SEARCH("China Resources",B377)),"China Resources",IF(ISNUMBER(SEARCH("Walter Energy",B377)),"Walter Energy",IF(ISNUMBER(SEARCH("Coal Energy",B377)),"Coal Energy",IF(ISNUMBER(SEARCH("Indika",B377)),"Indika",IF(ISNUMBER(SEARCH("Arcelor Mittal",B377)),"Arcelor Mittal",IF(ISNUMBER(SEARCH("FirstEnergy",B377)),"FirstEnergy",IF(ISNUMBER(SEARCH("Black Hills",B377)),"Black Hills",IF(ISNUMBER(SEARCH("Wescoal",B377)),"Wescoal",IF(ISNUMBER(SEARCH("Grupo Mexico",B377)),"Grupo Mexico",IF(and(or(B377="ARM", ISNUMBER(SEARCH("ARM ",B377))),NOT(ISNUMBER(SEARCH("?ARM",B377)))), "ARM",IF(ISNUMBER(SEARCH("Shanxi Coal",B377)),"Shanxi Coal",IF(ISNUMBER(SEARCH("Capital Power",B377)),"Capital Power",IF(ISNUMBER(SEARCH("PTT",B377)),"PTT",IF(ISNUMBER(SEARCH("Shanxi Lanhua Sci-Tech",B377)),"Shanxi Lanhua Sci-Tech",IF(ISNUMBER(SEARCH("Fortune",B377)),"Fortune",IF(ISNUMBER(SEARCH("Cardero",B377)),"Cardero",IF(ISNUMBER(SEARCH("Zhengzhou  Coal",B377)),"Zhengzhou Coal",IF(ISNUMBER(SEARCH("SAIL",B377)),"SAIL",IF(ISNUMBER(SEARCH("JSPL",B377)),"JSPL",IF(ISNUMBER(SEARCH("Shougang Fushan",B377)),"Shougang Fushan",IF(ISNUMBER(SEARCH("Jingyuan",B377)),"Jingyuan",IF(ISNUMBER(SEARCH("Stanmore",B377)),"Stanmore",IF(ISNUMBER(SEARCH("Prophecy Coal",B377)),"Prophecy Coal",IF(ISNUMBER(SEARCH("Cliffs Natural Resources",B377)),"Cliffs Natural Resources",IF(ISNUMBER(SEARCH("James River",B377)),"James River",IF(ISNUMBER(SEARCH("CESC",B377)),"CESC",IF(ISNUMBER(SEARCH("Alcoa",B377)),"Alcoa","0"))))))))))))))))))))))))))))))))))))))))))))))))))))))))))))))))))))))))))))))))))))))))))))))))))))
</f>
        <v>0</v>
      </c>
      <c r="F377" s="15" t="str">
        <f t="shared" ref="F377:F693" si="6">IF(OR(NOT(D377="0"),NOT(E377="0")),B377,D377)</f>
        <v>0</v>
      </c>
      <c r="G377" s="17" t="str">
        <f t="shared" ref="G377:G693" si="7">IF(F377="0",F377,H377)</f>
        <v>0</v>
      </c>
      <c r="H377" s="16">
        <v>804567.69</v>
      </c>
    </row>
    <row r="378">
      <c r="A378" s="4" t="s">
        <v>10</v>
      </c>
      <c r="B378" s="4" t="s">
        <v>432</v>
      </c>
      <c r="C378" s="4" t="s">
        <v>428</v>
      </c>
      <c r="D378" s="15" t="str">
        <f t="shared" si="1"/>
        <v>0</v>
      </c>
      <c r="E378" s="15" t="str">
        <f t="shared" si="5"/>
        <v>0</v>
      </c>
      <c r="F378" s="15" t="str">
        <f t="shared" si="6"/>
        <v>0</v>
      </c>
      <c r="G378" s="17" t="str">
        <f t="shared" si="7"/>
        <v>0</v>
      </c>
      <c r="H378" s="16">
        <v>1533550.73</v>
      </c>
    </row>
    <row r="379">
      <c r="A379" s="4" t="s">
        <v>10</v>
      </c>
      <c r="B379" s="4" t="s">
        <v>433</v>
      </c>
      <c r="C379" s="4" t="s">
        <v>428</v>
      </c>
      <c r="D379" s="15" t="str">
        <f t="shared" si="1"/>
        <v>0</v>
      </c>
      <c r="E379" s="15" t="str">
        <f t="shared" si="5"/>
        <v>0</v>
      </c>
      <c r="F379" s="15" t="str">
        <f t="shared" si="6"/>
        <v>0</v>
      </c>
      <c r="G379" s="17" t="str">
        <f t="shared" si="7"/>
        <v>0</v>
      </c>
      <c r="H379" s="16">
        <v>3858172.99</v>
      </c>
    </row>
    <row r="380">
      <c r="A380" s="4" t="s">
        <v>10</v>
      </c>
      <c r="B380" s="4" t="s">
        <v>51</v>
      </c>
      <c r="C380" s="4" t="s">
        <v>428</v>
      </c>
      <c r="D380" s="15" t="str">
        <f t="shared" si="1"/>
        <v>0</v>
      </c>
      <c r="E380" s="15" t="str">
        <f t="shared" si="5"/>
        <v>0</v>
      </c>
      <c r="F380" s="15" t="str">
        <f t="shared" si="6"/>
        <v>0</v>
      </c>
      <c r="G380" s="17" t="str">
        <f t="shared" si="7"/>
        <v>0</v>
      </c>
      <c r="H380" s="16">
        <v>2721871.41</v>
      </c>
    </row>
    <row r="381">
      <c r="A381" s="4" t="s">
        <v>10</v>
      </c>
      <c r="B381" s="4" t="s">
        <v>434</v>
      </c>
      <c r="C381" s="4" t="s">
        <v>428</v>
      </c>
      <c r="D381" s="15" t="str">
        <f t="shared" si="1"/>
        <v>0</v>
      </c>
      <c r="E381" s="15" t="str">
        <f t="shared" si="5"/>
        <v>0</v>
      </c>
      <c r="F381" s="15" t="str">
        <f t="shared" si="6"/>
        <v>0</v>
      </c>
      <c r="G381" s="17" t="str">
        <f t="shared" si="7"/>
        <v>0</v>
      </c>
      <c r="H381" s="16">
        <v>2189496.95</v>
      </c>
    </row>
    <row r="382">
      <c r="A382" s="4" t="s">
        <v>10</v>
      </c>
      <c r="B382" s="4" t="s">
        <v>435</v>
      </c>
      <c r="C382" s="4" t="s">
        <v>428</v>
      </c>
      <c r="D382" s="15" t="str">
        <f t="shared" si="1"/>
        <v>0</v>
      </c>
      <c r="E382" s="15" t="str">
        <f t="shared" si="5"/>
        <v>0</v>
      </c>
      <c r="F382" s="15" t="str">
        <f t="shared" si="6"/>
        <v>0</v>
      </c>
      <c r="G382" s="17" t="str">
        <f t="shared" si="7"/>
        <v>0</v>
      </c>
      <c r="H382" s="16">
        <v>906346.16</v>
      </c>
    </row>
    <row r="383">
      <c r="A383" s="4" t="s">
        <v>10</v>
      </c>
      <c r="B383" s="4" t="s">
        <v>436</v>
      </c>
      <c r="C383" s="4" t="s">
        <v>428</v>
      </c>
      <c r="D383" s="15" t="str">
        <f t="shared" si="1"/>
        <v>0</v>
      </c>
      <c r="E383" s="15" t="str">
        <f t="shared" si="5"/>
        <v>0</v>
      </c>
      <c r="F383" s="15" t="str">
        <f t="shared" si="6"/>
        <v>0</v>
      </c>
      <c r="G383" s="17" t="str">
        <f t="shared" si="7"/>
        <v>0</v>
      </c>
      <c r="H383" s="16">
        <v>2712373.88</v>
      </c>
    </row>
    <row r="384">
      <c r="A384" s="4" t="s">
        <v>10</v>
      </c>
      <c r="B384" s="4" t="s">
        <v>437</v>
      </c>
      <c r="C384" s="4" t="s">
        <v>428</v>
      </c>
      <c r="D384" s="15" t="str">
        <f t="shared" si="1"/>
        <v>BG Group</v>
      </c>
      <c r="E384" s="15" t="str">
        <f t="shared" si="5"/>
        <v>0</v>
      </c>
      <c r="F384" s="15" t="str">
        <f t="shared" si="6"/>
        <v>BG GROUP PLC ORD GBP 0.10</v>
      </c>
      <c r="G384" s="17">
        <f t="shared" si="7"/>
        <v>7852954.38</v>
      </c>
      <c r="H384" s="16">
        <v>7852954.38</v>
      </c>
    </row>
    <row r="385">
      <c r="A385" s="4" t="s">
        <v>10</v>
      </c>
      <c r="B385" s="4" t="s">
        <v>438</v>
      </c>
      <c r="C385" s="4" t="s">
        <v>428</v>
      </c>
      <c r="D385" s="15" t="str">
        <f t="shared" si="1"/>
        <v>BHP Billiton</v>
      </c>
      <c r="E385" s="15" t="str">
        <f t="shared" si="5"/>
        <v>BHP Billiton</v>
      </c>
      <c r="F385" s="15" t="str">
        <f t="shared" si="6"/>
        <v>BHP BILLITON PLC</v>
      </c>
      <c r="G385" s="17">
        <f t="shared" si="7"/>
        <v>1191225.03</v>
      </c>
      <c r="H385" s="16">
        <v>1191225.03</v>
      </c>
    </row>
    <row r="386">
      <c r="A386" s="4" t="s">
        <v>10</v>
      </c>
      <c r="B386" s="4" t="s">
        <v>439</v>
      </c>
      <c r="C386" s="4" t="s">
        <v>428</v>
      </c>
      <c r="D386" s="15" t="str">
        <f t="shared" si="1"/>
        <v>0</v>
      </c>
      <c r="E386" s="15" t="str">
        <f t="shared" si="5"/>
        <v>0</v>
      </c>
      <c r="F386" s="15" t="str">
        <f t="shared" si="6"/>
        <v>0</v>
      </c>
      <c r="G386" s="17" t="str">
        <f t="shared" si="7"/>
        <v>0</v>
      </c>
      <c r="H386" s="16">
        <v>917376.46</v>
      </c>
    </row>
    <row r="387">
      <c r="A387" s="4" t="s">
        <v>10</v>
      </c>
      <c r="B387" s="4" t="s">
        <v>440</v>
      </c>
      <c r="C387" s="4" t="s">
        <v>428</v>
      </c>
      <c r="D387" s="15" t="str">
        <f t="shared" si="1"/>
        <v>0</v>
      </c>
      <c r="E387" s="15" t="str">
        <f t="shared" si="5"/>
        <v>0</v>
      </c>
      <c r="F387" s="15" t="str">
        <f t="shared" si="6"/>
        <v>0</v>
      </c>
      <c r="G387" s="17" t="str">
        <f t="shared" si="7"/>
        <v>0</v>
      </c>
      <c r="H387" s="16">
        <v>1.164542611E7</v>
      </c>
    </row>
    <row r="388">
      <c r="A388" s="4" t="s">
        <v>10</v>
      </c>
      <c r="B388" s="4" t="s">
        <v>441</v>
      </c>
      <c r="C388" s="4" t="s">
        <v>428</v>
      </c>
      <c r="D388" s="15" t="str">
        <f t="shared" si="1"/>
        <v>0</v>
      </c>
      <c r="E388" s="15" t="str">
        <f t="shared" si="5"/>
        <v>0</v>
      </c>
      <c r="F388" s="15" t="str">
        <f t="shared" si="6"/>
        <v>0</v>
      </c>
      <c r="G388" s="17" t="str">
        <f t="shared" si="7"/>
        <v>0</v>
      </c>
      <c r="H388" s="16">
        <v>4972716.71</v>
      </c>
    </row>
    <row r="389">
      <c r="A389" s="4" t="s">
        <v>10</v>
      </c>
      <c r="B389" s="4" t="s">
        <v>442</v>
      </c>
      <c r="C389" s="4" t="s">
        <v>428</v>
      </c>
      <c r="D389" s="15" t="str">
        <f t="shared" si="1"/>
        <v>0</v>
      </c>
      <c r="E389" s="15" t="str">
        <f t="shared" si="5"/>
        <v>0</v>
      </c>
      <c r="F389" s="15" t="str">
        <f t="shared" si="6"/>
        <v>0</v>
      </c>
      <c r="G389" s="17" t="str">
        <f t="shared" si="7"/>
        <v>0</v>
      </c>
      <c r="H389" s="16">
        <v>2868224.47</v>
      </c>
    </row>
    <row r="390">
      <c r="A390" s="4" t="s">
        <v>10</v>
      </c>
      <c r="B390" s="4" t="s">
        <v>443</v>
      </c>
      <c r="C390" s="4" t="s">
        <v>428</v>
      </c>
      <c r="D390" s="15" t="str">
        <f t="shared" si="1"/>
        <v>0</v>
      </c>
      <c r="E390" s="15" t="str">
        <f t="shared" si="5"/>
        <v>0</v>
      </c>
      <c r="F390" s="15" t="str">
        <f t="shared" si="6"/>
        <v>0</v>
      </c>
      <c r="G390" s="17" t="str">
        <f t="shared" si="7"/>
        <v>0</v>
      </c>
      <c r="H390" s="16">
        <v>3060633.27</v>
      </c>
    </row>
    <row r="391">
      <c r="A391" s="4" t="s">
        <v>10</v>
      </c>
      <c r="B391" s="4" t="s">
        <v>444</v>
      </c>
      <c r="C391" s="4" t="s">
        <v>428</v>
      </c>
      <c r="D391" s="15" t="str">
        <f t="shared" si="1"/>
        <v>0</v>
      </c>
      <c r="E391" s="15" t="str">
        <f t="shared" si="5"/>
        <v>0</v>
      </c>
      <c r="F391" s="15" t="str">
        <f t="shared" si="6"/>
        <v>0</v>
      </c>
      <c r="G391" s="17" t="str">
        <f t="shared" si="7"/>
        <v>0</v>
      </c>
      <c r="H391" s="16">
        <v>2091344.94</v>
      </c>
    </row>
    <row r="392">
      <c r="A392" s="4" t="s">
        <v>10</v>
      </c>
      <c r="B392" s="4" t="s">
        <v>445</v>
      </c>
      <c r="C392" s="4" t="s">
        <v>428</v>
      </c>
      <c r="D392" s="15" t="str">
        <f t="shared" si="1"/>
        <v>0</v>
      </c>
      <c r="E392" s="15" t="str">
        <f t="shared" si="5"/>
        <v>0</v>
      </c>
      <c r="F392" s="15" t="str">
        <f t="shared" si="6"/>
        <v>0</v>
      </c>
      <c r="G392" s="17" t="str">
        <f t="shared" si="7"/>
        <v>0</v>
      </c>
      <c r="H392" s="16">
        <v>2744228.99</v>
      </c>
    </row>
    <row r="393">
      <c r="A393" s="4" t="s">
        <v>10</v>
      </c>
      <c r="B393" s="4" t="s">
        <v>446</v>
      </c>
      <c r="C393" s="4" t="s">
        <v>428</v>
      </c>
      <c r="D393" s="15" t="str">
        <f t="shared" si="1"/>
        <v>0</v>
      </c>
      <c r="E393" s="15" t="str">
        <f t="shared" si="5"/>
        <v>0</v>
      </c>
      <c r="F393" s="15" t="str">
        <f t="shared" si="6"/>
        <v>0</v>
      </c>
      <c r="G393" s="17" t="str">
        <f t="shared" si="7"/>
        <v>0</v>
      </c>
      <c r="H393" s="16">
        <v>2378472.71</v>
      </c>
    </row>
    <row r="394">
      <c r="A394" s="4" t="s">
        <v>10</v>
      </c>
      <c r="B394" s="4" t="s">
        <v>447</v>
      </c>
      <c r="C394" s="4" t="s">
        <v>428</v>
      </c>
      <c r="D394" s="15" t="str">
        <f t="shared" si="1"/>
        <v>0</v>
      </c>
      <c r="E394" s="15" t="str">
        <f t="shared" si="5"/>
        <v>0</v>
      </c>
      <c r="F394" s="15" t="str">
        <f t="shared" si="6"/>
        <v>0</v>
      </c>
      <c r="G394" s="17" t="str">
        <f t="shared" si="7"/>
        <v>0</v>
      </c>
      <c r="H394" s="16">
        <v>4630606.98</v>
      </c>
    </row>
    <row r="395">
      <c r="A395" s="4" t="s">
        <v>10</v>
      </c>
      <c r="B395" s="4" t="s">
        <v>448</v>
      </c>
      <c r="C395" s="4" t="s">
        <v>428</v>
      </c>
      <c r="D395" s="15" t="str">
        <f t="shared" si="1"/>
        <v>0</v>
      </c>
      <c r="E395" s="15" t="str">
        <f t="shared" si="5"/>
        <v>0</v>
      </c>
      <c r="F395" s="15" t="str">
        <f t="shared" si="6"/>
        <v>0</v>
      </c>
      <c r="G395" s="17" t="str">
        <f t="shared" si="7"/>
        <v>0</v>
      </c>
      <c r="H395" s="16">
        <v>4774754.63</v>
      </c>
    </row>
    <row r="396">
      <c r="A396" s="4" t="s">
        <v>10</v>
      </c>
      <c r="B396" s="4" t="s">
        <v>449</v>
      </c>
      <c r="C396" s="4" t="s">
        <v>428</v>
      </c>
      <c r="D396" s="15" t="str">
        <f t="shared" si="1"/>
        <v>0</v>
      </c>
      <c r="E396" s="15" t="str">
        <f t="shared" si="5"/>
        <v>0</v>
      </c>
      <c r="F396" s="15" t="str">
        <f t="shared" si="6"/>
        <v>0</v>
      </c>
      <c r="G396" s="17" t="str">
        <f t="shared" si="7"/>
        <v>0</v>
      </c>
      <c r="H396" s="16">
        <v>1287994.98</v>
      </c>
    </row>
    <row r="397">
      <c r="A397" s="4" t="s">
        <v>10</v>
      </c>
      <c r="B397" s="4" t="s">
        <v>450</v>
      </c>
      <c r="C397" s="4" t="s">
        <v>428</v>
      </c>
      <c r="D397" s="15" t="str">
        <f t="shared" si="1"/>
        <v>0</v>
      </c>
      <c r="E397" s="15" t="str">
        <f t="shared" si="5"/>
        <v>0</v>
      </c>
      <c r="F397" s="15" t="str">
        <f t="shared" si="6"/>
        <v>0</v>
      </c>
      <c r="G397" s="17" t="str">
        <f t="shared" si="7"/>
        <v>0</v>
      </c>
      <c r="H397" s="16">
        <v>3932121.05</v>
      </c>
    </row>
    <row r="398">
      <c r="A398" s="4" t="s">
        <v>10</v>
      </c>
      <c r="B398" s="4" t="s">
        <v>451</v>
      </c>
      <c r="C398" s="4" t="s">
        <v>428</v>
      </c>
      <c r="D398" s="15" t="str">
        <f t="shared" si="1"/>
        <v>0</v>
      </c>
      <c r="E398" s="15" t="str">
        <f t="shared" si="5"/>
        <v>0</v>
      </c>
      <c r="F398" s="15" t="str">
        <f t="shared" si="6"/>
        <v>0</v>
      </c>
      <c r="G398" s="17" t="str">
        <f t="shared" si="7"/>
        <v>0</v>
      </c>
      <c r="H398" s="16">
        <v>2397758.05</v>
      </c>
    </row>
    <row r="399">
      <c r="A399" s="4" t="s">
        <v>10</v>
      </c>
      <c r="B399" s="4" t="s">
        <v>452</v>
      </c>
      <c r="C399" s="4" t="s">
        <v>428</v>
      </c>
      <c r="D399" s="15" t="str">
        <f t="shared" si="1"/>
        <v>0</v>
      </c>
      <c r="E399" s="15" t="str">
        <f t="shared" si="5"/>
        <v>0</v>
      </c>
      <c r="F399" s="15" t="str">
        <f t="shared" si="6"/>
        <v>0</v>
      </c>
      <c r="G399" s="17" t="str">
        <f t="shared" si="7"/>
        <v>0</v>
      </c>
      <c r="H399" s="16">
        <v>3296186.21</v>
      </c>
    </row>
    <row r="400">
      <c r="A400" s="4" t="s">
        <v>10</v>
      </c>
      <c r="B400" s="4" t="s">
        <v>453</v>
      </c>
      <c r="C400" s="4" t="s">
        <v>428</v>
      </c>
      <c r="D400" s="15" t="str">
        <f t="shared" si="1"/>
        <v>0</v>
      </c>
      <c r="E400" s="15" t="str">
        <f t="shared" si="5"/>
        <v>0</v>
      </c>
      <c r="F400" s="15" t="str">
        <f t="shared" si="6"/>
        <v>0</v>
      </c>
      <c r="G400" s="17" t="str">
        <f t="shared" si="7"/>
        <v>0</v>
      </c>
      <c r="H400" s="16">
        <v>1170036.94</v>
      </c>
    </row>
    <row r="401">
      <c r="A401" s="4" t="s">
        <v>10</v>
      </c>
      <c r="B401" s="4" t="s">
        <v>454</v>
      </c>
      <c r="C401" s="4" t="s">
        <v>428</v>
      </c>
      <c r="D401" s="15" t="str">
        <f t="shared" si="1"/>
        <v>0</v>
      </c>
      <c r="E401" s="15" t="str">
        <f t="shared" si="5"/>
        <v>0</v>
      </c>
      <c r="F401" s="15" t="str">
        <f t="shared" si="6"/>
        <v>0</v>
      </c>
      <c r="G401" s="17" t="str">
        <f t="shared" si="7"/>
        <v>0</v>
      </c>
      <c r="H401" s="16">
        <v>2122258.78</v>
      </c>
    </row>
    <row r="402">
      <c r="A402" s="4" t="s">
        <v>10</v>
      </c>
      <c r="B402" s="4" t="s">
        <v>455</v>
      </c>
      <c r="C402" s="4" t="s">
        <v>428</v>
      </c>
      <c r="D402" s="15" t="str">
        <f t="shared" si="1"/>
        <v>0</v>
      </c>
      <c r="E402" s="15" t="str">
        <f t="shared" si="5"/>
        <v>0</v>
      </c>
      <c r="F402" s="15" t="str">
        <f t="shared" si="6"/>
        <v>0</v>
      </c>
      <c r="G402" s="17" t="str">
        <f t="shared" si="7"/>
        <v>0</v>
      </c>
      <c r="H402" s="16">
        <v>4463025.34</v>
      </c>
    </row>
    <row r="403">
      <c r="A403" s="4" t="s">
        <v>10</v>
      </c>
      <c r="B403" s="4" t="s">
        <v>456</v>
      </c>
      <c r="C403" s="4" t="s">
        <v>428</v>
      </c>
      <c r="D403" s="15" t="str">
        <f t="shared" si="1"/>
        <v>0</v>
      </c>
      <c r="E403" s="15" t="str">
        <f t="shared" si="5"/>
        <v>0</v>
      </c>
      <c r="F403" s="15" t="str">
        <f t="shared" si="6"/>
        <v>0</v>
      </c>
      <c r="G403" s="17" t="str">
        <f t="shared" si="7"/>
        <v>0</v>
      </c>
      <c r="H403" s="16">
        <v>1372111.19</v>
      </c>
    </row>
    <row r="404">
      <c r="A404" s="4" t="s">
        <v>10</v>
      </c>
      <c r="B404" s="4" t="s">
        <v>457</v>
      </c>
      <c r="C404" s="4" t="s">
        <v>428</v>
      </c>
      <c r="D404" s="15" t="str">
        <f t="shared" si="1"/>
        <v>0</v>
      </c>
      <c r="E404" s="15" t="str">
        <f t="shared" si="5"/>
        <v>0</v>
      </c>
      <c r="F404" s="15" t="str">
        <f t="shared" si="6"/>
        <v>0</v>
      </c>
      <c r="G404" s="17" t="str">
        <f t="shared" si="7"/>
        <v>0</v>
      </c>
      <c r="H404" s="16">
        <v>1174916.99</v>
      </c>
    </row>
    <row r="405">
      <c r="A405" s="4" t="s">
        <v>10</v>
      </c>
      <c r="B405" s="4" t="s">
        <v>458</v>
      </c>
      <c r="C405" s="4" t="s">
        <v>428</v>
      </c>
      <c r="D405" s="15" t="str">
        <f t="shared" si="1"/>
        <v>0</v>
      </c>
      <c r="E405" s="15" t="str">
        <f t="shared" si="5"/>
        <v>0</v>
      </c>
      <c r="F405" s="15" t="str">
        <f t="shared" si="6"/>
        <v>0</v>
      </c>
      <c r="G405" s="17" t="str">
        <f t="shared" si="7"/>
        <v>0</v>
      </c>
      <c r="H405" s="16">
        <v>3377147.94</v>
      </c>
    </row>
    <row r="406">
      <c r="A406" s="4" t="s">
        <v>10</v>
      </c>
      <c r="B406" s="4" t="s">
        <v>459</v>
      </c>
      <c r="C406" s="4" t="s">
        <v>428</v>
      </c>
      <c r="D406" s="15" t="str">
        <f t="shared" si="1"/>
        <v>0</v>
      </c>
      <c r="E406" s="15" t="str">
        <f t="shared" si="5"/>
        <v>0</v>
      </c>
      <c r="F406" s="15" t="str">
        <f t="shared" si="6"/>
        <v>0</v>
      </c>
      <c r="G406" s="17" t="str">
        <f t="shared" si="7"/>
        <v>0</v>
      </c>
      <c r="H406" s="16">
        <v>1669514.13</v>
      </c>
    </row>
    <row r="407">
      <c r="A407" s="4" t="s">
        <v>10</v>
      </c>
      <c r="B407" s="4" t="s">
        <v>460</v>
      </c>
      <c r="C407" s="4" t="s">
        <v>428</v>
      </c>
      <c r="D407" s="15" t="str">
        <f t="shared" si="1"/>
        <v>0</v>
      </c>
      <c r="E407" s="15" t="str">
        <f t="shared" si="5"/>
        <v>0</v>
      </c>
      <c r="F407" s="15" t="str">
        <f t="shared" si="6"/>
        <v>0</v>
      </c>
      <c r="G407" s="17" t="str">
        <f t="shared" si="7"/>
        <v>0</v>
      </c>
      <c r="H407" s="16">
        <v>1604185.43</v>
      </c>
    </row>
    <row r="408">
      <c r="A408" s="4" t="s">
        <v>10</v>
      </c>
      <c r="B408" s="4" t="s">
        <v>461</v>
      </c>
      <c r="C408" s="4" t="s">
        <v>428</v>
      </c>
      <c r="D408" s="15" t="str">
        <f t="shared" si="1"/>
        <v>0</v>
      </c>
      <c r="E408" s="15" t="str">
        <f t="shared" si="5"/>
        <v>0</v>
      </c>
      <c r="F408" s="15" t="str">
        <f t="shared" si="6"/>
        <v>0</v>
      </c>
      <c r="G408" s="17" t="str">
        <f t="shared" si="7"/>
        <v>0</v>
      </c>
      <c r="H408" s="16">
        <v>42508.57</v>
      </c>
    </row>
    <row r="409">
      <c r="A409" s="4" t="s">
        <v>10</v>
      </c>
      <c r="B409" s="4" t="s">
        <v>462</v>
      </c>
      <c r="C409" s="4" t="s">
        <v>428</v>
      </c>
      <c r="D409" s="15" t="str">
        <f t="shared" si="1"/>
        <v>0</v>
      </c>
      <c r="E409" s="15" t="str">
        <f t="shared" si="5"/>
        <v>0</v>
      </c>
      <c r="F409" s="15" t="str">
        <f t="shared" si="6"/>
        <v>0</v>
      </c>
      <c r="G409" s="17" t="str">
        <f t="shared" si="7"/>
        <v>0</v>
      </c>
      <c r="H409" s="16">
        <v>2385904.91</v>
      </c>
    </row>
    <row r="410">
      <c r="A410" s="4" t="s">
        <v>10</v>
      </c>
      <c r="B410" s="4" t="s">
        <v>463</v>
      </c>
      <c r="C410" s="4" t="s">
        <v>428</v>
      </c>
      <c r="D410" s="15" t="str">
        <f t="shared" si="1"/>
        <v>0</v>
      </c>
      <c r="E410" s="15" t="str">
        <f t="shared" si="5"/>
        <v>0</v>
      </c>
      <c r="F410" s="15" t="str">
        <f t="shared" si="6"/>
        <v>0</v>
      </c>
      <c r="G410" s="17" t="str">
        <f t="shared" si="7"/>
        <v>0</v>
      </c>
      <c r="H410" s="16">
        <v>1852838.37</v>
      </c>
    </row>
    <row r="411">
      <c r="A411" s="4" t="s">
        <v>10</v>
      </c>
      <c r="B411" s="4" t="s">
        <v>464</v>
      </c>
      <c r="C411" s="4" t="s">
        <v>428</v>
      </c>
      <c r="D411" s="15" t="str">
        <f t="shared" si="1"/>
        <v>0</v>
      </c>
      <c r="E411" s="15" t="str">
        <f t="shared" si="5"/>
        <v>0</v>
      </c>
      <c r="F411" s="15" t="str">
        <f t="shared" si="6"/>
        <v>0</v>
      </c>
      <c r="G411" s="17" t="str">
        <f t="shared" si="7"/>
        <v>0</v>
      </c>
      <c r="H411" s="16">
        <v>6.943913885E7</v>
      </c>
    </row>
    <row r="412">
      <c r="A412" s="4" t="s">
        <v>10</v>
      </c>
      <c r="B412" s="4" t="s">
        <v>465</v>
      </c>
      <c r="C412" s="4" t="s">
        <v>428</v>
      </c>
      <c r="D412" s="15" t="str">
        <f t="shared" si="1"/>
        <v>0</v>
      </c>
      <c r="E412" s="15" t="str">
        <f t="shared" si="5"/>
        <v>0</v>
      </c>
      <c r="F412" s="15" t="str">
        <f t="shared" si="6"/>
        <v>0</v>
      </c>
      <c r="G412" s="17" t="str">
        <f t="shared" si="7"/>
        <v>0</v>
      </c>
      <c r="H412" s="16">
        <v>1499019.64</v>
      </c>
    </row>
    <row r="413">
      <c r="A413" s="4" t="s">
        <v>10</v>
      </c>
      <c r="B413" s="4" t="s">
        <v>466</v>
      </c>
      <c r="C413" s="4" t="s">
        <v>428</v>
      </c>
      <c r="D413" s="15" t="str">
        <f t="shared" si="1"/>
        <v>0</v>
      </c>
      <c r="E413" s="15" t="str">
        <f t="shared" si="5"/>
        <v>0</v>
      </c>
      <c r="F413" s="15" t="str">
        <f t="shared" si="6"/>
        <v>0</v>
      </c>
      <c r="G413" s="17" t="str">
        <f t="shared" si="7"/>
        <v>0</v>
      </c>
      <c r="H413" s="16">
        <v>5259256.31</v>
      </c>
    </row>
    <row r="414">
      <c r="A414" s="4" t="s">
        <v>10</v>
      </c>
      <c r="B414" s="4" t="s">
        <v>467</v>
      </c>
      <c r="C414" s="4" t="s">
        <v>428</v>
      </c>
      <c r="D414" s="15" t="str">
        <f t="shared" si="1"/>
        <v>0</v>
      </c>
      <c r="E414" s="15" t="str">
        <f t="shared" si="5"/>
        <v>0</v>
      </c>
      <c r="F414" s="15" t="str">
        <f t="shared" si="6"/>
        <v>0</v>
      </c>
      <c r="G414" s="17" t="str">
        <f t="shared" si="7"/>
        <v>0</v>
      </c>
      <c r="H414" s="16">
        <v>2532056.02</v>
      </c>
    </row>
    <row r="415">
      <c r="A415" s="4" t="s">
        <v>10</v>
      </c>
      <c r="B415" s="4" t="s">
        <v>468</v>
      </c>
      <c r="C415" s="4" t="s">
        <v>428</v>
      </c>
      <c r="D415" s="15" t="str">
        <f t="shared" si="1"/>
        <v>0</v>
      </c>
      <c r="E415" s="15" t="str">
        <f t="shared" si="5"/>
        <v>0</v>
      </c>
      <c r="F415" s="15" t="str">
        <f t="shared" si="6"/>
        <v>0</v>
      </c>
      <c r="G415" s="17" t="str">
        <f t="shared" si="7"/>
        <v>0</v>
      </c>
      <c r="H415" s="16">
        <v>1578156.68</v>
      </c>
    </row>
    <row r="416">
      <c r="A416" s="4" t="s">
        <v>10</v>
      </c>
      <c r="B416" s="4" t="s">
        <v>469</v>
      </c>
      <c r="C416" s="4" t="s">
        <v>428</v>
      </c>
      <c r="D416" s="15" t="str">
        <f t="shared" si="1"/>
        <v>0</v>
      </c>
      <c r="E416" s="15" t="str">
        <f t="shared" si="5"/>
        <v>0</v>
      </c>
      <c r="F416" s="15" t="str">
        <f t="shared" si="6"/>
        <v>0</v>
      </c>
      <c r="G416" s="17" t="str">
        <f t="shared" si="7"/>
        <v>0</v>
      </c>
      <c r="H416" s="16">
        <v>8604001.39</v>
      </c>
    </row>
    <row r="417">
      <c r="A417" s="4" t="s">
        <v>10</v>
      </c>
      <c r="B417" s="4" t="s">
        <v>470</v>
      </c>
      <c r="C417" s="4" t="s">
        <v>428</v>
      </c>
      <c r="D417" s="15" t="str">
        <f t="shared" si="1"/>
        <v>0</v>
      </c>
      <c r="E417" s="15" t="str">
        <f t="shared" si="5"/>
        <v>0</v>
      </c>
      <c r="F417" s="15" t="str">
        <f t="shared" si="6"/>
        <v>0</v>
      </c>
      <c r="G417" s="17" t="str">
        <f t="shared" si="7"/>
        <v>0</v>
      </c>
      <c r="H417" s="16">
        <v>1986496.92</v>
      </c>
    </row>
    <row r="418">
      <c r="A418" s="4" t="s">
        <v>10</v>
      </c>
      <c r="B418" s="4" t="s">
        <v>471</v>
      </c>
      <c r="C418" s="4" t="s">
        <v>428</v>
      </c>
      <c r="D418" s="15" t="str">
        <f t="shared" si="1"/>
        <v>0</v>
      </c>
      <c r="E418" s="15" t="str">
        <f t="shared" si="5"/>
        <v>0</v>
      </c>
      <c r="F418" s="15" t="str">
        <f t="shared" si="6"/>
        <v>0</v>
      </c>
      <c r="G418" s="17" t="str">
        <f t="shared" si="7"/>
        <v>0</v>
      </c>
      <c r="H418" s="16">
        <v>1458222.13</v>
      </c>
    </row>
    <row r="419">
      <c r="A419" s="4" t="s">
        <v>10</v>
      </c>
      <c r="B419" s="4" t="s">
        <v>472</v>
      </c>
      <c r="C419" s="4" t="s">
        <v>428</v>
      </c>
      <c r="D419" s="15" t="str">
        <f t="shared" si="1"/>
        <v>0</v>
      </c>
      <c r="E419" s="15" t="str">
        <f t="shared" si="5"/>
        <v>0</v>
      </c>
      <c r="F419" s="15" t="str">
        <f t="shared" si="6"/>
        <v>0</v>
      </c>
      <c r="G419" s="17" t="str">
        <f t="shared" si="7"/>
        <v>0</v>
      </c>
      <c r="H419" s="16">
        <v>2745453.17</v>
      </c>
    </row>
    <row r="420">
      <c r="A420" s="4" t="s">
        <v>10</v>
      </c>
      <c r="B420" s="4" t="s">
        <v>473</v>
      </c>
      <c r="C420" s="4" t="s">
        <v>428</v>
      </c>
      <c r="D420" s="15" t="str">
        <f t="shared" si="1"/>
        <v>0</v>
      </c>
      <c r="E420" s="15" t="str">
        <f t="shared" si="5"/>
        <v>0</v>
      </c>
      <c r="F420" s="15" t="str">
        <f t="shared" si="6"/>
        <v>0</v>
      </c>
      <c r="G420" s="17" t="str">
        <f t="shared" si="7"/>
        <v>0</v>
      </c>
      <c r="H420" s="16">
        <v>2180088.4</v>
      </c>
    </row>
    <row r="421">
      <c r="A421" s="4" t="s">
        <v>10</v>
      </c>
      <c r="B421" s="4" t="s">
        <v>474</v>
      </c>
      <c r="C421" s="4" t="s">
        <v>428</v>
      </c>
      <c r="D421" s="15" t="str">
        <f t="shared" si="1"/>
        <v>0</v>
      </c>
      <c r="E421" s="15" t="str">
        <f t="shared" si="5"/>
        <v>0</v>
      </c>
      <c r="F421" s="15" t="str">
        <f t="shared" si="6"/>
        <v>0</v>
      </c>
      <c r="G421" s="17" t="str">
        <f t="shared" si="7"/>
        <v>0</v>
      </c>
      <c r="H421" s="16">
        <v>2881045.82</v>
      </c>
    </row>
    <row r="422">
      <c r="A422" s="4" t="s">
        <v>10</v>
      </c>
      <c r="B422" s="4" t="s">
        <v>475</v>
      </c>
      <c r="C422" s="4" t="s">
        <v>428</v>
      </c>
      <c r="D422" s="15" t="str">
        <f t="shared" si="1"/>
        <v>0</v>
      </c>
      <c r="E422" s="15" t="str">
        <f t="shared" si="5"/>
        <v>0</v>
      </c>
      <c r="F422" s="15" t="str">
        <f t="shared" si="6"/>
        <v>0</v>
      </c>
      <c r="G422" s="17" t="str">
        <f t="shared" si="7"/>
        <v>0</v>
      </c>
      <c r="H422" s="16">
        <v>2970337.25</v>
      </c>
    </row>
    <row r="423">
      <c r="A423" s="4" t="s">
        <v>10</v>
      </c>
      <c r="B423" s="4" t="s">
        <v>476</v>
      </c>
      <c r="C423" s="4" t="s">
        <v>428</v>
      </c>
      <c r="D423" s="15" t="str">
        <f t="shared" si="1"/>
        <v>0</v>
      </c>
      <c r="E423" s="15" t="str">
        <f t="shared" si="5"/>
        <v>0</v>
      </c>
      <c r="F423" s="15" t="str">
        <f t="shared" si="6"/>
        <v>0</v>
      </c>
      <c r="G423" s="17" t="str">
        <f t="shared" si="7"/>
        <v>0</v>
      </c>
      <c r="H423" s="16">
        <v>1749903.37</v>
      </c>
    </row>
    <row r="424">
      <c r="A424" s="4" t="s">
        <v>10</v>
      </c>
      <c r="B424" s="4" t="s">
        <v>477</v>
      </c>
      <c r="C424" s="4" t="s">
        <v>428</v>
      </c>
      <c r="D424" s="15" t="str">
        <f t="shared" si="1"/>
        <v>0</v>
      </c>
      <c r="E424" s="15" t="str">
        <f t="shared" si="5"/>
        <v>0</v>
      </c>
      <c r="F424" s="15" t="str">
        <f t="shared" si="6"/>
        <v>0</v>
      </c>
      <c r="G424" s="17" t="str">
        <f t="shared" si="7"/>
        <v>0</v>
      </c>
      <c r="H424" s="16">
        <v>1985332.46</v>
      </c>
    </row>
    <row r="425">
      <c r="A425" s="4" t="s">
        <v>10</v>
      </c>
      <c r="B425" s="4" t="s">
        <v>478</v>
      </c>
      <c r="C425" s="4" t="s">
        <v>428</v>
      </c>
      <c r="D425" s="15" t="str">
        <f t="shared" si="1"/>
        <v>0</v>
      </c>
      <c r="E425" s="15" t="str">
        <f t="shared" si="5"/>
        <v>0</v>
      </c>
      <c r="F425" s="15" t="str">
        <f t="shared" si="6"/>
        <v>0</v>
      </c>
      <c r="G425" s="17" t="str">
        <f t="shared" si="7"/>
        <v>0</v>
      </c>
      <c r="H425" s="16">
        <v>1752027.82</v>
      </c>
    </row>
    <row r="426">
      <c r="A426" s="4" t="s">
        <v>10</v>
      </c>
      <c r="B426" s="4" t="s">
        <v>479</v>
      </c>
      <c r="C426" s="4" t="s">
        <v>428</v>
      </c>
      <c r="D426" s="15" t="str">
        <f t="shared" si="1"/>
        <v>0</v>
      </c>
      <c r="E426" s="15" t="str">
        <f t="shared" si="5"/>
        <v>0</v>
      </c>
      <c r="F426" s="15" t="str">
        <f t="shared" si="6"/>
        <v>0</v>
      </c>
      <c r="G426" s="17" t="str">
        <f t="shared" si="7"/>
        <v>0</v>
      </c>
      <c r="H426" s="16">
        <v>8449570.71</v>
      </c>
    </row>
    <row r="427">
      <c r="A427" s="4" t="s">
        <v>10</v>
      </c>
      <c r="B427" s="4" t="s">
        <v>480</v>
      </c>
      <c r="C427" s="4" t="s">
        <v>428</v>
      </c>
      <c r="D427" s="15" t="str">
        <f t="shared" si="1"/>
        <v>0</v>
      </c>
      <c r="E427" s="15" t="str">
        <f t="shared" si="5"/>
        <v>0</v>
      </c>
      <c r="F427" s="15" t="str">
        <f t="shared" si="6"/>
        <v>0</v>
      </c>
      <c r="G427" s="17" t="str">
        <f t="shared" si="7"/>
        <v>0</v>
      </c>
      <c r="H427" s="16">
        <v>5909653.21</v>
      </c>
    </row>
    <row r="428">
      <c r="A428" s="4" t="s">
        <v>10</v>
      </c>
      <c r="B428" s="4" t="s">
        <v>481</v>
      </c>
      <c r="C428" s="4" t="s">
        <v>428</v>
      </c>
      <c r="D428" s="15" t="str">
        <f t="shared" si="1"/>
        <v>0</v>
      </c>
      <c r="E428" s="15" t="str">
        <f t="shared" si="5"/>
        <v>0</v>
      </c>
      <c r="F428" s="15" t="str">
        <f t="shared" si="6"/>
        <v>0</v>
      </c>
      <c r="G428" s="17" t="str">
        <f t="shared" si="7"/>
        <v>0</v>
      </c>
      <c r="H428" s="16">
        <v>7402677.25</v>
      </c>
    </row>
    <row r="429">
      <c r="A429" s="4" t="s">
        <v>10</v>
      </c>
      <c r="B429" s="4" t="s">
        <v>482</v>
      </c>
      <c r="C429" s="4" t="s">
        <v>428</v>
      </c>
      <c r="D429" s="15" t="str">
        <f t="shared" si="1"/>
        <v>0</v>
      </c>
      <c r="E429" s="15" t="str">
        <f t="shared" si="5"/>
        <v>0</v>
      </c>
      <c r="F429" s="15" t="str">
        <f t="shared" si="6"/>
        <v>0</v>
      </c>
      <c r="G429" s="17" t="str">
        <f t="shared" si="7"/>
        <v>0</v>
      </c>
      <c r="H429" s="16">
        <v>2013556.52</v>
      </c>
    </row>
    <row r="430">
      <c r="A430" s="4" t="s">
        <v>10</v>
      </c>
      <c r="B430" s="4" t="s">
        <v>483</v>
      </c>
      <c r="C430" s="4" t="s">
        <v>428</v>
      </c>
      <c r="D430" s="15" t="str">
        <f t="shared" si="1"/>
        <v>0</v>
      </c>
      <c r="E430" s="15" t="str">
        <f t="shared" si="5"/>
        <v>Rio Tinto</v>
      </c>
      <c r="F430" s="15" t="str">
        <f t="shared" si="6"/>
        <v>RIO TINTO ORD GBP0.10(REGD)</v>
      </c>
      <c r="G430" s="17">
        <f t="shared" si="7"/>
        <v>9045342.83</v>
      </c>
      <c r="H430" s="16">
        <v>9045342.83</v>
      </c>
    </row>
    <row r="431">
      <c r="A431" s="4" t="s">
        <v>10</v>
      </c>
      <c r="B431" s="4" t="s">
        <v>484</v>
      </c>
      <c r="C431" s="4" t="s">
        <v>428</v>
      </c>
      <c r="D431" s="15" t="str">
        <f t="shared" si="1"/>
        <v>0</v>
      </c>
      <c r="E431" s="15" t="str">
        <f t="shared" si="5"/>
        <v>0</v>
      </c>
      <c r="F431" s="15" t="str">
        <f t="shared" si="6"/>
        <v>0</v>
      </c>
      <c r="G431" s="17" t="str">
        <f t="shared" si="7"/>
        <v>0</v>
      </c>
      <c r="H431" s="16">
        <v>2614522.93</v>
      </c>
    </row>
    <row r="432">
      <c r="A432" s="4" t="s">
        <v>10</v>
      </c>
      <c r="B432" s="4" t="s">
        <v>485</v>
      </c>
      <c r="C432" s="4" t="s">
        <v>428</v>
      </c>
      <c r="D432" s="15" t="str">
        <f t="shared" si="1"/>
        <v>Shell</v>
      </c>
      <c r="E432" s="15" t="str">
        <f t="shared" si="5"/>
        <v>0</v>
      </c>
      <c r="F432" s="15" t="str">
        <f t="shared" si="6"/>
        <v>ROYAL DUTCH SHELL B SHARES  EUR .07</v>
      </c>
      <c r="G432" s="17">
        <f t="shared" si="7"/>
        <v>413618.39</v>
      </c>
      <c r="H432" s="16">
        <v>413618.39</v>
      </c>
    </row>
    <row r="433">
      <c r="A433" s="4" t="s">
        <v>10</v>
      </c>
      <c r="B433" s="4" t="s">
        <v>486</v>
      </c>
      <c r="C433" s="4" t="s">
        <v>428</v>
      </c>
      <c r="D433" s="15" t="str">
        <f t="shared" si="1"/>
        <v>Shell</v>
      </c>
      <c r="E433" s="15" t="str">
        <f t="shared" si="5"/>
        <v>0</v>
      </c>
      <c r="F433" s="15" t="str">
        <f t="shared" si="6"/>
        <v>ROYAL DUTCH SHELL PLC EUR0.07 'A' SHS (UK LIST)</v>
      </c>
      <c r="G433" s="17">
        <f t="shared" si="7"/>
        <v>2672623.94</v>
      </c>
      <c r="H433" s="16">
        <v>2672623.94</v>
      </c>
    </row>
    <row r="434">
      <c r="A434" s="4" t="s">
        <v>10</v>
      </c>
      <c r="B434" s="4" t="s">
        <v>487</v>
      </c>
      <c r="C434" s="4" t="s">
        <v>428</v>
      </c>
      <c r="D434" s="15" t="str">
        <f t="shared" si="1"/>
        <v>0</v>
      </c>
      <c r="E434" s="15" t="str">
        <f t="shared" si="5"/>
        <v>0</v>
      </c>
      <c r="F434" s="15" t="str">
        <f t="shared" si="6"/>
        <v>0</v>
      </c>
      <c r="G434" s="17" t="str">
        <f t="shared" si="7"/>
        <v>0</v>
      </c>
      <c r="H434" s="16">
        <v>1229671.25</v>
      </c>
    </row>
    <row r="435">
      <c r="A435" s="4" t="s">
        <v>10</v>
      </c>
      <c r="B435" s="4" t="s">
        <v>488</v>
      </c>
      <c r="C435" s="4" t="s">
        <v>428</v>
      </c>
      <c r="D435" s="15" t="str">
        <f t="shared" si="1"/>
        <v>0</v>
      </c>
      <c r="E435" s="15" t="str">
        <f t="shared" si="5"/>
        <v>0</v>
      </c>
      <c r="F435" s="15" t="str">
        <f t="shared" si="6"/>
        <v>0</v>
      </c>
      <c r="G435" s="17" t="str">
        <f t="shared" si="7"/>
        <v>0</v>
      </c>
      <c r="H435" s="16">
        <v>2540331.79</v>
      </c>
    </row>
    <row r="436">
      <c r="A436" s="4" t="s">
        <v>10</v>
      </c>
      <c r="B436" s="4" t="s">
        <v>489</v>
      </c>
      <c r="C436" s="4" t="s">
        <v>428</v>
      </c>
      <c r="D436" s="15" t="str">
        <f t="shared" si="1"/>
        <v>0</v>
      </c>
      <c r="E436" s="15" t="str">
        <f t="shared" si="5"/>
        <v>0</v>
      </c>
      <c r="F436" s="15" t="str">
        <f t="shared" si="6"/>
        <v>0</v>
      </c>
      <c r="G436" s="17" t="str">
        <f t="shared" si="7"/>
        <v>0</v>
      </c>
      <c r="H436" s="16">
        <v>1488755.81</v>
      </c>
    </row>
    <row r="437">
      <c r="A437" s="4" t="s">
        <v>10</v>
      </c>
      <c r="B437" s="4" t="s">
        <v>490</v>
      </c>
      <c r="C437" s="4" t="s">
        <v>428</v>
      </c>
      <c r="D437" s="15" t="str">
        <f t="shared" si="1"/>
        <v>0</v>
      </c>
      <c r="E437" s="15" t="str">
        <f t="shared" si="5"/>
        <v>0</v>
      </c>
      <c r="F437" s="15" t="str">
        <f t="shared" si="6"/>
        <v>0</v>
      </c>
      <c r="G437" s="17" t="str">
        <f t="shared" si="7"/>
        <v>0</v>
      </c>
      <c r="H437" s="16">
        <v>586668.55</v>
      </c>
    </row>
    <row r="438">
      <c r="A438" s="4" t="s">
        <v>10</v>
      </c>
      <c r="B438" s="4" t="s">
        <v>491</v>
      </c>
      <c r="C438" s="4" t="s">
        <v>428</v>
      </c>
      <c r="D438" s="15" t="str">
        <f t="shared" si="1"/>
        <v>0</v>
      </c>
      <c r="E438" s="15" t="str">
        <f t="shared" si="5"/>
        <v>0</v>
      </c>
      <c r="F438" s="15" t="str">
        <f t="shared" si="6"/>
        <v>0</v>
      </c>
      <c r="G438" s="17" t="str">
        <f t="shared" si="7"/>
        <v>0</v>
      </c>
      <c r="H438" s="16">
        <v>2622343.09</v>
      </c>
    </row>
    <row r="439">
      <c r="A439" s="4" t="s">
        <v>10</v>
      </c>
      <c r="B439" s="4" t="s">
        <v>492</v>
      </c>
      <c r="C439" s="4" t="s">
        <v>428</v>
      </c>
      <c r="D439" s="15" t="str">
        <f t="shared" si="1"/>
        <v>0</v>
      </c>
      <c r="E439" s="15" t="str">
        <f t="shared" si="5"/>
        <v>0</v>
      </c>
      <c r="F439" s="15" t="str">
        <f t="shared" si="6"/>
        <v>0</v>
      </c>
      <c r="G439" s="17" t="str">
        <f t="shared" si="7"/>
        <v>0</v>
      </c>
      <c r="H439" s="16">
        <v>9349073.1</v>
      </c>
    </row>
    <row r="440">
      <c r="A440" s="4" t="s">
        <v>10</v>
      </c>
      <c r="B440" s="4" t="s">
        <v>493</v>
      </c>
      <c r="C440" s="4" t="s">
        <v>428</v>
      </c>
      <c r="D440" s="15" t="str">
        <f t="shared" si="1"/>
        <v>0</v>
      </c>
      <c r="E440" s="15" t="str">
        <f t="shared" si="5"/>
        <v>0</v>
      </c>
      <c r="F440" s="15" t="str">
        <f t="shared" si="6"/>
        <v>0</v>
      </c>
      <c r="G440" s="17" t="str">
        <f t="shared" si="7"/>
        <v>0</v>
      </c>
      <c r="H440" s="16">
        <v>2024645.84</v>
      </c>
    </row>
    <row r="441">
      <c r="A441" s="4" t="s">
        <v>10</v>
      </c>
      <c r="B441" s="4" t="s">
        <v>494</v>
      </c>
      <c r="C441" s="4" t="s">
        <v>428</v>
      </c>
      <c r="D441" s="15" t="str">
        <f t="shared" si="1"/>
        <v>Tullow Oil</v>
      </c>
      <c r="E441" s="15" t="str">
        <f t="shared" si="5"/>
        <v>0</v>
      </c>
      <c r="F441" s="15" t="str">
        <f t="shared" si="6"/>
        <v>TULLOW OIL PLC GBP 0.10 ORD</v>
      </c>
      <c r="G441" s="17">
        <f t="shared" si="7"/>
        <v>1928804.31</v>
      </c>
      <c r="H441" s="16">
        <v>1928804.31</v>
      </c>
    </row>
    <row r="442">
      <c r="A442" s="4" t="s">
        <v>10</v>
      </c>
      <c r="B442" s="4" t="s">
        <v>495</v>
      </c>
      <c r="C442" s="4" t="s">
        <v>428</v>
      </c>
      <c r="D442" s="15" t="str">
        <f t="shared" si="1"/>
        <v>0</v>
      </c>
      <c r="E442" s="15" t="str">
        <f t="shared" si="5"/>
        <v>0</v>
      </c>
      <c r="F442" s="15" t="str">
        <f t="shared" si="6"/>
        <v>0</v>
      </c>
      <c r="G442" s="17" t="str">
        <f t="shared" si="7"/>
        <v>0</v>
      </c>
      <c r="H442" s="16">
        <v>2318564.62</v>
      </c>
    </row>
    <row r="443">
      <c r="A443" s="4" t="s">
        <v>10</v>
      </c>
      <c r="B443" s="4" t="s">
        <v>496</v>
      </c>
      <c r="C443" s="4" t="s">
        <v>428</v>
      </c>
      <c r="D443" s="15" t="str">
        <f t="shared" si="1"/>
        <v>0</v>
      </c>
      <c r="E443" s="15" t="str">
        <f t="shared" si="5"/>
        <v>0</v>
      </c>
      <c r="F443" s="15" t="str">
        <f t="shared" si="6"/>
        <v>0</v>
      </c>
      <c r="G443" s="17" t="str">
        <f t="shared" si="7"/>
        <v>0</v>
      </c>
      <c r="H443" s="16">
        <v>3012336.61</v>
      </c>
    </row>
    <row r="444">
      <c r="A444" s="4" t="s">
        <v>10</v>
      </c>
      <c r="B444" s="4" t="s">
        <v>497</v>
      </c>
      <c r="C444" s="4" t="s">
        <v>428</v>
      </c>
      <c r="D444" s="15" t="str">
        <f t="shared" si="1"/>
        <v>0</v>
      </c>
      <c r="E444" s="15" t="str">
        <f t="shared" si="5"/>
        <v>0</v>
      </c>
      <c r="F444" s="15" t="str">
        <f t="shared" si="6"/>
        <v>0</v>
      </c>
      <c r="G444" s="17" t="str">
        <f t="shared" si="7"/>
        <v>0</v>
      </c>
      <c r="H444" s="16">
        <v>3171793.32</v>
      </c>
    </row>
    <row r="445">
      <c r="A445" s="4" t="s">
        <v>10</v>
      </c>
      <c r="B445" s="4" t="s">
        <v>498</v>
      </c>
      <c r="C445" s="4" t="s">
        <v>428</v>
      </c>
      <c r="D445" s="15" t="str">
        <f t="shared" si="1"/>
        <v>0</v>
      </c>
      <c r="E445" s="15" t="str">
        <f t="shared" si="5"/>
        <v>0</v>
      </c>
      <c r="F445" s="15" t="str">
        <f t="shared" si="6"/>
        <v>0</v>
      </c>
      <c r="G445" s="17" t="str">
        <f t="shared" si="7"/>
        <v>0</v>
      </c>
      <c r="H445" s="16">
        <v>731627.25</v>
      </c>
    </row>
    <row r="446">
      <c r="A446" s="4" t="s">
        <v>10</v>
      </c>
      <c r="B446" s="4" t="s">
        <v>499</v>
      </c>
      <c r="C446" s="4" t="s">
        <v>428</v>
      </c>
      <c r="D446" s="15" t="str">
        <f t="shared" si="1"/>
        <v>0</v>
      </c>
      <c r="E446" s="15" t="str">
        <f t="shared" si="5"/>
        <v>0</v>
      </c>
      <c r="F446" s="15" t="str">
        <f t="shared" si="6"/>
        <v>0</v>
      </c>
      <c r="G446" s="17" t="str">
        <f t="shared" si="7"/>
        <v>0</v>
      </c>
      <c r="H446" s="16">
        <v>5756879.26</v>
      </c>
    </row>
    <row r="447">
      <c r="A447" s="4" t="s">
        <v>10</v>
      </c>
      <c r="B447" s="4" t="s">
        <v>500</v>
      </c>
      <c r="C447" s="4" t="s">
        <v>428</v>
      </c>
      <c r="D447" s="15" t="str">
        <f t="shared" si="1"/>
        <v>0</v>
      </c>
      <c r="E447" s="15" t="str">
        <f t="shared" si="5"/>
        <v>0</v>
      </c>
      <c r="F447" s="15" t="str">
        <f t="shared" si="6"/>
        <v>0</v>
      </c>
      <c r="G447" s="17" t="str">
        <f t="shared" si="7"/>
        <v>0</v>
      </c>
      <c r="H447" s="16">
        <v>703610.58</v>
      </c>
    </row>
    <row r="448">
      <c r="A448" s="4" t="s">
        <v>10</v>
      </c>
      <c r="B448" s="4" t="s">
        <v>501</v>
      </c>
      <c r="C448" s="4" t="s">
        <v>428</v>
      </c>
      <c r="D448" s="15" t="str">
        <f t="shared" si="1"/>
        <v>0</v>
      </c>
      <c r="E448" s="15" t="str">
        <f t="shared" si="5"/>
        <v>0</v>
      </c>
      <c r="F448" s="15" t="str">
        <f t="shared" si="6"/>
        <v>0</v>
      </c>
      <c r="G448" s="17" t="str">
        <f t="shared" si="7"/>
        <v>0</v>
      </c>
      <c r="H448" s="16">
        <v>2718172.75</v>
      </c>
    </row>
    <row r="449">
      <c r="A449" s="4" t="s">
        <v>10</v>
      </c>
      <c r="B449" s="4" t="s">
        <v>502</v>
      </c>
      <c r="C449" s="4" t="s">
        <v>428</v>
      </c>
      <c r="D449" s="15" t="str">
        <f t="shared" si="1"/>
        <v>0</v>
      </c>
      <c r="E449" s="15" t="str">
        <f t="shared" si="5"/>
        <v>0</v>
      </c>
      <c r="F449" s="15" t="str">
        <f t="shared" si="6"/>
        <v>0</v>
      </c>
      <c r="G449" s="17" t="str">
        <f t="shared" si="7"/>
        <v>0</v>
      </c>
      <c r="H449" s="16">
        <v>3950465.73</v>
      </c>
    </row>
    <row r="450">
      <c r="A450" s="4" t="s">
        <v>10</v>
      </c>
      <c r="B450" s="4" t="s">
        <v>503</v>
      </c>
      <c r="C450" s="4" t="s">
        <v>428</v>
      </c>
      <c r="D450" s="15" t="str">
        <f t="shared" si="1"/>
        <v>0</v>
      </c>
      <c r="E450" s="15" t="str">
        <f t="shared" si="5"/>
        <v>0</v>
      </c>
      <c r="F450" s="15" t="str">
        <f t="shared" si="6"/>
        <v>0</v>
      </c>
      <c r="G450" s="17" t="str">
        <f t="shared" si="7"/>
        <v>0</v>
      </c>
      <c r="H450" s="16">
        <v>1146820.02</v>
      </c>
    </row>
    <row r="451">
      <c r="A451" s="4" t="s">
        <v>10</v>
      </c>
      <c r="B451" s="4" t="s">
        <v>504</v>
      </c>
      <c r="C451" s="4" t="s">
        <v>428</v>
      </c>
      <c r="D451" s="15" t="str">
        <f t="shared" si="1"/>
        <v>0</v>
      </c>
      <c r="E451" s="15" t="str">
        <f t="shared" si="5"/>
        <v>0</v>
      </c>
      <c r="F451" s="15" t="str">
        <f t="shared" si="6"/>
        <v>0</v>
      </c>
      <c r="G451" s="17" t="str">
        <f t="shared" si="7"/>
        <v>0</v>
      </c>
      <c r="H451" s="16">
        <v>850946.93</v>
      </c>
    </row>
    <row r="452">
      <c r="A452" s="4" t="s">
        <v>10</v>
      </c>
      <c r="B452" s="4" t="s">
        <v>505</v>
      </c>
      <c r="C452" s="4" t="s">
        <v>428</v>
      </c>
      <c r="D452" s="15" t="str">
        <f t="shared" si="1"/>
        <v>0</v>
      </c>
      <c r="E452" s="15" t="str">
        <f t="shared" si="5"/>
        <v>0</v>
      </c>
      <c r="F452" s="15" t="str">
        <f t="shared" si="6"/>
        <v>0</v>
      </c>
      <c r="G452" s="17" t="str">
        <f t="shared" si="7"/>
        <v>0</v>
      </c>
      <c r="H452" s="16">
        <v>2483155.02</v>
      </c>
    </row>
    <row r="453">
      <c r="A453" s="4" t="s">
        <v>10</v>
      </c>
      <c r="B453" s="4" t="s">
        <v>506</v>
      </c>
      <c r="C453" s="4" t="s">
        <v>428</v>
      </c>
      <c r="D453" s="15" t="str">
        <f t="shared" si="1"/>
        <v>0</v>
      </c>
      <c r="E453" s="15" t="str">
        <f t="shared" si="5"/>
        <v>0</v>
      </c>
      <c r="F453" s="15" t="str">
        <f t="shared" si="6"/>
        <v>0</v>
      </c>
      <c r="G453" s="17" t="str">
        <f t="shared" si="7"/>
        <v>0</v>
      </c>
      <c r="H453" s="16">
        <v>4488938.91</v>
      </c>
    </row>
    <row r="454">
      <c r="A454" s="4" t="s">
        <v>10</v>
      </c>
      <c r="B454" s="4" t="s">
        <v>507</v>
      </c>
      <c r="C454" s="4" t="s">
        <v>428</v>
      </c>
      <c r="D454" s="15" t="str">
        <f t="shared" si="1"/>
        <v>0</v>
      </c>
      <c r="E454" s="15" t="str">
        <f t="shared" si="5"/>
        <v>0</v>
      </c>
      <c r="F454" s="15" t="str">
        <f t="shared" si="6"/>
        <v>0</v>
      </c>
      <c r="G454" s="17" t="str">
        <f t="shared" si="7"/>
        <v>0</v>
      </c>
      <c r="H454" s="16">
        <v>1570408.66</v>
      </c>
    </row>
    <row r="455">
      <c r="A455" s="4" t="s">
        <v>10</v>
      </c>
      <c r="B455" s="4" t="s">
        <v>508</v>
      </c>
      <c r="C455" s="4" t="s">
        <v>428</v>
      </c>
      <c r="D455" s="15" t="str">
        <f t="shared" si="1"/>
        <v>0</v>
      </c>
      <c r="E455" s="15" t="str">
        <f t="shared" si="5"/>
        <v>0</v>
      </c>
      <c r="F455" s="15" t="str">
        <f t="shared" si="6"/>
        <v>0</v>
      </c>
      <c r="G455" s="17" t="str">
        <f t="shared" si="7"/>
        <v>0</v>
      </c>
      <c r="H455" s="16">
        <v>4359987.05</v>
      </c>
    </row>
    <row r="456">
      <c r="A456" s="4" t="s">
        <v>10</v>
      </c>
      <c r="B456" s="6" t="s">
        <v>509</v>
      </c>
      <c r="C456" s="4" t="s">
        <v>428</v>
      </c>
      <c r="D456" s="15" t="str">
        <f t="shared" si="1"/>
        <v>0</v>
      </c>
      <c r="E456" s="15" t="str">
        <f t="shared" si="5"/>
        <v>0</v>
      </c>
      <c r="F456" s="15" t="str">
        <f t="shared" si="6"/>
        <v>0</v>
      </c>
      <c r="G456" s="17" t="str">
        <f t="shared" si="7"/>
        <v>0</v>
      </c>
      <c r="H456" s="16">
        <v>1833609.53</v>
      </c>
    </row>
    <row r="457">
      <c r="A457" s="4" t="s">
        <v>10</v>
      </c>
      <c r="B457" s="4" t="s">
        <v>510</v>
      </c>
      <c r="C457" s="4" t="s">
        <v>428</v>
      </c>
      <c r="D457" s="15" t="str">
        <f t="shared" si="1"/>
        <v>0</v>
      </c>
      <c r="E457" s="15" t="str">
        <f t="shared" si="5"/>
        <v>0</v>
      </c>
      <c r="F457" s="15" t="str">
        <f t="shared" si="6"/>
        <v>0</v>
      </c>
      <c r="G457" s="17" t="str">
        <f t="shared" si="7"/>
        <v>0</v>
      </c>
      <c r="H457" s="16">
        <v>6440843.9</v>
      </c>
    </row>
    <row r="458">
      <c r="A458" s="4" t="s">
        <v>10</v>
      </c>
      <c r="B458" s="4" t="s">
        <v>511</v>
      </c>
      <c r="C458" s="4" t="s">
        <v>428</v>
      </c>
      <c r="D458" s="15" t="str">
        <f t="shared" si="1"/>
        <v>Apache </v>
      </c>
      <c r="E458" s="15" t="str">
        <f t="shared" si="5"/>
        <v>0</v>
      </c>
      <c r="F458" s="15" t="str">
        <f t="shared" si="6"/>
        <v>APACHE CORP USD 1.25</v>
      </c>
      <c r="G458" s="17">
        <f t="shared" si="7"/>
        <v>2901416.03</v>
      </c>
      <c r="H458" s="16">
        <v>2901416.03</v>
      </c>
    </row>
    <row r="459">
      <c r="A459" s="4" t="s">
        <v>10</v>
      </c>
      <c r="B459" s="4" t="s">
        <v>512</v>
      </c>
      <c r="C459" s="4" t="s">
        <v>428</v>
      </c>
      <c r="D459" s="15" t="str">
        <f t="shared" si="1"/>
        <v>0</v>
      </c>
      <c r="E459" s="15" t="str">
        <f t="shared" si="5"/>
        <v>0</v>
      </c>
      <c r="F459" s="15" t="str">
        <f t="shared" si="6"/>
        <v>0</v>
      </c>
      <c r="G459" s="17" t="str">
        <f t="shared" si="7"/>
        <v>0</v>
      </c>
      <c r="H459" s="16">
        <v>6665473.49</v>
      </c>
    </row>
    <row r="460">
      <c r="A460" s="4" t="s">
        <v>10</v>
      </c>
      <c r="B460" s="4" t="s">
        <v>513</v>
      </c>
      <c r="C460" s="4" t="s">
        <v>428</v>
      </c>
      <c r="D460" s="15" t="str">
        <f t="shared" si="1"/>
        <v>0</v>
      </c>
      <c r="E460" s="15" t="str">
        <f t="shared" si="5"/>
        <v>0</v>
      </c>
      <c r="F460" s="15" t="str">
        <f t="shared" si="6"/>
        <v>0</v>
      </c>
      <c r="G460" s="17" t="str">
        <f t="shared" si="7"/>
        <v>0</v>
      </c>
      <c r="H460" s="16">
        <v>2763581.98</v>
      </c>
    </row>
    <row r="461">
      <c r="A461" s="4" t="s">
        <v>10</v>
      </c>
      <c r="B461" s="4" t="s">
        <v>514</v>
      </c>
      <c r="C461" s="4" t="s">
        <v>428</v>
      </c>
      <c r="D461" s="15" t="str">
        <f t="shared" si="1"/>
        <v>0</v>
      </c>
      <c r="E461" s="15" t="str">
        <f t="shared" si="5"/>
        <v>0</v>
      </c>
      <c r="F461" s="15" t="str">
        <f t="shared" si="6"/>
        <v>0</v>
      </c>
      <c r="G461" s="17" t="str">
        <f t="shared" si="7"/>
        <v>0</v>
      </c>
      <c r="H461" s="16">
        <v>3232113.63</v>
      </c>
    </row>
    <row r="462">
      <c r="A462" s="4" t="s">
        <v>10</v>
      </c>
      <c r="B462" s="4" t="s">
        <v>515</v>
      </c>
      <c r="C462" s="4" t="s">
        <v>428</v>
      </c>
      <c r="D462" s="15" t="str">
        <f t="shared" si="1"/>
        <v>0</v>
      </c>
      <c r="E462" s="15" t="str">
        <f t="shared" si="5"/>
        <v>0</v>
      </c>
      <c r="F462" s="15" t="str">
        <f t="shared" si="6"/>
        <v>0</v>
      </c>
      <c r="G462" s="17" t="str">
        <f t="shared" si="7"/>
        <v>0</v>
      </c>
      <c r="H462" s="16">
        <v>1214684.44</v>
      </c>
    </row>
    <row r="463">
      <c r="A463" s="4" t="s">
        <v>10</v>
      </c>
      <c r="B463" s="4" t="s">
        <v>516</v>
      </c>
      <c r="C463" s="4" t="s">
        <v>428</v>
      </c>
      <c r="D463" s="15" t="str">
        <f t="shared" si="1"/>
        <v>0</v>
      </c>
      <c r="E463" s="15" t="str">
        <f t="shared" si="5"/>
        <v>0</v>
      </c>
      <c r="F463" s="15" t="str">
        <f t="shared" si="6"/>
        <v>0</v>
      </c>
      <c r="G463" s="17" t="str">
        <f t="shared" si="7"/>
        <v>0</v>
      </c>
      <c r="H463" s="16">
        <v>2779378.78</v>
      </c>
    </row>
    <row r="464">
      <c r="A464" s="4" t="s">
        <v>10</v>
      </c>
      <c r="B464" s="4" t="s">
        <v>517</v>
      </c>
      <c r="C464" s="4" t="s">
        <v>428</v>
      </c>
      <c r="D464" s="15" t="str">
        <f t="shared" si="1"/>
        <v>0</v>
      </c>
      <c r="E464" s="15" t="str">
        <f t="shared" si="5"/>
        <v>0</v>
      </c>
      <c r="F464" s="15" t="str">
        <f t="shared" si="6"/>
        <v>0</v>
      </c>
      <c r="G464" s="17" t="str">
        <f t="shared" si="7"/>
        <v>0</v>
      </c>
      <c r="H464" s="16">
        <v>6624330.46</v>
      </c>
    </row>
    <row r="465">
      <c r="A465" s="4" t="s">
        <v>10</v>
      </c>
      <c r="B465" s="4" t="s">
        <v>518</v>
      </c>
      <c r="C465" s="4" t="s">
        <v>428</v>
      </c>
      <c r="D465" s="15" t="str">
        <f t="shared" si="1"/>
        <v>0</v>
      </c>
      <c r="E465" s="15" t="str">
        <f t="shared" si="5"/>
        <v>0</v>
      </c>
      <c r="F465" s="15" t="str">
        <f t="shared" si="6"/>
        <v>0</v>
      </c>
      <c r="G465" s="17" t="str">
        <f t="shared" si="7"/>
        <v>0</v>
      </c>
      <c r="H465" s="16">
        <v>5445800.47</v>
      </c>
    </row>
    <row r="466">
      <c r="A466" s="4" t="s">
        <v>10</v>
      </c>
      <c r="B466" s="4" t="s">
        <v>519</v>
      </c>
      <c r="C466" s="4" t="s">
        <v>428</v>
      </c>
      <c r="D466" s="15" t="str">
        <f t="shared" si="1"/>
        <v>0</v>
      </c>
      <c r="E466" s="15" t="str">
        <f t="shared" si="5"/>
        <v>0</v>
      </c>
      <c r="F466" s="15" t="str">
        <f t="shared" si="6"/>
        <v>0</v>
      </c>
      <c r="G466" s="17" t="str">
        <f t="shared" si="7"/>
        <v>0</v>
      </c>
      <c r="H466" s="16">
        <v>2155715.55</v>
      </c>
    </row>
    <row r="467">
      <c r="A467" s="4" t="s">
        <v>10</v>
      </c>
      <c r="B467" s="4" t="s">
        <v>520</v>
      </c>
      <c r="C467" s="4" t="s">
        <v>428</v>
      </c>
      <c r="D467" s="15" t="str">
        <f t="shared" si="1"/>
        <v>0</v>
      </c>
      <c r="E467" s="15" t="str">
        <f t="shared" si="5"/>
        <v>0</v>
      </c>
      <c r="F467" s="15" t="str">
        <f t="shared" si="6"/>
        <v>0</v>
      </c>
      <c r="G467" s="17" t="str">
        <f t="shared" si="7"/>
        <v>0</v>
      </c>
      <c r="H467" s="16">
        <v>4754618.99</v>
      </c>
    </row>
    <row r="468">
      <c r="A468" s="4" t="s">
        <v>10</v>
      </c>
      <c r="B468" s="4" t="s">
        <v>521</v>
      </c>
      <c r="C468" s="4" t="s">
        <v>428</v>
      </c>
      <c r="D468" s="15" t="str">
        <f t="shared" si="1"/>
        <v>0</v>
      </c>
      <c r="E468" s="15" t="str">
        <f t="shared" si="5"/>
        <v>0</v>
      </c>
      <c r="F468" s="15" t="str">
        <f t="shared" si="6"/>
        <v>0</v>
      </c>
      <c r="G468" s="17" t="str">
        <f t="shared" si="7"/>
        <v>0</v>
      </c>
      <c r="H468" s="16">
        <v>3757934.19</v>
      </c>
    </row>
    <row r="469">
      <c r="A469" s="4" t="s">
        <v>10</v>
      </c>
      <c r="B469" s="4" t="s">
        <v>522</v>
      </c>
      <c r="C469" s="4" t="s">
        <v>428</v>
      </c>
      <c r="D469" s="15" t="str">
        <f t="shared" si="1"/>
        <v>0</v>
      </c>
      <c r="E469" s="15" t="str">
        <f t="shared" si="5"/>
        <v>0</v>
      </c>
      <c r="F469" s="15" t="str">
        <f t="shared" si="6"/>
        <v>0</v>
      </c>
      <c r="G469" s="17" t="str">
        <f t="shared" si="7"/>
        <v>0</v>
      </c>
      <c r="H469" s="16">
        <v>3396755.61</v>
      </c>
    </row>
    <row r="470">
      <c r="A470" s="4" t="s">
        <v>10</v>
      </c>
      <c r="B470" s="4" t="s">
        <v>523</v>
      </c>
      <c r="C470" s="4" t="s">
        <v>428</v>
      </c>
      <c r="D470" s="15" t="str">
        <f t="shared" si="1"/>
        <v>0</v>
      </c>
      <c r="E470" s="15" t="str">
        <f t="shared" si="5"/>
        <v>0</v>
      </c>
      <c r="F470" s="15" t="str">
        <f t="shared" si="6"/>
        <v>0</v>
      </c>
      <c r="G470" s="17" t="str">
        <f t="shared" si="7"/>
        <v>0</v>
      </c>
      <c r="H470" s="16">
        <v>1785283.45</v>
      </c>
    </row>
    <row r="471">
      <c r="A471" s="4" t="s">
        <v>10</v>
      </c>
      <c r="B471" s="4" t="s">
        <v>524</v>
      </c>
      <c r="C471" s="4" t="s">
        <v>428</v>
      </c>
      <c r="D471" s="15" t="str">
        <f t="shared" si="1"/>
        <v>0</v>
      </c>
      <c r="E471" s="15" t="str">
        <f t="shared" si="5"/>
        <v>0</v>
      </c>
      <c r="F471" s="15" t="str">
        <f t="shared" si="6"/>
        <v>0</v>
      </c>
      <c r="G471" s="17" t="str">
        <f t="shared" si="7"/>
        <v>0</v>
      </c>
      <c r="H471" s="16">
        <v>3776181.51</v>
      </c>
    </row>
    <row r="472">
      <c r="A472" s="4" t="s">
        <v>10</v>
      </c>
      <c r="B472" s="4" t="s">
        <v>525</v>
      </c>
      <c r="C472" s="4" t="s">
        <v>428</v>
      </c>
      <c r="D472" s="15" t="str">
        <f t="shared" si="1"/>
        <v>0</v>
      </c>
      <c r="E472" s="15" t="str">
        <f t="shared" si="5"/>
        <v>0</v>
      </c>
      <c r="F472" s="15" t="str">
        <f t="shared" si="6"/>
        <v>0</v>
      </c>
      <c r="G472" s="17" t="str">
        <f t="shared" si="7"/>
        <v>0</v>
      </c>
      <c r="H472" s="16">
        <v>9067290.47</v>
      </c>
    </row>
    <row r="473">
      <c r="A473" s="4" t="s">
        <v>10</v>
      </c>
      <c r="B473" s="4" t="s">
        <v>526</v>
      </c>
      <c r="C473" s="4" t="s">
        <v>428</v>
      </c>
      <c r="D473" s="15" t="str">
        <f t="shared" si="1"/>
        <v>0</v>
      </c>
      <c r="E473" s="15" t="str">
        <f t="shared" si="5"/>
        <v>0</v>
      </c>
      <c r="F473" s="15" t="str">
        <f t="shared" si="6"/>
        <v>0</v>
      </c>
      <c r="G473" s="17" t="str">
        <f t="shared" si="7"/>
        <v>0</v>
      </c>
      <c r="H473" s="16">
        <v>2097526.28</v>
      </c>
    </row>
    <row r="474">
      <c r="A474" s="4" t="s">
        <v>10</v>
      </c>
      <c r="B474" s="4" t="s">
        <v>527</v>
      </c>
      <c r="C474" s="4" t="s">
        <v>428</v>
      </c>
      <c r="D474" s="15" t="str">
        <f t="shared" si="1"/>
        <v>EOG Resources</v>
      </c>
      <c r="E474" s="15" t="str">
        <f t="shared" si="5"/>
        <v>0</v>
      </c>
      <c r="F474" s="15" t="str">
        <f t="shared" si="6"/>
        <v>EOG RESOURCES INC USD 0.01</v>
      </c>
      <c r="G474" s="17">
        <f t="shared" si="7"/>
        <v>3919436.88</v>
      </c>
      <c r="H474" s="16">
        <v>3919436.88</v>
      </c>
    </row>
    <row r="475">
      <c r="A475" s="4" t="s">
        <v>10</v>
      </c>
      <c r="B475" s="4" t="s">
        <v>528</v>
      </c>
      <c r="C475" s="4" t="s">
        <v>428</v>
      </c>
      <c r="D475" s="15" t="str">
        <f t="shared" si="1"/>
        <v>0</v>
      </c>
      <c r="E475" s="15" t="str">
        <f t="shared" si="5"/>
        <v>0</v>
      </c>
      <c r="F475" s="15" t="str">
        <f t="shared" si="6"/>
        <v>0</v>
      </c>
      <c r="G475" s="17" t="str">
        <f t="shared" si="7"/>
        <v>0</v>
      </c>
      <c r="H475" s="16">
        <v>2307641.43</v>
      </c>
    </row>
    <row r="476">
      <c r="A476" s="4" t="s">
        <v>10</v>
      </c>
      <c r="B476" s="4" t="s">
        <v>529</v>
      </c>
      <c r="C476" s="4" t="s">
        <v>428</v>
      </c>
      <c r="D476" s="15" t="str">
        <f t="shared" si="1"/>
        <v>0</v>
      </c>
      <c r="E476" s="15" t="str">
        <f t="shared" si="5"/>
        <v>0</v>
      </c>
      <c r="F476" s="15" t="str">
        <f t="shared" si="6"/>
        <v>0</v>
      </c>
      <c r="G476" s="17" t="str">
        <f t="shared" si="7"/>
        <v>0</v>
      </c>
      <c r="H476" s="16">
        <v>5139889.33</v>
      </c>
    </row>
    <row r="477">
      <c r="A477" s="4" t="s">
        <v>10</v>
      </c>
      <c r="B477" s="4" t="s">
        <v>530</v>
      </c>
      <c r="C477" s="4" t="s">
        <v>428</v>
      </c>
      <c r="D477" s="15" t="str">
        <f t="shared" si="1"/>
        <v>0</v>
      </c>
      <c r="E477" s="15" t="str">
        <f t="shared" si="5"/>
        <v>0</v>
      </c>
      <c r="F477" s="15" t="str">
        <f t="shared" si="6"/>
        <v>0</v>
      </c>
      <c r="G477" s="17" t="str">
        <f t="shared" si="7"/>
        <v>0</v>
      </c>
      <c r="H477" s="16">
        <v>1000268.0</v>
      </c>
    </row>
    <row r="478">
      <c r="A478" s="4" t="s">
        <v>10</v>
      </c>
      <c r="B478" s="4" t="s">
        <v>531</v>
      </c>
      <c r="C478" s="4" t="s">
        <v>428</v>
      </c>
      <c r="D478" s="15" t="str">
        <f t="shared" si="1"/>
        <v>0</v>
      </c>
      <c r="E478" s="15" t="str">
        <f t="shared" si="5"/>
        <v>0</v>
      </c>
      <c r="F478" s="15" t="str">
        <f t="shared" si="6"/>
        <v>0</v>
      </c>
      <c r="G478" s="17" t="str">
        <f t="shared" si="7"/>
        <v>0</v>
      </c>
      <c r="H478" s="16">
        <v>2964883.47</v>
      </c>
    </row>
    <row r="479">
      <c r="A479" s="4" t="s">
        <v>10</v>
      </c>
      <c r="B479" s="4" t="s">
        <v>532</v>
      </c>
      <c r="C479" s="4" t="s">
        <v>428</v>
      </c>
      <c r="D479" s="15" t="str">
        <f t="shared" si="1"/>
        <v>0</v>
      </c>
      <c r="E479" s="15" t="str">
        <f t="shared" si="5"/>
        <v>0</v>
      </c>
      <c r="F479" s="15" t="str">
        <f t="shared" si="6"/>
        <v>0</v>
      </c>
      <c r="G479" s="17" t="str">
        <f t="shared" si="7"/>
        <v>0</v>
      </c>
      <c r="H479" s="16">
        <v>4966521.87</v>
      </c>
    </row>
    <row r="480">
      <c r="A480" s="4" t="s">
        <v>10</v>
      </c>
      <c r="B480" s="4" t="s">
        <v>533</v>
      </c>
      <c r="C480" s="4" t="s">
        <v>428</v>
      </c>
      <c r="D480" s="15" t="str">
        <f t="shared" si="1"/>
        <v>0</v>
      </c>
      <c r="E480" s="15" t="str">
        <f t="shared" si="5"/>
        <v>0</v>
      </c>
      <c r="F480" s="15" t="str">
        <f t="shared" si="6"/>
        <v>0</v>
      </c>
      <c r="G480" s="17" t="str">
        <f t="shared" si="7"/>
        <v>0</v>
      </c>
      <c r="H480" s="16">
        <v>7278180.68</v>
      </c>
    </row>
    <row r="481">
      <c r="A481" s="4" t="s">
        <v>10</v>
      </c>
      <c r="B481" s="4" t="s">
        <v>534</v>
      </c>
      <c r="C481" s="4" t="s">
        <v>428</v>
      </c>
      <c r="D481" s="15" t="str">
        <f t="shared" si="1"/>
        <v>0</v>
      </c>
      <c r="E481" s="15" t="str">
        <f t="shared" si="5"/>
        <v>0</v>
      </c>
      <c r="F481" s="15" t="str">
        <f t="shared" si="6"/>
        <v>0</v>
      </c>
      <c r="G481" s="17" t="str">
        <f t="shared" si="7"/>
        <v>0</v>
      </c>
      <c r="H481" s="16">
        <v>4853004.98</v>
      </c>
    </row>
    <row r="482">
      <c r="A482" s="4" t="s">
        <v>10</v>
      </c>
      <c r="B482" s="4" t="s">
        <v>535</v>
      </c>
      <c r="C482" s="4" t="s">
        <v>428</v>
      </c>
      <c r="D482" s="15" t="str">
        <f t="shared" si="1"/>
        <v>0</v>
      </c>
      <c r="E482" s="15" t="str">
        <f t="shared" si="5"/>
        <v>0</v>
      </c>
      <c r="F482" s="15" t="str">
        <f t="shared" si="6"/>
        <v>0</v>
      </c>
      <c r="G482" s="17" t="str">
        <f t="shared" si="7"/>
        <v>0</v>
      </c>
      <c r="H482" s="16">
        <v>278736.06</v>
      </c>
    </row>
    <row r="483">
      <c r="A483" s="4" t="s">
        <v>10</v>
      </c>
      <c r="B483" s="4" t="s">
        <v>536</v>
      </c>
      <c r="C483" s="4" t="s">
        <v>428</v>
      </c>
      <c r="D483" s="15" t="str">
        <f t="shared" si="1"/>
        <v>0</v>
      </c>
      <c r="E483" s="15" t="str">
        <f t="shared" si="5"/>
        <v>0</v>
      </c>
      <c r="F483" s="15" t="str">
        <f t="shared" si="6"/>
        <v>0</v>
      </c>
      <c r="G483" s="17" t="str">
        <f t="shared" si="7"/>
        <v>0</v>
      </c>
      <c r="H483" s="16">
        <v>4614093.89</v>
      </c>
    </row>
    <row r="484">
      <c r="A484" s="4" t="s">
        <v>10</v>
      </c>
      <c r="B484" s="4" t="s">
        <v>537</v>
      </c>
      <c r="C484" s="4" t="s">
        <v>428</v>
      </c>
      <c r="D484" s="15" t="str">
        <f t="shared" si="1"/>
        <v>0</v>
      </c>
      <c r="E484" s="15" t="str">
        <f t="shared" si="5"/>
        <v>0</v>
      </c>
      <c r="F484" s="15" t="str">
        <f t="shared" si="6"/>
        <v>0</v>
      </c>
      <c r="G484" s="17" t="str">
        <f t="shared" si="7"/>
        <v>0</v>
      </c>
      <c r="H484" s="16">
        <v>1.065388299E7</v>
      </c>
    </row>
    <row r="485">
      <c r="A485" s="4" t="s">
        <v>10</v>
      </c>
      <c r="B485" s="4" t="s">
        <v>538</v>
      </c>
      <c r="C485" s="4" t="s">
        <v>428</v>
      </c>
      <c r="D485" s="15" t="str">
        <f t="shared" si="1"/>
        <v>0</v>
      </c>
      <c r="E485" s="15" t="str">
        <f t="shared" si="5"/>
        <v>0</v>
      </c>
      <c r="F485" s="15" t="str">
        <f t="shared" si="6"/>
        <v>0</v>
      </c>
      <c r="G485" s="17" t="str">
        <f t="shared" si="7"/>
        <v>0</v>
      </c>
      <c r="H485" s="16">
        <v>8287631.8</v>
      </c>
    </row>
    <row r="486">
      <c r="A486" s="4" t="s">
        <v>10</v>
      </c>
      <c r="B486" s="4" t="s">
        <v>539</v>
      </c>
      <c r="C486" s="4" t="s">
        <v>428</v>
      </c>
      <c r="D486" s="15" t="str">
        <f t="shared" si="1"/>
        <v>0</v>
      </c>
      <c r="E486" s="15" t="str">
        <f t="shared" si="5"/>
        <v>0</v>
      </c>
      <c r="F486" s="15" t="str">
        <f t="shared" si="6"/>
        <v>0</v>
      </c>
      <c r="G486" s="17" t="str">
        <f t="shared" si="7"/>
        <v>0</v>
      </c>
      <c r="H486" s="16">
        <v>646863.2</v>
      </c>
    </row>
    <row r="487">
      <c r="A487" s="4" t="s">
        <v>10</v>
      </c>
      <c r="B487" s="4" t="s">
        <v>540</v>
      </c>
      <c r="C487" s="4" t="s">
        <v>428</v>
      </c>
      <c r="D487" s="15" t="str">
        <f t="shared" si="1"/>
        <v>0</v>
      </c>
      <c r="E487" s="15" t="str">
        <f t="shared" si="5"/>
        <v>0</v>
      </c>
      <c r="F487" s="15" t="str">
        <f t="shared" si="6"/>
        <v>0</v>
      </c>
      <c r="G487" s="17" t="str">
        <f t="shared" si="7"/>
        <v>0</v>
      </c>
      <c r="H487" s="16">
        <v>2074954.59</v>
      </c>
    </row>
    <row r="488">
      <c r="A488" s="4" t="s">
        <v>10</v>
      </c>
      <c r="B488" s="4" t="s">
        <v>541</v>
      </c>
      <c r="C488" s="4" t="s">
        <v>428</v>
      </c>
      <c r="D488" s="15" t="str">
        <f t="shared" si="1"/>
        <v>0</v>
      </c>
      <c r="E488" s="15" t="str">
        <f t="shared" si="5"/>
        <v>0</v>
      </c>
      <c r="F488" s="15" t="str">
        <f t="shared" si="6"/>
        <v>0</v>
      </c>
      <c r="G488" s="17" t="str">
        <f t="shared" si="7"/>
        <v>0</v>
      </c>
      <c r="H488" s="16">
        <v>3311009.41</v>
      </c>
    </row>
    <row r="489">
      <c r="A489" s="4" t="s">
        <v>10</v>
      </c>
      <c r="B489" s="4" t="s">
        <v>542</v>
      </c>
      <c r="C489" s="4" t="s">
        <v>428</v>
      </c>
      <c r="D489" s="15" t="str">
        <f t="shared" si="1"/>
        <v>0</v>
      </c>
      <c r="E489" s="15" t="str">
        <f t="shared" si="5"/>
        <v>0</v>
      </c>
      <c r="F489" s="15" t="str">
        <f t="shared" si="6"/>
        <v>0</v>
      </c>
      <c r="G489" s="17" t="str">
        <f t="shared" si="7"/>
        <v>0</v>
      </c>
      <c r="H489" s="16">
        <v>3298406.87</v>
      </c>
    </row>
    <row r="490">
      <c r="A490" s="4" t="s">
        <v>10</v>
      </c>
      <c r="B490" s="4" t="s">
        <v>543</v>
      </c>
      <c r="C490" s="4" t="s">
        <v>428</v>
      </c>
      <c r="D490" s="15" t="str">
        <f t="shared" si="1"/>
        <v>0</v>
      </c>
      <c r="E490" s="15" t="str">
        <f t="shared" si="5"/>
        <v>0</v>
      </c>
      <c r="F490" s="15" t="str">
        <f t="shared" si="6"/>
        <v>0</v>
      </c>
      <c r="G490" s="17" t="str">
        <f t="shared" si="7"/>
        <v>0</v>
      </c>
      <c r="H490" s="16">
        <v>862415.65</v>
      </c>
    </row>
    <row r="491">
      <c r="A491" s="4" t="s">
        <v>10</v>
      </c>
      <c r="B491" s="4" t="s">
        <v>544</v>
      </c>
      <c r="C491" s="4" t="s">
        <v>428</v>
      </c>
      <c r="D491" s="15" t="str">
        <f t="shared" si="1"/>
        <v>0</v>
      </c>
      <c r="E491" s="15" t="str">
        <f t="shared" si="5"/>
        <v>0</v>
      </c>
      <c r="F491" s="15" t="str">
        <f t="shared" si="6"/>
        <v>0</v>
      </c>
      <c r="G491" s="17" t="str">
        <f t="shared" si="7"/>
        <v>0</v>
      </c>
      <c r="H491" s="16">
        <v>2564655.33</v>
      </c>
    </row>
    <row r="492">
      <c r="A492" s="4" t="s">
        <v>10</v>
      </c>
      <c r="B492" s="4" t="s">
        <v>545</v>
      </c>
      <c r="C492" s="4" t="s">
        <v>428</v>
      </c>
      <c r="D492" s="15" t="str">
        <f t="shared" si="1"/>
        <v>0</v>
      </c>
      <c r="E492" s="15" t="str">
        <f t="shared" si="5"/>
        <v>0</v>
      </c>
      <c r="F492" s="15" t="str">
        <f t="shared" si="6"/>
        <v>0</v>
      </c>
      <c r="G492" s="17" t="str">
        <f t="shared" si="7"/>
        <v>0</v>
      </c>
      <c r="H492" s="16">
        <v>7116958.57</v>
      </c>
    </row>
    <row r="493">
      <c r="A493" s="4" t="s">
        <v>10</v>
      </c>
      <c r="B493" s="4" t="s">
        <v>546</v>
      </c>
      <c r="C493" s="4" t="s">
        <v>428</v>
      </c>
      <c r="D493" s="15" t="str">
        <f t="shared" si="1"/>
        <v>0</v>
      </c>
      <c r="E493" s="15" t="str">
        <f t="shared" si="5"/>
        <v>0</v>
      </c>
      <c r="F493" s="15" t="str">
        <f t="shared" si="6"/>
        <v>0</v>
      </c>
      <c r="G493" s="17" t="str">
        <f t="shared" si="7"/>
        <v>0</v>
      </c>
      <c r="H493" s="16">
        <v>5.526878652E7</v>
      </c>
    </row>
    <row r="494">
      <c r="A494" s="4" t="s">
        <v>10</v>
      </c>
      <c r="B494" s="4" t="s">
        <v>547</v>
      </c>
      <c r="C494" s="4" t="s">
        <v>428</v>
      </c>
      <c r="D494" s="15" t="str">
        <f t="shared" si="1"/>
        <v>0</v>
      </c>
      <c r="E494" s="15" t="str">
        <f t="shared" si="5"/>
        <v>0</v>
      </c>
      <c r="F494" s="15" t="str">
        <f t="shared" si="6"/>
        <v>0</v>
      </c>
      <c r="G494" s="17" t="str">
        <f t="shared" si="7"/>
        <v>0</v>
      </c>
      <c r="H494" s="16">
        <v>3823699.63</v>
      </c>
    </row>
    <row r="495">
      <c r="A495" s="4" t="s">
        <v>10</v>
      </c>
      <c r="B495" s="4" t="s">
        <v>548</v>
      </c>
      <c r="C495" s="4" t="s">
        <v>428</v>
      </c>
      <c r="D495" s="15" t="str">
        <f t="shared" si="1"/>
        <v>0</v>
      </c>
      <c r="E495" s="15" t="str">
        <f t="shared" si="5"/>
        <v>0</v>
      </c>
      <c r="F495" s="15" t="str">
        <f t="shared" si="6"/>
        <v>0</v>
      </c>
      <c r="G495" s="17" t="str">
        <f t="shared" si="7"/>
        <v>0</v>
      </c>
      <c r="H495" s="16">
        <v>8877122.13</v>
      </c>
    </row>
    <row r="496">
      <c r="A496" s="4" t="s">
        <v>10</v>
      </c>
      <c r="B496" s="4" t="s">
        <v>549</v>
      </c>
      <c r="C496" s="4" t="s">
        <v>428</v>
      </c>
      <c r="D496" s="15" t="str">
        <f t="shared" si="1"/>
        <v>Marathon Oil </v>
      </c>
      <c r="E496" s="15" t="str">
        <f t="shared" si="5"/>
        <v>0</v>
      </c>
      <c r="F496" s="15" t="str">
        <f t="shared" si="6"/>
        <v>MARATHON OIL CORP  COM STK USD1</v>
      </c>
      <c r="G496" s="17">
        <f t="shared" si="7"/>
        <v>4424320.52</v>
      </c>
      <c r="H496" s="16">
        <v>4424320.52</v>
      </c>
    </row>
    <row r="497">
      <c r="A497" s="4" t="s">
        <v>10</v>
      </c>
      <c r="B497" s="4" t="s">
        <v>550</v>
      </c>
      <c r="C497" s="4" t="s">
        <v>428</v>
      </c>
      <c r="D497" s="15" t="str">
        <f t="shared" si="1"/>
        <v>0</v>
      </c>
      <c r="E497" s="15" t="str">
        <f t="shared" si="5"/>
        <v>0</v>
      </c>
      <c r="F497" s="15" t="str">
        <f t="shared" si="6"/>
        <v>0</v>
      </c>
      <c r="G497" s="17" t="str">
        <f t="shared" si="7"/>
        <v>0</v>
      </c>
      <c r="H497" s="16">
        <v>7217847.58</v>
      </c>
    </row>
    <row r="498">
      <c r="A498" s="4" t="s">
        <v>10</v>
      </c>
      <c r="B498" s="4" t="s">
        <v>551</v>
      </c>
      <c r="C498" s="4" t="s">
        <v>428</v>
      </c>
      <c r="D498" s="15" t="str">
        <f t="shared" si="1"/>
        <v>0</v>
      </c>
      <c r="E498" s="15" t="str">
        <f t="shared" si="5"/>
        <v>0</v>
      </c>
      <c r="F498" s="15" t="str">
        <f t="shared" si="6"/>
        <v>0</v>
      </c>
      <c r="G498" s="17" t="str">
        <f t="shared" si="7"/>
        <v>0</v>
      </c>
      <c r="H498" s="16">
        <v>1797284.89</v>
      </c>
    </row>
    <row r="499">
      <c r="A499" s="4" t="s">
        <v>10</v>
      </c>
      <c r="B499" s="4" t="s">
        <v>552</v>
      </c>
      <c r="C499" s="4" t="s">
        <v>428</v>
      </c>
      <c r="D499" s="15" t="str">
        <f t="shared" si="1"/>
        <v>0</v>
      </c>
      <c r="E499" s="15" t="str">
        <f t="shared" si="5"/>
        <v>0</v>
      </c>
      <c r="F499" s="15" t="str">
        <f t="shared" si="6"/>
        <v>0</v>
      </c>
      <c r="G499" s="17" t="str">
        <f t="shared" si="7"/>
        <v>0</v>
      </c>
      <c r="H499" s="16">
        <v>5751614.27</v>
      </c>
    </row>
    <row r="500">
      <c r="A500" s="4" t="s">
        <v>10</v>
      </c>
      <c r="B500" s="4" t="s">
        <v>553</v>
      </c>
      <c r="C500" s="4" t="s">
        <v>428</v>
      </c>
      <c r="D500" s="15" t="str">
        <f t="shared" si="1"/>
        <v>0</v>
      </c>
      <c r="E500" s="15" t="str">
        <f t="shared" si="5"/>
        <v>0</v>
      </c>
      <c r="F500" s="15" t="str">
        <f t="shared" si="6"/>
        <v>0</v>
      </c>
      <c r="G500" s="17" t="str">
        <f t="shared" si="7"/>
        <v>0</v>
      </c>
      <c r="H500" s="16">
        <v>1851496.13</v>
      </c>
    </row>
    <row r="501">
      <c r="A501" s="4" t="s">
        <v>10</v>
      </c>
      <c r="B501" s="4" t="s">
        <v>554</v>
      </c>
      <c r="C501" s="4" t="s">
        <v>428</v>
      </c>
      <c r="D501" s="15" t="str">
        <f t="shared" si="1"/>
        <v>0</v>
      </c>
      <c r="E501" s="15" t="str">
        <f t="shared" si="5"/>
        <v>0</v>
      </c>
      <c r="F501" s="15" t="str">
        <f t="shared" si="6"/>
        <v>0</v>
      </c>
      <c r="G501" s="17" t="str">
        <f t="shared" si="7"/>
        <v>0</v>
      </c>
      <c r="H501" s="16">
        <v>4778739.69</v>
      </c>
    </row>
    <row r="502">
      <c r="A502" s="4" t="s">
        <v>10</v>
      </c>
      <c r="B502" s="4" t="s">
        <v>555</v>
      </c>
      <c r="C502" s="4" t="s">
        <v>428</v>
      </c>
      <c r="D502" s="15" t="str">
        <f t="shared" si="1"/>
        <v>0</v>
      </c>
      <c r="E502" s="15" t="str">
        <f t="shared" si="5"/>
        <v>0</v>
      </c>
      <c r="F502" s="15" t="str">
        <f t="shared" si="6"/>
        <v>0</v>
      </c>
      <c r="G502" s="17" t="str">
        <f t="shared" si="7"/>
        <v>0</v>
      </c>
      <c r="H502" s="16">
        <v>3495530.42</v>
      </c>
    </row>
    <row r="503">
      <c r="A503" s="4" t="s">
        <v>10</v>
      </c>
      <c r="B503" s="4" t="s">
        <v>556</v>
      </c>
      <c r="C503" s="4" t="s">
        <v>428</v>
      </c>
      <c r="D503" s="15" t="str">
        <f t="shared" si="1"/>
        <v>0</v>
      </c>
      <c r="E503" s="15" t="str">
        <f t="shared" si="5"/>
        <v>0</v>
      </c>
      <c r="F503" s="15" t="str">
        <f t="shared" si="6"/>
        <v>0</v>
      </c>
      <c r="G503" s="17" t="str">
        <f t="shared" si="7"/>
        <v>0</v>
      </c>
      <c r="H503" s="16">
        <v>6542697.66</v>
      </c>
    </row>
    <row r="504">
      <c r="A504" s="4" t="s">
        <v>10</v>
      </c>
      <c r="B504" s="4" t="s">
        <v>557</v>
      </c>
      <c r="C504" s="4" t="s">
        <v>428</v>
      </c>
      <c r="D504" s="15" t="str">
        <f t="shared" si="1"/>
        <v>0</v>
      </c>
      <c r="E504" s="15" t="str">
        <f t="shared" si="5"/>
        <v>0</v>
      </c>
      <c r="F504" s="15" t="str">
        <f t="shared" si="6"/>
        <v>0</v>
      </c>
      <c r="G504" s="17" t="str">
        <f t="shared" si="7"/>
        <v>0</v>
      </c>
      <c r="H504" s="16">
        <v>567321.15</v>
      </c>
    </row>
    <row r="505">
      <c r="A505" s="4" t="s">
        <v>10</v>
      </c>
      <c r="B505" s="4" t="s">
        <v>558</v>
      </c>
      <c r="C505" s="4" t="s">
        <v>428</v>
      </c>
      <c r="D505" s="15" t="str">
        <f t="shared" si="1"/>
        <v>0</v>
      </c>
      <c r="E505" s="15" t="str">
        <f t="shared" si="5"/>
        <v>0</v>
      </c>
      <c r="F505" s="15" t="str">
        <f t="shared" si="6"/>
        <v>0</v>
      </c>
      <c r="G505" s="17" t="str">
        <f t="shared" si="7"/>
        <v>0</v>
      </c>
      <c r="H505" s="16">
        <v>3875361.0</v>
      </c>
    </row>
    <row r="506">
      <c r="A506" s="4" t="s">
        <v>10</v>
      </c>
      <c r="B506" s="4" t="s">
        <v>559</v>
      </c>
      <c r="C506" s="4" t="s">
        <v>428</v>
      </c>
      <c r="D506" s="15" t="str">
        <f t="shared" si="1"/>
        <v>0</v>
      </c>
      <c r="E506" s="15" t="str">
        <f t="shared" si="5"/>
        <v>0</v>
      </c>
      <c r="F506" s="15" t="str">
        <f t="shared" si="6"/>
        <v>0</v>
      </c>
      <c r="G506" s="17" t="str">
        <f t="shared" si="7"/>
        <v>0</v>
      </c>
      <c r="H506" s="16">
        <v>4413992.87</v>
      </c>
    </row>
    <row r="507">
      <c r="A507" s="4" t="s">
        <v>10</v>
      </c>
      <c r="B507" s="4" t="s">
        <v>560</v>
      </c>
      <c r="C507" s="4" t="s">
        <v>428</v>
      </c>
      <c r="D507" s="15" t="str">
        <f t="shared" si="1"/>
        <v>0</v>
      </c>
      <c r="E507" s="15" t="str">
        <f t="shared" si="5"/>
        <v>0</v>
      </c>
      <c r="F507" s="15" t="str">
        <f t="shared" si="6"/>
        <v>0</v>
      </c>
      <c r="G507" s="17" t="str">
        <f t="shared" si="7"/>
        <v>0</v>
      </c>
      <c r="H507" s="16">
        <v>3837564.82</v>
      </c>
    </row>
    <row r="508">
      <c r="A508" s="4" t="s">
        <v>10</v>
      </c>
      <c r="B508" s="4" t="s">
        <v>561</v>
      </c>
      <c r="C508" s="4" t="s">
        <v>428</v>
      </c>
      <c r="D508" s="15" t="str">
        <f t="shared" si="1"/>
        <v>0</v>
      </c>
      <c r="E508" s="15" t="str">
        <f t="shared" si="5"/>
        <v>0</v>
      </c>
      <c r="F508" s="15" t="str">
        <f t="shared" si="6"/>
        <v>0</v>
      </c>
      <c r="G508" s="17" t="str">
        <f t="shared" si="7"/>
        <v>0</v>
      </c>
      <c r="H508" s="16">
        <v>3262577.44</v>
      </c>
    </row>
    <row r="509">
      <c r="A509" s="4" t="s">
        <v>10</v>
      </c>
      <c r="B509" s="4" t="s">
        <v>562</v>
      </c>
      <c r="C509" s="4" t="s">
        <v>428</v>
      </c>
      <c r="D509" s="15" t="str">
        <f t="shared" si="1"/>
        <v>0</v>
      </c>
      <c r="E509" s="15" t="str">
        <f t="shared" si="5"/>
        <v>0</v>
      </c>
      <c r="F509" s="15" t="str">
        <f t="shared" si="6"/>
        <v>0</v>
      </c>
      <c r="G509" s="17" t="str">
        <f t="shared" si="7"/>
        <v>0</v>
      </c>
      <c r="H509" s="16">
        <v>5805468.97</v>
      </c>
    </row>
    <row r="510">
      <c r="A510" s="4" t="s">
        <v>10</v>
      </c>
      <c r="B510" s="4" t="s">
        <v>563</v>
      </c>
      <c r="C510" s="4" t="s">
        <v>428</v>
      </c>
      <c r="D510" s="15" t="str">
        <f t="shared" si="1"/>
        <v>0</v>
      </c>
      <c r="E510" s="15" t="str">
        <f t="shared" si="5"/>
        <v>0</v>
      </c>
      <c r="F510" s="15" t="str">
        <f t="shared" si="6"/>
        <v>0</v>
      </c>
      <c r="G510" s="17" t="str">
        <f t="shared" si="7"/>
        <v>0</v>
      </c>
      <c r="H510" s="16">
        <v>1777378.43</v>
      </c>
    </row>
    <row r="511">
      <c r="A511" s="4" t="s">
        <v>10</v>
      </c>
      <c r="B511" s="4" t="s">
        <v>564</v>
      </c>
      <c r="C511" s="4" t="s">
        <v>428</v>
      </c>
      <c r="D511" s="15" t="str">
        <f t="shared" si="1"/>
        <v>0</v>
      </c>
      <c r="E511" s="15" t="str">
        <f t="shared" si="5"/>
        <v>0</v>
      </c>
      <c r="F511" s="15" t="str">
        <f t="shared" si="6"/>
        <v>0</v>
      </c>
      <c r="G511" s="17" t="str">
        <f t="shared" si="7"/>
        <v>0</v>
      </c>
      <c r="H511" s="16">
        <v>1132171.06</v>
      </c>
    </row>
    <row r="512">
      <c r="A512" s="4" t="s">
        <v>10</v>
      </c>
      <c r="B512" s="4" t="s">
        <v>565</v>
      </c>
      <c r="C512" s="4" t="s">
        <v>428</v>
      </c>
      <c r="D512" s="15" t="str">
        <f t="shared" si="1"/>
        <v>0</v>
      </c>
      <c r="E512" s="15" t="str">
        <f t="shared" si="5"/>
        <v>0</v>
      </c>
      <c r="F512" s="15" t="str">
        <f t="shared" si="6"/>
        <v>0</v>
      </c>
      <c r="G512" s="17" t="str">
        <f t="shared" si="7"/>
        <v>0</v>
      </c>
      <c r="H512" s="16">
        <v>4739062.63</v>
      </c>
    </row>
    <row r="513">
      <c r="A513" s="4" t="s">
        <v>10</v>
      </c>
      <c r="B513" s="4" t="s">
        <v>566</v>
      </c>
      <c r="C513" s="4" t="s">
        <v>428</v>
      </c>
      <c r="D513" s="15" t="str">
        <f t="shared" si="1"/>
        <v>0</v>
      </c>
      <c r="E513" s="15" t="str">
        <f t="shared" si="5"/>
        <v>0</v>
      </c>
      <c r="F513" s="15" t="str">
        <f t="shared" si="6"/>
        <v>0</v>
      </c>
      <c r="G513" s="17" t="str">
        <f t="shared" si="7"/>
        <v>0</v>
      </c>
      <c r="H513" s="16">
        <v>3214291.45</v>
      </c>
    </row>
    <row r="514">
      <c r="A514" s="4" t="s">
        <v>10</v>
      </c>
      <c r="B514" s="4" t="s">
        <v>567</v>
      </c>
      <c r="C514" s="4" t="s">
        <v>428</v>
      </c>
      <c r="D514" s="15" t="str">
        <f t="shared" si="1"/>
        <v>0</v>
      </c>
      <c r="E514" s="15" t="str">
        <f t="shared" si="5"/>
        <v>0</v>
      </c>
      <c r="F514" s="15" t="str">
        <f t="shared" si="6"/>
        <v>0</v>
      </c>
      <c r="G514" s="17" t="str">
        <f t="shared" si="7"/>
        <v>0</v>
      </c>
      <c r="H514" s="16">
        <v>1814517.59</v>
      </c>
    </row>
    <row r="515">
      <c r="A515" s="4" t="s">
        <v>10</v>
      </c>
      <c r="B515" s="4" t="s">
        <v>568</v>
      </c>
      <c r="C515" s="4" t="s">
        <v>428</v>
      </c>
      <c r="D515" s="15" t="str">
        <f t="shared" si="1"/>
        <v>0</v>
      </c>
      <c r="E515" s="15" t="str">
        <f t="shared" si="5"/>
        <v>0</v>
      </c>
      <c r="F515" s="15" t="str">
        <f t="shared" si="6"/>
        <v>0</v>
      </c>
      <c r="G515" s="17" t="str">
        <f t="shared" si="7"/>
        <v>0</v>
      </c>
      <c r="H515" s="16">
        <v>3345489.5</v>
      </c>
    </row>
    <row r="516">
      <c r="A516" s="4" t="s">
        <v>10</v>
      </c>
      <c r="B516" s="4" t="s">
        <v>569</v>
      </c>
      <c r="C516" s="4" t="s">
        <v>428</v>
      </c>
      <c r="D516" s="15" t="str">
        <f t="shared" si="1"/>
        <v>0</v>
      </c>
      <c r="E516" s="15" t="str">
        <f t="shared" si="5"/>
        <v>0</v>
      </c>
      <c r="F516" s="15" t="str">
        <f t="shared" si="6"/>
        <v>0</v>
      </c>
      <c r="G516" s="17" t="str">
        <f t="shared" si="7"/>
        <v>0</v>
      </c>
      <c r="H516" s="16">
        <v>1303831.94</v>
      </c>
    </row>
    <row r="517">
      <c r="A517" s="4" t="s">
        <v>10</v>
      </c>
      <c r="B517" s="4" t="s">
        <v>570</v>
      </c>
      <c r="C517" s="4" t="s">
        <v>428</v>
      </c>
      <c r="D517" s="15" t="str">
        <f t="shared" si="1"/>
        <v>0</v>
      </c>
      <c r="E517" s="15" t="str">
        <f t="shared" si="5"/>
        <v>0</v>
      </c>
      <c r="F517" s="15" t="str">
        <f t="shared" si="6"/>
        <v>0</v>
      </c>
      <c r="G517" s="17" t="str">
        <f t="shared" si="7"/>
        <v>0</v>
      </c>
      <c r="H517" s="16">
        <v>3843416.76</v>
      </c>
    </row>
    <row r="518">
      <c r="A518" s="4" t="s">
        <v>10</v>
      </c>
      <c r="B518" s="4" t="s">
        <v>571</v>
      </c>
      <c r="C518" s="4" t="s">
        <v>428</v>
      </c>
      <c r="D518" s="15" t="str">
        <f t="shared" si="1"/>
        <v>0</v>
      </c>
      <c r="E518" s="15" t="str">
        <f t="shared" si="5"/>
        <v>0</v>
      </c>
      <c r="F518" s="15" t="str">
        <f t="shared" si="6"/>
        <v>0</v>
      </c>
      <c r="G518" s="17" t="str">
        <f t="shared" si="7"/>
        <v>0</v>
      </c>
      <c r="H518" s="16">
        <v>2150377.21</v>
      </c>
    </row>
    <row r="519">
      <c r="A519" s="4" t="s">
        <v>10</v>
      </c>
      <c r="B519" s="4" t="s">
        <v>572</v>
      </c>
      <c r="C519" s="4" t="s">
        <v>428</v>
      </c>
      <c r="D519" s="15" t="str">
        <f t="shared" si="1"/>
        <v>0</v>
      </c>
      <c r="E519" s="15" t="str">
        <f t="shared" si="5"/>
        <v>0</v>
      </c>
      <c r="F519" s="15" t="str">
        <f t="shared" si="6"/>
        <v>0</v>
      </c>
      <c r="G519" s="17" t="str">
        <f t="shared" si="7"/>
        <v>0</v>
      </c>
      <c r="H519" s="16">
        <v>1946791.04</v>
      </c>
    </row>
    <row r="520">
      <c r="A520" s="4" t="s">
        <v>10</v>
      </c>
      <c r="B520" s="4" t="s">
        <v>573</v>
      </c>
      <c r="C520" s="4" t="s">
        <v>428</v>
      </c>
      <c r="D520" s="15" t="str">
        <f t="shared" si="1"/>
        <v>0</v>
      </c>
      <c r="E520" s="15" t="str">
        <f t="shared" si="5"/>
        <v>0</v>
      </c>
      <c r="F520" s="15" t="str">
        <f t="shared" si="6"/>
        <v>0</v>
      </c>
      <c r="G520" s="17" t="str">
        <f t="shared" si="7"/>
        <v>0</v>
      </c>
      <c r="H520" s="16">
        <v>680893.88</v>
      </c>
    </row>
    <row r="521">
      <c r="A521" s="4" t="s">
        <v>10</v>
      </c>
      <c r="B521" s="4" t="s">
        <v>574</v>
      </c>
      <c r="C521" s="4" t="s">
        <v>428</v>
      </c>
      <c r="D521" s="15" t="str">
        <f t="shared" si="1"/>
        <v>0</v>
      </c>
      <c r="E521" s="15" t="str">
        <f t="shared" si="5"/>
        <v>0</v>
      </c>
      <c r="F521" s="15" t="str">
        <f t="shared" si="6"/>
        <v>0</v>
      </c>
      <c r="G521" s="17" t="str">
        <f t="shared" si="7"/>
        <v>0</v>
      </c>
      <c r="H521" s="16">
        <v>7236079.29</v>
      </c>
    </row>
    <row r="522">
      <c r="A522" s="4" t="s">
        <v>10</v>
      </c>
      <c r="B522" s="4" t="s">
        <v>575</v>
      </c>
      <c r="C522" s="4" t="s">
        <v>428</v>
      </c>
      <c r="D522" s="15" t="str">
        <f t="shared" si="1"/>
        <v>0</v>
      </c>
      <c r="E522" s="15" t="str">
        <f t="shared" si="5"/>
        <v>0</v>
      </c>
      <c r="F522" s="15" t="str">
        <f t="shared" si="6"/>
        <v>0</v>
      </c>
      <c r="G522" s="17" t="str">
        <f t="shared" si="7"/>
        <v>0</v>
      </c>
      <c r="H522" s="16">
        <v>1633740.0</v>
      </c>
    </row>
    <row r="523">
      <c r="A523" s="4" t="s">
        <v>10</v>
      </c>
      <c r="B523" s="4" t="s">
        <v>576</v>
      </c>
      <c r="C523" s="4" t="s">
        <v>428</v>
      </c>
      <c r="D523" s="15" t="str">
        <f t="shared" si="1"/>
        <v>0</v>
      </c>
      <c r="E523" s="15" t="str">
        <f t="shared" si="5"/>
        <v>0</v>
      </c>
      <c r="F523" s="15" t="str">
        <f t="shared" si="6"/>
        <v>0</v>
      </c>
      <c r="G523" s="17" t="str">
        <f t="shared" si="7"/>
        <v>0</v>
      </c>
      <c r="H523" s="16">
        <v>905866.96</v>
      </c>
    </row>
    <row r="524">
      <c r="A524" s="4" t="s">
        <v>10</v>
      </c>
      <c r="B524" s="4" t="s">
        <v>577</v>
      </c>
      <c r="C524" s="4" t="s">
        <v>428</v>
      </c>
      <c r="D524" s="15" t="str">
        <f t="shared" si="1"/>
        <v>Suncor Energy </v>
      </c>
      <c r="E524" s="15" t="str">
        <f t="shared" si="5"/>
        <v>0</v>
      </c>
      <c r="F524" s="15" t="str">
        <f t="shared" si="6"/>
        <v>SUNCOR ENERGY INC COM STK NPV</v>
      </c>
      <c r="G524" s="17">
        <f t="shared" si="7"/>
        <v>4647471.28</v>
      </c>
      <c r="H524" s="16">
        <v>4647471.28</v>
      </c>
    </row>
    <row r="525">
      <c r="A525" s="4" t="s">
        <v>10</v>
      </c>
      <c r="B525" s="4" t="s">
        <v>578</v>
      </c>
      <c r="C525" s="4" t="s">
        <v>428</v>
      </c>
      <c r="D525" s="15" t="str">
        <f t="shared" si="1"/>
        <v>0</v>
      </c>
      <c r="E525" s="15" t="str">
        <f t="shared" si="5"/>
        <v>0</v>
      </c>
      <c r="F525" s="15" t="str">
        <f t="shared" si="6"/>
        <v>0</v>
      </c>
      <c r="G525" s="17" t="str">
        <f t="shared" si="7"/>
        <v>0</v>
      </c>
      <c r="H525" s="16">
        <v>7461417.71</v>
      </c>
    </row>
    <row r="526">
      <c r="A526" s="4" t="s">
        <v>10</v>
      </c>
      <c r="B526" s="4" t="s">
        <v>579</v>
      </c>
      <c r="C526" s="4" t="s">
        <v>428</v>
      </c>
      <c r="D526" s="15" t="str">
        <f t="shared" si="1"/>
        <v>0</v>
      </c>
      <c r="E526" s="15" t="str">
        <f t="shared" si="5"/>
        <v>0</v>
      </c>
      <c r="F526" s="15" t="str">
        <f t="shared" si="6"/>
        <v>0</v>
      </c>
      <c r="G526" s="17" t="str">
        <f t="shared" si="7"/>
        <v>0</v>
      </c>
      <c r="H526" s="16">
        <v>2152803.67</v>
      </c>
    </row>
    <row r="527">
      <c r="A527" s="4" t="s">
        <v>10</v>
      </c>
      <c r="B527" s="4" t="s">
        <v>580</v>
      </c>
      <c r="C527" s="4" t="s">
        <v>428</v>
      </c>
      <c r="D527" s="15" t="str">
        <f t="shared" si="1"/>
        <v>0</v>
      </c>
      <c r="E527" s="15" t="str">
        <f t="shared" si="5"/>
        <v>0</v>
      </c>
      <c r="F527" s="15" t="str">
        <f t="shared" si="6"/>
        <v>0</v>
      </c>
      <c r="G527" s="17" t="str">
        <f t="shared" si="7"/>
        <v>0</v>
      </c>
      <c r="H527" s="16">
        <v>3527716.25</v>
      </c>
    </row>
    <row r="528">
      <c r="A528" s="4" t="s">
        <v>10</v>
      </c>
      <c r="B528" s="4" t="s">
        <v>581</v>
      </c>
      <c r="C528" s="4" t="s">
        <v>428</v>
      </c>
      <c r="D528" s="15" t="str">
        <f t="shared" si="1"/>
        <v>0</v>
      </c>
      <c r="E528" s="15" t="str">
        <f t="shared" si="5"/>
        <v>0</v>
      </c>
      <c r="F528" s="15" t="str">
        <f t="shared" si="6"/>
        <v>0</v>
      </c>
      <c r="G528" s="17" t="str">
        <f t="shared" si="7"/>
        <v>0</v>
      </c>
      <c r="H528" s="16">
        <v>643616.37</v>
      </c>
    </row>
    <row r="529">
      <c r="A529" s="4" t="s">
        <v>10</v>
      </c>
      <c r="B529" s="4" t="s">
        <v>582</v>
      </c>
      <c r="C529" s="4" t="s">
        <v>428</v>
      </c>
      <c r="D529" s="15" t="str">
        <f t="shared" si="1"/>
        <v>0</v>
      </c>
      <c r="E529" s="15" t="str">
        <f t="shared" si="5"/>
        <v>0</v>
      </c>
      <c r="F529" s="15" t="str">
        <f t="shared" si="6"/>
        <v>0</v>
      </c>
      <c r="G529" s="17" t="str">
        <f t="shared" si="7"/>
        <v>0</v>
      </c>
      <c r="H529" s="16">
        <v>4968358.81</v>
      </c>
    </row>
    <row r="530">
      <c r="A530" s="4" t="s">
        <v>10</v>
      </c>
      <c r="B530" s="4" t="s">
        <v>583</v>
      </c>
      <c r="C530" s="4" t="s">
        <v>428</v>
      </c>
      <c r="D530" s="15" t="str">
        <f t="shared" si="1"/>
        <v>0</v>
      </c>
      <c r="E530" s="15" t="str">
        <f t="shared" si="5"/>
        <v>0</v>
      </c>
      <c r="F530" s="15" t="str">
        <f t="shared" si="6"/>
        <v>0</v>
      </c>
      <c r="G530" s="17" t="str">
        <f t="shared" si="7"/>
        <v>0</v>
      </c>
      <c r="H530" s="16">
        <v>2496410.78</v>
      </c>
    </row>
    <row r="531">
      <c r="A531" s="4" t="s">
        <v>10</v>
      </c>
      <c r="B531" s="4" t="s">
        <v>584</v>
      </c>
      <c r="C531" s="4" t="s">
        <v>428</v>
      </c>
      <c r="D531" s="15" t="str">
        <f t="shared" si="1"/>
        <v>0</v>
      </c>
      <c r="E531" s="15" t="str">
        <f t="shared" si="5"/>
        <v>0</v>
      </c>
      <c r="F531" s="15" t="str">
        <f t="shared" si="6"/>
        <v>0</v>
      </c>
      <c r="G531" s="17" t="str">
        <f t="shared" si="7"/>
        <v>0</v>
      </c>
      <c r="H531" s="16">
        <v>701316.0</v>
      </c>
    </row>
    <row r="532">
      <c r="A532" s="4" t="s">
        <v>10</v>
      </c>
      <c r="B532" s="4" t="s">
        <v>585</v>
      </c>
      <c r="C532" s="4" t="s">
        <v>428</v>
      </c>
      <c r="D532" s="15" t="str">
        <f t="shared" si="1"/>
        <v>0</v>
      </c>
      <c r="E532" s="15" t="str">
        <f t="shared" si="5"/>
        <v>0</v>
      </c>
      <c r="F532" s="15" t="str">
        <f t="shared" si="6"/>
        <v>0</v>
      </c>
      <c r="G532" s="17" t="str">
        <f t="shared" si="7"/>
        <v>0</v>
      </c>
      <c r="H532" s="16">
        <v>4764102.62</v>
      </c>
    </row>
    <row r="533">
      <c r="A533" s="4" t="s">
        <v>10</v>
      </c>
      <c r="B533" s="4" t="s">
        <v>586</v>
      </c>
      <c r="C533" s="4" t="s">
        <v>428</v>
      </c>
      <c r="D533" s="15" t="str">
        <f t="shared" si="1"/>
        <v>0</v>
      </c>
      <c r="E533" s="15" t="str">
        <f t="shared" si="5"/>
        <v>0</v>
      </c>
      <c r="F533" s="15" t="str">
        <f t="shared" si="6"/>
        <v>0</v>
      </c>
      <c r="G533" s="17" t="str">
        <f t="shared" si="7"/>
        <v>0</v>
      </c>
      <c r="H533" s="16">
        <v>2427812.52</v>
      </c>
    </row>
    <row r="534">
      <c r="A534" s="4" t="s">
        <v>10</v>
      </c>
      <c r="B534" s="4" t="s">
        <v>587</v>
      </c>
      <c r="C534" s="4" t="s">
        <v>428</v>
      </c>
      <c r="D534" s="15" t="str">
        <f t="shared" si="1"/>
        <v>0</v>
      </c>
      <c r="E534" s="15" t="str">
        <f t="shared" si="5"/>
        <v>0</v>
      </c>
      <c r="F534" s="15" t="str">
        <f t="shared" si="6"/>
        <v>0</v>
      </c>
      <c r="G534" s="17" t="str">
        <f t="shared" si="7"/>
        <v>0</v>
      </c>
      <c r="H534" s="16">
        <v>4513414.22</v>
      </c>
    </row>
    <row r="535">
      <c r="A535" s="4" t="s">
        <v>10</v>
      </c>
      <c r="B535" s="4" t="s">
        <v>588</v>
      </c>
      <c r="C535" s="4" t="s">
        <v>428</v>
      </c>
      <c r="D535" s="15" t="str">
        <f t="shared" si="1"/>
        <v>0</v>
      </c>
      <c r="E535" s="15" t="str">
        <f t="shared" si="5"/>
        <v>0</v>
      </c>
      <c r="F535" s="15" t="str">
        <f t="shared" si="6"/>
        <v>0</v>
      </c>
      <c r="G535" s="17" t="str">
        <f t="shared" si="7"/>
        <v>0</v>
      </c>
      <c r="H535" s="16">
        <v>1869279.42</v>
      </c>
    </row>
    <row r="536">
      <c r="A536" s="4" t="s">
        <v>10</v>
      </c>
      <c r="B536" s="4" t="s">
        <v>589</v>
      </c>
      <c r="C536" s="4" t="s">
        <v>428</v>
      </c>
      <c r="D536" s="15" t="str">
        <f t="shared" si="1"/>
        <v>0</v>
      </c>
      <c r="E536" s="15" t="str">
        <f t="shared" si="5"/>
        <v>0</v>
      </c>
      <c r="F536" s="15" t="str">
        <f t="shared" si="6"/>
        <v>0</v>
      </c>
      <c r="G536" s="17" t="str">
        <f t="shared" si="7"/>
        <v>0</v>
      </c>
      <c r="H536" s="16">
        <v>3109868.51</v>
      </c>
    </row>
    <row r="537">
      <c r="A537" s="4" t="s">
        <v>10</v>
      </c>
      <c r="B537" s="4" t="s">
        <v>590</v>
      </c>
      <c r="C537" s="4" t="s">
        <v>428</v>
      </c>
      <c r="D537" s="15" t="str">
        <f t="shared" si="1"/>
        <v>0</v>
      </c>
      <c r="E537" s="15" t="str">
        <f t="shared" si="5"/>
        <v>0</v>
      </c>
      <c r="F537" s="15" t="str">
        <f t="shared" si="6"/>
        <v>0</v>
      </c>
      <c r="G537" s="17" t="str">
        <f t="shared" si="7"/>
        <v>0</v>
      </c>
      <c r="H537" s="16">
        <v>2847690.21</v>
      </c>
    </row>
    <row r="538">
      <c r="A538" s="4" t="s">
        <v>10</v>
      </c>
      <c r="B538" s="4" t="s">
        <v>591</v>
      </c>
      <c r="C538" s="4" t="s">
        <v>428</v>
      </c>
      <c r="D538" s="15" t="str">
        <f t="shared" si="1"/>
        <v>0</v>
      </c>
      <c r="E538" s="15" t="str">
        <f t="shared" si="5"/>
        <v>0</v>
      </c>
      <c r="F538" s="15" t="str">
        <f t="shared" si="6"/>
        <v>0</v>
      </c>
      <c r="G538" s="17" t="str">
        <f t="shared" si="7"/>
        <v>0</v>
      </c>
      <c r="H538" s="16">
        <v>4769157.5</v>
      </c>
    </row>
    <row r="539">
      <c r="A539" s="4" t="s">
        <v>10</v>
      </c>
      <c r="B539" s="4" t="s">
        <v>592</v>
      </c>
      <c r="C539" s="4" t="s">
        <v>428</v>
      </c>
      <c r="D539" s="15" t="str">
        <f t="shared" si="1"/>
        <v>0</v>
      </c>
      <c r="E539" s="15" t="str">
        <f t="shared" si="5"/>
        <v>0</v>
      </c>
      <c r="F539" s="15" t="str">
        <f t="shared" si="6"/>
        <v>0</v>
      </c>
      <c r="G539" s="17" t="str">
        <f t="shared" si="7"/>
        <v>0</v>
      </c>
      <c r="H539" s="16">
        <v>3570333.04</v>
      </c>
    </row>
    <row r="540">
      <c r="A540" s="4" t="s">
        <v>10</v>
      </c>
      <c r="B540" s="4" t="s">
        <v>593</v>
      </c>
      <c r="C540" s="4" t="s">
        <v>428</v>
      </c>
      <c r="D540" s="15" t="str">
        <f t="shared" si="1"/>
        <v>0</v>
      </c>
      <c r="E540" s="15" t="str">
        <f t="shared" si="5"/>
        <v>0</v>
      </c>
      <c r="F540" s="15" t="str">
        <f t="shared" si="6"/>
        <v>0</v>
      </c>
      <c r="G540" s="17" t="str">
        <f t="shared" si="7"/>
        <v>0</v>
      </c>
      <c r="H540" s="16">
        <v>1237244.16</v>
      </c>
    </row>
    <row r="541">
      <c r="A541" s="4" t="s">
        <v>10</v>
      </c>
      <c r="B541" s="4" t="s">
        <v>594</v>
      </c>
      <c r="C541" s="4" t="s">
        <v>428</v>
      </c>
      <c r="D541" s="15" t="str">
        <f t="shared" si="1"/>
        <v>0</v>
      </c>
      <c r="E541" s="15" t="str">
        <f t="shared" si="5"/>
        <v>0</v>
      </c>
      <c r="F541" s="15" t="str">
        <f t="shared" si="6"/>
        <v>0</v>
      </c>
      <c r="G541" s="17" t="str">
        <f t="shared" si="7"/>
        <v>0</v>
      </c>
      <c r="H541" s="16">
        <v>5039866.62</v>
      </c>
    </row>
    <row r="542">
      <c r="A542" s="4" t="s">
        <v>10</v>
      </c>
      <c r="B542" s="4" t="s">
        <v>595</v>
      </c>
      <c r="C542" s="4" t="s">
        <v>428</v>
      </c>
      <c r="D542" s="15" t="str">
        <f t="shared" si="1"/>
        <v>0</v>
      </c>
      <c r="E542" s="15" t="str">
        <f t="shared" si="5"/>
        <v>0</v>
      </c>
      <c r="F542" s="15" t="str">
        <f t="shared" si="6"/>
        <v>0</v>
      </c>
      <c r="G542" s="17" t="str">
        <f t="shared" si="7"/>
        <v>0</v>
      </c>
      <c r="H542" s="16">
        <v>3194414.81</v>
      </c>
    </row>
    <row r="543">
      <c r="A543" s="4" t="s">
        <v>10</v>
      </c>
      <c r="B543" s="4" t="s">
        <v>596</v>
      </c>
      <c r="C543" s="4" t="s">
        <v>428</v>
      </c>
      <c r="D543" s="15" t="str">
        <f t="shared" si="1"/>
        <v>0</v>
      </c>
      <c r="E543" s="15" t="str">
        <f t="shared" si="5"/>
        <v>0</v>
      </c>
      <c r="F543" s="15" t="str">
        <f t="shared" si="6"/>
        <v>0</v>
      </c>
      <c r="G543" s="17" t="str">
        <f t="shared" si="7"/>
        <v>0</v>
      </c>
      <c r="H543" s="16">
        <v>4374409.64</v>
      </c>
    </row>
    <row r="544">
      <c r="A544" s="4" t="s">
        <v>10</v>
      </c>
      <c r="B544" s="4" t="s">
        <v>597</v>
      </c>
      <c r="C544" s="4" t="s">
        <v>428</v>
      </c>
      <c r="D544" s="15" t="str">
        <f t="shared" si="1"/>
        <v>0</v>
      </c>
      <c r="E544" s="15" t="str">
        <f t="shared" si="5"/>
        <v>0</v>
      </c>
      <c r="F544" s="15" t="str">
        <f t="shared" si="6"/>
        <v>0</v>
      </c>
      <c r="G544" s="17" t="str">
        <f t="shared" si="7"/>
        <v>0</v>
      </c>
      <c r="H544" s="16">
        <v>2513466.39</v>
      </c>
    </row>
    <row r="545">
      <c r="A545" s="4" t="s">
        <v>10</v>
      </c>
      <c r="B545" s="4" t="s">
        <v>598</v>
      </c>
      <c r="C545" s="4" t="s">
        <v>428</v>
      </c>
      <c r="D545" s="15" t="str">
        <f t="shared" si="1"/>
        <v>0</v>
      </c>
      <c r="E545" s="15" t="str">
        <f t="shared" si="5"/>
        <v>0</v>
      </c>
      <c r="F545" s="15" t="str">
        <f t="shared" si="6"/>
        <v>0</v>
      </c>
      <c r="G545" s="17" t="str">
        <f t="shared" si="7"/>
        <v>0</v>
      </c>
      <c r="H545" s="16">
        <v>3416726.87</v>
      </c>
    </row>
    <row r="546">
      <c r="A546" s="4" t="s">
        <v>10</v>
      </c>
      <c r="B546" s="4" t="s">
        <v>599</v>
      </c>
      <c r="C546" s="4" t="s">
        <v>428</v>
      </c>
      <c r="D546" s="15" t="str">
        <f t="shared" si="1"/>
        <v>0</v>
      </c>
      <c r="E546" s="15" t="str">
        <f t="shared" si="5"/>
        <v>0</v>
      </c>
      <c r="F546" s="15" t="str">
        <f t="shared" si="6"/>
        <v>0</v>
      </c>
      <c r="G546" s="17" t="str">
        <f t="shared" si="7"/>
        <v>0</v>
      </c>
      <c r="H546" s="16">
        <v>2507903.31</v>
      </c>
    </row>
    <row r="547">
      <c r="A547" s="4" t="s">
        <v>10</v>
      </c>
      <c r="B547" s="4" t="s">
        <v>600</v>
      </c>
      <c r="C547" s="4" t="s">
        <v>428</v>
      </c>
      <c r="D547" s="15" t="str">
        <f t="shared" si="1"/>
        <v>0</v>
      </c>
      <c r="E547" s="15" t="str">
        <f t="shared" si="5"/>
        <v>0</v>
      </c>
      <c r="F547" s="15" t="str">
        <f t="shared" si="6"/>
        <v>0</v>
      </c>
      <c r="G547" s="17" t="str">
        <f t="shared" si="7"/>
        <v>0</v>
      </c>
      <c r="H547" s="16">
        <v>659036.82</v>
      </c>
    </row>
    <row r="548">
      <c r="A548" s="4" t="s">
        <v>10</v>
      </c>
      <c r="B548" s="4" t="s">
        <v>601</v>
      </c>
      <c r="C548" s="4" t="s">
        <v>428</v>
      </c>
      <c r="D548" s="15" t="str">
        <f t="shared" si="1"/>
        <v>0</v>
      </c>
      <c r="E548" s="15" t="str">
        <f t="shared" si="5"/>
        <v>0</v>
      </c>
      <c r="F548" s="15" t="str">
        <f t="shared" si="6"/>
        <v>0</v>
      </c>
      <c r="G548" s="17" t="str">
        <f t="shared" si="7"/>
        <v>0</v>
      </c>
      <c r="H548" s="16">
        <v>2149253.02</v>
      </c>
    </row>
    <row r="549">
      <c r="A549" s="4" t="s">
        <v>10</v>
      </c>
      <c r="B549" s="4" t="s">
        <v>602</v>
      </c>
      <c r="C549" s="4" t="s">
        <v>428</v>
      </c>
      <c r="D549" s="15" t="str">
        <f t="shared" si="1"/>
        <v>0</v>
      </c>
      <c r="E549" s="15" t="str">
        <f t="shared" si="5"/>
        <v>0</v>
      </c>
      <c r="F549" s="15" t="str">
        <f t="shared" si="6"/>
        <v>0</v>
      </c>
      <c r="G549" s="17" t="str">
        <f t="shared" si="7"/>
        <v>0</v>
      </c>
      <c r="H549" s="16">
        <v>943758.48</v>
      </c>
    </row>
    <row r="550">
      <c r="A550" s="4" t="s">
        <v>10</v>
      </c>
      <c r="B550" s="4" t="s">
        <v>603</v>
      </c>
      <c r="C550" s="4" t="s">
        <v>428</v>
      </c>
      <c r="D550" s="15" t="str">
        <f t="shared" si="1"/>
        <v>0</v>
      </c>
      <c r="E550" s="15" t="str">
        <f t="shared" si="5"/>
        <v>0</v>
      </c>
      <c r="F550" s="15" t="str">
        <f t="shared" si="6"/>
        <v>0</v>
      </c>
      <c r="G550" s="17" t="str">
        <f t="shared" si="7"/>
        <v>0</v>
      </c>
      <c r="H550" s="16">
        <v>536685.93</v>
      </c>
    </row>
    <row r="551">
      <c r="A551" s="4" t="s">
        <v>10</v>
      </c>
      <c r="B551" s="4" t="s">
        <v>604</v>
      </c>
      <c r="C551" s="4" t="s">
        <v>428</v>
      </c>
      <c r="D551" s="15" t="str">
        <f t="shared" si="1"/>
        <v>Inpex </v>
      </c>
      <c r="E551" s="15" t="str">
        <f t="shared" si="5"/>
        <v>0</v>
      </c>
      <c r="F551" s="15" t="str">
        <f t="shared" si="6"/>
        <v>INPEX HOLDINGS</v>
      </c>
      <c r="G551" s="17">
        <f t="shared" si="7"/>
        <v>5906526.9</v>
      </c>
      <c r="H551" s="16">
        <v>5906526.9</v>
      </c>
    </row>
    <row r="552">
      <c r="A552" s="4" t="s">
        <v>10</v>
      </c>
      <c r="B552" s="4" t="s">
        <v>605</v>
      </c>
      <c r="C552" s="4" t="s">
        <v>428</v>
      </c>
      <c r="D552" s="15" t="str">
        <f t="shared" si="1"/>
        <v>0</v>
      </c>
      <c r="E552" s="15" t="str">
        <f t="shared" si="5"/>
        <v>0</v>
      </c>
      <c r="F552" s="15" t="str">
        <f t="shared" si="6"/>
        <v>0</v>
      </c>
      <c r="G552" s="17" t="str">
        <f t="shared" si="7"/>
        <v>0</v>
      </c>
      <c r="H552" s="16">
        <v>2532200.53</v>
      </c>
    </row>
    <row r="553">
      <c r="A553" s="4" t="s">
        <v>10</v>
      </c>
      <c r="B553" s="4" t="s">
        <v>606</v>
      </c>
      <c r="C553" s="4" t="s">
        <v>428</v>
      </c>
      <c r="D553" s="15" t="str">
        <f t="shared" si="1"/>
        <v>0</v>
      </c>
      <c r="E553" s="15" t="str">
        <f t="shared" si="5"/>
        <v>0</v>
      </c>
      <c r="F553" s="15" t="str">
        <f t="shared" si="6"/>
        <v>0</v>
      </c>
      <c r="G553" s="17" t="str">
        <f t="shared" si="7"/>
        <v>0</v>
      </c>
      <c r="H553" s="16">
        <v>4660455.83</v>
      </c>
    </row>
    <row r="554">
      <c r="A554" s="4" t="s">
        <v>10</v>
      </c>
      <c r="B554" s="4" t="s">
        <v>607</v>
      </c>
      <c r="C554" s="4" t="s">
        <v>428</v>
      </c>
      <c r="D554" s="15" t="str">
        <f t="shared" si="1"/>
        <v>0</v>
      </c>
      <c r="E554" s="15" t="str">
        <f t="shared" si="5"/>
        <v>0</v>
      </c>
      <c r="F554" s="15" t="str">
        <f t="shared" si="6"/>
        <v>0</v>
      </c>
      <c r="G554" s="17" t="str">
        <f t="shared" si="7"/>
        <v>0</v>
      </c>
      <c r="H554" s="16">
        <v>592521.32</v>
      </c>
    </row>
    <row r="555">
      <c r="A555" s="4" t="s">
        <v>10</v>
      </c>
      <c r="B555" s="4" t="s">
        <v>608</v>
      </c>
      <c r="C555" s="4" t="s">
        <v>428</v>
      </c>
      <c r="D555" s="15" t="str">
        <f t="shared" si="1"/>
        <v>0</v>
      </c>
      <c r="E555" s="15" t="str">
        <f t="shared" si="5"/>
        <v>0</v>
      </c>
      <c r="F555" s="15" t="str">
        <f t="shared" si="6"/>
        <v>0</v>
      </c>
      <c r="G555" s="17" t="str">
        <f t="shared" si="7"/>
        <v>0</v>
      </c>
      <c r="H555" s="16">
        <v>752878.63</v>
      </c>
    </row>
    <row r="556">
      <c r="A556" s="4" t="s">
        <v>10</v>
      </c>
      <c r="B556" s="4" t="s">
        <v>609</v>
      </c>
      <c r="C556" s="4" t="s">
        <v>428</v>
      </c>
      <c r="D556" s="15" t="str">
        <f t="shared" si="1"/>
        <v>0</v>
      </c>
      <c r="E556" s="15" t="str">
        <f t="shared" si="5"/>
        <v>0</v>
      </c>
      <c r="F556" s="15" t="str">
        <f t="shared" si="6"/>
        <v>0</v>
      </c>
      <c r="G556" s="17" t="str">
        <f t="shared" si="7"/>
        <v>0</v>
      </c>
      <c r="H556" s="16">
        <v>9382701.62</v>
      </c>
    </row>
    <row r="557">
      <c r="A557" s="4" t="s">
        <v>10</v>
      </c>
      <c r="B557" s="4" t="s">
        <v>610</v>
      </c>
      <c r="C557" s="4" t="s">
        <v>428</v>
      </c>
      <c r="D557" s="15" t="str">
        <f t="shared" si="1"/>
        <v>0</v>
      </c>
      <c r="E557" s="15" t="str">
        <f t="shared" si="5"/>
        <v>0</v>
      </c>
      <c r="F557" s="15" t="str">
        <f t="shared" si="6"/>
        <v>0</v>
      </c>
      <c r="G557" s="17" t="str">
        <f t="shared" si="7"/>
        <v>0</v>
      </c>
      <c r="H557" s="16">
        <v>2453294.87</v>
      </c>
    </row>
    <row r="558">
      <c r="A558" s="4" t="s">
        <v>10</v>
      </c>
      <c r="B558" s="4" t="s">
        <v>611</v>
      </c>
      <c r="C558" s="4" t="s">
        <v>428</v>
      </c>
      <c r="D558" s="15" t="str">
        <f t="shared" si="1"/>
        <v>Mitsui &amp; Co </v>
      </c>
      <c r="E558" s="15" t="str">
        <f t="shared" si="5"/>
        <v>Mitsui &amp; Co</v>
      </c>
      <c r="F558" s="15" t="str">
        <f t="shared" si="6"/>
        <v>MITSUI &amp; CO  JPY50</v>
      </c>
      <c r="G558" s="17">
        <f t="shared" si="7"/>
        <v>643832.79</v>
      </c>
      <c r="H558" s="16">
        <v>643832.79</v>
      </c>
    </row>
    <row r="559">
      <c r="A559" s="4" t="s">
        <v>10</v>
      </c>
      <c r="B559" s="4" t="s">
        <v>612</v>
      </c>
      <c r="C559" s="4" t="s">
        <v>428</v>
      </c>
      <c r="D559" s="15" t="str">
        <f t="shared" si="1"/>
        <v>0</v>
      </c>
      <c r="E559" s="15" t="str">
        <f t="shared" si="5"/>
        <v>0</v>
      </c>
      <c r="F559" s="15" t="str">
        <f t="shared" si="6"/>
        <v>0</v>
      </c>
      <c r="G559" s="17" t="str">
        <f t="shared" si="7"/>
        <v>0</v>
      </c>
      <c r="H559" s="16">
        <v>891698.89</v>
      </c>
    </row>
    <row r="560">
      <c r="A560" s="4" t="s">
        <v>10</v>
      </c>
      <c r="B560" s="4" t="s">
        <v>613</v>
      </c>
      <c r="C560" s="4" t="s">
        <v>428</v>
      </c>
      <c r="D560" s="15" t="str">
        <f t="shared" si="1"/>
        <v>0</v>
      </c>
      <c r="E560" s="15" t="str">
        <f t="shared" si="5"/>
        <v>0</v>
      </c>
      <c r="F560" s="15" t="str">
        <f t="shared" si="6"/>
        <v>0</v>
      </c>
      <c r="G560" s="17" t="str">
        <f t="shared" si="7"/>
        <v>0</v>
      </c>
      <c r="H560" s="16">
        <v>582244.92</v>
      </c>
    </row>
    <row r="561">
      <c r="A561" s="4" t="s">
        <v>10</v>
      </c>
      <c r="B561" s="4" t="s">
        <v>614</v>
      </c>
      <c r="C561" s="4" t="s">
        <v>428</v>
      </c>
      <c r="D561" s="15" t="str">
        <f t="shared" si="1"/>
        <v>0</v>
      </c>
      <c r="E561" s="15" t="str">
        <f t="shared" si="5"/>
        <v>0</v>
      </c>
      <c r="F561" s="15" t="str">
        <f t="shared" si="6"/>
        <v>0</v>
      </c>
      <c r="G561" s="17" t="str">
        <f t="shared" si="7"/>
        <v>0</v>
      </c>
      <c r="H561" s="16">
        <v>743233.41</v>
      </c>
    </row>
    <row r="562">
      <c r="A562" s="4" t="s">
        <v>10</v>
      </c>
      <c r="B562" s="4" t="s">
        <v>615</v>
      </c>
      <c r="C562" s="4" t="s">
        <v>428</v>
      </c>
      <c r="D562" s="15" t="str">
        <f t="shared" si="1"/>
        <v>0</v>
      </c>
      <c r="E562" s="15" t="str">
        <f t="shared" si="5"/>
        <v>0</v>
      </c>
      <c r="F562" s="15" t="str">
        <f t="shared" si="6"/>
        <v>0</v>
      </c>
      <c r="G562" s="17" t="str">
        <f t="shared" si="7"/>
        <v>0</v>
      </c>
      <c r="H562" s="16">
        <v>1889706.68</v>
      </c>
    </row>
    <row r="563">
      <c r="A563" s="4" t="s">
        <v>10</v>
      </c>
      <c r="B563" s="4" t="s">
        <v>616</v>
      </c>
      <c r="C563" s="4" t="s">
        <v>428</v>
      </c>
      <c r="D563" s="15" t="str">
        <f t="shared" si="1"/>
        <v>0</v>
      </c>
      <c r="E563" s="15" t="str">
        <f t="shared" si="5"/>
        <v>0</v>
      </c>
      <c r="F563" s="15" t="str">
        <f t="shared" si="6"/>
        <v>0</v>
      </c>
      <c r="G563" s="17" t="str">
        <f t="shared" si="7"/>
        <v>0</v>
      </c>
      <c r="H563" s="16">
        <v>517380.0</v>
      </c>
    </row>
    <row r="564">
      <c r="A564" s="4" t="s">
        <v>10</v>
      </c>
      <c r="B564" s="4" t="s">
        <v>617</v>
      </c>
      <c r="C564" s="4" t="s">
        <v>428</v>
      </c>
      <c r="D564" s="15" t="str">
        <f t="shared" si="1"/>
        <v>0</v>
      </c>
      <c r="E564" s="15" t="str">
        <f t="shared" si="5"/>
        <v>0</v>
      </c>
      <c r="F564" s="15" t="str">
        <f t="shared" si="6"/>
        <v>0</v>
      </c>
      <c r="G564" s="17" t="str">
        <f t="shared" si="7"/>
        <v>0</v>
      </c>
      <c r="H564" s="16">
        <v>2687486.04</v>
      </c>
    </row>
    <row r="565">
      <c r="A565" s="4" t="s">
        <v>10</v>
      </c>
      <c r="B565" s="4" t="s">
        <v>618</v>
      </c>
      <c r="C565" s="4" t="s">
        <v>428</v>
      </c>
      <c r="D565" s="15" t="str">
        <f t="shared" si="1"/>
        <v>0</v>
      </c>
      <c r="E565" s="15" t="str">
        <f t="shared" si="5"/>
        <v>0</v>
      </c>
      <c r="F565" s="15" t="str">
        <f t="shared" si="6"/>
        <v>0</v>
      </c>
      <c r="G565" s="17" t="str">
        <f t="shared" si="7"/>
        <v>0</v>
      </c>
      <c r="H565" s="16">
        <v>2955789.88</v>
      </c>
    </row>
    <row r="566">
      <c r="A566" s="4" t="s">
        <v>10</v>
      </c>
      <c r="B566" s="4" t="s">
        <v>619</v>
      </c>
      <c r="C566" s="4" t="s">
        <v>428</v>
      </c>
      <c r="D566" s="15" t="str">
        <f t="shared" si="1"/>
        <v>0</v>
      </c>
      <c r="E566" s="15" t="str">
        <f t="shared" si="5"/>
        <v>0</v>
      </c>
      <c r="F566" s="15" t="str">
        <f t="shared" si="6"/>
        <v>0</v>
      </c>
      <c r="G566" s="17" t="str">
        <f t="shared" si="7"/>
        <v>0</v>
      </c>
      <c r="H566" s="16">
        <v>689967.93</v>
      </c>
    </row>
    <row r="567">
      <c r="A567" s="4" t="s">
        <v>10</v>
      </c>
      <c r="B567" s="4" t="s">
        <v>620</v>
      </c>
      <c r="C567" s="4" t="s">
        <v>428</v>
      </c>
      <c r="D567" s="15" t="str">
        <f t="shared" si="1"/>
        <v>0</v>
      </c>
      <c r="E567" s="15" t="str">
        <f t="shared" si="5"/>
        <v>0</v>
      </c>
      <c r="F567" s="15" t="str">
        <f t="shared" si="6"/>
        <v>0</v>
      </c>
      <c r="G567" s="17" t="str">
        <f t="shared" si="7"/>
        <v>0</v>
      </c>
      <c r="H567" s="16">
        <v>3946523.99</v>
      </c>
    </row>
    <row r="568">
      <c r="A568" s="4" t="s">
        <v>10</v>
      </c>
      <c r="B568" s="4" t="s">
        <v>621</v>
      </c>
      <c r="C568" s="4" t="s">
        <v>428</v>
      </c>
      <c r="D568" s="15" t="str">
        <f t="shared" si="1"/>
        <v>0</v>
      </c>
      <c r="E568" s="15" t="str">
        <f t="shared" si="5"/>
        <v>0</v>
      </c>
      <c r="F568" s="15" t="str">
        <f t="shared" si="6"/>
        <v>0</v>
      </c>
      <c r="G568" s="17" t="str">
        <f t="shared" si="7"/>
        <v>0</v>
      </c>
      <c r="H568" s="16">
        <v>5485351.41</v>
      </c>
    </row>
    <row r="569">
      <c r="A569" s="4" t="s">
        <v>10</v>
      </c>
      <c r="B569" s="4" t="s">
        <v>622</v>
      </c>
      <c r="C569" s="4" t="s">
        <v>428</v>
      </c>
      <c r="D569" s="15" t="str">
        <f t="shared" si="1"/>
        <v>0</v>
      </c>
      <c r="E569" s="15" t="str">
        <f t="shared" si="5"/>
        <v>0</v>
      </c>
      <c r="F569" s="15" t="str">
        <f t="shared" si="6"/>
        <v>0</v>
      </c>
      <c r="G569" s="17" t="str">
        <f t="shared" si="7"/>
        <v>0</v>
      </c>
      <c r="H569" s="16">
        <v>2704014.0</v>
      </c>
    </row>
    <row r="570">
      <c r="A570" s="4" t="s">
        <v>10</v>
      </c>
      <c r="B570" s="4" t="s">
        <v>623</v>
      </c>
      <c r="C570" s="4" t="s">
        <v>428</v>
      </c>
      <c r="D570" s="15" t="str">
        <f t="shared" si="1"/>
        <v>0</v>
      </c>
      <c r="E570" s="15" t="str">
        <f t="shared" si="5"/>
        <v>0</v>
      </c>
      <c r="F570" s="15" t="str">
        <f t="shared" si="6"/>
        <v>0</v>
      </c>
      <c r="G570" s="17" t="str">
        <f t="shared" si="7"/>
        <v>0</v>
      </c>
      <c r="H570" s="16">
        <v>3620331.49</v>
      </c>
    </row>
    <row r="571">
      <c r="A571" s="4" t="s">
        <v>10</v>
      </c>
      <c r="B571" s="4" t="s">
        <v>624</v>
      </c>
      <c r="C571" s="4" t="s">
        <v>428</v>
      </c>
      <c r="D571" s="15" t="str">
        <f t="shared" si="1"/>
        <v>0</v>
      </c>
      <c r="E571" s="15" t="str">
        <f t="shared" si="5"/>
        <v>0</v>
      </c>
      <c r="F571" s="15" t="str">
        <f t="shared" si="6"/>
        <v>0</v>
      </c>
      <c r="G571" s="17" t="str">
        <f t="shared" si="7"/>
        <v>0</v>
      </c>
      <c r="H571" s="16">
        <v>3807729.13</v>
      </c>
    </row>
    <row r="572">
      <c r="A572" s="4" t="s">
        <v>10</v>
      </c>
      <c r="B572" s="4" t="s">
        <v>625</v>
      </c>
      <c r="C572" s="4" t="s">
        <v>428</v>
      </c>
      <c r="D572" s="15" t="str">
        <f t="shared" si="1"/>
        <v>0</v>
      </c>
      <c r="E572" s="15" t="str">
        <f t="shared" si="5"/>
        <v>0</v>
      </c>
      <c r="F572" s="15" t="str">
        <f t="shared" si="6"/>
        <v>0</v>
      </c>
      <c r="G572" s="17" t="str">
        <f t="shared" si="7"/>
        <v>0</v>
      </c>
      <c r="H572" s="16">
        <v>5747636.83</v>
      </c>
    </row>
    <row r="573">
      <c r="A573" s="4" t="s">
        <v>10</v>
      </c>
      <c r="B573" s="4" t="s">
        <v>626</v>
      </c>
      <c r="C573" s="4" t="s">
        <v>428</v>
      </c>
      <c r="D573" s="15" t="str">
        <f t="shared" si="1"/>
        <v>0</v>
      </c>
      <c r="E573" s="15" t="str">
        <f t="shared" si="5"/>
        <v>0</v>
      </c>
      <c r="F573" s="15" t="str">
        <f t="shared" si="6"/>
        <v>0</v>
      </c>
      <c r="G573" s="17" t="str">
        <f t="shared" si="7"/>
        <v>0</v>
      </c>
      <c r="H573" s="16">
        <v>734509.37</v>
      </c>
    </row>
    <row r="574">
      <c r="A574" s="4" t="s">
        <v>10</v>
      </c>
      <c r="B574" s="4" t="s">
        <v>627</v>
      </c>
      <c r="C574" s="4" t="s">
        <v>428</v>
      </c>
      <c r="D574" s="15" t="str">
        <f t="shared" si="1"/>
        <v>0</v>
      </c>
      <c r="E574" s="15" t="str">
        <f t="shared" si="5"/>
        <v>0</v>
      </c>
      <c r="F574" s="15" t="str">
        <f t="shared" si="6"/>
        <v>0</v>
      </c>
      <c r="G574" s="17" t="str">
        <f t="shared" si="7"/>
        <v>0</v>
      </c>
      <c r="H574" s="16">
        <v>588744.78</v>
      </c>
    </row>
    <row r="575">
      <c r="A575" s="4" t="s">
        <v>10</v>
      </c>
      <c r="B575" s="4" t="s">
        <v>628</v>
      </c>
      <c r="C575" s="4" t="s">
        <v>428</v>
      </c>
      <c r="D575" s="15" t="str">
        <f t="shared" si="1"/>
        <v>0</v>
      </c>
      <c r="E575" s="15" t="str">
        <f t="shared" si="5"/>
        <v>0</v>
      </c>
      <c r="F575" s="15" t="str">
        <f t="shared" si="6"/>
        <v>0</v>
      </c>
      <c r="G575" s="17" t="str">
        <f t="shared" si="7"/>
        <v>0</v>
      </c>
      <c r="H575" s="16">
        <v>2295432.06</v>
      </c>
    </row>
    <row r="576">
      <c r="A576" s="4" t="s">
        <v>10</v>
      </c>
      <c r="B576" s="4" t="s">
        <v>629</v>
      </c>
      <c r="C576" s="4" t="s">
        <v>428</v>
      </c>
      <c r="D576" s="15" t="str">
        <f t="shared" si="1"/>
        <v>0</v>
      </c>
      <c r="E576" s="15" t="str">
        <f t="shared" si="5"/>
        <v>0</v>
      </c>
      <c r="F576" s="15" t="str">
        <f t="shared" si="6"/>
        <v>0</v>
      </c>
      <c r="G576" s="17" t="str">
        <f t="shared" si="7"/>
        <v>0</v>
      </c>
      <c r="H576" s="16">
        <v>2692962.25</v>
      </c>
    </row>
    <row r="577">
      <c r="A577" s="4" t="s">
        <v>10</v>
      </c>
      <c r="B577" s="4" t="s">
        <v>630</v>
      </c>
      <c r="C577" s="4" t="s">
        <v>428</v>
      </c>
      <c r="D577" s="15" t="str">
        <f t="shared" si="1"/>
        <v>0</v>
      </c>
      <c r="E577" s="15" t="str">
        <f t="shared" si="5"/>
        <v>0</v>
      </c>
      <c r="F577" s="15" t="str">
        <f t="shared" si="6"/>
        <v>0</v>
      </c>
      <c r="G577" s="17" t="str">
        <f t="shared" si="7"/>
        <v>0</v>
      </c>
      <c r="H577" s="16">
        <v>5837934.8</v>
      </c>
    </row>
    <row r="578">
      <c r="A578" s="4" t="s">
        <v>10</v>
      </c>
      <c r="B578" s="4" t="s">
        <v>631</v>
      </c>
      <c r="C578" s="4" t="s">
        <v>428</v>
      </c>
      <c r="D578" s="15" t="str">
        <f t="shared" si="1"/>
        <v>0</v>
      </c>
      <c r="E578" s="15" t="str">
        <f t="shared" si="5"/>
        <v>0</v>
      </c>
      <c r="F578" s="15" t="str">
        <f t="shared" si="6"/>
        <v>0</v>
      </c>
      <c r="G578" s="17" t="str">
        <f t="shared" si="7"/>
        <v>0</v>
      </c>
      <c r="H578" s="16">
        <v>1133723.21</v>
      </c>
    </row>
    <row r="579">
      <c r="A579" s="4" t="s">
        <v>10</v>
      </c>
      <c r="B579" s="4" t="s">
        <v>632</v>
      </c>
      <c r="C579" s="4" t="s">
        <v>428</v>
      </c>
      <c r="D579" s="15" t="str">
        <f t="shared" si="1"/>
        <v>0</v>
      </c>
      <c r="E579" s="15" t="str">
        <f t="shared" si="5"/>
        <v>0</v>
      </c>
      <c r="F579" s="15" t="str">
        <f t="shared" si="6"/>
        <v>0</v>
      </c>
      <c r="G579" s="17" t="str">
        <f t="shared" si="7"/>
        <v>0</v>
      </c>
      <c r="H579" s="16">
        <v>3029242.53</v>
      </c>
    </row>
    <row r="580">
      <c r="A580" s="4" t="s">
        <v>10</v>
      </c>
      <c r="B580" s="4" t="s">
        <v>633</v>
      </c>
      <c r="C580" s="4" t="s">
        <v>428</v>
      </c>
      <c r="D580" s="15" t="str">
        <f t="shared" si="1"/>
        <v>0</v>
      </c>
      <c r="E580" s="15" t="str">
        <f t="shared" si="5"/>
        <v>0</v>
      </c>
      <c r="F580" s="15" t="str">
        <f t="shared" si="6"/>
        <v>0</v>
      </c>
      <c r="G580" s="17" t="str">
        <f t="shared" si="7"/>
        <v>0</v>
      </c>
      <c r="H580" s="16">
        <v>4395089.66</v>
      </c>
    </row>
    <row r="581">
      <c r="A581" s="4" t="s">
        <v>10</v>
      </c>
      <c r="B581" s="4" t="s">
        <v>634</v>
      </c>
      <c r="C581" s="4" t="s">
        <v>428</v>
      </c>
      <c r="D581" s="15" t="str">
        <f t="shared" si="1"/>
        <v>0</v>
      </c>
      <c r="E581" s="15" t="str">
        <f t="shared" si="5"/>
        <v>0</v>
      </c>
      <c r="F581" s="15" t="str">
        <f t="shared" si="6"/>
        <v>0</v>
      </c>
      <c r="G581" s="17" t="str">
        <f t="shared" si="7"/>
        <v>0</v>
      </c>
      <c r="H581" s="16">
        <v>2628522.59</v>
      </c>
    </row>
    <row r="582">
      <c r="A582" s="4" t="s">
        <v>10</v>
      </c>
      <c r="B582" s="4" t="s">
        <v>635</v>
      </c>
      <c r="C582" s="4" t="s">
        <v>428</v>
      </c>
      <c r="D582" s="15" t="str">
        <f t="shared" si="1"/>
        <v>0</v>
      </c>
      <c r="E582" s="15" t="str">
        <f t="shared" si="5"/>
        <v>0</v>
      </c>
      <c r="F582" s="15" t="str">
        <f t="shared" si="6"/>
        <v>0</v>
      </c>
      <c r="G582" s="17" t="str">
        <f t="shared" si="7"/>
        <v>0</v>
      </c>
      <c r="H582" s="16">
        <v>4093937.49</v>
      </c>
    </row>
    <row r="583">
      <c r="A583" s="4" t="s">
        <v>10</v>
      </c>
      <c r="B583" s="4" t="s">
        <v>636</v>
      </c>
      <c r="C583" s="4" t="s">
        <v>428</v>
      </c>
      <c r="D583" s="15" t="str">
        <f t="shared" si="1"/>
        <v>0</v>
      </c>
      <c r="E583" s="15" t="str">
        <f t="shared" si="5"/>
        <v>0</v>
      </c>
      <c r="F583" s="15" t="str">
        <f t="shared" si="6"/>
        <v>0</v>
      </c>
      <c r="G583" s="17" t="str">
        <f t="shared" si="7"/>
        <v>0</v>
      </c>
      <c r="H583" s="16">
        <v>3560953.28</v>
      </c>
    </row>
    <row r="584">
      <c r="A584" s="4" t="s">
        <v>10</v>
      </c>
      <c r="B584" s="4" t="s">
        <v>637</v>
      </c>
      <c r="C584" s="4" t="s">
        <v>428</v>
      </c>
      <c r="D584" s="15" t="str">
        <f t="shared" si="1"/>
        <v>0</v>
      </c>
      <c r="E584" s="15" t="str">
        <f t="shared" si="5"/>
        <v>0</v>
      </c>
      <c r="F584" s="15" t="str">
        <f t="shared" si="6"/>
        <v>0</v>
      </c>
      <c r="G584" s="17" t="str">
        <f t="shared" si="7"/>
        <v>0</v>
      </c>
      <c r="H584" s="16">
        <v>2149287.98</v>
      </c>
    </row>
    <row r="585">
      <c r="A585" s="4" t="s">
        <v>10</v>
      </c>
      <c r="B585" s="4" t="s">
        <v>638</v>
      </c>
      <c r="C585" s="4" t="s">
        <v>428</v>
      </c>
      <c r="D585" s="15" t="str">
        <f t="shared" si="1"/>
        <v>Total</v>
      </c>
      <c r="E585" s="15" t="str">
        <f t="shared" si="5"/>
        <v>0</v>
      </c>
      <c r="F585" s="15" t="str">
        <f t="shared" si="6"/>
        <v>TOTAL  EUR10</v>
      </c>
      <c r="G585" s="17">
        <f t="shared" si="7"/>
        <v>5005630.93</v>
      </c>
      <c r="H585" s="16">
        <v>5005630.93</v>
      </c>
    </row>
    <row r="586">
      <c r="A586" s="4" t="s">
        <v>10</v>
      </c>
      <c r="B586" s="4" t="s">
        <v>639</v>
      </c>
      <c r="C586" s="4" t="s">
        <v>428</v>
      </c>
      <c r="D586" s="15" t="str">
        <f t="shared" si="1"/>
        <v>Total</v>
      </c>
      <c r="E586" s="15" t="str">
        <f t="shared" si="5"/>
        <v>0</v>
      </c>
      <c r="F586" s="15" t="str">
        <f t="shared" si="6"/>
        <v>TOTAL SA EUR2.5</v>
      </c>
      <c r="G586" s="17">
        <f t="shared" si="7"/>
        <v>5860630.2</v>
      </c>
      <c r="H586" s="16">
        <v>5860630.2</v>
      </c>
    </row>
    <row r="587">
      <c r="A587" s="4" t="s">
        <v>10</v>
      </c>
      <c r="B587" s="4" t="s">
        <v>640</v>
      </c>
      <c r="C587" s="4" t="s">
        <v>428</v>
      </c>
      <c r="D587" s="15" t="str">
        <f t="shared" si="1"/>
        <v>0</v>
      </c>
      <c r="E587" s="15" t="str">
        <f t="shared" si="5"/>
        <v>0</v>
      </c>
      <c r="F587" s="15" t="str">
        <f t="shared" si="6"/>
        <v>0</v>
      </c>
      <c r="G587" s="17" t="str">
        <f t="shared" si="7"/>
        <v>0</v>
      </c>
      <c r="H587" s="16">
        <v>3864874.73</v>
      </c>
    </row>
    <row r="588">
      <c r="A588" s="4" t="s">
        <v>10</v>
      </c>
      <c r="B588" s="4" t="s">
        <v>641</v>
      </c>
      <c r="C588" s="4" t="s">
        <v>428</v>
      </c>
      <c r="D588" s="15" t="str">
        <f t="shared" si="1"/>
        <v>0</v>
      </c>
      <c r="E588" s="15" t="str">
        <f t="shared" si="5"/>
        <v>0</v>
      </c>
      <c r="F588" s="15" t="str">
        <f t="shared" si="6"/>
        <v>0</v>
      </c>
      <c r="G588" s="17" t="str">
        <f t="shared" si="7"/>
        <v>0</v>
      </c>
      <c r="H588" s="16">
        <v>2471911.1</v>
      </c>
    </row>
    <row r="589">
      <c r="A589" s="4" t="s">
        <v>10</v>
      </c>
      <c r="B589" s="4" t="s">
        <v>642</v>
      </c>
      <c r="C589" s="4" t="s">
        <v>428</v>
      </c>
      <c r="D589" s="15" t="str">
        <f t="shared" si="1"/>
        <v>0</v>
      </c>
      <c r="E589" s="15" t="str">
        <f t="shared" si="5"/>
        <v>0</v>
      </c>
      <c r="F589" s="15" t="str">
        <f t="shared" si="6"/>
        <v>0</v>
      </c>
      <c r="G589" s="17" t="str">
        <f t="shared" si="7"/>
        <v>0</v>
      </c>
      <c r="H589" s="16">
        <v>2411265.96</v>
      </c>
    </row>
    <row r="590">
      <c r="A590" s="4" t="s">
        <v>10</v>
      </c>
      <c r="B590" s="4" t="s">
        <v>643</v>
      </c>
      <c r="C590" s="4" t="s">
        <v>428</v>
      </c>
      <c r="D590" s="15" t="str">
        <f t="shared" si="1"/>
        <v>0</v>
      </c>
      <c r="E590" s="15" t="str">
        <f t="shared" si="5"/>
        <v>0</v>
      </c>
      <c r="F590" s="15" t="str">
        <f t="shared" si="6"/>
        <v>0</v>
      </c>
      <c r="G590" s="17" t="str">
        <f t="shared" si="7"/>
        <v>0</v>
      </c>
      <c r="H590" s="16">
        <v>2283756.66</v>
      </c>
    </row>
    <row r="591">
      <c r="A591" s="4" t="s">
        <v>10</v>
      </c>
      <c r="B591" s="4" t="s">
        <v>644</v>
      </c>
      <c r="C591" s="4" t="s">
        <v>428</v>
      </c>
      <c r="D591" s="15" t="str">
        <f t="shared" si="1"/>
        <v>0</v>
      </c>
      <c r="E591" s="15" t="str">
        <f t="shared" si="5"/>
        <v>0</v>
      </c>
      <c r="F591" s="15" t="str">
        <f t="shared" si="6"/>
        <v>0</v>
      </c>
      <c r="G591" s="17" t="str">
        <f t="shared" si="7"/>
        <v>0</v>
      </c>
      <c r="H591" s="16">
        <v>6547305.26</v>
      </c>
    </row>
    <row r="592">
      <c r="A592" s="4" t="s">
        <v>10</v>
      </c>
      <c r="B592" s="4" t="s">
        <v>645</v>
      </c>
      <c r="C592" s="4" t="s">
        <v>428</v>
      </c>
      <c r="D592" s="15" t="str">
        <f t="shared" si="1"/>
        <v>0</v>
      </c>
      <c r="E592" s="15" t="str">
        <f t="shared" si="5"/>
        <v>0</v>
      </c>
      <c r="F592" s="15" t="str">
        <f t="shared" si="6"/>
        <v>0</v>
      </c>
      <c r="G592" s="17" t="str">
        <f t="shared" si="7"/>
        <v>0</v>
      </c>
      <c r="H592" s="16">
        <v>8350597.16</v>
      </c>
    </row>
    <row r="593">
      <c r="A593" s="4" t="s">
        <v>10</v>
      </c>
      <c r="B593" s="4" t="s">
        <v>646</v>
      </c>
      <c r="C593" s="4" t="s">
        <v>428</v>
      </c>
      <c r="D593" s="15" t="str">
        <f t="shared" si="1"/>
        <v>0</v>
      </c>
      <c r="E593" s="15" t="str">
        <f t="shared" si="5"/>
        <v>0</v>
      </c>
      <c r="F593" s="15" t="str">
        <f t="shared" si="6"/>
        <v>0</v>
      </c>
      <c r="G593" s="17" t="str">
        <f t="shared" si="7"/>
        <v>0</v>
      </c>
      <c r="H593" s="16">
        <v>1372093.9</v>
      </c>
    </row>
    <row r="594">
      <c r="A594" s="4" t="s">
        <v>10</v>
      </c>
      <c r="B594" s="4" t="s">
        <v>647</v>
      </c>
      <c r="C594" s="4" t="s">
        <v>428</v>
      </c>
      <c r="D594" s="15" t="str">
        <f t="shared" si="1"/>
        <v>0</v>
      </c>
      <c r="E594" s="15" t="str">
        <f t="shared" si="5"/>
        <v>0</v>
      </c>
      <c r="F594" s="15" t="str">
        <f t="shared" si="6"/>
        <v>0</v>
      </c>
      <c r="G594" s="17" t="str">
        <f t="shared" si="7"/>
        <v>0</v>
      </c>
      <c r="H594" s="16">
        <v>3068263.4</v>
      </c>
    </row>
    <row r="595">
      <c r="A595" s="4" t="s">
        <v>10</v>
      </c>
      <c r="B595" s="4" t="s">
        <v>648</v>
      </c>
      <c r="C595" s="4" t="s">
        <v>428</v>
      </c>
      <c r="D595" s="15" t="str">
        <f t="shared" si="1"/>
        <v>Shell</v>
      </c>
      <c r="E595" s="15" t="str">
        <f t="shared" si="5"/>
        <v>0</v>
      </c>
      <c r="F595" s="15" t="str">
        <f t="shared" si="6"/>
        <v>ROYAL DUTCH SHELL PLC EUR0.07 'A' SHS (DUTCH LIST)</v>
      </c>
      <c r="G595" s="17">
        <f t="shared" si="7"/>
        <v>6702817.86</v>
      </c>
      <c r="H595" s="16">
        <v>6702817.86</v>
      </c>
    </row>
    <row r="596">
      <c r="A596" s="4" t="s">
        <v>10</v>
      </c>
      <c r="B596" s="4" t="s">
        <v>649</v>
      </c>
      <c r="C596" s="4" t="s">
        <v>428</v>
      </c>
      <c r="D596" s="15" t="str">
        <f t="shared" si="1"/>
        <v>0</v>
      </c>
      <c r="E596" s="15" t="str">
        <f t="shared" si="5"/>
        <v>0</v>
      </c>
      <c r="F596" s="15" t="str">
        <f t="shared" si="6"/>
        <v>0</v>
      </c>
      <c r="G596" s="17" t="str">
        <f t="shared" si="7"/>
        <v>0</v>
      </c>
      <c r="H596" s="16">
        <v>3031160.6</v>
      </c>
    </row>
    <row r="597">
      <c r="A597" s="4" t="s">
        <v>10</v>
      </c>
      <c r="B597" s="4" t="s">
        <v>650</v>
      </c>
      <c r="C597" s="4" t="s">
        <v>428</v>
      </c>
      <c r="D597" s="15" t="str">
        <f t="shared" si="1"/>
        <v>0</v>
      </c>
      <c r="E597" s="15" t="str">
        <f t="shared" si="5"/>
        <v>0</v>
      </c>
      <c r="F597" s="15" t="str">
        <f t="shared" si="6"/>
        <v>0</v>
      </c>
      <c r="G597" s="17" t="str">
        <f t="shared" si="7"/>
        <v>0</v>
      </c>
      <c r="H597" s="16">
        <v>4128468.63</v>
      </c>
    </row>
    <row r="598">
      <c r="A598" s="4" t="s">
        <v>10</v>
      </c>
      <c r="B598" s="4" t="s">
        <v>651</v>
      </c>
      <c r="C598" s="4" t="s">
        <v>428</v>
      </c>
      <c r="D598" s="15" t="str">
        <f t="shared" si="1"/>
        <v>0</v>
      </c>
      <c r="E598" s="15" t="str">
        <f t="shared" si="5"/>
        <v>0</v>
      </c>
      <c r="F598" s="15" t="str">
        <f t="shared" si="6"/>
        <v>0</v>
      </c>
      <c r="G598" s="17" t="str">
        <f t="shared" si="7"/>
        <v>0</v>
      </c>
      <c r="H598" s="16">
        <v>3708633.65</v>
      </c>
    </row>
    <row r="599">
      <c r="A599" s="4" t="s">
        <v>10</v>
      </c>
      <c r="B599" s="4" t="s">
        <v>652</v>
      </c>
      <c r="C599" s="4" t="s">
        <v>428</v>
      </c>
      <c r="D599" s="15" t="str">
        <f t="shared" si="1"/>
        <v>0</v>
      </c>
      <c r="E599" s="15" t="str">
        <f t="shared" si="5"/>
        <v>0</v>
      </c>
      <c r="F599" s="15" t="str">
        <f t="shared" si="6"/>
        <v>0</v>
      </c>
      <c r="G599" s="17" t="str">
        <f t="shared" si="7"/>
        <v>0</v>
      </c>
      <c r="H599" s="16">
        <v>5882271.9</v>
      </c>
    </row>
    <row r="600">
      <c r="A600" s="4" t="s">
        <v>10</v>
      </c>
      <c r="B600" s="4" t="s">
        <v>653</v>
      </c>
      <c r="C600" s="4" t="s">
        <v>428</v>
      </c>
      <c r="D600" s="15" t="str">
        <f t="shared" si="1"/>
        <v>0</v>
      </c>
      <c r="E600" s="15" t="str">
        <f t="shared" si="5"/>
        <v>0</v>
      </c>
      <c r="F600" s="15" t="str">
        <f t="shared" si="6"/>
        <v>0</v>
      </c>
      <c r="G600" s="17" t="str">
        <f t="shared" si="7"/>
        <v>0</v>
      </c>
      <c r="H600" s="16">
        <v>2833552.26</v>
      </c>
    </row>
    <row r="601">
      <c r="A601" s="4" t="s">
        <v>10</v>
      </c>
      <c r="B601" s="4" t="s">
        <v>654</v>
      </c>
      <c r="C601" s="4" t="s">
        <v>428</v>
      </c>
      <c r="D601" s="15" t="str">
        <f t="shared" si="1"/>
        <v>0</v>
      </c>
      <c r="E601" s="15" t="str">
        <f t="shared" si="5"/>
        <v>0</v>
      </c>
      <c r="F601" s="15" t="str">
        <f t="shared" si="6"/>
        <v>0</v>
      </c>
      <c r="G601" s="17" t="str">
        <f t="shared" si="7"/>
        <v>0</v>
      </c>
      <c r="H601" s="16">
        <v>2595240.55</v>
      </c>
    </row>
    <row r="602">
      <c r="A602" s="4" t="s">
        <v>10</v>
      </c>
      <c r="B602" s="4" t="s">
        <v>655</v>
      </c>
      <c r="C602" s="4" t="s">
        <v>428</v>
      </c>
      <c r="D602" s="15" t="str">
        <f t="shared" si="1"/>
        <v>0</v>
      </c>
      <c r="E602" s="15" t="str">
        <f t="shared" si="5"/>
        <v>0</v>
      </c>
      <c r="F602" s="15" t="str">
        <f t="shared" si="6"/>
        <v>0</v>
      </c>
      <c r="G602" s="17" t="str">
        <f t="shared" si="7"/>
        <v>0</v>
      </c>
      <c r="H602" s="16">
        <v>3066056.81</v>
      </c>
    </row>
    <row r="603">
      <c r="A603" s="4" t="s">
        <v>10</v>
      </c>
      <c r="B603" s="4" t="s">
        <v>656</v>
      </c>
      <c r="C603" s="4" t="s">
        <v>428</v>
      </c>
      <c r="D603" s="15" t="str">
        <f t="shared" si="1"/>
        <v>0</v>
      </c>
      <c r="E603" s="15" t="str">
        <f t="shared" si="5"/>
        <v>0</v>
      </c>
      <c r="F603" s="15" t="str">
        <f t="shared" si="6"/>
        <v>0</v>
      </c>
      <c r="G603" s="17" t="str">
        <f t="shared" si="7"/>
        <v>0</v>
      </c>
      <c r="H603" s="16">
        <v>2429215.73</v>
      </c>
    </row>
    <row r="604">
      <c r="A604" s="4" t="s">
        <v>10</v>
      </c>
      <c r="B604" s="4" t="s">
        <v>657</v>
      </c>
      <c r="C604" s="4" t="s">
        <v>428</v>
      </c>
      <c r="D604" s="15" t="str">
        <f t="shared" si="1"/>
        <v>0</v>
      </c>
      <c r="E604" s="15" t="str">
        <f t="shared" si="5"/>
        <v>0</v>
      </c>
      <c r="F604" s="15" t="str">
        <f t="shared" si="6"/>
        <v>0</v>
      </c>
      <c r="G604" s="17" t="str">
        <f t="shared" si="7"/>
        <v>0</v>
      </c>
      <c r="H604" s="16">
        <v>1260284.92</v>
      </c>
    </row>
    <row r="605">
      <c r="A605" s="4" t="s">
        <v>10</v>
      </c>
      <c r="B605" s="4" t="s">
        <v>658</v>
      </c>
      <c r="C605" s="4" t="s">
        <v>428</v>
      </c>
      <c r="D605" s="15" t="str">
        <f t="shared" si="1"/>
        <v>0</v>
      </c>
      <c r="E605" s="15" t="str">
        <f t="shared" si="5"/>
        <v>0</v>
      </c>
      <c r="F605" s="15" t="str">
        <f t="shared" si="6"/>
        <v>0</v>
      </c>
      <c r="G605" s="17" t="str">
        <f t="shared" si="7"/>
        <v>0</v>
      </c>
      <c r="H605" s="16">
        <v>1123870.33</v>
      </c>
    </row>
    <row r="606">
      <c r="A606" s="4" t="s">
        <v>10</v>
      </c>
      <c r="B606" s="4" t="s">
        <v>659</v>
      </c>
      <c r="C606" s="4" t="s">
        <v>428</v>
      </c>
      <c r="D606" s="15" t="str">
        <f t="shared" si="1"/>
        <v>0</v>
      </c>
      <c r="E606" s="15" t="str">
        <f t="shared" si="5"/>
        <v>0</v>
      </c>
      <c r="F606" s="15" t="str">
        <f t="shared" si="6"/>
        <v>0</v>
      </c>
      <c r="G606" s="17" t="str">
        <f t="shared" si="7"/>
        <v>0</v>
      </c>
      <c r="H606" s="16">
        <v>6216344.0</v>
      </c>
    </row>
    <row r="607">
      <c r="A607" s="4" t="s">
        <v>10</v>
      </c>
      <c r="B607" s="4" t="s">
        <v>660</v>
      </c>
      <c r="C607" s="4" t="s">
        <v>428</v>
      </c>
      <c r="D607" s="15" t="str">
        <f t="shared" si="1"/>
        <v>0</v>
      </c>
      <c r="E607" s="15" t="str">
        <f t="shared" si="5"/>
        <v>0</v>
      </c>
      <c r="F607" s="15" t="str">
        <f t="shared" si="6"/>
        <v>0</v>
      </c>
      <c r="G607" s="17" t="str">
        <f t="shared" si="7"/>
        <v>0</v>
      </c>
      <c r="H607" s="16">
        <v>2727414.65</v>
      </c>
    </row>
    <row r="608">
      <c r="A608" s="4" t="s">
        <v>10</v>
      </c>
      <c r="B608" s="4" t="s">
        <v>661</v>
      </c>
      <c r="C608" s="4" t="s">
        <v>428</v>
      </c>
      <c r="D608" s="15" t="str">
        <f t="shared" si="1"/>
        <v>0</v>
      </c>
      <c r="E608" s="15" t="str">
        <f t="shared" si="5"/>
        <v>0</v>
      </c>
      <c r="F608" s="15" t="str">
        <f t="shared" si="6"/>
        <v>0</v>
      </c>
      <c r="G608" s="17" t="str">
        <f t="shared" si="7"/>
        <v>0</v>
      </c>
      <c r="H608" s="16">
        <v>3596065.89</v>
      </c>
    </row>
    <row r="609">
      <c r="A609" s="4" t="s">
        <v>10</v>
      </c>
      <c r="B609" s="4" t="s">
        <v>662</v>
      </c>
      <c r="C609" s="4" t="s">
        <v>428</v>
      </c>
      <c r="D609" s="15" t="str">
        <f t="shared" si="1"/>
        <v>0</v>
      </c>
      <c r="E609" s="15" t="str">
        <f t="shared" si="5"/>
        <v>0</v>
      </c>
      <c r="F609" s="15" t="str">
        <f t="shared" si="6"/>
        <v>0</v>
      </c>
      <c r="G609" s="17" t="str">
        <f t="shared" si="7"/>
        <v>0</v>
      </c>
      <c r="H609" s="16">
        <v>1909459.03</v>
      </c>
    </row>
    <row r="610">
      <c r="A610" s="4" t="s">
        <v>10</v>
      </c>
      <c r="B610" s="4" t="s">
        <v>663</v>
      </c>
      <c r="C610" s="4" t="s">
        <v>428</v>
      </c>
      <c r="D610" s="15" t="str">
        <f t="shared" si="1"/>
        <v>0</v>
      </c>
      <c r="E610" s="15" t="str">
        <f t="shared" si="5"/>
        <v>0</v>
      </c>
      <c r="F610" s="15" t="str">
        <f t="shared" si="6"/>
        <v>0</v>
      </c>
      <c r="G610" s="17" t="str">
        <f t="shared" si="7"/>
        <v>0</v>
      </c>
      <c r="H610" s="16">
        <v>4877718.31</v>
      </c>
    </row>
    <row r="611">
      <c r="A611" s="4" t="s">
        <v>10</v>
      </c>
      <c r="B611" s="4" t="s">
        <v>664</v>
      </c>
      <c r="C611" s="4" t="s">
        <v>428</v>
      </c>
      <c r="D611" s="15" t="str">
        <f t="shared" si="1"/>
        <v>0</v>
      </c>
      <c r="E611" s="15" t="str">
        <f t="shared" si="5"/>
        <v>0</v>
      </c>
      <c r="F611" s="15" t="str">
        <f t="shared" si="6"/>
        <v>0</v>
      </c>
      <c r="G611" s="17" t="str">
        <f t="shared" si="7"/>
        <v>0</v>
      </c>
      <c r="H611" s="16">
        <v>3021964.34</v>
      </c>
    </row>
    <row r="612">
      <c r="A612" s="4" t="s">
        <v>10</v>
      </c>
      <c r="B612" s="4" t="s">
        <v>665</v>
      </c>
      <c r="C612" s="4" t="s">
        <v>428</v>
      </c>
      <c r="D612" s="15" t="str">
        <f t="shared" si="1"/>
        <v>0</v>
      </c>
      <c r="E612" s="15" t="str">
        <f t="shared" si="5"/>
        <v>0</v>
      </c>
      <c r="F612" s="15" t="str">
        <f t="shared" si="6"/>
        <v>0</v>
      </c>
      <c r="G612" s="17" t="str">
        <f t="shared" si="7"/>
        <v>0</v>
      </c>
      <c r="H612" s="16">
        <v>6700214.71</v>
      </c>
    </row>
    <row r="613">
      <c r="A613" s="4" t="s">
        <v>10</v>
      </c>
      <c r="B613" s="4" t="s">
        <v>666</v>
      </c>
      <c r="C613" s="4" t="s">
        <v>428</v>
      </c>
      <c r="D613" s="15" t="str">
        <f t="shared" si="1"/>
        <v>0</v>
      </c>
      <c r="E613" s="15" t="str">
        <f t="shared" si="5"/>
        <v>0</v>
      </c>
      <c r="F613" s="15" t="str">
        <f t="shared" si="6"/>
        <v>0</v>
      </c>
      <c r="G613" s="17" t="str">
        <f t="shared" si="7"/>
        <v>0</v>
      </c>
      <c r="H613" s="16">
        <v>4274159.76</v>
      </c>
    </row>
    <row r="614">
      <c r="A614" s="4" t="s">
        <v>10</v>
      </c>
      <c r="B614" s="4" t="s">
        <v>667</v>
      </c>
      <c r="C614" s="4" t="s">
        <v>428</v>
      </c>
      <c r="D614" s="15" t="str">
        <f t="shared" si="1"/>
        <v>0</v>
      </c>
      <c r="E614" s="15" t="str">
        <f t="shared" si="5"/>
        <v>0</v>
      </c>
      <c r="F614" s="15" t="str">
        <f t="shared" si="6"/>
        <v>0</v>
      </c>
      <c r="G614" s="17" t="str">
        <f t="shared" si="7"/>
        <v>0</v>
      </c>
      <c r="H614" s="16">
        <v>5798858.75</v>
      </c>
    </row>
    <row r="615">
      <c r="A615" s="4" t="s">
        <v>10</v>
      </c>
      <c r="B615" s="4" t="s">
        <v>668</v>
      </c>
      <c r="C615" s="4" t="s">
        <v>428</v>
      </c>
      <c r="D615" s="15" t="str">
        <f t="shared" si="1"/>
        <v>0</v>
      </c>
      <c r="E615" s="15" t="str">
        <f t="shared" si="5"/>
        <v>0</v>
      </c>
      <c r="F615" s="15" t="str">
        <f t="shared" si="6"/>
        <v>0</v>
      </c>
      <c r="G615" s="17" t="str">
        <f t="shared" si="7"/>
        <v>0</v>
      </c>
      <c r="H615" s="16">
        <v>839386.51</v>
      </c>
    </row>
    <row r="616">
      <c r="A616" s="4" t="s">
        <v>10</v>
      </c>
      <c r="B616" s="4" t="s">
        <v>669</v>
      </c>
      <c r="C616" s="4" t="s">
        <v>428</v>
      </c>
      <c r="D616" s="15" t="str">
        <f t="shared" si="1"/>
        <v>0</v>
      </c>
      <c r="E616" s="15" t="str">
        <f t="shared" si="5"/>
        <v>0</v>
      </c>
      <c r="F616" s="15" t="str">
        <f t="shared" si="6"/>
        <v>0</v>
      </c>
      <c r="G616" s="17" t="str">
        <f t="shared" si="7"/>
        <v>0</v>
      </c>
      <c r="H616" s="16">
        <v>3202423.86</v>
      </c>
    </row>
    <row r="617">
      <c r="A617" s="4" t="s">
        <v>10</v>
      </c>
      <c r="B617" s="4" t="s">
        <v>670</v>
      </c>
      <c r="C617" s="4" t="s">
        <v>428</v>
      </c>
      <c r="D617" s="15" t="str">
        <f t="shared" si="1"/>
        <v>0</v>
      </c>
      <c r="E617" s="15" t="str">
        <f t="shared" si="5"/>
        <v>0</v>
      </c>
      <c r="F617" s="15" t="str">
        <f t="shared" si="6"/>
        <v>0</v>
      </c>
      <c r="G617" s="17" t="str">
        <f t="shared" si="7"/>
        <v>0</v>
      </c>
      <c r="H617" s="16">
        <v>1855335.4</v>
      </c>
    </row>
    <row r="618">
      <c r="A618" s="4" t="s">
        <v>10</v>
      </c>
      <c r="B618" s="4" t="s">
        <v>671</v>
      </c>
      <c r="C618" s="4" t="s">
        <v>428</v>
      </c>
      <c r="D618" s="15" t="str">
        <f t="shared" si="1"/>
        <v>0</v>
      </c>
      <c r="E618" s="15" t="str">
        <f t="shared" si="5"/>
        <v>0</v>
      </c>
      <c r="F618" s="15" t="str">
        <f t="shared" si="6"/>
        <v>0</v>
      </c>
      <c r="G618" s="17" t="str">
        <f t="shared" si="7"/>
        <v>0</v>
      </c>
      <c r="H618" s="16">
        <v>1231406.2</v>
      </c>
    </row>
    <row r="619">
      <c r="A619" s="4" t="s">
        <v>10</v>
      </c>
      <c r="B619" s="4" t="s">
        <v>672</v>
      </c>
      <c r="C619" s="4" t="s">
        <v>428</v>
      </c>
      <c r="D619" s="15" t="str">
        <f t="shared" si="1"/>
        <v>0</v>
      </c>
      <c r="E619" s="15" t="str">
        <f t="shared" si="5"/>
        <v>0</v>
      </c>
      <c r="F619" s="15" t="str">
        <f t="shared" si="6"/>
        <v>0</v>
      </c>
      <c r="G619" s="17" t="str">
        <f t="shared" si="7"/>
        <v>0</v>
      </c>
      <c r="H619" s="16">
        <v>1.143977621E7</v>
      </c>
    </row>
    <row r="620">
      <c r="A620" s="4" t="s">
        <v>10</v>
      </c>
      <c r="B620" s="4" t="s">
        <v>673</v>
      </c>
      <c r="C620" s="4" t="s">
        <v>428</v>
      </c>
      <c r="D620" s="15" t="str">
        <f t="shared" si="1"/>
        <v>0</v>
      </c>
      <c r="E620" s="15" t="str">
        <f t="shared" si="5"/>
        <v>0</v>
      </c>
      <c r="F620" s="15" t="str">
        <f t="shared" si="6"/>
        <v>0</v>
      </c>
      <c r="G620" s="17" t="str">
        <f t="shared" si="7"/>
        <v>0</v>
      </c>
      <c r="H620" s="16">
        <v>4272061.91</v>
      </c>
    </row>
    <row r="621">
      <c r="A621" s="4" t="s">
        <v>10</v>
      </c>
      <c r="B621" s="4" t="s">
        <v>674</v>
      </c>
      <c r="C621" s="4" t="s">
        <v>428</v>
      </c>
      <c r="D621" s="15" t="str">
        <f t="shared" si="1"/>
        <v>0</v>
      </c>
      <c r="E621" s="15" t="str">
        <f t="shared" si="5"/>
        <v>0</v>
      </c>
      <c r="F621" s="15" t="str">
        <f t="shared" si="6"/>
        <v>0</v>
      </c>
      <c r="G621" s="17" t="str">
        <f t="shared" si="7"/>
        <v>0</v>
      </c>
      <c r="H621" s="16">
        <v>1099124.57</v>
      </c>
    </row>
    <row r="622">
      <c r="A622" s="4" t="s">
        <v>10</v>
      </c>
      <c r="B622" s="4" t="s">
        <v>675</v>
      </c>
      <c r="C622" s="4" t="s">
        <v>428</v>
      </c>
      <c r="D622" s="15" t="str">
        <f t="shared" si="1"/>
        <v>0</v>
      </c>
      <c r="E622" s="15" t="str">
        <f t="shared" si="5"/>
        <v>0</v>
      </c>
      <c r="F622" s="15" t="str">
        <f t="shared" si="6"/>
        <v>0</v>
      </c>
      <c r="G622" s="17" t="str">
        <f t="shared" si="7"/>
        <v>0</v>
      </c>
      <c r="H622" s="16">
        <v>9590195.93</v>
      </c>
    </row>
    <row r="623">
      <c r="A623" s="4" t="s">
        <v>10</v>
      </c>
      <c r="B623" s="4" t="s">
        <v>676</v>
      </c>
      <c r="C623" s="4" t="s">
        <v>428</v>
      </c>
      <c r="D623" s="15" t="str">
        <f t="shared" si="1"/>
        <v>0</v>
      </c>
      <c r="E623" s="15" t="str">
        <f t="shared" si="5"/>
        <v>0</v>
      </c>
      <c r="F623" s="15" t="str">
        <f t="shared" si="6"/>
        <v>0</v>
      </c>
      <c r="G623" s="17" t="str">
        <f t="shared" si="7"/>
        <v>0</v>
      </c>
      <c r="H623" s="16">
        <v>3182938.4</v>
      </c>
    </row>
    <row r="624">
      <c r="A624" s="4" t="s">
        <v>10</v>
      </c>
      <c r="B624" s="4" t="s">
        <v>677</v>
      </c>
      <c r="C624" s="4" t="s">
        <v>428</v>
      </c>
      <c r="D624" s="15" t="str">
        <f t="shared" si="1"/>
        <v>0</v>
      </c>
      <c r="E624" s="15" t="str">
        <f t="shared" si="5"/>
        <v>0</v>
      </c>
      <c r="F624" s="15" t="str">
        <f t="shared" si="6"/>
        <v>0</v>
      </c>
      <c r="G624" s="17" t="str">
        <f t="shared" si="7"/>
        <v>0</v>
      </c>
      <c r="H624" s="16">
        <v>5336913.19</v>
      </c>
    </row>
    <row r="625">
      <c r="A625" s="4" t="s">
        <v>10</v>
      </c>
      <c r="B625" s="4" t="s">
        <v>678</v>
      </c>
      <c r="C625" s="4" t="s">
        <v>428</v>
      </c>
      <c r="D625" s="15" t="str">
        <f t="shared" si="1"/>
        <v>0</v>
      </c>
      <c r="E625" s="15" t="str">
        <f t="shared" si="5"/>
        <v>0</v>
      </c>
      <c r="F625" s="15" t="str">
        <f t="shared" si="6"/>
        <v>0</v>
      </c>
      <c r="G625" s="17" t="str">
        <f t="shared" si="7"/>
        <v>0</v>
      </c>
      <c r="H625" s="16">
        <v>983365.68</v>
      </c>
    </row>
    <row r="626">
      <c r="A626" s="4" t="s">
        <v>10</v>
      </c>
      <c r="B626" s="4" t="s">
        <v>679</v>
      </c>
      <c r="C626" s="4" t="s">
        <v>428</v>
      </c>
      <c r="D626" s="15" t="str">
        <f t="shared" si="1"/>
        <v>0</v>
      </c>
      <c r="E626" s="15" t="str">
        <f t="shared" si="5"/>
        <v>0</v>
      </c>
      <c r="F626" s="15" t="str">
        <f t="shared" si="6"/>
        <v>0</v>
      </c>
      <c r="G626" s="17" t="str">
        <f t="shared" si="7"/>
        <v>0</v>
      </c>
      <c r="H626" s="16">
        <v>1.798118387E7</v>
      </c>
    </row>
    <row r="627">
      <c r="A627" s="4" t="s">
        <v>10</v>
      </c>
      <c r="B627" s="4" t="s">
        <v>680</v>
      </c>
      <c r="C627" s="4" t="s">
        <v>428</v>
      </c>
      <c r="D627" s="15" t="str">
        <f t="shared" si="1"/>
        <v>0</v>
      </c>
      <c r="E627" s="15" t="str">
        <f t="shared" si="5"/>
        <v>0</v>
      </c>
      <c r="F627" s="15" t="str">
        <f t="shared" si="6"/>
        <v>0</v>
      </c>
      <c r="G627" s="17" t="str">
        <f t="shared" si="7"/>
        <v>0</v>
      </c>
      <c r="H627" s="16">
        <v>755430.74</v>
      </c>
    </row>
    <row r="628">
      <c r="A628" s="4" t="s">
        <v>10</v>
      </c>
      <c r="B628" s="4" t="s">
        <v>681</v>
      </c>
      <c r="C628" s="4" t="s">
        <v>428</v>
      </c>
      <c r="D628" s="15" t="str">
        <f t="shared" si="1"/>
        <v>0</v>
      </c>
      <c r="E628" s="15" t="str">
        <f t="shared" si="5"/>
        <v>0</v>
      </c>
      <c r="F628" s="15" t="str">
        <f t="shared" si="6"/>
        <v>0</v>
      </c>
      <c r="G628" s="17" t="str">
        <f t="shared" si="7"/>
        <v>0</v>
      </c>
      <c r="H628" s="16">
        <v>3050327.37</v>
      </c>
    </row>
    <row r="629">
      <c r="A629" s="4" t="s">
        <v>10</v>
      </c>
      <c r="B629" s="4" t="s">
        <v>682</v>
      </c>
      <c r="C629" s="4" t="s">
        <v>428</v>
      </c>
      <c r="D629" s="15" t="str">
        <f t="shared" si="1"/>
        <v>0</v>
      </c>
      <c r="E629" s="15" t="str">
        <f t="shared" si="5"/>
        <v>0</v>
      </c>
      <c r="F629" s="15" t="str">
        <f t="shared" si="6"/>
        <v>0</v>
      </c>
      <c r="G629" s="17" t="str">
        <f t="shared" si="7"/>
        <v>0</v>
      </c>
      <c r="H629" s="16">
        <v>361545.04</v>
      </c>
    </row>
    <row r="630">
      <c r="A630" s="4" t="s">
        <v>10</v>
      </c>
      <c r="B630" s="4" t="s">
        <v>683</v>
      </c>
      <c r="C630" s="4" t="s">
        <v>428</v>
      </c>
      <c r="D630" s="15" t="str">
        <f t="shared" si="1"/>
        <v>0</v>
      </c>
      <c r="E630" s="15" t="str">
        <f t="shared" si="5"/>
        <v>0</v>
      </c>
      <c r="F630" s="15" t="str">
        <f t="shared" si="6"/>
        <v>0</v>
      </c>
      <c r="G630" s="17" t="str">
        <f t="shared" si="7"/>
        <v>0</v>
      </c>
      <c r="H630" s="16">
        <v>699855.69</v>
      </c>
    </row>
    <row r="631">
      <c r="A631" s="4" t="s">
        <v>10</v>
      </c>
      <c r="B631" s="4" t="s">
        <v>684</v>
      </c>
      <c r="C631" s="4" t="s">
        <v>428</v>
      </c>
      <c r="D631" s="15" t="str">
        <f t="shared" si="1"/>
        <v>0</v>
      </c>
      <c r="E631" s="15" t="str">
        <f t="shared" si="5"/>
        <v>0</v>
      </c>
      <c r="F631" s="15" t="str">
        <f t="shared" si="6"/>
        <v>0</v>
      </c>
      <c r="G631" s="17" t="str">
        <f t="shared" si="7"/>
        <v>0</v>
      </c>
      <c r="H631" s="16">
        <v>674592.98</v>
      </c>
    </row>
    <row r="632">
      <c r="A632" s="4" t="s">
        <v>10</v>
      </c>
      <c r="B632" s="4" t="s">
        <v>685</v>
      </c>
      <c r="C632" s="4" t="s">
        <v>428</v>
      </c>
      <c r="D632" s="15" t="str">
        <f t="shared" si="1"/>
        <v>0</v>
      </c>
      <c r="E632" s="15" t="str">
        <f t="shared" si="5"/>
        <v>0</v>
      </c>
      <c r="F632" s="15" t="str">
        <f t="shared" si="6"/>
        <v>0</v>
      </c>
      <c r="G632" s="17" t="str">
        <f t="shared" si="7"/>
        <v>0</v>
      </c>
      <c r="H632" s="16">
        <v>586751.21</v>
      </c>
    </row>
    <row r="633">
      <c r="A633" s="4" t="s">
        <v>10</v>
      </c>
      <c r="B633" s="4" t="s">
        <v>686</v>
      </c>
      <c r="C633" s="4" t="s">
        <v>428</v>
      </c>
      <c r="D633" s="15" t="str">
        <f t="shared" si="1"/>
        <v>0</v>
      </c>
      <c r="E633" s="15" t="str">
        <f t="shared" si="5"/>
        <v>0</v>
      </c>
      <c r="F633" s="15" t="str">
        <f t="shared" si="6"/>
        <v>0</v>
      </c>
      <c r="G633" s="17" t="str">
        <f t="shared" si="7"/>
        <v>0</v>
      </c>
      <c r="H633" s="16">
        <v>918702.73</v>
      </c>
    </row>
    <row r="634">
      <c r="A634" s="4" t="s">
        <v>10</v>
      </c>
      <c r="B634" s="4" t="s">
        <v>687</v>
      </c>
      <c r="C634" s="4" t="s">
        <v>428</v>
      </c>
      <c r="D634" s="15" t="str">
        <f t="shared" si="1"/>
        <v>Santos</v>
      </c>
      <c r="E634" s="15" t="str">
        <f t="shared" si="5"/>
        <v>0</v>
      </c>
      <c r="F634" s="15" t="str">
        <f t="shared" si="6"/>
        <v>SANTOS LTD</v>
      </c>
      <c r="G634" s="17">
        <f t="shared" si="7"/>
        <v>3065167.8</v>
      </c>
      <c r="H634" s="16">
        <v>3065167.8</v>
      </c>
    </row>
    <row r="635">
      <c r="A635" s="4" t="s">
        <v>10</v>
      </c>
      <c r="B635" s="4" t="s">
        <v>688</v>
      </c>
      <c r="C635" s="4" t="s">
        <v>428</v>
      </c>
      <c r="D635" s="15" t="str">
        <f t="shared" si="1"/>
        <v>0</v>
      </c>
      <c r="E635" s="15" t="str">
        <f t="shared" si="5"/>
        <v>0</v>
      </c>
      <c r="F635" s="15" t="str">
        <f t="shared" si="6"/>
        <v>0</v>
      </c>
      <c r="G635" s="17" t="str">
        <f t="shared" si="7"/>
        <v>0</v>
      </c>
      <c r="H635" s="16">
        <v>832788.24</v>
      </c>
    </row>
    <row r="636">
      <c r="A636" s="4" t="s">
        <v>10</v>
      </c>
      <c r="B636" s="4" t="s">
        <v>689</v>
      </c>
      <c r="C636" s="4" t="s">
        <v>428</v>
      </c>
      <c r="D636" s="15" t="str">
        <f t="shared" si="1"/>
        <v>0</v>
      </c>
      <c r="E636" s="15" t="str">
        <f t="shared" si="5"/>
        <v>0</v>
      </c>
      <c r="F636" s="15" t="str">
        <f t="shared" si="6"/>
        <v>0</v>
      </c>
      <c r="G636" s="17" t="str">
        <f t="shared" si="7"/>
        <v>0</v>
      </c>
      <c r="H636" s="16">
        <v>1097006.46</v>
      </c>
    </row>
    <row r="637">
      <c r="A637" s="4" t="s">
        <v>10</v>
      </c>
      <c r="B637" s="4" t="s">
        <v>690</v>
      </c>
      <c r="C637" s="4" t="s">
        <v>428</v>
      </c>
      <c r="D637" s="15" t="str">
        <f t="shared" si="1"/>
        <v>0</v>
      </c>
      <c r="E637" s="15" t="str">
        <f t="shared" si="5"/>
        <v>0</v>
      </c>
      <c r="F637" s="15" t="str">
        <f t="shared" si="6"/>
        <v>0</v>
      </c>
      <c r="G637" s="17" t="str">
        <f t="shared" si="7"/>
        <v>0</v>
      </c>
      <c r="H637" s="16">
        <v>299631.16</v>
      </c>
    </row>
    <row r="638">
      <c r="A638" s="4" t="s">
        <v>10</v>
      </c>
      <c r="B638" s="4" t="s">
        <v>691</v>
      </c>
      <c r="C638" s="4" t="s">
        <v>428</v>
      </c>
      <c r="D638" s="15" t="str">
        <f t="shared" si="1"/>
        <v>0</v>
      </c>
      <c r="E638" s="15" t="str">
        <f t="shared" si="5"/>
        <v>0</v>
      </c>
      <c r="F638" s="15" t="str">
        <f t="shared" si="6"/>
        <v>0</v>
      </c>
      <c r="G638" s="17" t="str">
        <f t="shared" si="7"/>
        <v>0</v>
      </c>
      <c r="H638" s="16">
        <v>769995.72</v>
      </c>
    </row>
    <row r="639">
      <c r="A639" s="4" t="s">
        <v>10</v>
      </c>
      <c r="B639" s="4" t="s">
        <v>692</v>
      </c>
      <c r="C639" s="4" t="s">
        <v>428</v>
      </c>
      <c r="D639" s="15" t="str">
        <f t="shared" si="1"/>
        <v>0</v>
      </c>
      <c r="E639" s="15" t="str">
        <f t="shared" si="5"/>
        <v>0</v>
      </c>
      <c r="F639" s="15" t="str">
        <f t="shared" si="6"/>
        <v>0</v>
      </c>
      <c r="G639" s="17" t="str">
        <f t="shared" si="7"/>
        <v>0</v>
      </c>
      <c r="H639" s="16">
        <v>9599695.64</v>
      </c>
    </row>
    <row r="640">
      <c r="A640" s="4" t="s">
        <v>10</v>
      </c>
      <c r="B640" s="4" t="s">
        <v>693</v>
      </c>
      <c r="C640" s="4" t="s">
        <v>428</v>
      </c>
      <c r="D640" s="15" t="str">
        <f t="shared" si="1"/>
        <v>0</v>
      </c>
      <c r="E640" s="15" t="str">
        <f t="shared" si="5"/>
        <v>0</v>
      </c>
      <c r="F640" s="15" t="str">
        <f t="shared" si="6"/>
        <v>0</v>
      </c>
      <c r="G640" s="17" t="str">
        <f t="shared" si="7"/>
        <v>0</v>
      </c>
      <c r="H640" s="16">
        <v>525633.78</v>
      </c>
    </row>
    <row r="641">
      <c r="A641" s="4" t="s">
        <v>10</v>
      </c>
      <c r="B641" s="4" t="s">
        <v>694</v>
      </c>
      <c r="C641" s="4" t="s">
        <v>428</v>
      </c>
      <c r="D641" s="15" t="str">
        <f t="shared" si="1"/>
        <v>0</v>
      </c>
      <c r="E641" s="15" t="str">
        <f t="shared" si="5"/>
        <v>0</v>
      </c>
      <c r="F641" s="15" t="str">
        <f t="shared" si="6"/>
        <v>0</v>
      </c>
      <c r="G641" s="17" t="str">
        <f t="shared" si="7"/>
        <v>0</v>
      </c>
      <c r="H641" s="16">
        <v>648690.6</v>
      </c>
    </row>
    <row r="642">
      <c r="A642" s="4" t="s">
        <v>10</v>
      </c>
      <c r="B642" s="4" t="s">
        <v>695</v>
      </c>
      <c r="C642" s="4" t="s">
        <v>428</v>
      </c>
      <c r="D642" s="15" t="str">
        <f t="shared" si="1"/>
        <v>0</v>
      </c>
      <c r="E642" s="15" t="str">
        <f t="shared" si="5"/>
        <v>0</v>
      </c>
      <c r="F642" s="15" t="str">
        <f t="shared" si="6"/>
        <v>0</v>
      </c>
      <c r="G642" s="17" t="str">
        <f t="shared" si="7"/>
        <v>0</v>
      </c>
      <c r="H642" s="16">
        <v>1054633.1</v>
      </c>
    </row>
    <row r="643">
      <c r="A643" s="4" t="s">
        <v>10</v>
      </c>
      <c r="B643" s="4" t="s">
        <v>696</v>
      </c>
      <c r="C643" s="4" t="s">
        <v>428</v>
      </c>
      <c r="D643" s="15" t="str">
        <f t="shared" si="1"/>
        <v>0</v>
      </c>
      <c r="E643" s="15" t="str">
        <f t="shared" si="5"/>
        <v>0</v>
      </c>
      <c r="F643" s="15" t="str">
        <f t="shared" si="6"/>
        <v>0</v>
      </c>
      <c r="G643" s="17" t="str">
        <f t="shared" si="7"/>
        <v>0</v>
      </c>
      <c r="H643" s="16">
        <v>4969691.03</v>
      </c>
    </row>
    <row r="644">
      <c r="A644" s="4" t="s">
        <v>10</v>
      </c>
      <c r="B644" s="4" t="s">
        <v>697</v>
      </c>
      <c r="C644" s="4" t="s">
        <v>428</v>
      </c>
      <c r="D644" s="15" t="str">
        <f t="shared" si="1"/>
        <v>0</v>
      </c>
      <c r="E644" s="15" t="str">
        <f t="shared" si="5"/>
        <v>0</v>
      </c>
      <c r="F644" s="15" t="str">
        <f t="shared" si="6"/>
        <v>0</v>
      </c>
      <c r="G644" s="17" t="str">
        <f t="shared" si="7"/>
        <v>0</v>
      </c>
      <c r="H644" s="16">
        <v>1343677.06</v>
      </c>
    </row>
    <row r="645">
      <c r="A645" s="4" t="s">
        <v>10</v>
      </c>
      <c r="B645" s="4" t="s">
        <v>698</v>
      </c>
      <c r="C645" s="4" t="s">
        <v>428</v>
      </c>
      <c r="D645" s="15" t="str">
        <f t="shared" si="1"/>
        <v>0</v>
      </c>
      <c r="E645" s="15" t="str">
        <f t="shared" si="5"/>
        <v>0</v>
      </c>
      <c r="F645" s="15" t="str">
        <f t="shared" si="6"/>
        <v>0</v>
      </c>
      <c r="G645" s="17" t="str">
        <f t="shared" si="7"/>
        <v>0</v>
      </c>
      <c r="H645" s="16">
        <v>5444829.53</v>
      </c>
    </row>
    <row r="646">
      <c r="A646" s="4" t="s">
        <v>10</v>
      </c>
      <c r="B646" s="4" t="s">
        <v>699</v>
      </c>
      <c r="C646" s="4" t="s">
        <v>428</v>
      </c>
      <c r="D646" s="15" t="str">
        <f t="shared" si="1"/>
        <v>0</v>
      </c>
      <c r="E646" s="15" t="str">
        <f t="shared" si="5"/>
        <v>0</v>
      </c>
      <c r="F646" s="15" t="str">
        <f t="shared" si="6"/>
        <v>0</v>
      </c>
      <c r="G646" s="17" t="str">
        <f t="shared" si="7"/>
        <v>0</v>
      </c>
      <c r="H646" s="16">
        <v>1275044.88</v>
      </c>
    </row>
    <row r="647">
      <c r="A647" s="4" t="s">
        <v>10</v>
      </c>
      <c r="B647" s="4" t="s">
        <v>700</v>
      </c>
      <c r="C647" s="4" t="s">
        <v>428</v>
      </c>
      <c r="D647" s="15" t="str">
        <f t="shared" si="1"/>
        <v>0</v>
      </c>
      <c r="E647" s="15" t="str">
        <f t="shared" si="5"/>
        <v>0</v>
      </c>
      <c r="F647" s="15" t="str">
        <f t="shared" si="6"/>
        <v>0</v>
      </c>
      <c r="G647" s="17" t="str">
        <f t="shared" si="7"/>
        <v>0</v>
      </c>
      <c r="H647" s="16">
        <v>3878031.81</v>
      </c>
    </row>
    <row r="648">
      <c r="A648" s="4" t="s">
        <v>10</v>
      </c>
      <c r="B648" s="4" t="s">
        <v>701</v>
      </c>
      <c r="C648" s="4" t="s">
        <v>428</v>
      </c>
      <c r="D648" s="15" t="str">
        <f t="shared" si="1"/>
        <v>0</v>
      </c>
      <c r="E648" s="15" t="str">
        <f t="shared" si="5"/>
        <v>0</v>
      </c>
      <c r="F648" s="15" t="str">
        <f t="shared" si="6"/>
        <v>0</v>
      </c>
      <c r="G648" s="17" t="str">
        <f t="shared" si="7"/>
        <v>0</v>
      </c>
      <c r="H648" s="16">
        <v>2014906.67</v>
      </c>
    </row>
    <row r="649">
      <c r="A649" s="4" t="s">
        <v>10</v>
      </c>
      <c r="B649" s="4" t="s">
        <v>702</v>
      </c>
      <c r="C649" s="4" t="s">
        <v>428</v>
      </c>
      <c r="D649" s="15" t="str">
        <f t="shared" si="1"/>
        <v>0</v>
      </c>
      <c r="E649" s="15" t="str">
        <f t="shared" si="5"/>
        <v>0</v>
      </c>
      <c r="F649" s="15" t="str">
        <f t="shared" si="6"/>
        <v>0</v>
      </c>
      <c r="G649" s="17" t="str">
        <f t="shared" si="7"/>
        <v>0</v>
      </c>
      <c r="H649" s="16">
        <v>8671471.29</v>
      </c>
    </row>
    <row r="650">
      <c r="A650" s="4" t="s">
        <v>10</v>
      </c>
      <c r="B650" s="4" t="s">
        <v>703</v>
      </c>
      <c r="C650" s="4" t="s">
        <v>428</v>
      </c>
      <c r="D650" s="15" t="str">
        <f t="shared" si="1"/>
        <v>0</v>
      </c>
      <c r="E650" s="15" t="str">
        <f t="shared" si="5"/>
        <v>0</v>
      </c>
      <c r="F650" s="15" t="str">
        <f t="shared" si="6"/>
        <v>0</v>
      </c>
      <c r="G650" s="17" t="str">
        <f t="shared" si="7"/>
        <v>0</v>
      </c>
      <c r="H650" s="16">
        <v>2419977.11</v>
      </c>
    </row>
    <row r="651">
      <c r="A651" s="4" t="s">
        <v>10</v>
      </c>
      <c r="B651" s="4" t="s">
        <v>704</v>
      </c>
      <c r="C651" s="4" t="s">
        <v>428</v>
      </c>
      <c r="D651" s="15" t="str">
        <f t="shared" si="1"/>
        <v>0</v>
      </c>
      <c r="E651" s="15" t="str">
        <f t="shared" si="5"/>
        <v>0</v>
      </c>
      <c r="F651" s="15" t="str">
        <f t="shared" si="6"/>
        <v>0</v>
      </c>
      <c r="G651" s="17" t="str">
        <f t="shared" si="7"/>
        <v>0</v>
      </c>
      <c r="H651" s="16">
        <v>2.6802799E7</v>
      </c>
    </row>
    <row r="652">
      <c r="A652" s="4" t="s">
        <v>10</v>
      </c>
      <c r="B652" s="4" t="s">
        <v>705</v>
      </c>
      <c r="C652" s="4" t="s">
        <v>428</v>
      </c>
      <c r="D652" s="15" t="str">
        <f t="shared" si="1"/>
        <v>0</v>
      </c>
      <c r="E652" s="15" t="str">
        <f t="shared" si="5"/>
        <v>0</v>
      </c>
      <c r="F652" s="15" t="str">
        <f t="shared" si="6"/>
        <v>0</v>
      </c>
      <c r="G652" s="17" t="str">
        <f t="shared" si="7"/>
        <v>0</v>
      </c>
      <c r="H652" s="16">
        <v>3425260.83</v>
      </c>
    </row>
    <row r="653">
      <c r="A653" s="4" t="s">
        <v>10</v>
      </c>
      <c r="B653" s="4" t="s">
        <v>706</v>
      </c>
      <c r="C653" s="4" t="s">
        <v>428</v>
      </c>
      <c r="D653" s="15" t="str">
        <f t="shared" si="1"/>
        <v>0</v>
      </c>
      <c r="E653" s="15" t="str">
        <f t="shared" si="5"/>
        <v>0</v>
      </c>
      <c r="F653" s="15" t="str">
        <f t="shared" si="6"/>
        <v>0</v>
      </c>
      <c r="G653" s="17" t="str">
        <f t="shared" si="7"/>
        <v>0</v>
      </c>
      <c r="H653" s="16">
        <v>1087366.96</v>
      </c>
    </row>
    <row r="654">
      <c r="A654" s="4" t="s">
        <v>10</v>
      </c>
      <c r="B654" s="4" t="s">
        <v>707</v>
      </c>
      <c r="C654" s="4" t="s">
        <v>428</v>
      </c>
      <c r="D654" s="15" t="str">
        <f t="shared" si="1"/>
        <v>0</v>
      </c>
      <c r="E654" s="15" t="str">
        <f t="shared" si="5"/>
        <v>0</v>
      </c>
      <c r="F654" s="15" t="str">
        <f t="shared" si="6"/>
        <v>0</v>
      </c>
      <c r="G654" s="17" t="str">
        <f t="shared" si="7"/>
        <v>0</v>
      </c>
      <c r="H654" s="16">
        <v>3167361.58</v>
      </c>
    </row>
    <row r="655">
      <c r="A655" s="4" t="s">
        <v>10</v>
      </c>
      <c r="B655" s="4" t="s">
        <v>708</v>
      </c>
      <c r="C655" s="4" t="s">
        <v>428</v>
      </c>
      <c r="D655" s="15" t="str">
        <f t="shared" si="1"/>
        <v>Dragon Oil</v>
      </c>
      <c r="E655" s="15" t="str">
        <f t="shared" si="5"/>
        <v>0</v>
      </c>
      <c r="F655" s="15" t="str">
        <f t="shared" si="6"/>
        <v>DRAGON OIL</v>
      </c>
      <c r="G655" s="17">
        <f t="shared" si="7"/>
        <v>1224369.77</v>
      </c>
      <c r="H655" s="16">
        <v>1224369.77</v>
      </c>
    </row>
    <row r="656">
      <c r="A656" s="4" t="s">
        <v>10</v>
      </c>
      <c r="B656" s="4" t="s">
        <v>709</v>
      </c>
      <c r="C656" s="4" t="s">
        <v>428</v>
      </c>
      <c r="D656" s="15" t="str">
        <f t="shared" si="1"/>
        <v>0</v>
      </c>
      <c r="E656" s="15" t="str">
        <f t="shared" si="5"/>
        <v>0</v>
      </c>
      <c r="F656" s="15" t="str">
        <f t="shared" si="6"/>
        <v>0</v>
      </c>
      <c r="G656" s="17" t="str">
        <f t="shared" si="7"/>
        <v>0</v>
      </c>
      <c r="H656" s="16">
        <v>3351471.71</v>
      </c>
    </row>
    <row r="657">
      <c r="A657" s="4" t="s">
        <v>10</v>
      </c>
      <c r="B657" s="4" t="s">
        <v>710</v>
      </c>
      <c r="C657" s="4" t="s">
        <v>428</v>
      </c>
      <c r="D657" s="15" t="str">
        <f t="shared" si="1"/>
        <v>0</v>
      </c>
      <c r="E657" s="15" t="str">
        <f t="shared" si="5"/>
        <v>0</v>
      </c>
      <c r="F657" s="15" t="str">
        <f t="shared" si="6"/>
        <v>0</v>
      </c>
      <c r="G657" s="17" t="str">
        <f t="shared" si="7"/>
        <v>0</v>
      </c>
      <c r="H657" s="16">
        <v>1792189.11</v>
      </c>
    </row>
    <row r="658">
      <c r="A658" s="4" t="s">
        <v>10</v>
      </c>
      <c r="B658" s="4" t="s">
        <v>711</v>
      </c>
      <c r="C658" s="4" t="s">
        <v>428</v>
      </c>
      <c r="D658" s="15" t="str">
        <f t="shared" si="1"/>
        <v>0</v>
      </c>
      <c r="E658" s="15" t="str">
        <f t="shared" si="5"/>
        <v>0</v>
      </c>
      <c r="F658" s="15" t="str">
        <f t="shared" si="6"/>
        <v>0</v>
      </c>
      <c r="G658" s="17" t="str">
        <f t="shared" si="7"/>
        <v>0</v>
      </c>
      <c r="H658" s="16">
        <v>419954.0</v>
      </c>
    </row>
    <row r="659">
      <c r="A659" s="4" t="s">
        <v>10</v>
      </c>
      <c r="B659" s="4" t="s">
        <v>712</v>
      </c>
      <c r="C659" s="4" t="s">
        <v>428</v>
      </c>
      <c r="D659" s="15" t="str">
        <f t="shared" si="1"/>
        <v>0</v>
      </c>
      <c r="E659" s="15" t="str">
        <f t="shared" si="5"/>
        <v>0</v>
      </c>
      <c r="F659" s="15" t="str">
        <f t="shared" si="6"/>
        <v>0</v>
      </c>
      <c r="G659" s="17" t="str">
        <f t="shared" si="7"/>
        <v>0</v>
      </c>
      <c r="H659" s="16">
        <v>1.299546809E7</v>
      </c>
    </row>
    <row r="660">
      <c r="A660" s="4" t="s">
        <v>10</v>
      </c>
      <c r="B660" s="4" t="s">
        <v>713</v>
      </c>
      <c r="C660" s="4" t="s">
        <v>428</v>
      </c>
      <c r="D660" s="15" t="str">
        <f t="shared" si="1"/>
        <v>0</v>
      </c>
      <c r="E660" s="15" t="str">
        <f t="shared" si="5"/>
        <v>0</v>
      </c>
      <c r="F660" s="15" t="str">
        <f t="shared" si="6"/>
        <v>0</v>
      </c>
      <c r="G660" s="17" t="str">
        <f t="shared" si="7"/>
        <v>0</v>
      </c>
      <c r="H660" s="16">
        <v>3682597.91</v>
      </c>
    </row>
    <row r="661">
      <c r="A661" s="4" t="s">
        <v>10</v>
      </c>
      <c r="B661" s="4" t="s">
        <v>714</v>
      </c>
      <c r="C661" s="4" t="s">
        <v>428</v>
      </c>
      <c r="D661" s="15" t="str">
        <f t="shared" si="1"/>
        <v>0</v>
      </c>
      <c r="E661" s="15" t="str">
        <f t="shared" si="5"/>
        <v>0</v>
      </c>
      <c r="F661" s="15" t="str">
        <f t="shared" si="6"/>
        <v>0</v>
      </c>
      <c r="G661" s="17" t="str">
        <f t="shared" si="7"/>
        <v>0</v>
      </c>
      <c r="H661" s="16">
        <v>2100767.04</v>
      </c>
    </row>
    <row r="662">
      <c r="A662" s="4" t="s">
        <v>10</v>
      </c>
      <c r="B662" s="4" t="s">
        <v>715</v>
      </c>
      <c r="C662" s="4" t="s">
        <v>428</v>
      </c>
      <c r="D662" s="15" t="str">
        <f t="shared" si="1"/>
        <v>0</v>
      </c>
      <c r="E662" s="15" t="str">
        <f t="shared" si="5"/>
        <v>0</v>
      </c>
      <c r="F662" s="15" t="str">
        <f t="shared" si="6"/>
        <v>0</v>
      </c>
      <c r="G662" s="17" t="str">
        <f t="shared" si="7"/>
        <v>0</v>
      </c>
      <c r="H662" s="16">
        <v>2149275.85</v>
      </c>
    </row>
    <row r="663">
      <c r="A663" s="4" t="s">
        <v>10</v>
      </c>
      <c r="B663" s="4" t="s">
        <v>716</v>
      </c>
      <c r="C663" s="4" t="s">
        <v>428</v>
      </c>
      <c r="D663" s="15" t="str">
        <f t="shared" si="1"/>
        <v>0</v>
      </c>
      <c r="E663" s="15" t="str">
        <f t="shared" si="5"/>
        <v>0</v>
      </c>
      <c r="F663" s="15" t="str">
        <f t="shared" si="6"/>
        <v>0</v>
      </c>
      <c r="G663" s="17" t="str">
        <f t="shared" si="7"/>
        <v>0</v>
      </c>
      <c r="H663" s="16">
        <v>3244384.88</v>
      </c>
    </row>
    <row r="664">
      <c r="A664" s="4" t="s">
        <v>10</v>
      </c>
      <c r="B664" s="4" t="s">
        <v>717</v>
      </c>
      <c r="C664" s="4" t="s">
        <v>428</v>
      </c>
      <c r="D664" s="15" t="str">
        <f t="shared" si="1"/>
        <v>0</v>
      </c>
      <c r="E664" s="15" t="str">
        <f t="shared" si="5"/>
        <v>0</v>
      </c>
      <c r="F664" s="15" t="str">
        <f t="shared" si="6"/>
        <v>0</v>
      </c>
      <c r="G664" s="17" t="str">
        <f t="shared" si="7"/>
        <v>0</v>
      </c>
      <c r="H664" s="16">
        <v>1840313.06</v>
      </c>
    </row>
    <row r="665">
      <c r="A665" s="4" t="s">
        <v>10</v>
      </c>
      <c r="B665" s="4" t="s">
        <v>718</v>
      </c>
      <c r="C665" s="4" t="s">
        <v>428</v>
      </c>
      <c r="D665" s="15" t="str">
        <f t="shared" si="1"/>
        <v>0</v>
      </c>
      <c r="E665" s="15" t="str">
        <f t="shared" si="5"/>
        <v>0</v>
      </c>
      <c r="F665" s="15" t="str">
        <f t="shared" si="6"/>
        <v>0</v>
      </c>
      <c r="G665" s="17" t="str">
        <f t="shared" si="7"/>
        <v>0</v>
      </c>
      <c r="H665" s="16">
        <v>2378760.64</v>
      </c>
    </row>
    <row r="666">
      <c r="A666" s="4" t="s">
        <v>10</v>
      </c>
      <c r="B666" s="4" t="s">
        <v>719</v>
      </c>
      <c r="C666" s="4" t="s">
        <v>428</v>
      </c>
      <c r="D666" s="15" t="str">
        <f t="shared" si="1"/>
        <v>0</v>
      </c>
      <c r="E666" s="15" t="str">
        <f t="shared" si="5"/>
        <v>0</v>
      </c>
      <c r="F666" s="15" t="str">
        <f t="shared" si="6"/>
        <v>0</v>
      </c>
      <c r="G666" s="17" t="str">
        <f t="shared" si="7"/>
        <v>0</v>
      </c>
      <c r="H666" s="16">
        <v>2878666.81</v>
      </c>
    </row>
    <row r="667">
      <c r="A667" s="4" t="s">
        <v>10</v>
      </c>
      <c r="B667" s="4" t="s">
        <v>720</v>
      </c>
      <c r="C667" s="4" t="s">
        <v>428</v>
      </c>
      <c r="D667" s="15" t="str">
        <f t="shared" si="1"/>
        <v>0</v>
      </c>
      <c r="E667" s="15" t="str">
        <f t="shared" si="5"/>
        <v>China Resources</v>
      </c>
      <c r="F667" s="15" t="str">
        <f t="shared" si="6"/>
        <v>CHINA RESOURCES LAND LTD HKD0.10</v>
      </c>
      <c r="G667" s="17">
        <f t="shared" si="7"/>
        <v>3729950.84</v>
      </c>
      <c r="H667" s="16">
        <v>3729950.84</v>
      </c>
    </row>
    <row r="668">
      <c r="A668" s="4" t="s">
        <v>10</v>
      </c>
      <c r="B668" s="4" t="s">
        <v>721</v>
      </c>
      <c r="C668" s="4" t="s">
        <v>428</v>
      </c>
      <c r="D668" s="15" t="str">
        <f t="shared" si="1"/>
        <v>CNOOC </v>
      </c>
      <c r="E668" s="15" t="str">
        <f t="shared" si="5"/>
        <v>0</v>
      </c>
      <c r="F668" s="15" t="str">
        <f t="shared" si="6"/>
        <v>CNOOC LTD</v>
      </c>
      <c r="G668" s="17">
        <f t="shared" si="7"/>
        <v>506662.46</v>
      </c>
      <c r="H668" s="16">
        <v>506662.46</v>
      </c>
    </row>
    <row r="669">
      <c r="A669" s="4" t="s">
        <v>10</v>
      </c>
      <c r="B669" s="4" t="s">
        <v>722</v>
      </c>
      <c r="C669" s="4" t="s">
        <v>428</v>
      </c>
      <c r="D669" s="15" t="str">
        <f t="shared" si="1"/>
        <v>0</v>
      </c>
      <c r="E669" s="15" t="str">
        <f t="shared" si="5"/>
        <v>0</v>
      </c>
      <c r="F669" s="15" t="str">
        <f t="shared" si="6"/>
        <v>0</v>
      </c>
      <c r="G669" s="17" t="str">
        <f t="shared" si="7"/>
        <v>0</v>
      </c>
      <c r="H669" s="16">
        <v>612229.62</v>
      </c>
    </row>
    <row r="670">
      <c r="A670" s="4" t="s">
        <v>10</v>
      </c>
      <c r="B670" s="4" t="s">
        <v>723</v>
      </c>
      <c r="C670" s="4" t="s">
        <v>428</v>
      </c>
      <c r="D670" s="15" t="str">
        <f t="shared" si="1"/>
        <v>0</v>
      </c>
      <c r="E670" s="15" t="str">
        <f t="shared" si="5"/>
        <v>0</v>
      </c>
      <c r="F670" s="15" t="str">
        <f t="shared" si="6"/>
        <v>0</v>
      </c>
      <c r="G670" s="17" t="str">
        <f t="shared" si="7"/>
        <v>0</v>
      </c>
      <c r="H670" s="16">
        <v>1736717.27</v>
      </c>
    </row>
    <row r="671">
      <c r="A671" s="4" t="s">
        <v>10</v>
      </c>
      <c r="B671" s="4" t="s">
        <v>724</v>
      </c>
      <c r="C671" s="4" t="s">
        <v>428</v>
      </c>
      <c r="D671" s="15" t="str">
        <f t="shared" si="1"/>
        <v>0</v>
      </c>
      <c r="E671" s="15" t="str">
        <f t="shared" si="5"/>
        <v>0</v>
      </c>
      <c r="F671" s="15" t="str">
        <f t="shared" si="6"/>
        <v>0</v>
      </c>
      <c r="G671" s="17" t="str">
        <f t="shared" si="7"/>
        <v>0</v>
      </c>
      <c r="H671" s="16">
        <v>1589755.38</v>
      </c>
    </row>
    <row r="672">
      <c r="A672" s="4" t="s">
        <v>10</v>
      </c>
      <c r="B672" s="4" t="s">
        <v>725</v>
      </c>
      <c r="C672" s="4" t="s">
        <v>428</v>
      </c>
      <c r="D672" s="15" t="str">
        <f t="shared" si="1"/>
        <v>0</v>
      </c>
      <c r="E672" s="15" t="str">
        <f t="shared" si="5"/>
        <v>0</v>
      </c>
      <c r="F672" s="15" t="str">
        <f t="shared" si="6"/>
        <v>0</v>
      </c>
      <c r="G672" s="17" t="str">
        <f t="shared" si="7"/>
        <v>0</v>
      </c>
      <c r="H672" s="16">
        <v>951590.03</v>
      </c>
    </row>
    <row r="673">
      <c r="A673" s="4" t="s">
        <v>10</v>
      </c>
      <c r="B673" s="4" t="s">
        <v>726</v>
      </c>
      <c r="C673" s="4" t="s">
        <v>727</v>
      </c>
      <c r="D673" s="15" t="str">
        <f t="shared" si="1"/>
        <v>0</v>
      </c>
      <c r="E673" s="15" t="str">
        <f t="shared" si="5"/>
        <v>0</v>
      </c>
      <c r="F673" s="15" t="str">
        <f t="shared" si="6"/>
        <v>0</v>
      </c>
      <c r="G673" s="17" t="str">
        <f t="shared" si="7"/>
        <v>0</v>
      </c>
      <c r="H673" s="16">
        <v>1036056.11</v>
      </c>
    </row>
    <row r="674">
      <c r="A674" s="4" t="s">
        <v>10</v>
      </c>
      <c r="B674" s="4" t="s">
        <v>728</v>
      </c>
      <c r="C674" s="4" t="s">
        <v>727</v>
      </c>
      <c r="D674" s="15" t="str">
        <f t="shared" si="1"/>
        <v>0</v>
      </c>
      <c r="E674" s="15" t="str">
        <f t="shared" si="5"/>
        <v>0</v>
      </c>
      <c r="F674" s="15" t="str">
        <f t="shared" si="6"/>
        <v>0</v>
      </c>
      <c r="G674" s="17" t="str">
        <f t="shared" si="7"/>
        <v>0</v>
      </c>
      <c r="H674" s="16">
        <v>6900000.0</v>
      </c>
    </row>
    <row r="675">
      <c r="A675" s="4" t="s">
        <v>10</v>
      </c>
      <c r="B675" s="4" t="s">
        <v>729</v>
      </c>
      <c r="C675" s="4" t="s">
        <v>727</v>
      </c>
      <c r="D675" s="15" t="str">
        <f t="shared" si="1"/>
        <v>0</v>
      </c>
      <c r="E675" s="15" t="str">
        <f t="shared" si="5"/>
        <v>0</v>
      </c>
      <c r="F675" s="15" t="str">
        <f t="shared" si="6"/>
        <v>0</v>
      </c>
      <c r="G675" s="17" t="str">
        <f t="shared" si="7"/>
        <v>0</v>
      </c>
      <c r="H675" s="16">
        <v>5578532.0</v>
      </c>
    </row>
    <row r="676">
      <c r="A676" s="4" t="s">
        <v>10</v>
      </c>
      <c r="B676" s="4" t="s">
        <v>730</v>
      </c>
      <c r="C676" s="4" t="s">
        <v>727</v>
      </c>
      <c r="D676" s="15" t="str">
        <f t="shared" si="1"/>
        <v>0</v>
      </c>
      <c r="E676" s="15" t="str">
        <f t="shared" si="5"/>
        <v>0</v>
      </c>
      <c r="F676" s="15" t="str">
        <f t="shared" si="6"/>
        <v>0</v>
      </c>
      <c r="G676" s="17" t="str">
        <f t="shared" si="7"/>
        <v>0</v>
      </c>
      <c r="H676" s="16">
        <v>2.018831936E7</v>
      </c>
    </row>
    <row r="677">
      <c r="A677" s="4" t="s">
        <v>10</v>
      </c>
      <c r="B677" s="4" t="s">
        <v>731</v>
      </c>
      <c r="C677" s="4" t="s">
        <v>727</v>
      </c>
      <c r="D677" s="15" t="str">
        <f t="shared" si="1"/>
        <v>0</v>
      </c>
      <c r="E677" s="15" t="str">
        <f t="shared" si="5"/>
        <v>0</v>
      </c>
      <c r="F677" s="15" t="str">
        <f t="shared" si="6"/>
        <v>0</v>
      </c>
      <c r="G677" s="17" t="str">
        <f t="shared" si="7"/>
        <v>0</v>
      </c>
      <c r="H677" s="16">
        <v>2059300.56</v>
      </c>
    </row>
    <row r="678">
      <c r="A678" s="4" t="s">
        <v>10</v>
      </c>
      <c r="B678" s="4" t="s">
        <v>732</v>
      </c>
      <c r="C678" s="4" t="s">
        <v>727</v>
      </c>
      <c r="D678" s="15" t="str">
        <f t="shared" si="1"/>
        <v>0</v>
      </c>
      <c r="E678" s="15" t="str">
        <f t="shared" si="5"/>
        <v>0</v>
      </c>
      <c r="F678" s="15" t="str">
        <f t="shared" si="6"/>
        <v>0</v>
      </c>
      <c r="G678" s="17" t="str">
        <f t="shared" si="7"/>
        <v>0</v>
      </c>
      <c r="H678" s="16">
        <v>1.078051444E7</v>
      </c>
    </row>
    <row r="679">
      <c r="A679" s="4" t="s">
        <v>10</v>
      </c>
      <c r="B679" s="4" t="s">
        <v>733</v>
      </c>
      <c r="C679" s="4" t="s">
        <v>727</v>
      </c>
      <c r="D679" s="15" t="str">
        <f t="shared" si="1"/>
        <v>0</v>
      </c>
      <c r="E679" s="15" t="str">
        <f t="shared" si="5"/>
        <v>0</v>
      </c>
      <c r="F679" s="15" t="str">
        <f t="shared" si="6"/>
        <v>0</v>
      </c>
      <c r="G679" s="17" t="str">
        <f t="shared" si="7"/>
        <v>0</v>
      </c>
      <c r="H679" s="16">
        <v>8450851.82</v>
      </c>
    </row>
    <row r="680">
      <c r="A680" s="4" t="s">
        <v>10</v>
      </c>
      <c r="B680" s="4" t="s">
        <v>734</v>
      </c>
      <c r="C680" s="4" t="s">
        <v>727</v>
      </c>
      <c r="D680" s="15" t="str">
        <f t="shared" si="1"/>
        <v>0</v>
      </c>
      <c r="E680" s="15" t="str">
        <f t="shared" si="5"/>
        <v>0</v>
      </c>
      <c r="F680" s="15" t="str">
        <f t="shared" si="6"/>
        <v>0</v>
      </c>
      <c r="G680" s="17" t="str">
        <f t="shared" si="7"/>
        <v>0</v>
      </c>
      <c r="H680" s="16">
        <v>5562464.42</v>
      </c>
    </row>
    <row r="681">
      <c r="A681" s="4" t="s">
        <v>10</v>
      </c>
      <c r="B681" s="4" t="s">
        <v>735</v>
      </c>
      <c r="C681" s="4" t="s">
        <v>727</v>
      </c>
      <c r="D681" s="15" t="str">
        <f t="shared" si="1"/>
        <v>0</v>
      </c>
      <c r="E681" s="15" t="str">
        <f t="shared" si="5"/>
        <v>0</v>
      </c>
      <c r="F681" s="15" t="str">
        <f t="shared" si="6"/>
        <v>0</v>
      </c>
      <c r="G681" s="17" t="str">
        <f t="shared" si="7"/>
        <v>0</v>
      </c>
      <c r="H681" s="16">
        <v>6917075.79</v>
      </c>
    </row>
    <row r="682">
      <c r="A682" s="4" t="s">
        <v>10</v>
      </c>
      <c r="B682" s="4" t="s">
        <v>736</v>
      </c>
      <c r="C682" s="4" t="s">
        <v>727</v>
      </c>
      <c r="D682" s="15" t="str">
        <f t="shared" si="1"/>
        <v>0</v>
      </c>
      <c r="E682" s="15" t="str">
        <f t="shared" si="5"/>
        <v>0</v>
      </c>
      <c r="F682" s="15" t="str">
        <f t="shared" si="6"/>
        <v>0</v>
      </c>
      <c r="G682" s="17" t="str">
        <f t="shared" si="7"/>
        <v>0</v>
      </c>
      <c r="H682" s="16">
        <v>1.093280557E7</v>
      </c>
    </row>
    <row r="683">
      <c r="A683" s="4" t="s">
        <v>10</v>
      </c>
      <c r="B683" s="4" t="s">
        <v>737</v>
      </c>
      <c r="C683" s="4" t="s">
        <v>727</v>
      </c>
      <c r="D683" s="15" t="str">
        <f t="shared" si="1"/>
        <v>0</v>
      </c>
      <c r="E683" s="15" t="str">
        <f t="shared" si="5"/>
        <v>0</v>
      </c>
      <c r="F683" s="15" t="str">
        <f t="shared" si="6"/>
        <v>0</v>
      </c>
      <c r="G683" s="17" t="str">
        <f t="shared" si="7"/>
        <v>0</v>
      </c>
      <c r="H683" s="16">
        <v>758568.75</v>
      </c>
    </row>
    <row r="684">
      <c r="A684" s="4" t="s">
        <v>10</v>
      </c>
      <c r="B684" s="4" t="s">
        <v>738</v>
      </c>
      <c r="C684" s="4" t="s">
        <v>727</v>
      </c>
      <c r="D684" s="15" t="str">
        <f t="shared" si="1"/>
        <v>0</v>
      </c>
      <c r="E684" s="15" t="str">
        <f t="shared" si="5"/>
        <v>0</v>
      </c>
      <c r="F684" s="15" t="str">
        <f t="shared" si="6"/>
        <v>0</v>
      </c>
      <c r="G684" s="17" t="str">
        <f t="shared" si="7"/>
        <v>0</v>
      </c>
      <c r="H684" s="16">
        <v>1.389999883E7</v>
      </c>
    </row>
    <row r="685">
      <c r="A685" s="4" t="s">
        <v>10</v>
      </c>
      <c r="B685" s="4" t="s">
        <v>739</v>
      </c>
      <c r="C685" s="4" t="s">
        <v>727</v>
      </c>
      <c r="D685" s="15" t="str">
        <f t="shared" si="1"/>
        <v>0</v>
      </c>
      <c r="E685" s="15" t="str">
        <f t="shared" si="5"/>
        <v>0</v>
      </c>
      <c r="F685" s="15" t="str">
        <f t="shared" si="6"/>
        <v>0</v>
      </c>
      <c r="G685" s="17" t="str">
        <f t="shared" si="7"/>
        <v>0</v>
      </c>
      <c r="H685" s="16">
        <v>1.1E7</v>
      </c>
    </row>
    <row r="686">
      <c r="A686" s="4" t="s">
        <v>10</v>
      </c>
      <c r="B686" s="4" t="s">
        <v>740</v>
      </c>
      <c r="C686" s="4" t="s">
        <v>727</v>
      </c>
      <c r="D686" s="15" t="str">
        <f t="shared" si="1"/>
        <v>0</v>
      </c>
      <c r="E686" s="15" t="str">
        <f t="shared" si="5"/>
        <v>0</v>
      </c>
      <c r="F686" s="15" t="str">
        <f t="shared" si="6"/>
        <v>0</v>
      </c>
      <c r="G686" s="17" t="str">
        <f t="shared" si="7"/>
        <v>0</v>
      </c>
      <c r="H686" s="16">
        <v>5882224.03</v>
      </c>
    </row>
    <row r="687">
      <c r="A687" s="4" t="s">
        <v>10</v>
      </c>
      <c r="B687" s="4" t="s">
        <v>741</v>
      </c>
      <c r="C687" s="4" t="s">
        <v>727</v>
      </c>
      <c r="D687" s="15" t="str">
        <f t="shared" si="1"/>
        <v>0</v>
      </c>
      <c r="E687" s="15" t="str">
        <f t="shared" si="5"/>
        <v>0</v>
      </c>
      <c r="F687" s="15" t="str">
        <f t="shared" si="6"/>
        <v>0</v>
      </c>
      <c r="G687" s="17" t="str">
        <f t="shared" si="7"/>
        <v>0</v>
      </c>
      <c r="H687" s="16">
        <v>3623430.96</v>
      </c>
    </row>
    <row r="688">
      <c r="A688" s="4" t="s">
        <v>10</v>
      </c>
      <c r="B688" s="4" t="s">
        <v>742</v>
      </c>
      <c r="C688" s="4" t="s">
        <v>727</v>
      </c>
      <c r="D688" s="15" t="str">
        <f t="shared" si="1"/>
        <v>0</v>
      </c>
      <c r="E688" s="15" t="str">
        <f t="shared" si="5"/>
        <v>0</v>
      </c>
      <c r="F688" s="15" t="str">
        <f t="shared" si="6"/>
        <v>0</v>
      </c>
      <c r="G688" s="17" t="str">
        <f t="shared" si="7"/>
        <v>0</v>
      </c>
      <c r="H688" s="16">
        <v>2015692.88</v>
      </c>
    </row>
    <row r="689">
      <c r="A689" s="4" t="s">
        <v>10</v>
      </c>
      <c r="B689" s="4" t="s">
        <v>743</v>
      </c>
      <c r="C689" s="4" t="s">
        <v>727</v>
      </c>
      <c r="D689" s="15" t="str">
        <f t="shared" si="1"/>
        <v>0</v>
      </c>
      <c r="E689" s="15" t="str">
        <f t="shared" si="5"/>
        <v>0</v>
      </c>
      <c r="F689" s="15" t="str">
        <f t="shared" si="6"/>
        <v>0</v>
      </c>
      <c r="G689" s="17" t="str">
        <f t="shared" si="7"/>
        <v>0</v>
      </c>
      <c r="H689" s="16">
        <v>8458575.08</v>
      </c>
    </row>
    <row r="690">
      <c r="A690" s="4" t="s">
        <v>10</v>
      </c>
      <c r="B690" s="4" t="s">
        <v>744</v>
      </c>
      <c r="C690" s="4" t="s">
        <v>745</v>
      </c>
      <c r="D690" s="15" t="str">
        <f t="shared" si="1"/>
        <v>0</v>
      </c>
      <c r="E690" s="15" t="str">
        <f t="shared" si="5"/>
        <v>0</v>
      </c>
      <c r="F690" s="15" t="str">
        <f t="shared" si="6"/>
        <v>0</v>
      </c>
      <c r="G690" s="17" t="str">
        <f t="shared" si="7"/>
        <v>0</v>
      </c>
      <c r="H690" s="16">
        <v>3.6892043E7</v>
      </c>
    </row>
    <row r="691">
      <c r="A691" s="4" t="s">
        <v>10</v>
      </c>
      <c r="B691" s="4" t="s">
        <v>746</v>
      </c>
      <c r="C691" s="4" t="s">
        <v>747</v>
      </c>
      <c r="D691" s="15" t="str">
        <f t="shared" si="1"/>
        <v>0</v>
      </c>
      <c r="E691" s="15" t="str">
        <f t="shared" si="5"/>
        <v>0</v>
      </c>
      <c r="F691" s="15" t="str">
        <f t="shared" si="6"/>
        <v>0</v>
      </c>
      <c r="G691" s="17" t="str">
        <f t="shared" si="7"/>
        <v>0</v>
      </c>
      <c r="H691" s="16">
        <v>323578.01</v>
      </c>
    </row>
    <row r="692">
      <c r="A692" s="4" t="s">
        <v>10</v>
      </c>
      <c r="B692" s="4" t="s">
        <v>748</v>
      </c>
      <c r="C692" s="4" t="s">
        <v>747</v>
      </c>
      <c r="D692" s="15" t="str">
        <f t="shared" si="1"/>
        <v>0</v>
      </c>
      <c r="E692" s="15" t="str">
        <f t="shared" si="5"/>
        <v>0</v>
      </c>
      <c r="F692" s="15" t="str">
        <f t="shared" si="6"/>
        <v>0</v>
      </c>
      <c r="G692" s="17" t="str">
        <f t="shared" si="7"/>
        <v>0</v>
      </c>
      <c r="H692" s="16">
        <v>78990.36</v>
      </c>
    </row>
    <row r="693">
      <c r="A693" s="4" t="s">
        <v>10</v>
      </c>
      <c r="B693" s="4" t="s">
        <v>749</v>
      </c>
      <c r="C693" s="4" t="s">
        <v>747</v>
      </c>
      <c r="D693" s="15" t="str">
        <f t="shared" si="1"/>
        <v>0</v>
      </c>
      <c r="E693" s="15" t="str">
        <f t="shared" si="5"/>
        <v>0</v>
      </c>
      <c r="F693" s="15" t="str">
        <f t="shared" si="6"/>
        <v>0</v>
      </c>
      <c r="G693" s="17" t="str">
        <f t="shared" si="7"/>
        <v>0</v>
      </c>
      <c r="H693" s="16">
        <v>1.4796E7</v>
      </c>
    </row>
  </sheetData>
  <hyperlinks>
    <hyperlink r:id="rId1" ref="B456"/>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c r="B1" s="2" t="str">
        <f>'Full Data'!A2</f>
        <v>Rhondda Cynon Taf Pension Fund</v>
      </c>
      <c r="C1" s="5"/>
      <c r="D1" s="5"/>
      <c r="E1" s="5"/>
      <c r="F1" s="5"/>
      <c r="G1" s="5"/>
      <c r="H1" s="5"/>
      <c r="I1" s="5"/>
      <c r="J1" s="5"/>
      <c r="K1" s="5"/>
      <c r="L1" s="5"/>
      <c r="M1" s="5"/>
      <c r="N1" s="5"/>
      <c r="O1" s="5"/>
      <c r="P1" s="5"/>
      <c r="Q1" s="5"/>
      <c r="R1" s="5"/>
      <c r="S1" s="5"/>
      <c r="T1" s="5"/>
      <c r="U1" s="5"/>
      <c r="V1" s="5"/>
      <c r="W1" s="5"/>
      <c r="X1" s="5"/>
      <c r="Y1" s="5"/>
      <c r="Z1" s="5"/>
    </row>
    <row r="2">
      <c r="A2" s="2" t="s">
        <v>25</v>
      </c>
      <c r="B2" s="7">
        <f>SUM('Full Data'!H1:H1000)</f>
        <v>1727894306</v>
      </c>
      <c r="C2" s="5"/>
      <c r="D2" s="5"/>
      <c r="E2" s="5"/>
      <c r="F2" s="5"/>
      <c r="G2" s="5"/>
      <c r="H2" s="5"/>
      <c r="I2" s="8" t="s">
        <v>36</v>
      </c>
      <c r="J2" s="5"/>
      <c r="K2" s="5"/>
      <c r="L2" s="5"/>
      <c r="M2" s="5"/>
      <c r="N2" s="5"/>
      <c r="O2" s="5"/>
      <c r="P2" s="5"/>
      <c r="Q2" s="5"/>
      <c r="R2" s="5"/>
      <c r="S2" s="5"/>
      <c r="T2" s="5"/>
      <c r="U2" s="5"/>
      <c r="V2" s="5"/>
      <c r="W2" s="5"/>
      <c r="X2" s="5"/>
      <c r="Y2" s="5"/>
      <c r="Z2" s="5"/>
    </row>
    <row r="3">
      <c r="A3" s="2" t="s">
        <v>37</v>
      </c>
      <c r="B3" s="7">
        <f>SUM('Full Data'!G2:G1000)</f>
        <v>78940961.53</v>
      </c>
      <c r="C3" s="5"/>
      <c r="D3" s="5"/>
      <c r="E3" s="5"/>
      <c r="F3" s="5"/>
      <c r="G3" s="5"/>
      <c r="H3" s="5"/>
      <c r="I3" s="8" t="s">
        <v>38</v>
      </c>
      <c r="J3" s="9" t="s">
        <v>39</v>
      </c>
      <c r="K3" s="5"/>
      <c r="L3" s="5"/>
      <c r="M3" s="5"/>
      <c r="N3" s="5"/>
      <c r="O3" s="5"/>
      <c r="P3" s="5"/>
      <c r="Q3" s="5"/>
      <c r="R3" s="5"/>
      <c r="S3" s="5"/>
      <c r="T3" s="5"/>
      <c r="U3" s="5"/>
      <c r="V3" s="5"/>
      <c r="W3" s="5"/>
      <c r="X3" s="5"/>
      <c r="Y3" s="5"/>
      <c r="Z3" s="5"/>
    </row>
    <row r="4">
      <c r="A4" s="2" t="s">
        <v>40</v>
      </c>
      <c r="B4" s="10">
        <f>B3/B2</f>
        <v>0.04568622123</v>
      </c>
      <c r="C4" s="5"/>
      <c r="D4" s="5"/>
      <c r="E4" s="5"/>
      <c r="F4" s="5"/>
      <c r="G4" s="5"/>
      <c r="H4" s="5"/>
      <c r="I4" s="5"/>
      <c r="J4" s="5"/>
      <c r="K4" s="5"/>
      <c r="L4" s="5"/>
      <c r="M4" s="5"/>
      <c r="N4" s="5"/>
      <c r="O4" s="5"/>
      <c r="P4" s="5"/>
      <c r="Q4" s="5"/>
      <c r="R4" s="5"/>
      <c r="S4" s="5"/>
      <c r="T4" s="5"/>
      <c r="U4" s="5"/>
      <c r="V4" s="5"/>
      <c r="W4" s="5"/>
      <c r="X4" s="5"/>
      <c r="Y4" s="5"/>
      <c r="Z4" s="5"/>
    </row>
    <row r="5">
      <c r="A5" s="2"/>
      <c r="B5" s="2"/>
      <c r="C5" s="5"/>
      <c r="D5" s="5"/>
      <c r="E5" s="5"/>
      <c r="F5" s="5"/>
      <c r="G5" s="5"/>
      <c r="H5" s="5"/>
      <c r="I5" s="5"/>
      <c r="J5" s="5"/>
      <c r="K5" s="5"/>
      <c r="L5" s="5"/>
      <c r="M5" s="5"/>
      <c r="N5" s="5"/>
      <c r="O5" s="5"/>
      <c r="P5" s="5"/>
      <c r="Q5" s="5"/>
      <c r="R5" s="5"/>
      <c r="S5" s="5"/>
      <c r="T5" s="5"/>
      <c r="U5" s="5"/>
      <c r="V5" s="5"/>
      <c r="W5" s="5"/>
      <c r="X5" s="5"/>
      <c r="Y5" s="5"/>
      <c r="Z5" s="5"/>
    </row>
    <row r="6">
      <c r="A6" s="2"/>
      <c r="B6" s="2"/>
      <c r="C6" s="5"/>
      <c r="D6" s="5"/>
      <c r="E6" s="5"/>
      <c r="F6" s="5"/>
      <c r="G6" s="5"/>
      <c r="H6" s="5"/>
      <c r="I6" s="5"/>
      <c r="J6" s="5"/>
      <c r="K6" s="5"/>
      <c r="L6" s="5"/>
      <c r="M6" s="5"/>
      <c r="N6" s="5"/>
      <c r="O6" s="5"/>
      <c r="P6" s="5"/>
      <c r="Q6" s="5"/>
      <c r="R6" s="5"/>
      <c r="S6" s="5"/>
      <c r="T6" s="5"/>
      <c r="U6" s="5"/>
      <c r="V6" s="5"/>
      <c r="W6" s="5"/>
      <c r="X6" s="5"/>
      <c r="Y6" s="5"/>
      <c r="Z6" s="5"/>
    </row>
    <row r="7">
      <c r="A7" s="2" t="s">
        <v>41</v>
      </c>
      <c r="B7" s="2"/>
      <c r="C7" s="5"/>
      <c r="D7" s="5"/>
      <c r="E7" s="5" t="s">
        <v>42</v>
      </c>
      <c r="F7" s="5"/>
      <c r="G7" s="5"/>
      <c r="H7" s="5"/>
      <c r="I7" s="5"/>
      <c r="J7" s="5"/>
      <c r="K7" s="5"/>
      <c r="L7" s="5"/>
      <c r="M7" s="5"/>
      <c r="N7" s="5"/>
      <c r="O7" s="5"/>
      <c r="P7" s="5"/>
      <c r="Q7" s="5"/>
      <c r="R7" s="5"/>
      <c r="S7" s="5"/>
      <c r="T7" s="5"/>
      <c r="U7" s="5"/>
      <c r="V7" s="5"/>
      <c r="W7" s="5"/>
      <c r="X7" s="5"/>
      <c r="Y7" s="5"/>
      <c r="Z7" s="5"/>
    </row>
    <row r="8">
      <c r="A8" s="2" t="s">
        <v>43</v>
      </c>
      <c r="B8" s="2"/>
      <c r="C8" s="5" t="s">
        <v>1</v>
      </c>
      <c r="D8" s="5"/>
      <c r="E8" s="5"/>
      <c r="F8" s="5"/>
      <c r="G8" s="5"/>
      <c r="H8" s="5"/>
      <c r="I8" s="5"/>
      <c r="J8" s="5"/>
      <c r="K8" s="5"/>
      <c r="L8" s="5"/>
      <c r="M8" s="5"/>
      <c r="N8" s="5"/>
      <c r="O8" s="5"/>
      <c r="P8" s="5"/>
      <c r="Q8" s="5"/>
      <c r="R8" s="5"/>
      <c r="S8" s="5"/>
      <c r="T8" s="5"/>
      <c r="U8" s="5"/>
      <c r="V8" s="5"/>
      <c r="W8" s="5"/>
      <c r="X8" s="5"/>
      <c r="Y8" s="5"/>
      <c r="Z8" s="5"/>
    </row>
    <row r="9">
      <c r="A9" s="12">
        <f>LARGE('Full Data'!G:G,1)</f>
        <v>9045342.83</v>
      </c>
      <c r="B9" s="10">
        <f t="shared" ref="B9:B18" si="1">A9/$B$2</f>
        <v>0.005234893592</v>
      </c>
      <c r="C9" s="13" t="str">
        <f t="array" ref="C9">INDEX('Full Data'!F:F,MATCH(LARGE('Full Data'!G:G,1),'Full Data'!G:G,0))</f>
        <v>RIO TINTO ORD GBP0.10(REGD)</v>
      </c>
      <c r="D9" s="5"/>
      <c r="E9" s="5"/>
      <c r="F9" s="5"/>
      <c r="G9" s="5"/>
      <c r="H9" s="5"/>
      <c r="I9" s="5"/>
      <c r="J9" s="5"/>
      <c r="K9" s="5"/>
      <c r="L9" s="5"/>
      <c r="M9" s="5"/>
      <c r="N9" s="5"/>
      <c r="O9" s="5"/>
      <c r="P9" s="5"/>
      <c r="Q9" s="5"/>
      <c r="R9" s="5"/>
      <c r="S9" s="5"/>
      <c r="T9" s="5"/>
      <c r="U9" s="5"/>
      <c r="V9" s="5"/>
      <c r="W9" s="5"/>
      <c r="X9" s="5"/>
      <c r="Y9" s="5"/>
      <c r="Z9" s="5"/>
    </row>
    <row r="10">
      <c r="A10" s="12">
        <f>LARGE('Full Data'!G:G,2)</f>
        <v>7852954.38</v>
      </c>
      <c r="B10" s="10">
        <f t="shared" si="1"/>
        <v>0.004544811771</v>
      </c>
      <c r="C10" s="13" t="str">
        <f t="array" ref="C10">INDEX('Full Data'!F:F,MATCH(LARGE('Full Data'!G:G,2),'Full Data'!G:G,0))</f>
        <v>BG GROUP PLC ORD GBP 0.10</v>
      </c>
      <c r="D10" s="5"/>
      <c r="E10" s="5"/>
      <c r="F10" s="5"/>
      <c r="G10" s="5"/>
      <c r="H10" s="5"/>
      <c r="I10" s="5"/>
      <c r="J10" s="5"/>
      <c r="K10" s="5"/>
      <c r="L10" s="5"/>
      <c r="M10" s="5"/>
      <c r="N10" s="5"/>
      <c r="O10" s="5"/>
      <c r="P10" s="5"/>
      <c r="Q10" s="5"/>
      <c r="R10" s="5"/>
      <c r="S10" s="5"/>
      <c r="T10" s="5"/>
      <c r="U10" s="5"/>
      <c r="V10" s="5"/>
      <c r="W10" s="5"/>
      <c r="X10" s="5"/>
      <c r="Y10" s="5"/>
      <c r="Z10" s="5"/>
    </row>
    <row r="11">
      <c r="A11" s="12">
        <f>LARGE('Full Data'!G:G,3)</f>
        <v>6702817.86</v>
      </c>
      <c r="B11" s="10">
        <f t="shared" si="1"/>
        <v>0.003879182793</v>
      </c>
      <c r="C11" s="13" t="str">
        <f t="array" ref="C11">INDEX('Full Data'!F:F,MATCH(LARGE('Full Data'!G:G,3),'Full Data'!G:G,0))</f>
        <v>ROYAL DUTCH SHELL PLC EUR0.07 'A' SHS (DUTCH LIST)</v>
      </c>
      <c r="D11" s="5"/>
      <c r="E11" s="5"/>
      <c r="F11" s="5"/>
      <c r="G11" s="5"/>
      <c r="H11" s="5"/>
      <c r="I11" s="5"/>
      <c r="J11" s="5"/>
      <c r="K11" s="5"/>
      <c r="L11" s="5"/>
      <c r="M11" s="5"/>
      <c r="N11" s="5"/>
      <c r="O11" s="5"/>
      <c r="P11" s="5"/>
      <c r="Q11" s="5"/>
      <c r="R11" s="5"/>
      <c r="S11" s="5"/>
      <c r="T11" s="5"/>
      <c r="U11" s="5"/>
      <c r="V11" s="5"/>
      <c r="W11" s="5"/>
      <c r="X11" s="5"/>
      <c r="Y11" s="5"/>
      <c r="Z11" s="5"/>
    </row>
    <row r="12">
      <c r="A12" s="12">
        <f>LARGE('Full Data'!G:G,4)</f>
        <v>5906526.9</v>
      </c>
      <c r="B12" s="10">
        <f t="shared" si="1"/>
        <v>0.003418338078</v>
      </c>
      <c r="C12" s="13" t="str">
        <f t="array" ref="C12">INDEX('Full Data'!F:F,MATCH(LARGE('Full Data'!G:G,4),'Full Data'!G:G,0))</f>
        <v>INPEX HOLDINGS</v>
      </c>
      <c r="D12" s="5"/>
      <c r="E12" s="5"/>
      <c r="F12" s="5"/>
      <c r="G12" s="5"/>
      <c r="H12" s="5"/>
      <c r="I12" s="5"/>
      <c r="J12" s="5"/>
      <c r="K12" s="5"/>
      <c r="L12" s="5"/>
      <c r="M12" s="5"/>
      <c r="N12" s="5"/>
      <c r="O12" s="5"/>
      <c r="P12" s="5"/>
      <c r="Q12" s="5"/>
      <c r="R12" s="5"/>
      <c r="S12" s="5"/>
      <c r="T12" s="5"/>
      <c r="U12" s="5"/>
      <c r="V12" s="5"/>
      <c r="W12" s="5"/>
      <c r="X12" s="5"/>
      <c r="Y12" s="5"/>
      <c r="Z12" s="5"/>
    </row>
    <row r="13">
      <c r="A13" s="12">
        <f>LARGE('Full Data'!G:G,5)</f>
        <v>5860630.2</v>
      </c>
      <c r="B13" s="10">
        <f t="shared" si="1"/>
        <v>0.003391775863</v>
      </c>
      <c r="C13" s="13" t="str">
        <f t="array" ref="C13">INDEX('Full Data'!F:F,MATCH(LARGE('Full Data'!G:G,5),'Full Data'!G:G,0))</f>
        <v>TOTAL SA EUR2.5</v>
      </c>
      <c r="D13" s="5"/>
      <c r="E13" s="5"/>
      <c r="F13" s="5"/>
      <c r="G13" s="5"/>
      <c r="H13" s="5"/>
      <c r="I13" s="5"/>
      <c r="J13" s="5"/>
      <c r="K13" s="5"/>
      <c r="L13" s="5"/>
      <c r="M13" s="5"/>
      <c r="N13" s="5"/>
      <c r="O13" s="5"/>
      <c r="P13" s="5"/>
      <c r="Q13" s="5"/>
      <c r="R13" s="5"/>
      <c r="S13" s="5"/>
      <c r="T13" s="5"/>
      <c r="U13" s="5"/>
      <c r="V13" s="5"/>
      <c r="W13" s="5"/>
      <c r="X13" s="5"/>
      <c r="Y13" s="5"/>
      <c r="Z13" s="5"/>
    </row>
    <row r="14">
      <c r="A14" s="12">
        <f>LARGE('Full Data'!G:G,6)</f>
        <v>5005630.93</v>
      </c>
      <c r="B14" s="10">
        <f t="shared" si="1"/>
        <v>0.002896954352</v>
      </c>
      <c r="C14" s="13" t="str">
        <f t="array" ref="C14">INDEX('Full Data'!F:F,MATCH(LARGE('Full Data'!G:G,6),'Full Data'!G:G,0))</f>
        <v>TOTAL  EUR10</v>
      </c>
      <c r="D14" s="5"/>
      <c r="E14" s="5"/>
      <c r="F14" s="5"/>
      <c r="G14" s="5"/>
      <c r="H14" s="5"/>
      <c r="I14" s="5"/>
      <c r="J14" s="5"/>
      <c r="K14" s="5"/>
      <c r="L14" s="5"/>
      <c r="M14" s="5"/>
      <c r="N14" s="5"/>
      <c r="O14" s="5"/>
      <c r="P14" s="5"/>
      <c r="Q14" s="5"/>
      <c r="R14" s="5"/>
      <c r="S14" s="5"/>
      <c r="T14" s="5"/>
      <c r="U14" s="5"/>
      <c r="V14" s="5"/>
      <c r="W14" s="5"/>
      <c r="X14" s="5"/>
      <c r="Y14" s="5"/>
      <c r="Z14" s="5"/>
    </row>
    <row r="15">
      <c r="A15" s="12">
        <f>LARGE('Full Data'!G:G,7)</f>
        <v>4647471.28</v>
      </c>
      <c r="B15" s="10">
        <f t="shared" si="1"/>
        <v>0.002689673358</v>
      </c>
      <c r="C15" s="13" t="str">
        <f t="array" ref="C15">INDEX('Full Data'!F:F,MATCH(LARGE('Full Data'!G:G,7),'Full Data'!G:G,0))</f>
        <v>SUNCOR ENERGY INC COM STK NPV</v>
      </c>
      <c r="D15" s="5"/>
      <c r="E15" s="5"/>
      <c r="F15" s="5"/>
      <c r="G15" s="5"/>
      <c r="H15" s="5"/>
      <c r="I15" s="5"/>
      <c r="J15" s="5"/>
      <c r="K15" s="5"/>
      <c r="L15" s="5"/>
      <c r="M15" s="5"/>
      <c r="N15" s="5"/>
      <c r="O15" s="5"/>
      <c r="P15" s="5"/>
      <c r="Q15" s="5"/>
      <c r="R15" s="5"/>
      <c r="S15" s="5"/>
      <c r="T15" s="5"/>
      <c r="U15" s="5"/>
      <c r="V15" s="5"/>
      <c r="W15" s="5"/>
      <c r="X15" s="5"/>
      <c r="Y15" s="5"/>
      <c r="Z15" s="5"/>
    </row>
    <row r="16">
      <c r="A16" s="12">
        <f>LARGE('Full Data'!G:G,8)</f>
        <v>4424320.52</v>
      </c>
      <c r="B16" s="10">
        <f t="shared" si="1"/>
        <v>0.002560527287</v>
      </c>
      <c r="C16" s="13" t="str">
        <f t="array" ref="C16">INDEX('Full Data'!F:F,MATCH(LARGE('Full Data'!G:G,8),'Full Data'!G:G,0))</f>
        <v>MARATHON OIL CORP  COM STK USD1</v>
      </c>
      <c r="D16" s="5"/>
      <c r="E16" s="5"/>
      <c r="F16" s="5"/>
      <c r="G16" s="5"/>
      <c r="H16" s="5"/>
      <c r="I16" s="5"/>
      <c r="J16" s="5"/>
      <c r="K16" s="5"/>
      <c r="L16" s="5"/>
      <c r="M16" s="5"/>
      <c r="N16" s="5"/>
      <c r="O16" s="5"/>
      <c r="P16" s="5"/>
      <c r="Q16" s="5"/>
      <c r="R16" s="5"/>
      <c r="S16" s="5"/>
      <c r="T16" s="5"/>
      <c r="U16" s="5"/>
      <c r="V16" s="5"/>
      <c r="W16" s="5"/>
      <c r="X16" s="5"/>
      <c r="Y16" s="5"/>
      <c r="Z16" s="5"/>
    </row>
    <row r="17">
      <c r="A17" s="12">
        <f>LARGE('Full Data'!G:G,9)</f>
        <v>3919436.88</v>
      </c>
      <c r="B17" s="10">
        <f t="shared" si="1"/>
        <v>0.002268331383</v>
      </c>
      <c r="C17" s="13" t="str">
        <f t="array" ref="C17">INDEX('Full Data'!F:F,MATCH(LARGE('Full Data'!G:G,9),'Full Data'!G:G,0))</f>
        <v>EOG RESOURCES INC USD 0.01</v>
      </c>
      <c r="D17" s="5"/>
      <c r="E17" s="5"/>
      <c r="F17" s="5"/>
      <c r="G17" s="5"/>
      <c r="H17" s="5"/>
      <c r="I17" s="5"/>
      <c r="J17" s="5"/>
      <c r="K17" s="5"/>
      <c r="L17" s="5"/>
      <c r="M17" s="5"/>
      <c r="N17" s="5"/>
      <c r="O17" s="5"/>
      <c r="P17" s="5"/>
      <c r="Q17" s="5"/>
      <c r="R17" s="5"/>
      <c r="S17" s="5"/>
      <c r="T17" s="5"/>
      <c r="U17" s="5"/>
      <c r="V17" s="5"/>
      <c r="W17" s="5"/>
      <c r="X17" s="5"/>
      <c r="Y17" s="5"/>
      <c r="Z17" s="5"/>
    </row>
    <row r="18">
      <c r="A18" s="12">
        <f>LARGE('Full Data'!G:G,10)</f>
        <v>3729950.84</v>
      </c>
      <c r="B18" s="10">
        <f t="shared" si="1"/>
        <v>0.002158668402</v>
      </c>
      <c r="C18" s="13" t="str">
        <f t="array" ref="C18">INDEX('Full Data'!F:F,MATCH(LARGE('Full Data'!G:G,10),'Full Data'!G:G,0))</f>
        <v>CHINA RESOURCES LAND LTD HKD0.10</v>
      </c>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J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7.0"/>
  </cols>
  <sheetData>
    <row r="1">
      <c r="A1" s="5" t="s">
        <v>44</v>
      </c>
      <c r="B1" s="11">
        <v>0.1</v>
      </c>
      <c r="C1" s="5"/>
      <c r="D1" s="5"/>
      <c r="E1" s="5"/>
      <c r="F1" s="5"/>
      <c r="G1" s="5"/>
      <c r="H1" s="5"/>
      <c r="I1" s="5"/>
      <c r="J1" s="5"/>
      <c r="K1" s="5"/>
      <c r="L1" s="5"/>
      <c r="M1" s="5"/>
      <c r="N1" s="5"/>
      <c r="O1" s="5"/>
      <c r="P1" s="5"/>
      <c r="Q1" s="5"/>
      <c r="R1" s="5"/>
      <c r="S1" s="5"/>
      <c r="T1" s="5"/>
      <c r="U1" s="5"/>
      <c r="V1" s="5"/>
      <c r="W1" s="5"/>
      <c r="X1" s="5"/>
    </row>
    <row r="2">
      <c r="A2" s="5"/>
      <c r="B2" s="5" t="s">
        <v>43</v>
      </c>
      <c r="C2" s="5" t="s">
        <v>45</v>
      </c>
      <c r="D2" s="5" t="s">
        <v>1</v>
      </c>
      <c r="E2" s="5" t="s">
        <v>46</v>
      </c>
      <c r="F2" s="5" t="s">
        <v>47</v>
      </c>
      <c r="G2" s="5" t="s">
        <v>48</v>
      </c>
      <c r="H2" s="5"/>
      <c r="I2" s="5"/>
      <c r="J2" s="5"/>
      <c r="K2" s="5"/>
      <c r="L2" s="5"/>
      <c r="M2" s="5"/>
      <c r="N2" s="5"/>
      <c r="O2" s="5"/>
      <c r="P2" s="5"/>
      <c r="Q2" s="5"/>
      <c r="R2" s="5"/>
      <c r="S2" s="5"/>
      <c r="T2" s="5"/>
      <c r="U2" s="5"/>
      <c r="V2" s="5"/>
      <c r="W2" s="5"/>
      <c r="X2" s="5"/>
    </row>
    <row r="3">
      <c r="A3" s="5"/>
      <c r="B3" s="5"/>
      <c r="C3" s="5"/>
      <c r="D3" s="5"/>
      <c r="E3" s="5"/>
      <c r="F3" s="5"/>
      <c r="G3" s="5"/>
      <c r="H3" s="5"/>
      <c r="I3" s="5"/>
      <c r="J3" s="5"/>
      <c r="K3" s="5"/>
      <c r="L3" s="5"/>
      <c r="M3" s="5"/>
      <c r="N3" s="5"/>
      <c r="O3" s="5"/>
      <c r="P3" s="5"/>
      <c r="Q3" s="5"/>
      <c r="R3" s="5"/>
      <c r="S3" s="5"/>
      <c r="T3" s="5"/>
      <c r="U3" s="5"/>
      <c r="V3" s="5"/>
      <c r="W3" s="5"/>
      <c r="X3" s="5"/>
    </row>
    <row r="4">
      <c r="A4" s="5" t="s">
        <v>49</v>
      </c>
      <c r="B4" s="12">
        <f>'Fossil Fuel direct investments'!B2</f>
        <v>1727894306</v>
      </c>
      <c r="C4" s="5"/>
      <c r="D4" s="13"/>
      <c r="E4" s="5"/>
      <c r="F4" s="5"/>
      <c r="G4" s="5"/>
      <c r="H4" s="5"/>
      <c r="I4" s="5"/>
      <c r="J4" s="5"/>
      <c r="K4" s="5"/>
      <c r="L4" s="5"/>
      <c r="M4" s="5"/>
      <c r="N4" s="5"/>
      <c r="O4" s="5"/>
      <c r="P4" s="5"/>
      <c r="Q4" s="5"/>
      <c r="R4" s="5"/>
      <c r="S4" s="5"/>
      <c r="T4" s="5"/>
      <c r="U4" s="5"/>
      <c r="V4" s="5"/>
      <c r="W4" s="5"/>
      <c r="X4" s="5"/>
    </row>
    <row r="5">
      <c r="A5" s="14">
        <v>1.0</v>
      </c>
      <c r="B5" s="12">
        <f>LARGE('Full Data'!H:H,A5)</f>
        <v>69439138.85</v>
      </c>
      <c r="C5" s="10">
        <f t="shared" ref="C5:C19" si="1">B5/$B$4</f>
        <v>0.0401871449</v>
      </c>
      <c r="D5" s="13" t="str">
        <f t="array" ref="D5">INDEX('Full Data'!B:B,MATCH(LARGE('Full Data'!H:H,A5),'Full Data'!H:H,0))</f>
        <v>INVESCO PERPETUAL INCOME FUND</v>
      </c>
      <c r="E5" s="5" t="s">
        <v>50</v>
      </c>
      <c r="F5" s="12">
        <f t="shared" ref="F5:F19" si="2">IF(E5="yes",B5*$B$1,0)</f>
        <v>6943913.885</v>
      </c>
      <c r="G5" s="10">
        <f t="shared" ref="G5:G19" si="3">F5/$B$4</f>
        <v>0.00401871449</v>
      </c>
      <c r="H5" s="5"/>
      <c r="I5" s="5"/>
      <c r="J5" s="5"/>
      <c r="K5" s="5"/>
      <c r="L5" s="5"/>
      <c r="M5" s="5"/>
      <c r="N5" s="5"/>
      <c r="O5" s="5"/>
      <c r="P5" s="5"/>
      <c r="Q5" s="5"/>
      <c r="R5" s="5"/>
      <c r="S5" s="5"/>
      <c r="T5" s="5"/>
      <c r="U5" s="5"/>
      <c r="V5" s="5"/>
      <c r="W5" s="5"/>
      <c r="X5" s="5"/>
    </row>
    <row r="6">
      <c r="A6" s="14">
        <v>2.0</v>
      </c>
      <c r="B6" s="12">
        <f>LARGE('Full Data'!H:H,A6)</f>
        <v>55268786.52</v>
      </c>
      <c r="C6" s="10">
        <f t="shared" si="1"/>
        <v>0.03198620791</v>
      </c>
      <c r="D6" s="13" t="str">
        <f t="array" ref="D6">INDEX('Full Data'!B:B,MATCH(LARGE('Full Data'!H:H,A6),'Full Data'!H:H,0))</f>
        <v>L &amp; G NORTH AMERICA EQUITY INDEX</v>
      </c>
      <c r="E6" s="8" t="s">
        <v>50</v>
      </c>
      <c r="F6" s="12">
        <f t="shared" si="2"/>
        <v>5526878.652</v>
      </c>
      <c r="G6" s="10">
        <f t="shared" si="3"/>
        <v>0.003198620791</v>
      </c>
      <c r="H6" s="5"/>
      <c r="I6" s="5"/>
      <c r="J6" s="5"/>
      <c r="K6" s="5"/>
      <c r="L6" s="5"/>
      <c r="M6" s="5"/>
      <c r="N6" s="5"/>
      <c r="O6" s="5"/>
      <c r="P6" s="5"/>
      <c r="Q6" s="5"/>
      <c r="R6" s="5"/>
      <c r="S6" s="5"/>
      <c r="T6" s="5"/>
      <c r="U6" s="5"/>
      <c r="V6" s="5"/>
      <c r="W6" s="5"/>
      <c r="X6" s="5"/>
    </row>
    <row r="7">
      <c r="A7" s="14">
        <v>3.0</v>
      </c>
      <c r="B7" s="16">
        <v>2721871.41</v>
      </c>
      <c r="C7" s="10">
        <f t="shared" si="1"/>
        <v>0.001575253417</v>
      </c>
      <c r="D7" s="4" t="s">
        <v>51</v>
      </c>
      <c r="E7" s="8" t="s">
        <v>50</v>
      </c>
      <c r="F7" s="12">
        <f t="shared" si="2"/>
        <v>272187.141</v>
      </c>
      <c r="G7" s="10">
        <f t="shared" si="3"/>
        <v>0.0001575253417</v>
      </c>
      <c r="H7" s="5"/>
      <c r="I7" s="5"/>
      <c r="J7" s="5"/>
      <c r="K7" s="5"/>
      <c r="L7" s="5"/>
      <c r="M7" s="5"/>
      <c r="N7" s="5"/>
      <c r="O7" s="5"/>
      <c r="P7" s="5"/>
      <c r="Q7" s="5"/>
      <c r="R7" s="5"/>
      <c r="S7" s="5"/>
      <c r="T7" s="5"/>
      <c r="U7" s="5"/>
      <c r="V7" s="5"/>
      <c r="W7" s="5"/>
      <c r="X7" s="5"/>
    </row>
    <row r="8">
      <c r="A8" s="14">
        <v>4.0</v>
      </c>
      <c r="B8" s="12">
        <f>LARGE('Full Data'!H:H,A8)</f>
        <v>36892043</v>
      </c>
      <c r="C8" s="10">
        <f t="shared" si="1"/>
        <v>0.02135086786</v>
      </c>
      <c r="D8" s="13" t="str">
        <f t="array" ref="D8">INDEX('Full Data'!B:B,MATCH(LARGE('Full Data'!H:H,A8),'Full Data'!H:H,0))</f>
        <v>CASH BALANCES &amp; INVESTMENTS</v>
      </c>
      <c r="E8" s="5"/>
      <c r="F8" s="12">
        <f t="shared" si="2"/>
        <v>0</v>
      </c>
      <c r="G8" s="10">
        <f t="shared" si="3"/>
        <v>0</v>
      </c>
      <c r="H8" s="5"/>
      <c r="I8" s="5"/>
      <c r="J8" s="5"/>
      <c r="K8" s="5"/>
      <c r="L8" s="5"/>
      <c r="M8" s="5"/>
      <c r="N8" s="5"/>
      <c r="O8" s="5"/>
      <c r="P8" s="5"/>
      <c r="Q8" s="5"/>
      <c r="R8" s="5"/>
      <c r="S8" s="5"/>
      <c r="T8" s="5"/>
      <c r="U8" s="5"/>
      <c r="V8" s="5"/>
      <c r="W8" s="5"/>
      <c r="X8" s="5"/>
    </row>
    <row r="9">
      <c r="A9" s="14">
        <v>5.0</v>
      </c>
      <c r="B9" s="12">
        <f>LARGE('Full Data'!H:H,A9)</f>
        <v>28358696.14</v>
      </c>
      <c r="C9" s="10">
        <f t="shared" si="1"/>
        <v>0.01641228635</v>
      </c>
      <c r="D9" s="13" t="str">
        <f t="array" ref="D9">INDEX('Full Data'!B:B,MATCH(LARGE('Full Data'!H:H,A9),'Full Data'!H:H,0))</f>
        <v>TREASURY 5% 07/03/25</v>
      </c>
      <c r="E9" s="5"/>
      <c r="F9" s="12">
        <f t="shared" si="2"/>
        <v>0</v>
      </c>
      <c r="G9" s="10">
        <f t="shared" si="3"/>
        <v>0</v>
      </c>
      <c r="H9" s="5"/>
      <c r="I9" s="5"/>
      <c r="J9" s="5"/>
      <c r="K9" s="5"/>
      <c r="L9" s="5"/>
      <c r="M9" s="5"/>
      <c r="N9" s="5"/>
      <c r="O9" s="5"/>
      <c r="P9" s="5"/>
      <c r="Q9" s="5"/>
      <c r="R9" s="5"/>
      <c r="S9" s="5"/>
      <c r="T9" s="5"/>
      <c r="U9" s="5"/>
      <c r="V9" s="5"/>
      <c r="W9" s="5"/>
      <c r="X9" s="5"/>
    </row>
    <row r="10">
      <c r="A10" s="14">
        <v>6.0</v>
      </c>
      <c r="B10" s="12">
        <f>LARGE('Full Data'!H:H,A10)</f>
        <v>26802799</v>
      </c>
      <c r="C10" s="10">
        <f t="shared" si="1"/>
        <v>0.01551182784</v>
      </c>
      <c r="D10" s="13" t="str">
        <f t="array" ref="D10">INDEX('Full Data'!B:B,MATCH(LARGE('Full Data'!H:H,A10),'Full Data'!H:H,0))</f>
        <v>BAILLIE GIFFORD EMERGING MKTS GWTH FUND C ACCUM</v>
      </c>
      <c r="E10" s="8" t="s">
        <v>50</v>
      </c>
      <c r="F10" s="12">
        <f t="shared" si="2"/>
        <v>2680279.9</v>
      </c>
      <c r="G10" s="10">
        <f t="shared" si="3"/>
        <v>0.001551182784</v>
      </c>
      <c r="H10" s="5"/>
      <c r="I10" s="5"/>
      <c r="J10" s="5"/>
      <c r="K10" s="5"/>
      <c r="L10" s="5"/>
      <c r="M10" s="5"/>
      <c r="N10" s="5"/>
      <c r="O10" s="5"/>
      <c r="P10" s="5"/>
      <c r="Q10" s="5"/>
      <c r="R10" s="5"/>
      <c r="S10" s="5"/>
      <c r="T10" s="5"/>
      <c r="U10" s="5"/>
      <c r="V10" s="5"/>
      <c r="W10" s="5"/>
      <c r="X10" s="5"/>
    </row>
    <row r="11">
      <c r="A11" s="14">
        <v>7.0</v>
      </c>
      <c r="B11" s="12">
        <f>LARGE('Full Data'!H:H,A11)</f>
        <v>23568188.18</v>
      </c>
      <c r="C11" s="10">
        <f t="shared" si="1"/>
        <v>0.01363983208</v>
      </c>
      <c r="D11" s="13" t="str">
        <f t="array" ref="D11">INDEX('Full Data'!B:B,MATCH(LARGE('Full Data'!H:H,A11),'Full Data'!H:H,0))</f>
        <v>TREASURY 4.5% 07/03/19</v>
      </c>
      <c r="E11" s="5"/>
      <c r="F11" s="12">
        <f t="shared" si="2"/>
        <v>0</v>
      </c>
      <c r="G11" s="10">
        <f t="shared" si="3"/>
        <v>0</v>
      </c>
      <c r="H11" s="5"/>
      <c r="I11" s="5"/>
      <c r="J11" s="5"/>
      <c r="K11" s="5"/>
      <c r="L11" s="5"/>
      <c r="M11" s="5"/>
      <c r="N11" s="5"/>
      <c r="O11" s="5"/>
      <c r="P11" s="5"/>
      <c r="Q11" s="5"/>
      <c r="R11" s="5"/>
      <c r="S11" s="5"/>
      <c r="T11" s="5"/>
      <c r="U11" s="5"/>
      <c r="V11" s="5"/>
      <c r="W11" s="5"/>
      <c r="X11" s="5"/>
    </row>
    <row r="12">
      <c r="A12" s="14">
        <v>8.0</v>
      </c>
      <c r="B12" s="12">
        <f>LARGE('Full Data'!H:H,A12)</f>
        <v>21773721.09</v>
      </c>
      <c r="C12" s="10">
        <f t="shared" si="1"/>
        <v>0.0126013038</v>
      </c>
      <c r="D12" s="13" t="str">
        <f t="array" ref="D12">INDEX('Full Data'!B:B,MATCH(LARGE('Full Data'!H:H,A12),'Full Data'!H:H,0))</f>
        <v>TREASURY 4.75% 07/12/38</v>
      </c>
      <c r="E12" s="5"/>
      <c r="F12" s="12">
        <f t="shared" si="2"/>
        <v>0</v>
      </c>
      <c r="G12" s="10">
        <f t="shared" si="3"/>
        <v>0</v>
      </c>
      <c r="H12" s="5"/>
      <c r="I12" s="5"/>
      <c r="J12" s="5"/>
      <c r="K12" s="5"/>
      <c r="L12" s="5"/>
      <c r="M12" s="5"/>
      <c r="N12" s="5"/>
      <c r="O12" s="5"/>
      <c r="P12" s="5"/>
      <c r="Q12" s="5"/>
      <c r="R12" s="5"/>
      <c r="S12" s="5"/>
      <c r="T12" s="5"/>
      <c r="U12" s="5"/>
      <c r="V12" s="5"/>
      <c r="W12" s="5"/>
      <c r="X12" s="5"/>
    </row>
    <row r="13">
      <c r="A13" s="14">
        <v>9.0</v>
      </c>
      <c r="B13" s="16">
        <v>8604001.39</v>
      </c>
      <c r="C13" s="10">
        <f t="shared" si="1"/>
        <v>0.004979472043</v>
      </c>
      <c r="D13" s="18" t="s">
        <v>54</v>
      </c>
      <c r="E13" s="8" t="s">
        <v>50</v>
      </c>
      <c r="F13" s="12">
        <f t="shared" si="2"/>
        <v>860400.139</v>
      </c>
      <c r="G13" s="10">
        <f t="shared" si="3"/>
        <v>0.0004979472043</v>
      </c>
      <c r="H13" s="5"/>
      <c r="I13" s="5"/>
      <c r="J13" s="5"/>
      <c r="K13" s="5"/>
      <c r="L13" s="5"/>
      <c r="M13" s="5"/>
      <c r="N13" s="5"/>
      <c r="O13" s="5"/>
      <c r="P13" s="5"/>
      <c r="Q13" s="5"/>
      <c r="R13" s="5"/>
      <c r="S13" s="5"/>
      <c r="T13" s="5"/>
      <c r="U13" s="5"/>
      <c r="V13" s="5"/>
      <c r="W13" s="5"/>
      <c r="X13" s="5"/>
    </row>
    <row r="14">
      <c r="A14" s="14">
        <v>10.0</v>
      </c>
      <c r="B14" s="12">
        <f>LARGE('Full Data'!H:H,A14)</f>
        <v>17981183.87</v>
      </c>
      <c r="C14" s="10">
        <f t="shared" si="1"/>
        <v>0.01040641422</v>
      </c>
      <c r="D14" s="13" t="str">
        <f t="array" ref="D14">INDEX('Full Data'!B:B,MATCH(LARGE('Full Data'!H:H,A14),'Full Data'!H:H,0))</f>
        <v>L &amp; G EUROPE EQUITY INDES</v>
      </c>
      <c r="E14" s="8" t="s">
        <v>50</v>
      </c>
      <c r="F14" s="12">
        <f t="shared" si="2"/>
        <v>1798118.387</v>
      </c>
      <c r="G14" s="10">
        <f t="shared" si="3"/>
        <v>0.001040641422</v>
      </c>
      <c r="H14" s="5"/>
      <c r="I14" s="5"/>
      <c r="J14" s="5"/>
      <c r="K14" s="5"/>
      <c r="L14" s="5"/>
      <c r="M14" s="5"/>
      <c r="N14" s="5"/>
      <c r="O14" s="5"/>
      <c r="P14" s="5"/>
      <c r="Q14" s="5"/>
      <c r="R14" s="5"/>
      <c r="S14" s="5"/>
      <c r="T14" s="5"/>
      <c r="U14" s="5"/>
      <c r="V14" s="5"/>
      <c r="W14" s="5"/>
      <c r="X14" s="5"/>
    </row>
    <row r="15">
      <c r="A15" s="14">
        <v>11.0</v>
      </c>
      <c r="B15" s="12">
        <f>LARGE('Full Data'!H:H,A15)</f>
        <v>14796000</v>
      </c>
      <c r="C15" s="10">
        <f t="shared" si="1"/>
        <v>0.008563023762</v>
      </c>
      <c r="D15" s="13" t="str">
        <f t="array" ref="D15">INDEX('Full Data'!B:B,MATCH(LARGE('Full Data'!H:H,A15),'Full Data'!H:H,0))</f>
        <v>CASH DEPOSITS WITH LOCAL AUTHORITIES &amp; DMO</v>
      </c>
      <c r="E15" s="5"/>
      <c r="F15" s="12">
        <f t="shared" si="2"/>
        <v>0</v>
      </c>
      <c r="G15" s="10">
        <f t="shared" si="3"/>
        <v>0</v>
      </c>
      <c r="H15" s="5"/>
      <c r="I15" s="5"/>
      <c r="J15" s="5"/>
      <c r="K15" s="5"/>
      <c r="L15" s="5"/>
      <c r="M15" s="5"/>
      <c r="N15" s="5"/>
      <c r="O15" s="5"/>
      <c r="P15" s="5"/>
      <c r="Q15" s="5"/>
      <c r="R15" s="5"/>
      <c r="S15" s="5"/>
      <c r="T15" s="5"/>
      <c r="U15" s="5"/>
      <c r="V15" s="5"/>
      <c r="W15" s="5"/>
      <c r="X15" s="5"/>
    </row>
    <row r="16">
      <c r="A16" s="14">
        <v>12.0</v>
      </c>
      <c r="B16" s="12">
        <f>LARGE('Full Data'!H:H,A16)</f>
        <v>13899998.83</v>
      </c>
      <c r="C16" s="10">
        <f t="shared" si="1"/>
        <v>0.008044472849</v>
      </c>
      <c r="D16" s="13" t="str">
        <f t="array" ref="D16">INDEX('Full Data'!B:B,MATCH(LARGE('Full Data'!H:H,A16),'Full Data'!H:H,0))</f>
        <v>QUERCUS HEALTHCARE PROPERTY FUND</v>
      </c>
      <c r="E16" s="5"/>
      <c r="F16" s="12">
        <f t="shared" si="2"/>
        <v>0</v>
      </c>
      <c r="G16" s="10">
        <f t="shared" si="3"/>
        <v>0</v>
      </c>
      <c r="H16" s="5"/>
      <c r="I16" s="5"/>
      <c r="J16" s="5"/>
      <c r="K16" s="5"/>
      <c r="L16" s="5"/>
      <c r="M16" s="5"/>
      <c r="N16" s="5"/>
      <c r="O16" s="5"/>
      <c r="P16" s="5"/>
      <c r="Q16" s="5"/>
      <c r="R16" s="5"/>
      <c r="S16" s="5"/>
      <c r="T16" s="5"/>
      <c r="U16" s="5"/>
      <c r="V16" s="5"/>
      <c r="W16" s="5"/>
      <c r="X16" s="5"/>
    </row>
    <row r="17">
      <c r="A17" s="14">
        <v>13.0</v>
      </c>
      <c r="B17" s="12">
        <f>LARGE('Full Data'!H:H,A17)</f>
        <v>12995468.09</v>
      </c>
      <c r="C17" s="10">
        <f t="shared" si="1"/>
        <v>0.00752098554</v>
      </c>
      <c r="D17" s="13" t="str">
        <f t="array" ref="D17">INDEX('Full Data'!B:B,MATCH(LARGE('Full Data'!H:H,A17),'Full Data'!H:H,0))</f>
        <v>L &amp; G WORLD EMERGING MARKETS</v>
      </c>
      <c r="E17" s="8" t="s">
        <v>50</v>
      </c>
      <c r="F17" s="12">
        <f t="shared" si="2"/>
        <v>1299546.809</v>
      </c>
      <c r="G17" s="10">
        <f t="shared" si="3"/>
        <v>0.000752098554</v>
      </c>
      <c r="H17" s="5"/>
      <c r="I17" s="5"/>
      <c r="J17" s="5"/>
      <c r="K17" s="5"/>
      <c r="L17" s="5"/>
      <c r="M17" s="5"/>
      <c r="N17" s="5"/>
      <c r="O17" s="5"/>
      <c r="P17" s="5"/>
      <c r="Q17" s="5"/>
      <c r="R17" s="5"/>
      <c r="S17" s="5"/>
      <c r="T17" s="5"/>
      <c r="U17" s="5"/>
      <c r="V17" s="5"/>
      <c r="W17" s="5"/>
      <c r="X17" s="5"/>
    </row>
    <row r="18">
      <c r="A18" s="14">
        <v>14.0</v>
      </c>
      <c r="B18" s="12">
        <f>LARGE('Full Data'!H:H,A18)</f>
        <v>12395032.69</v>
      </c>
      <c r="C18" s="10">
        <f t="shared" si="1"/>
        <v>0.007173490096</v>
      </c>
      <c r="D18" s="13" t="str">
        <f t="array" ref="D18">INDEX('Full Data'!B:B,MATCH(LARGE('Full Data'!H:H,A18),'Full Data'!H:H,0))</f>
        <v>TREASURY  2.25% 07/09/23</v>
      </c>
      <c r="E18" s="5"/>
      <c r="F18" s="12">
        <f t="shared" si="2"/>
        <v>0</v>
      </c>
      <c r="G18" s="10">
        <f t="shared" si="3"/>
        <v>0</v>
      </c>
      <c r="H18" s="5"/>
      <c r="I18" s="5"/>
      <c r="J18" s="5"/>
      <c r="K18" s="5"/>
      <c r="L18" s="5"/>
      <c r="M18" s="5"/>
      <c r="N18" s="5"/>
      <c r="O18" s="5"/>
      <c r="P18" s="5"/>
      <c r="Q18" s="5"/>
      <c r="R18" s="5"/>
      <c r="S18" s="5"/>
      <c r="T18" s="5"/>
      <c r="U18" s="5"/>
      <c r="V18" s="5"/>
      <c r="W18" s="5"/>
      <c r="X18" s="5"/>
    </row>
    <row r="19">
      <c r="A19" s="14">
        <v>15.0</v>
      </c>
      <c r="B19" s="12">
        <f>LARGE('Full Data'!H:H,A19)</f>
        <v>11645426.11</v>
      </c>
      <c r="C19" s="10">
        <f t="shared" si="1"/>
        <v>0.006739663456</v>
      </c>
      <c r="D19" s="13" t="str">
        <f t="array" ref="D19">INDEX('Full Data'!B:B,MATCH(LARGE('Full Data'!H:H,A19),'Full Data'!H:H,0))</f>
        <v>BRIT AMER TOBACCO ORD GBP0.25</v>
      </c>
      <c r="E19" s="5"/>
      <c r="F19" s="12">
        <f t="shared" si="2"/>
        <v>0</v>
      </c>
      <c r="G19" s="10">
        <f t="shared" si="3"/>
        <v>0</v>
      </c>
      <c r="H19" s="5"/>
      <c r="I19" s="5"/>
      <c r="J19" s="5"/>
      <c r="K19" s="5"/>
      <c r="L19" s="5"/>
      <c r="M19" s="5"/>
      <c r="N19" s="5"/>
      <c r="O19" s="5"/>
      <c r="P19" s="5"/>
      <c r="Q19" s="5"/>
      <c r="R19" s="5"/>
      <c r="S19" s="5"/>
      <c r="T19" s="5"/>
      <c r="U19" s="5"/>
      <c r="V19" s="5"/>
      <c r="W19" s="5"/>
      <c r="X19" s="5"/>
    </row>
    <row r="20">
      <c r="A20" s="5"/>
      <c r="B20" s="5"/>
      <c r="C20" s="5"/>
      <c r="D20" s="5"/>
      <c r="E20" s="5" t="s">
        <v>60</v>
      </c>
      <c r="F20" s="12">
        <f t="shared" ref="F20:G20" si="4">SUM(F5:F19)</f>
        <v>19381324.91</v>
      </c>
      <c r="G20" s="10">
        <f t="shared" si="4"/>
        <v>0.01121673059</v>
      </c>
      <c r="H20" s="5"/>
      <c r="I20" s="5"/>
      <c r="J20" s="5"/>
      <c r="K20" s="5"/>
      <c r="L20" s="5"/>
      <c r="M20" s="5"/>
      <c r="N20" s="5"/>
      <c r="O20" s="5"/>
      <c r="P20" s="5"/>
      <c r="Q20" s="5"/>
      <c r="R20" s="5"/>
      <c r="S20" s="5"/>
      <c r="T20" s="5"/>
      <c r="U20" s="5"/>
      <c r="V20" s="5"/>
      <c r="W20" s="5"/>
      <c r="X20" s="5"/>
    </row>
    <row r="21">
      <c r="A21" s="5"/>
      <c r="B21" s="5"/>
      <c r="C21" s="5"/>
      <c r="D21" s="5"/>
      <c r="E21" s="5" t="s">
        <v>61</v>
      </c>
      <c r="F21" s="12">
        <f>'Fossil Fuel direct investments'!B3</f>
        <v>78940961.53</v>
      </c>
      <c r="G21" s="10">
        <f>'Fossil Fuel direct investments'!B4</f>
        <v>0.04568622123</v>
      </c>
      <c r="H21" s="5"/>
      <c r="I21" s="5"/>
      <c r="J21" s="5"/>
      <c r="K21" s="5"/>
      <c r="L21" s="5"/>
      <c r="M21" s="5"/>
      <c r="N21" s="5"/>
      <c r="O21" s="5"/>
      <c r="P21" s="5"/>
      <c r="Q21" s="5"/>
      <c r="R21" s="5"/>
      <c r="S21" s="5"/>
      <c r="T21" s="5"/>
      <c r="U21" s="5"/>
      <c r="V21" s="5"/>
      <c r="W21" s="5"/>
      <c r="X21" s="5"/>
    </row>
    <row r="22">
      <c r="A22" s="5"/>
      <c r="B22" s="5"/>
      <c r="C22" s="5"/>
      <c r="D22" s="5"/>
      <c r="E22" s="5"/>
      <c r="F22" s="5"/>
      <c r="G22" s="5"/>
      <c r="H22" s="5"/>
      <c r="I22" s="5"/>
      <c r="J22" s="5"/>
      <c r="K22" s="5"/>
      <c r="L22" s="5"/>
      <c r="M22" s="5"/>
      <c r="N22" s="5"/>
      <c r="O22" s="5"/>
      <c r="P22" s="5"/>
      <c r="Q22" s="5"/>
      <c r="R22" s="5"/>
      <c r="S22" s="5"/>
      <c r="T22" s="5"/>
      <c r="U22" s="5"/>
      <c r="V22" s="5"/>
      <c r="W22" s="5"/>
      <c r="X22" s="5"/>
    </row>
    <row r="23">
      <c r="A23" s="5"/>
      <c r="B23" s="5"/>
      <c r="C23" s="5"/>
      <c r="D23" s="5"/>
      <c r="E23" s="5" t="s">
        <v>63</v>
      </c>
      <c r="F23" s="12">
        <f t="shared" ref="F23:G23" si="5">F20+F21</f>
        <v>98322286.44</v>
      </c>
      <c r="G23" s="10">
        <f t="shared" si="5"/>
        <v>0.05690295182</v>
      </c>
      <c r="H23" s="5"/>
      <c r="I23" s="5"/>
      <c r="J23" s="5"/>
      <c r="K23" s="5"/>
      <c r="L23" s="5"/>
      <c r="M23" s="5"/>
      <c r="N23" s="5"/>
      <c r="O23" s="5"/>
      <c r="P23" s="5"/>
      <c r="Q23" s="5"/>
      <c r="R23" s="5"/>
      <c r="S23" s="5"/>
      <c r="T23" s="5"/>
      <c r="U23" s="5"/>
      <c r="V23" s="5"/>
      <c r="W23" s="5"/>
      <c r="X23" s="5"/>
    </row>
    <row r="24">
      <c r="A24" s="5"/>
      <c r="B24" s="5"/>
      <c r="C24" s="5"/>
      <c r="D24" s="5"/>
      <c r="E24" s="5" t="s">
        <v>25</v>
      </c>
      <c r="F24" s="7">
        <f>'Fossil Fuel direct investments'!B2</f>
        <v>1727894306</v>
      </c>
      <c r="G24" s="5"/>
      <c r="H24" s="5"/>
      <c r="I24" s="5"/>
      <c r="J24" s="5"/>
      <c r="K24" s="5"/>
      <c r="L24" s="5"/>
      <c r="M24" s="5"/>
      <c r="N24" s="5"/>
      <c r="O24" s="5"/>
      <c r="P24" s="5"/>
      <c r="Q24" s="5"/>
      <c r="R24" s="5"/>
      <c r="S24" s="5"/>
      <c r="T24" s="5"/>
      <c r="U24" s="5"/>
      <c r="V24" s="5"/>
      <c r="W24" s="5"/>
      <c r="X24" s="5"/>
    </row>
    <row r="25">
      <c r="A25" s="5"/>
      <c r="B25" s="5"/>
      <c r="C25" s="5"/>
      <c r="D25" s="5"/>
      <c r="E25" s="5"/>
      <c r="F25" s="5"/>
      <c r="G25" s="5"/>
      <c r="H25" s="5"/>
      <c r="I25" s="5"/>
      <c r="J25" s="5"/>
      <c r="K25" s="5"/>
      <c r="L25" s="5"/>
      <c r="M25" s="5"/>
      <c r="N25" s="5"/>
      <c r="O25" s="5"/>
      <c r="P25" s="5"/>
      <c r="Q25" s="5"/>
      <c r="R25" s="5"/>
      <c r="S25" s="5"/>
      <c r="T25" s="5"/>
      <c r="U25" s="5"/>
      <c r="V25" s="5"/>
      <c r="W25" s="5"/>
      <c r="X25" s="5"/>
    </row>
    <row r="26">
      <c r="A26" s="5"/>
      <c r="B26" s="5"/>
      <c r="C26" s="5"/>
      <c r="D26" s="5"/>
      <c r="E26" s="5"/>
      <c r="F26" s="5"/>
      <c r="G26" s="5"/>
      <c r="H26" s="5"/>
      <c r="I26" s="5"/>
      <c r="J26" s="5"/>
      <c r="K26" s="5"/>
      <c r="L26" s="5"/>
      <c r="M26" s="5"/>
      <c r="N26" s="5"/>
      <c r="O26" s="5"/>
      <c r="P26" s="5"/>
      <c r="Q26" s="5"/>
      <c r="R26" s="5"/>
      <c r="S26" s="5"/>
      <c r="T26" s="5"/>
      <c r="U26" s="5"/>
      <c r="V26" s="5"/>
      <c r="W26" s="5"/>
      <c r="X26" s="5"/>
    </row>
    <row r="27">
      <c r="A27" s="5"/>
      <c r="B27" s="5"/>
      <c r="C27" s="5"/>
      <c r="D27" s="5"/>
      <c r="E27" s="5"/>
      <c r="F27" s="5"/>
      <c r="G27" s="5"/>
      <c r="H27" s="5"/>
      <c r="I27" s="5"/>
      <c r="J27" s="5"/>
      <c r="K27" s="5"/>
      <c r="L27" s="5"/>
      <c r="M27" s="5"/>
      <c r="N27" s="5"/>
      <c r="O27" s="5"/>
      <c r="P27" s="5"/>
      <c r="Q27" s="5"/>
      <c r="R27" s="5"/>
      <c r="S27" s="5"/>
      <c r="T27" s="5"/>
      <c r="U27" s="5"/>
      <c r="V27" s="5"/>
      <c r="W27" s="5"/>
      <c r="X27" s="5"/>
    </row>
    <row r="28">
      <c r="A28" s="5"/>
      <c r="B28" s="5"/>
      <c r="C28" s="5"/>
      <c r="D28" s="5"/>
      <c r="E28" s="5"/>
      <c r="F28" s="5"/>
      <c r="G28" s="5"/>
      <c r="H28" s="5"/>
      <c r="I28" s="5"/>
      <c r="J28" s="5"/>
      <c r="K28" s="5"/>
      <c r="L28" s="5"/>
      <c r="M28" s="5"/>
      <c r="N28" s="5"/>
      <c r="O28" s="5"/>
      <c r="P28" s="5"/>
      <c r="Q28" s="5"/>
      <c r="R28" s="5"/>
      <c r="S28" s="5"/>
      <c r="T28" s="5"/>
      <c r="U28" s="5"/>
      <c r="V28" s="5"/>
      <c r="W28" s="5"/>
      <c r="X28" s="5"/>
    </row>
    <row r="29">
      <c r="A29" s="5"/>
      <c r="B29" s="5"/>
      <c r="C29" s="5"/>
      <c r="D29" s="5"/>
      <c r="E29" s="5"/>
      <c r="F29" s="5"/>
      <c r="G29" s="5"/>
      <c r="H29" s="5"/>
      <c r="I29" s="5"/>
      <c r="J29" s="5"/>
      <c r="K29" s="5"/>
      <c r="L29" s="5"/>
      <c r="M29" s="5"/>
      <c r="N29" s="5"/>
      <c r="O29" s="5"/>
      <c r="P29" s="5"/>
      <c r="Q29" s="5"/>
      <c r="R29" s="5"/>
      <c r="S29" s="5"/>
      <c r="T29" s="5"/>
      <c r="U29" s="5"/>
      <c r="V29" s="5"/>
      <c r="W29" s="5"/>
      <c r="X29" s="5"/>
    </row>
    <row r="30">
      <c r="A30" s="5"/>
      <c r="B30" s="5"/>
      <c r="C30" s="5"/>
      <c r="D30" s="5"/>
      <c r="E30" s="5"/>
      <c r="F30" s="5"/>
      <c r="G30" s="5"/>
      <c r="H30" s="5"/>
      <c r="I30" s="5"/>
      <c r="J30" s="5"/>
      <c r="K30" s="5"/>
      <c r="L30" s="5"/>
      <c r="M30" s="5"/>
      <c r="N30" s="5"/>
      <c r="O30" s="5"/>
      <c r="P30" s="5"/>
      <c r="Q30" s="5"/>
      <c r="R30" s="5"/>
      <c r="S30" s="5"/>
      <c r="T30" s="5"/>
      <c r="U30" s="5"/>
      <c r="V30" s="5"/>
      <c r="W30" s="5"/>
      <c r="X30" s="5"/>
    </row>
    <row r="31">
      <c r="A31" s="5"/>
      <c r="B31" s="5"/>
      <c r="C31" s="5"/>
      <c r="D31" s="5"/>
      <c r="E31" s="5"/>
      <c r="F31" s="5"/>
      <c r="G31" s="5"/>
      <c r="H31" s="5"/>
      <c r="I31" s="5"/>
      <c r="J31" s="5"/>
      <c r="K31" s="5"/>
      <c r="L31" s="5"/>
      <c r="M31" s="5"/>
      <c r="N31" s="5"/>
      <c r="O31" s="5"/>
      <c r="P31" s="5"/>
      <c r="Q31" s="5"/>
      <c r="R31" s="5"/>
      <c r="S31" s="5"/>
      <c r="T31" s="5"/>
      <c r="U31" s="5"/>
      <c r="V31" s="5"/>
      <c r="W31" s="5"/>
      <c r="X31" s="5"/>
    </row>
    <row r="32">
      <c r="A32" s="5"/>
      <c r="B32" s="5"/>
      <c r="C32" s="5"/>
      <c r="D32" s="5"/>
      <c r="E32" s="5"/>
      <c r="F32" s="5"/>
      <c r="G32" s="5"/>
      <c r="H32" s="5"/>
      <c r="I32" s="5"/>
      <c r="J32" s="5"/>
      <c r="K32" s="5"/>
      <c r="L32" s="5"/>
      <c r="M32" s="5"/>
      <c r="N32" s="5"/>
      <c r="O32" s="5"/>
      <c r="P32" s="5"/>
      <c r="Q32" s="5"/>
      <c r="R32" s="5"/>
      <c r="S32" s="5"/>
      <c r="T32" s="5"/>
      <c r="U32" s="5"/>
      <c r="V32" s="5"/>
      <c r="W32" s="5"/>
      <c r="X32" s="5"/>
    </row>
    <row r="33">
      <c r="A33" s="5"/>
      <c r="B33" s="5"/>
      <c r="C33" s="5"/>
      <c r="D33" s="5"/>
      <c r="E33" s="5"/>
      <c r="F33" s="5"/>
      <c r="G33" s="5"/>
      <c r="H33" s="5"/>
      <c r="I33" s="5"/>
      <c r="J33" s="5"/>
      <c r="K33" s="5"/>
      <c r="L33" s="5"/>
      <c r="M33" s="5"/>
      <c r="N33" s="5"/>
      <c r="O33" s="5"/>
      <c r="P33" s="5"/>
      <c r="Q33" s="5"/>
      <c r="R33" s="5"/>
      <c r="S33" s="5"/>
      <c r="T33" s="5"/>
      <c r="U33" s="5"/>
      <c r="V33" s="5"/>
      <c r="W33" s="5"/>
      <c r="X33" s="5"/>
    </row>
    <row r="34">
      <c r="A34" s="5"/>
      <c r="B34" s="5"/>
      <c r="C34" s="5"/>
      <c r="D34" s="5"/>
      <c r="E34" s="5"/>
      <c r="F34" s="5"/>
      <c r="G34" s="5"/>
      <c r="H34" s="5"/>
      <c r="I34" s="5"/>
      <c r="J34" s="5"/>
      <c r="K34" s="5"/>
      <c r="L34" s="5"/>
      <c r="M34" s="5"/>
      <c r="N34" s="5"/>
      <c r="O34" s="5"/>
      <c r="P34" s="5"/>
      <c r="Q34" s="5"/>
      <c r="R34" s="5"/>
      <c r="S34" s="5"/>
      <c r="T34" s="5"/>
      <c r="U34" s="5"/>
      <c r="V34" s="5"/>
      <c r="W34" s="5"/>
      <c r="X34" s="5"/>
    </row>
    <row r="35">
      <c r="A35" s="5"/>
      <c r="B35" s="5"/>
      <c r="C35" s="5"/>
      <c r="D35" s="5"/>
      <c r="E35" s="5"/>
      <c r="F35" s="5"/>
      <c r="G35" s="5"/>
      <c r="H35" s="5"/>
      <c r="I35" s="5"/>
      <c r="J35" s="5"/>
      <c r="K35" s="5"/>
      <c r="L35" s="5"/>
      <c r="M35" s="5"/>
      <c r="N35" s="5"/>
      <c r="O35" s="5"/>
      <c r="P35" s="5"/>
      <c r="Q35" s="5"/>
      <c r="R35" s="5"/>
      <c r="S35" s="5"/>
      <c r="T35" s="5"/>
      <c r="U35" s="5"/>
      <c r="V35" s="5"/>
      <c r="W35" s="5"/>
      <c r="X35" s="5"/>
    </row>
    <row r="36">
      <c r="A36" s="5"/>
      <c r="B36" s="5"/>
      <c r="C36" s="5"/>
      <c r="D36" s="5"/>
      <c r="E36" s="5"/>
      <c r="F36" s="5"/>
      <c r="G36" s="5"/>
      <c r="H36" s="5"/>
      <c r="I36" s="5"/>
      <c r="J36" s="5"/>
      <c r="K36" s="5"/>
      <c r="L36" s="5"/>
      <c r="M36" s="5"/>
      <c r="N36" s="5"/>
      <c r="O36" s="5"/>
      <c r="P36" s="5"/>
      <c r="Q36" s="5"/>
      <c r="R36" s="5"/>
      <c r="S36" s="5"/>
      <c r="T36" s="5"/>
      <c r="U36" s="5"/>
      <c r="V36" s="5"/>
      <c r="W36" s="5"/>
      <c r="X36" s="5"/>
    </row>
    <row r="37">
      <c r="A37" s="5"/>
      <c r="B37" s="5"/>
      <c r="C37" s="5"/>
      <c r="D37" s="5"/>
      <c r="E37" s="5"/>
      <c r="F37" s="5"/>
      <c r="G37" s="5"/>
      <c r="H37" s="5"/>
      <c r="I37" s="5"/>
      <c r="J37" s="5"/>
      <c r="K37" s="5"/>
      <c r="L37" s="5"/>
      <c r="M37" s="5"/>
      <c r="N37" s="5"/>
      <c r="O37" s="5"/>
      <c r="P37" s="5"/>
      <c r="Q37" s="5"/>
      <c r="R37" s="5"/>
      <c r="S37" s="5"/>
      <c r="T37" s="5"/>
      <c r="U37" s="5"/>
      <c r="V37" s="5"/>
      <c r="W37" s="5"/>
      <c r="X37" s="5"/>
    </row>
    <row r="38">
      <c r="A38" s="5"/>
      <c r="B38" s="5"/>
      <c r="C38" s="5"/>
      <c r="D38" s="5"/>
      <c r="E38" s="5"/>
      <c r="F38" s="5"/>
      <c r="G38" s="5"/>
      <c r="H38" s="5"/>
      <c r="I38" s="5"/>
      <c r="J38" s="5"/>
      <c r="K38" s="5"/>
      <c r="L38" s="5"/>
      <c r="M38" s="5"/>
      <c r="N38" s="5"/>
      <c r="O38" s="5"/>
      <c r="P38" s="5"/>
      <c r="Q38" s="5"/>
      <c r="R38" s="5"/>
      <c r="S38" s="5"/>
      <c r="T38" s="5"/>
      <c r="U38" s="5"/>
      <c r="V38" s="5"/>
      <c r="W38" s="5"/>
      <c r="X38" s="5"/>
    </row>
    <row r="39">
      <c r="A39" s="5"/>
      <c r="B39" s="5"/>
      <c r="C39" s="5"/>
      <c r="D39" s="5"/>
      <c r="E39" s="5"/>
      <c r="F39" s="5"/>
      <c r="G39" s="5"/>
      <c r="H39" s="5"/>
      <c r="I39" s="5"/>
      <c r="J39" s="5"/>
      <c r="K39" s="5"/>
      <c r="L39" s="5"/>
      <c r="M39" s="5"/>
      <c r="N39" s="5"/>
      <c r="O39" s="5"/>
      <c r="P39" s="5"/>
      <c r="Q39" s="5"/>
      <c r="R39" s="5"/>
      <c r="S39" s="5"/>
      <c r="T39" s="5"/>
      <c r="U39" s="5"/>
      <c r="V39" s="5"/>
      <c r="W39" s="5"/>
      <c r="X39" s="5"/>
    </row>
    <row r="40">
      <c r="A40" s="5"/>
      <c r="B40" s="5"/>
      <c r="C40" s="5"/>
      <c r="D40" s="5"/>
      <c r="E40" s="5"/>
      <c r="F40" s="5"/>
      <c r="G40" s="5"/>
      <c r="H40" s="5"/>
      <c r="I40" s="5"/>
      <c r="J40" s="5"/>
      <c r="K40" s="5"/>
      <c r="L40" s="5"/>
      <c r="M40" s="5"/>
      <c r="N40" s="5"/>
      <c r="O40" s="5"/>
      <c r="P40" s="5"/>
      <c r="Q40" s="5"/>
      <c r="R40" s="5"/>
      <c r="S40" s="5"/>
      <c r="T40" s="5"/>
      <c r="U40" s="5"/>
      <c r="V40" s="5"/>
      <c r="W40" s="5"/>
      <c r="X40" s="5"/>
    </row>
    <row r="41">
      <c r="A41" s="5"/>
      <c r="B41" s="5"/>
      <c r="C41" s="5"/>
      <c r="D41" s="5"/>
      <c r="E41" s="5"/>
      <c r="F41" s="5"/>
      <c r="G41" s="5"/>
      <c r="H41" s="5"/>
      <c r="I41" s="5"/>
      <c r="J41" s="5"/>
      <c r="K41" s="5"/>
      <c r="L41" s="5"/>
      <c r="M41" s="5"/>
      <c r="N41" s="5"/>
      <c r="O41" s="5"/>
      <c r="P41" s="5"/>
      <c r="Q41" s="5"/>
      <c r="R41" s="5"/>
      <c r="S41" s="5"/>
      <c r="T41" s="5"/>
      <c r="U41" s="5"/>
      <c r="V41" s="5"/>
      <c r="W41" s="5"/>
      <c r="X41" s="5"/>
    </row>
    <row r="42">
      <c r="A42" s="5"/>
      <c r="B42" s="5"/>
      <c r="C42" s="5"/>
      <c r="D42" s="5"/>
      <c r="E42" s="5"/>
      <c r="F42" s="5"/>
      <c r="G42" s="5"/>
      <c r="H42" s="5"/>
      <c r="I42" s="5"/>
      <c r="J42" s="5"/>
      <c r="K42" s="5"/>
      <c r="L42" s="5"/>
      <c r="M42" s="5"/>
      <c r="N42" s="5"/>
      <c r="O42" s="5"/>
      <c r="P42" s="5"/>
      <c r="Q42" s="5"/>
      <c r="R42" s="5"/>
      <c r="S42" s="5"/>
      <c r="T42" s="5"/>
      <c r="U42" s="5"/>
      <c r="V42" s="5"/>
      <c r="W42" s="5"/>
      <c r="X42" s="5"/>
    </row>
    <row r="43">
      <c r="A43" s="5"/>
      <c r="B43" s="5"/>
      <c r="C43" s="5"/>
      <c r="D43" s="5"/>
      <c r="E43" s="5"/>
      <c r="F43" s="5"/>
      <c r="G43" s="5"/>
      <c r="H43" s="5"/>
      <c r="I43" s="5"/>
      <c r="J43" s="5"/>
      <c r="K43" s="5"/>
      <c r="L43" s="5"/>
      <c r="M43" s="5"/>
      <c r="N43" s="5"/>
      <c r="O43" s="5"/>
      <c r="P43" s="5"/>
      <c r="Q43" s="5"/>
      <c r="R43" s="5"/>
      <c r="S43" s="5"/>
      <c r="T43" s="5"/>
      <c r="U43" s="5"/>
      <c r="V43" s="5"/>
      <c r="W43" s="5"/>
      <c r="X43" s="5"/>
    </row>
    <row r="44">
      <c r="A44" s="5"/>
      <c r="B44" s="5"/>
      <c r="C44" s="5"/>
      <c r="D44" s="5"/>
      <c r="E44" s="5"/>
      <c r="F44" s="5"/>
      <c r="G44" s="5"/>
      <c r="H44" s="5"/>
      <c r="I44" s="5"/>
      <c r="J44" s="5"/>
      <c r="K44" s="5"/>
      <c r="L44" s="5"/>
      <c r="M44" s="5"/>
      <c r="N44" s="5"/>
      <c r="O44" s="5"/>
      <c r="P44" s="5"/>
      <c r="Q44" s="5"/>
      <c r="R44" s="5"/>
      <c r="S44" s="5"/>
      <c r="T44" s="5"/>
      <c r="U44" s="5"/>
      <c r="V44" s="5"/>
      <c r="W44" s="5"/>
      <c r="X44" s="5"/>
    </row>
    <row r="45">
      <c r="A45" s="5"/>
      <c r="B45" s="5"/>
      <c r="C45" s="5"/>
      <c r="D45" s="5"/>
      <c r="E45" s="5"/>
      <c r="F45" s="5"/>
      <c r="G45" s="5"/>
      <c r="H45" s="5"/>
      <c r="I45" s="5"/>
      <c r="J45" s="5"/>
      <c r="K45" s="5"/>
      <c r="L45" s="5"/>
      <c r="M45" s="5"/>
      <c r="N45" s="5"/>
      <c r="O45" s="5"/>
      <c r="P45" s="5"/>
      <c r="Q45" s="5"/>
      <c r="R45" s="5"/>
      <c r="S45" s="5"/>
      <c r="T45" s="5"/>
      <c r="U45" s="5"/>
      <c r="V45" s="5"/>
      <c r="W45" s="5"/>
      <c r="X45" s="5"/>
    </row>
    <row r="46">
      <c r="A46" s="5"/>
      <c r="B46" s="5"/>
      <c r="C46" s="5"/>
      <c r="D46" s="5"/>
      <c r="E46" s="5"/>
      <c r="F46" s="5"/>
      <c r="G46" s="5"/>
      <c r="H46" s="5"/>
      <c r="I46" s="5"/>
      <c r="J46" s="5"/>
      <c r="K46" s="5"/>
      <c r="L46" s="5"/>
      <c r="M46" s="5"/>
      <c r="N46" s="5"/>
      <c r="O46" s="5"/>
      <c r="P46" s="5"/>
      <c r="Q46" s="5"/>
      <c r="R46" s="5"/>
      <c r="S46" s="5"/>
      <c r="T46" s="5"/>
      <c r="U46" s="5"/>
      <c r="V46" s="5"/>
      <c r="W46" s="5"/>
      <c r="X46" s="5"/>
    </row>
    <row r="47">
      <c r="A47" s="5"/>
      <c r="B47" s="5"/>
      <c r="C47" s="5"/>
      <c r="D47" s="5"/>
      <c r="E47" s="5"/>
      <c r="F47" s="5"/>
      <c r="G47" s="5"/>
      <c r="H47" s="5"/>
      <c r="I47" s="5"/>
      <c r="J47" s="5"/>
      <c r="K47" s="5"/>
      <c r="L47" s="5"/>
      <c r="M47" s="5"/>
      <c r="N47" s="5"/>
      <c r="O47" s="5"/>
      <c r="P47" s="5"/>
      <c r="Q47" s="5"/>
      <c r="R47" s="5"/>
      <c r="S47" s="5"/>
      <c r="T47" s="5"/>
      <c r="U47" s="5"/>
      <c r="V47" s="5"/>
      <c r="W47" s="5"/>
      <c r="X47" s="5"/>
    </row>
    <row r="48">
      <c r="A48" s="5"/>
      <c r="B48" s="5"/>
      <c r="C48" s="5"/>
      <c r="D48" s="5"/>
      <c r="E48" s="5"/>
      <c r="F48" s="5"/>
      <c r="G48" s="5"/>
      <c r="H48" s="5"/>
      <c r="I48" s="5"/>
      <c r="J48" s="5"/>
      <c r="K48" s="5"/>
      <c r="L48" s="5"/>
      <c r="M48" s="5"/>
      <c r="N48" s="5"/>
      <c r="O48" s="5"/>
      <c r="P48" s="5"/>
      <c r="Q48" s="5"/>
      <c r="R48" s="5"/>
      <c r="S48" s="5"/>
      <c r="T48" s="5"/>
      <c r="U48" s="5"/>
      <c r="V48" s="5"/>
      <c r="W48" s="5"/>
      <c r="X48" s="5"/>
    </row>
    <row r="49">
      <c r="A49" s="5"/>
      <c r="B49" s="5"/>
      <c r="C49" s="5"/>
      <c r="D49" s="5"/>
      <c r="E49" s="5"/>
      <c r="F49" s="5"/>
      <c r="G49" s="5"/>
      <c r="H49" s="5"/>
      <c r="I49" s="5"/>
      <c r="J49" s="5"/>
      <c r="K49" s="5"/>
      <c r="L49" s="5"/>
      <c r="M49" s="5"/>
      <c r="N49" s="5"/>
      <c r="O49" s="5"/>
      <c r="P49" s="5"/>
      <c r="Q49" s="5"/>
      <c r="R49" s="5"/>
      <c r="S49" s="5"/>
      <c r="T49" s="5"/>
      <c r="U49" s="5"/>
      <c r="V49" s="5"/>
      <c r="W49" s="5"/>
      <c r="X49" s="5"/>
    </row>
    <row r="50">
      <c r="A50" s="5"/>
      <c r="B50" s="5"/>
      <c r="C50" s="5"/>
      <c r="D50" s="5"/>
      <c r="E50" s="5"/>
      <c r="F50" s="5"/>
      <c r="G50" s="5"/>
      <c r="H50" s="5"/>
      <c r="I50" s="5"/>
      <c r="J50" s="5"/>
      <c r="K50" s="5"/>
      <c r="L50" s="5"/>
      <c r="M50" s="5"/>
      <c r="N50" s="5"/>
      <c r="O50" s="5"/>
      <c r="P50" s="5"/>
      <c r="Q50" s="5"/>
      <c r="R50" s="5"/>
      <c r="S50" s="5"/>
      <c r="T50" s="5"/>
      <c r="U50" s="5"/>
      <c r="V50" s="5"/>
      <c r="W50" s="5"/>
      <c r="X50" s="5"/>
    </row>
    <row r="51">
      <c r="A51" s="5"/>
      <c r="B51" s="5"/>
      <c r="C51" s="5"/>
      <c r="D51" s="5"/>
      <c r="E51" s="5"/>
      <c r="F51" s="5"/>
      <c r="G51" s="5"/>
      <c r="H51" s="5"/>
      <c r="I51" s="5"/>
      <c r="J51" s="5"/>
      <c r="K51" s="5"/>
      <c r="L51" s="5"/>
      <c r="M51" s="5"/>
      <c r="N51" s="5"/>
      <c r="O51" s="5"/>
      <c r="P51" s="5"/>
      <c r="Q51" s="5"/>
      <c r="R51" s="5"/>
      <c r="S51" s="5"/>
      <c r="T51" s="5"/>
      <c r="U51" s="5"/>
      <c r="V51" s="5"/>
      <c r="W51" s="5"/>
      <c r="X51" s="5"/>
    </row>
    <row r="52">
      <c r="A52" s="5"/>
      <c r="B52" s="5"/>
      <c r="C52" s="5"/>
      <c r="D52" s="5"/>
      <c r="E52" s="5"/>
      <c r="F52" s="5"/>
      <c r="G52" s="5"/>
      <c r="H52" s="5"/>
      <c r="I52" s="5"/>
      <c r="J52" s="5"/>
      <c r="K52" s="5"/>
      <c r="L52" s="5"/>
      <c r="M52" s="5"/>
      <c r="N52" s="5"/>
      <c r="O52" s="5"/>
      <c r="P52" s="5"/>
      <c r="Q52" s="5"/>
      <c r="R52" s="5"/>
      <c r="S52" s="5"/>
      <c r="T52" s="5"/>
      <c r="U52" s="5"/>
      <c r="V52" s="5"/>
      <c r="W52" s="5"/>
      <c r="X52" s="5"/>
    </row>
    <row r="53">
      <c r="A53" s="5"/>
      <c r="B53" s="5"/>
      <c r="C53" s="5"/>
      <c r="D53" s="5"/>
      <c r="E53" s="5"/>
      <c r="F53" s="5"/>
      <c r="G53" s="5"/>
      <c r="H53" s="5"/>
      <c r="I53" s="5"/>
      <c r="J53" s="5"/>
      <c r="K53" s="5"/>
      <c r="L53" s="5"/>
      <c r="M53" s="5"/>
      <c r="N53" s="5"/>
      <c r="O53" s="5"/>
      <c r="P53" s="5"/>
      <c r="Q53" s="5"/>
      <c r="R53" s="5"/>
      <c r="S53" s="5"/>
      <c r="T53" s="5"/>
      <c r="U53" s="5"/>
      <c r="V53" s="5"/>
      <c r="W53" s="5"/>
      <c r="X53" s="5"/>
    </row>
    <row r="54">
      <c r="A54" s="5"/>
      <c r="B54" s="5"/>
      <c r="C54" s="5"/>
      <c r="D54" s="5"/>
      <c r="E54" s="5"/>
      <c r="F54" s="5"/>
      <c r="G54" s="5"/>
      <c r="H54" s="5"/>
      <c r="I54" s="5"/>
      <c r="J54" s="5"/>
      <c r="K54" s="5"/>
      <c r="L54" s="5"/>
      <c r="M54" s="5"/>
      <c r="N54" s="5"/>
      <c r="O54" s="5"/>
      <c r="P54" s="5"/>
      <c r="Q54" s="5"/>
      <c r="R54" s="5"/>
      <c r="S54" s="5"/>
      <c r="T54" s="5"/>
      <c r="U54" s="5"/>
      <c r="V54" s="5"/>
      <c r="W54" s="5"/>
      <c r="X54" s="5"/>
    </row>
    <row r="55">
      <c r="A55" s="5"/>
      <c r="B55" s="5"/>
      <c r="C55" s="5"/>
      <c r="D55" s="5"/>
      <c r="E55" s="5"/>
      <c r="F55" s="5"/>
      <c r="G55" s="5"/>
      <c r="H55" s="5"/>
      <c r="I55" s="5"/>
      <c r="J55" s="5"/>
      <c r="K55" s="5"/>
      <c r="L55" s="5"/>
      <c r="M55" s="5"/>
      <c r="N55" s="5"/>
      <c r="O55" s="5"/>
      <c r="P55" s="5"/>
      <c r="Q55" s="5"/>
      <c r="R55" s="5"/>
      <c r="S55" s="5"/>
      <c r="T55" s="5"/>
      <c r="U55" s="5"/>
      <c r="V55" s="5"/>
      <c r="W55" s="5"/>
      <c r="X55" s="5"/>
    </row>
    <row r="56">
      <c r="A56" s="5"/>
      <c r="B56" s="5"/>
      <c r="C56" s="5"/>
      <c r="D56" s="5"/>
      <c r="E56" s="5"/>
      <c r="F56" s="5"/>
      <c r="G56" s="5"/>
      <c r="H56" s="5"/>
      <c r="I56" s="5"/>
      <c r="J56" s="5"/>
      <c r="K56" s="5"/>
      <c r="L56" s="5"/>
      <c r="M56" s="5"/>
      <c r="N56" s="5"/>
      <c r="O56" s="5"/>
      <c r="P56" s="5"/>
      <c r="Q56" s="5"/>
      <c r="R56" s="5"/>
      <c r="S56" s="5"/>
      <c r="T56" s="5"/>
      <c r="U56" s="5"/>
      <c r="V56" s="5"/>
      <c r="W56" s="5"/>
      <c r="X56" s="5"/>
    </row>
    <row r="57">
      <c r="A57" s="5"/>
      <c r="B57" s="5"/>
      <c r="C57" s="5"/>
      <c r="D57" s="5"/>
      <c r="E57" s="5"/>
      <c r="F57" s="5"/>
      <c r="G57" s="5"/>
      <c r="H57" s="5"/>
      <c r="I57" s="5"/>
      <c r="J57" s="5"/>
      <c r="K57" s="5"/>
      <c r="L57" s="5"/>
      <c r="M57" s="5"/>
      <c r="N57" s="5"/>
      <c r="O57" s="5"/>
      <c r="P57" s="5"/>
      <c r="Q57" s="5"/>
      <c r="R57" s="5"/>
      <c r="S57" s="5"/>
      <c r="T57" s="5"/>
      <c r="U57" s="5"/>
      <c r="V57" s="5"/>
      <c r="W57" s="5"/>
      <c r="X57" s="5"/>
    </row>
    <row r="58">
      <c r="A58" s="5"/>
      <c r="B58" s="5"/>
      <c r="C58" s="5"/>
      <c r="D58" s="5"/>
      <c r="E58" s="5"/>
      <c r="F58" s="5"/>
      <c r="G58" s="5"/>
      <c r="H58" s="5"/>
      <c r="I58" s="5"/>
      <c r="J58" s="5"/>
      <c r="K58" s="5"/>
      <c r="L58" s="5"/>
      <c r="M58" s="5"/>
      <c r="N58" s="5"/>
      <c r="O58" s="5"/>
      <c r="P58" s="5"/>
      <c r="Q58" s="5"/>
      <c r="R58" s="5"/>
      <c r="S58" s="5"/>
      <c r="T58" s="5"/>
      <c r="U58" s="5"/>
      <c r="V58" s="5"/>
      <c r="W58" s="5"/>
      <c r="X58" s="5"/>
    </row>
    <row r="59">
      <c r="A59" s="5"/>
      <c r="B59" s="5"/>
      <c r="C59" s="5"/>
      <c r="D59" s="5"/>
      <c r="E59" s="5"/>
      <c r="F59" s="5"/>
      <c r="G59" s="5"/>
      <c r="H59" s="5"/>
      <c r="I59" s="5"/>
      <c r="J59" s="5"/>
      <c r="K59" s="5"/>
      <c r="L59" s="5"/>
      <c r="M59" s="5"/>
      <c r="N59" s="5"/>
      <c r="O59" s="5"/>
      <c r="P59" s="5"/>
      <c r="Q59" s="5"/>
      <c r="R59" s="5"/>
      <c r="S59" s="5"/>
      <c r="T59" s="5"/>
      <c r="U59" s="5"/>
      <c r="V59" s="5"/>
      <c r="W59" s="5"/>
      <c r="X59" s="5"/>
    </row>
    <row r="60">
      <c r="A60" s="5"/>
      <c r="B60" s="5"/>
      <c r="C60" s="5"/>
      <c r="D60" s="5"/>
      <c r="E60" s="5"/>
      <c r="F60" s="5"/>
      <c r="G60" s="5"/>
      <c r="H60" s="5"/>
      <c r="I60" s="5"/>
      <c r="J60" s="5"/>
      <c r="K60" s="5"/>
      <c r="L60" s="5"/>
      <c r="M60" s="5"/>
      <c r="N60" s="5"/>
      <c r="O60" s="5"/>
      <c r="P60" s="5"/>
      <c r="Q60" s="5"/>
      <c r="R60" s="5"/>
      <c r="S60" s="5"/>
      <c r="T60" s="5"/>
      <c r="U60" s="5"/>
      <c r="V60" s="5"/>
      <c r="W60" s="5"/>
      <c r="X60" s="5"/>
    </row>
    <row r="61">
      <c r="A61" s="5"/>
      <c r="B61" s="5"/>
      <c r="C61" s="5"/>
      <c r="D61" s="5"/>
      <c r="E61" s="5"/>
      <c r="F61" s="5"/>
      <c r="G61" s="5"/>
      <c r="H61" s="5"/>
      <c r="I61" s="5"/>
      <c r="J61" s="5"/>
      <c r="K61" s="5"/>
      <c r="L61" s="5"/>
      <c r="M61" s="5"/>
      <c r="N61" s="5"/>
      <c r="O61" s="5"/>
      <c r="P61" s="5"/>
      <c r="Q61" s="5"/>
      <c r="R61" s="5"/>
      <c r="S61" s="5"/>
      <c r="T61" s="5"/>
      <c r="U61" s="5"/>
      <c r="V61" s="5"/>
      <c r="W61" s="5"/>
      <c r="X61" s="5"/>
    </row>
    <row r="62">
      <c r="A62" s="5"/>
      <c r="B62" s="5"/>
      <c r="C62" s="5"/>
      <c r="D62" s="5"/>
      <c r="E62" s="5"/>
      <c r="F62" s="5"/>
      <c r="G62" s="5"/>
      <c r="H62" s="5"/>
      <c r="I62" s="5"/>
      <c r="J62" s="5"/>
      <c r="K62" s="5"/>
      <c r="L62" s="5"/>
      <c r="M62" s="5"/>
      <c r="N62" s="5"/>
      <c r="O62" s="5"/>
      <c r="P62" s="5"/>
      <c r="Q62" s="5"/>
      <c r="R62" s="5"/>
      <c r="S62" s="5"/>
      <c r="T62" s="5"/>
      <c r="U62" s="5"/>
      <c r="V62" s="5"/>
      <c r="W62" s="5"/>
      <c r="X62" s="5"/>
    </row>
    <row r="63">
      <c r="A63" s="5"/>
      <c r="B63" s="5"/>
      <c r="C63" s="5"/>
      <c r="D63" s="5"/>
      <c r="E63" s="5"/>
      <c r="F63" s="5"/>
      <c r="G63" s="5"/>
      <c r="H63" s="5"/>
      <c r="I63" s="5"/>
      <c r="J63" s="5"/>
      <c r="K63" s="5"/>
      <c r="L63" s="5"/>
      <c r="M63" s="5"/>
      <c r="N63" s="5"/>
      <c r="O63" s="5"/>
      <c r="P63" s="5"/>
      <c r="Q63" s="5"/>
      <c r="R63" s="5"/>
      <c r="S63" s="5"/>
      <c r="T63" s="5"/>
      <c r="U63" s="5"/>
      <c r="V63" s="5"/>
      <c r="W63" s="5"/>
      <c r="X63" s="5"/>
    </row>
    <row r="64">
      <c r="A64" s="5"/>
      <c r="B64" s="5"/>
      <c r="C64" s="5"/>
      <c r="D64" s="5"/>
      <c r="E64" s="5"/>
      <c r="F64" s="5"/>
      <c r="G64" s="5"/>
      <c r="H64" s="5"/>
      <c r="I64" s="5"/>
      <c r="J64" s="5"/>
      <c r="K64" s="5"/>
      <c r="L64" s="5"/>
      <c r="M64" s="5"/>
      <c r="N64" s="5"/>
      <c r="O64" s="5"/>
      <c r="P64" s="5"/>
      <c r="Q64" s="5"/>
      <c r="R64" s="5"/>
      <c r="S64" s="5"/>
      <c r="T64" s="5"/>
      <c r="U64" s="5"/>
      <c r="V64" s="5"/>
      <c r="W64" s="5"/>
      <c r="X64" s="5"/>
    </row>
    <row r="65">
      <c r="A65" s="5"/>
      <c r="B65" s="5"/>
      <c r="C65" s="5"/>
      <c r="D65" s="5"/>
      <c r="E65" s="5"/>
      <c r="F65" s="5"/>
      <c r="G65" s="5"/>
      <c r="H65" s="5"/>
      <c r="I65" s="5"/>
      <c r="J65" s="5"/>
      <c r="K65" s="5"/>
      <c r="L65" s="5"/>
      <c r="M65" s="5"/>
      <c r="N65" s="5"/>
      <c r="O65" s="5"/>
      <c r="P65" s="5"/>
      <c r="Q65" s="5"/>
      <c r="R65" s="5"/>
      <c r="S65" s="5"/>
      <c r="T65" s="5"/>
      <c r="U65" s="5"/>
      <c r="V65" s="5"/>
      <c r="W65" s="5"/>
      <c r="X65" s="5"/>
    </row>
    <row r="66">
      <c r="A66" s="5"/>
      <c r="B66" s="5"/>
      <c r="C66" s="5"/>
      <c r="D66" s="5"/>
      <c r="E66" s="5"/>
      <c r="F66" s="5"/>
      <c r="G66" s="5"/>
      <c r="H66" s="5"/>
      <c r="I66" s="5"/>
      <c r="J66" s="5"/>
      <c r="K66" s="5"/>
      <c r="L66" s="5"/>
      <c r="M66" s="5"/>
      <c r="N66" s="5"/>
      <c r="O66" s="5"/>
      <c r="P66" s="5"/>
      <c r="Q66" s="5"/>
      <c r="R66" s="5"/>
      <c r="S66" s="5"/>
      <c r="T66" s="5"/>
      <c r="U66" s="5"/>
      <c r="V66" s="5"/>
      <c r="W66" s="5"/>
      <c r="X66" s="5"/>
    </row>
    <row r="67">
      <c r="A67" s="5"/>
      <c r="B67" s="5"/>
      <c r="C67" s="5"/>
      <c r="D67" s="5"/>
      <c r="E67" s="5"/>
      <c r="F67" s="5"/>
      <c r="G67" s="5"/>
      <c r="H67" s="5"/>
      <c r="I67" s="5"/>
      <c r="J67" s="5"/>
      <c r="K67" s="5"/>
      <c r="L67" s="5"/>
      <c r="M67" s="5"/>
      <c r="N67" s="5"/>
      <c r="O67" s="5"/>
      <c r="P67" s="5"/>
      <c r="Q67" s="5"/>
      <c r="R67" s="5"/>
      <c r="S67" s="5"/>
      <c r="T67" s="5"/>
      <c r="U67" s="5"/>
      <c r="V67" s="5"/>
      <c r="W67" s="5"/>
      <c r="X67" s="5"/>
    </row>
    <row r="68">
      <c r="A68" s="5"/>
      <c r="B68" s="5"/>
      <c r="C68" s="5"/>
      <c r="D68" s="5"/>
      <c r="E68" s="5"/>
      <c r="F68" s="5"/>
      <c r="G68" s="5"/>
      <c r="H68" s="5"/>
      <c r="I68" s="5"/>
      <c r="J68" s="5"/>
      <c r="K68" s="5"/>
      <c r="L68" s="5"/>
      <c r="M68" s="5"/>
      <c r="N68" s="5"/>
      <c r="O68" s="5"/>
      <c r="P68" s="5"/>
      <c r="Q68" s="5"/>
      <c r="R68" s="5"/>
      <c r="S68" s="5"/>
      <c r="T68" s="5"/>
      <c r="U68" s="5"/>
      <c r="V68" s="5"/>
      <c r="W68" s="5"/>
      <c r="X68" s="5"/>
    </row>
    <row r="69">
      <c r="A69" s="5"/>
      <c r="B69" s="5"/>
      <c r="C69" s="5"/>
      <c r="D69" s="5"/>
      <c r="E69" s="5"/>
      <c r="F69" s="5"/>
      <c r="G69" s="5"/>
      <c r="H69" s="5"/>
      <c r="I69" s="5"/>
      <c r="J69" s="5"/>
      <c r="K69" s="5"/>
      <c r="L69" s="5"/>
      <c r="M69" s="5"/>
      <c r="N69" s="5"/>
      <c r="O69" s="5"/>
      <c r="P69" s="5"/>
      <c r="Q69" s="5"/>
      <c r="R69" s="5"/>
      <c r="S69" s="5"/>
      <c r="T69" s="5"/>
      <c r="U69" s="5"/>
      <c r="V69" s="5"/>
      <c r="W69" s="5"/>
      <c r="X69" s="5"/>
    </row>
    <row r="70">
      <c r="A70" s="5"/>
      <c r="B70" s="5"/>
      <c r="C70" s="5"/>
      <c r="D70" s="5"/>
      <c r="E70" s="5"/>
      <c r="F70" s="5"/>
      <c r="G70" s="5"/>
      <c r="H70" s="5"/>
      <c r="I70" s="5"/>
      <c r="J70" s="5"/>
      <c r="K70" s="5"/>
      <c r="L70" s="5"/>
      <c r="M70" s="5"/>
      <c r="N70" s="5"/>
      <c r="O70" s="5"/>
      <c r="P70" s="5"/>
      <c r="Q70" s="5"/>
      <c r="R70" s="5"/>
      <c r="S70" s="5"/>
      <c r="T70" s="5"/>
      <c r="U70" s="5"/>
      <c r="V70" s="5"/>
      <c r="W70" s="5"/>
      <c r="X70" s="5"/>
    </row>
    <row r="71">
      <c r="A71" s="5"/>
      <c r="B71" s="5"/>
      <c r="C71" s="5"/>
      <c r="D71" s="5"/>
      <c r="E71" s="5"/>
      <c r="F71" s="5"/>
      <c r="G71" s="5"/>
      <c r="H71" s="5"/>
      <c r="I71" s="5"/>
      <c r="J71" s="5"/>
      <c r="K71" s="5"/>
      <c r="L71" s="5"/>
      <c r="M71" s="5"/>
      <c r="N71" s="5"/>
      <c r="O71" s="5"/>
      <c r="P71" s="5"/>
      <c r="Q71" s="5"/>
      <c r="R71" s="5"/>
      <c r="S71" s="5"/>
      <c r="T71" s="5"/>
      <c r="U71" s="5"/>
      <c r="V71" s="5"/>
      <c r="W71" s="5"/>
      <c r="X71" s="5"/>
    </row>
    <row r="72">
      <c r="A72" s="5"/>
      <c r="B72" s="5"/>
      <c r="C72" s="5"/>
      <c r="D72" s="5"/>
      <c r="E72" s="5"/>
      <c r="F72" s="5"/>
      <c r="G72" s="5"/>
      <c r="H72" s="5"/>
      <c r="I72" s="5"/>
      <c r="J72" s="5"/>
      <c r="K72" s="5"/>
      <c r="L72" s="5"/>
      <c r="M72" s="5"/>
      <c r="N72" s="5"/>
      <c r="O72" s="5"/>
      <c r="P72" s="5"/>
      <c r="Q72" s="5"/>
      <c r="R72" s="5"/>
      <c r="S72" s="5"/>
      <c r="T72" s="5"/>
      <c r="U72" s="5"/>
      <c r="V72" s="5"/>
      <c r="W72" s="5"/>
      <c r="X72" s="5"/>
    </row>
    <row r="73">
      <c r="A73" s="5"/>
      <c r="B73" s="5"/>
      <c r="C73" s="5"/>
      <c r="D73" s="5"/>
      <c r="E73" s="5"/>
      <c r="F73" s="5"/>
      <c r="G73" s="5"/>
      <c r="H73" s="5"/>
      <c r="I73" s="5"/>
      <c r="J73" s="5"/>
      <c r="K73" s="5"/>
      <c r="L73" s="5"/>
      <c r="M73" s="5"/>
      <c r="N73" s="5"/>
      <c r="O73" s="5"/>
      <c r="P73" s="5"/>
      <c r="Q73" s="5"/>
      <c r="R73" s="5"/>
      <c r="S73" s="5"/>
      <c r="T73" s="5"/>
      <c r="U73" s="5"/>
      <c r="V73" s="5"/>
      <c r="W73" s="5"/>
      <c r="X73" s="5"/>
    </row>
    <row r="74">
      <c r="A74" s="5"/>
      <c r="B74" s="5"/>
      <c r="C74" s="5"/>
      <c r="D74" s="5"/>
      <c r="E74" s="5"/>
      <c r="F74" s="5"/>
      <c r="G74" s="5"/>
      <c r="H74" s="5"/>
      <c r="I74" s="5"/>
      <c r="J74" s="5"/>
      <c r="K74" s="5"/>
      <c r="L74" s="5"/>
      <c r="M74" s="5"/>
      <c r="N74" s="5"/>
      <c r="O74" s="5"/>
      <c r="P74" s="5"/>
      <c r="Q74" s="5"/>
      <c r="R74" s="5"/>
      <c r="S74" s="5"/>
      <c r="T74" s="5"/>
      <c r="U74" s="5"/>
      <c r="V74" s="5"/>
      <c r="W74" s="5"/>
      <c r="X74" s="5"/>
    </row>
    <row r="75">
      <c r="A75" s="5"/>
      <c r="B75" s="5"/>
      <c r="C75" s="5"/>
      <c r="D75" s="5"/>
      <c r="E75" s="5"/>
      <c r="F75" s="5"/>
      <c r="G75" s="5"/>
      <c r="H75" s="5"/>
      <c r="I75" s="5"/>
      <c r="J75" s="5"/>
      <c r="K75" s="5"/>
      <c r="L75" s="5"/>
      <c r="M75" s="5"/>
      <c r="N75" s="5"/>
      <c r="O75" s="5"/>
      <c r="P75" s="5"/>
      <c r="Q75" s="5"/>
      <c r="R75" s="5"/>
      <c r="S75" s="5"/>
      <c r="T75" s="5"/>
      <c r="U75" s="5"/>
      <c r="V75" s="5"/>
      <c r="W75" s="5"/>
      <c r="X75" s="5"/>
    </row>
    <row r="76">
      <c r="A76" s="5"/>
      <c r="B76" s="5"/>
      <c r="C76" s="5"/>
      <c r="D76" s="5"/>
      <c r="E76" s="5"/>
      <c r="F76" s="5"/>
      <c r="G76" s="5"/>
      <c r="H76" s="5"/>
      <c r="I76" s="5"/>
      <c r="J76" s="5"/>
      <c r="K76" s="5"/>
      <c r="L76" s="5"/>
      <c r="M76" s="5"/>
      <c r="N76" s="5"/>
      <c r="O76" s="5"/>
      <c r="P76" s="5"/>
      <c r="Q76" s="5"/>
      <c r="R76" s="5"/>
      <c r="S76" s="5"/>
      <c r="T76" s="5"/>
      <c r="U76" s="5"/>
      <c r="V76" s="5"/>
      <c r="W76" s="5"/>
      <c r="X76" s="5"/>
    </row>
    <row r="77">
      <c r="A77" s="5"/>
      <c r="B77" s="5"/>
      <c r="C77" s="5"/>
      <c r="D77" s="5"/>
      <c r="E77" s="5"/>
      <c r="F77" s="5"/>
      <c r="G77" s="5"/>
      <c r="H77" s="5"/>
      <c r="I77" s="5"/>
      <c r="J77" s="5"/>
      <c r="K77" s="5"/>
      <c r="L77" s="5"/>
      <c r="M77" s="5"/>
      <c r="N77" s="5"/>
      <c r="O77" s="5"/>
      <c r="P77" s="5"/>
      <c r="Q77" s="5"/>
      <c r="R77" s="5"/>
      <c r="S77" s="5"/>
      <c r="T77" s="5"/>
      <c r="U77" s="5"/>
      <c r="V77" s="5"/>
      <c r="W77" s="5"/>
      <c r="X77" s="5"/>
    </row>
    <row r="78">
      <c r="A78" s="5"/>
      <c r="B78" s="5"/>
      <c r="C78" s="5"/>
      <c r="D78" s="5"/>
      <c r="E78" s="5"/>
      <c r="F78" s="5"/>
      <c r="G78" s="5"/>
      <c r="H78" s="5"/>
      <c r="I78" s="5"/>
      <c r="J78" s="5"/>
      <c r="K78" s="5"/>
      <c r="L78" s="5"/>
      <c r="M78" s="5"/>
      <c r="N78" s="5"/>
      <c r="O78" s="5"/>
      <c r="P78" s="5"/>
      <c r="Q78" s="5"/>
      <c r="R78" s="5"/>
      <c r="S78" s="5"/>
      <c r="T78" s="5"/>
      <c r="U78" s="5"/>
      <c r="V78" s="5"/>
      <c r="W78" s="5"/>
      <c r="X78" s="5"/>
    </row>
    <row r="79">
      <c r="A79" s="5"/>
      <c r="B79" s="5"/>
      <c r="C79" s="5"/>
      <c r="D79" s="5"/>
      <c r="E79" s="5"/>
      <c r="F79" s="5"/>
      <c r="G79" s="5"/>
      <c r="H79" s="5"/>
      <c r="I79" s="5"/>
      <c r="J79" s="5"/>
      <c r="K79" s="5"/>
      <c r="L79" s="5"/>
      <c r="M79" s="5"/>
      <c r="N79" s="5"/>
      <c r="O79" s="5"/>
      <c r="P79" s="5"/>
      <c r="Q79" s="5"/>
      <c r="R79" s="5"/>
      <c r="S79" s="5"/>
      <c r="T79" s="5"/>
      <c r="U79" s="5"/>
      <c r="V79" s="5"/>
      <c r="W79" s="5"/>
      <c r="X79" s="5"/>
    </row>
    <row r="80">
      <c r="A80" s="5"/>
      <c r="B80" s="5"/>
      <c r="C80" s="5"/>
      <c r="D80" s="5"/>
      <c r="E80" s="5"/>
      <c r="F80" s="5"/>
      <c r="G80" s="5"/>
      <c r="H80" s="5"/>
      <c r="I80" s="5"/>
      <c r="J80" s="5"/>
      <c r="K80" s="5"/>
      <c r="L80" s="5"/>
      <c r="M80" s="5"/>
      <c r="N80" s="5"/>
      <c r="O80" s="5"/>
      <c r="P80" s="5"/>
      <c r="Q80" s="5"/>
      <c r="R80" s="5"/>
      <c r="S80" s="5"/>
      <c r="T80" s="5"/>
      <c r="U80" s="5"/>
      <c r="V80" s="5"/>
      <c r="W80" s="5"/>
      <c r="X80" s="5"/>
    </row>
    <row r="81">
      <c r="A81" s="5"/>
      <c r="B81" s="5"/>
      <c r="C81" s="5"/>
      <c r="D81" s="5"/>
      <c r="E81" s="5"/>
      <c r="F81" s="5"/>
      <c r="G81" s="5"/>
      <c r="H81" s="5"/>
      <c r="I81" s="5"/>
      <c r="J81" s="5"/>
      <c r="K81" s="5"/>
      <c r="L81" s="5"/>
      <c r="M81" s="5"/>
      <c r="N81" s="5"/>
      <c r="O81" s="5"/>
      <c r="P81" s="5"/>
      <c r="Q81" s="5"/>
      <c r="R81" s="5"/>
      <c r="S81" s="5"/>
      <c r="T81" s="5"/>
      <c r="U81" s="5"/>
      <c r="V81" s="5"/>
      <c r="W81" s="5"/>
      <c r="X81" s="5"/>
    </row>
    <row r="82">
      <c r="A82" s="5"/>
      <c r="B82" s="5"/>
      <c r="C82" s="5"/>
      <c r="D82" s="5"/>
      <c r="E82" s="5"/>
      <c r="F82" s="5"/>
      <c r="G82" s="5"/>
      <c r="H82" s="5"/>
      <c r="I82" s="5"/>
      <c r="J82" s="5"/>
      <c r="K82" s="5"/>
      <c r="L82" s="5"/>
      <c r="M82" s="5"/>
      <c r="N82" s="5"/>
      <c r="O82" s="5"/>
      <c r="P82" s="5"/>
      <c r="Q82" s="5"/>
      <c r="R82" s="5"/>
      <c r="S82" s="5"/>
      <c r="T82" s="5"/>
      <c r="U82" s="5"/>
      <c r="V82" s="5"/>
      <c r="W82" s="5"/>
      <c r="X82" s="5"/>
    </row>
    <row r="83">
      <c r="A83" s="5"/>
      <c r="B83" s="5"/>
      <c r="C83" s="5"/>
      <c r="D83" s="5"/>
      <c r="E83" s="5"/>
      <c r="F83" s="5"/>
      <c r="G83" s="5"/>
      <c r="H83" s="5"/>
      <c r="I83" s="5"/>
      <c r="J83" s="5"/>
      <c r="K83" s="5"/>
      <c r="L83" s="5"/>
      <c r="M83" s="5"/>
      <c r="N83" s="5"/>
      <c r="O83" s="5"/>
      <c r="P83" s="5"/>
      <c r="Q83" s="5"/>
      <c r="R83" s="5"/>
      <c r="S83" s="5"/>
      <c r="T83" s="5"/>
      <c r="U83" s="5"/>
      <c r="V83" s="5"/>
      <c r="W83" s="5"/>
      <c r="X83" s="5"/>
    </row>
    <row r="84">
      <c r="A84" s="5"/>
      <c r="B84" s="5"/>
      <c r="C84" s="5"/>
      <c r="D84" s="5"/>
      <c r="E84" s="5"/>
      <c r="F84" s="5"/>
      <c r="G84" s="5"/>
      <c r="H84" s="5"/>
      <c r="I84" s="5"/>
      <c r="J84" s="5"/>
      <c r="K84" s="5"/>
      <c r="L84" s="5"/>
      <c r="M84" s="5"/>
      <c r="N84" s="5"/>
      <c r="O84" s="5"/>
      <c r="P84" s="5"/>
      <c r="Q84" s="5"/>
      <c r="R84" s="5"/>
      <c r="S84" s="5"/>
      <c r="T84" s="5"/>
      <c r="U84" s="5"/>
      <c r="V84" s="5"/>
      <c r="W84" s="5"/>
      <c r="X84" s="5"/>
    </row>
    <row r="85">
      <c r="A85" s="5"/>
      <c r="B85" s="5"/>
      <c r="C85" s="5"/>
      <c r="D85" s="5"/>
      <c r="E85" s="5"/>
      <c r="F85" s="5"/>
      <c r="G85" s="5"/>
      <c r="H85" s="5"/>
      <c r="I85" s="5"/>
      <c r="J85" s="5"/>
      <c r="K85" s="5"/>
      <c r="L85" s="5"/>
      <c r="M85" s="5"/>
      <c r="N85" s="5"/>
      <c r="O85" s="5"/>
      <c r="P85" s="5"/>
      <c r="Q85" s="5"/>
      <c r="R85" s="5"/>
      <c r="S85" s="5"/>
      <c r="T85" s="5"/>
      <c r="U85" s="5"/>
      <c r="V85" s="5"/>
      <c r="W85" s="5"/>
      <c r="X85" s="5"/>
    </row>
    <row r="86">
      <c r="A86" s="5"/>
      <c r="B86" s="5"/>
      <c r="C86" s="5"/>
      <c r="D86" s="5"/>
      <c r="E86" s="5"/>
      <c r="F86" s="5"/>
      <c r="G86" s="5"/>
      <c r="H86" s="5"/>
      <c r="I86" s="5"/>
      <c r="J86" s="5"/>
      <c r="K86" s="5"/>
      <c r="L86" s="5"/>
      <c r="M86" s="5"/>
      <c r="N86" s="5"/>
      <c r="O86" s="5"/>
      <c r="P86" s="5"/>
      <c r="Q86" s="5"/>
      <c r="R86" s="5"/>
      <c r="S86" s="5"/>
      <c r="T86" s="5"/>
      <c r="U86" s="5"/>
      <c r="V86" s="5"/>
      <c r="W86" s="5"/>
      <c r="X86" s="5"/>
    </row>
    <row r="87">
      <c r="A87" s="5"/>
      <c r="B87" s="5"/>
      <c r="C87" s="5"/>
      <c r="D87" s="5"/>
      <c r="E87" s="5"/>
      <c r="F87" s="5"/>
      <c r="G87" s="5"/>
      <c r="H87" s="5"/>
      <c r="I87" s="5"/>
      <c r="J87" s="5"/>
      <c r="K87" s="5"/>
      <c r="L87" s="5"/>
      <c r="M87" s="5"/>
      <c r="N87" s="5"/>
      <c r="O87" s="5"/>
      <c r="P87" s="5"/>
      <c r="Q87" s="5"/>
      <c r="R87" s="5"/>
      <c r="S87" s="5"/>
      <c r="T87" s="5"/>
      <c r="U87" s="5"/>
      <c r="V87" s="5"/>
      <c r="W87" s="5"/>
      <c r="X87" s="5"/>
    </row>
    <row r="88">
      <c r="A88" s="5"/>
      <c r="B88" s="5"/>
      <c r="C88" s="5"/>
      <c r="D88" s="5"/>
      <c r="E88" s="5"/>
      <c r="F88" s="5"/>
      <c r="G88" s="5"/>
      <c r="H88" s="5"/>
      <c r="I88" s="5"/>
      <c r="J88" s="5"/>
      <c r="K88" s="5"/>
      <c r="L88" s="5"/>
      <c r="M88" s="5"/>
      <c r="N88" s="5"/>
      <c r="O88" s="5"/>
      <c r="P88" s="5"/>
      <c r="Q88" s="5"/>
      <c r="R88" s="5"/>
      <c r="S88" s="5"/>
      <c r="T88" s="5"/>
      <c r="U88" s="5"/>
      <c r="V88" s="5"/>
      <c r="W88" s="5"/>
      <c r="X88" s="5"/>
    </row>
    <row r="89">
      <c r="A89" s="5"/>
      <c r="B89" s="5"/>
      <c r="C89" s="5"/>
      <c r="D89" s="5"/>
      <c r="E89" s="5"/>
      <c r="F89" s="5"/>
      <c r="G89" s="5"/>
      <c r="H89" s="5"/>
      <c r="I89" s="5"/>
      <c r="J89" s="5"/>
      <c r="K89" s="5"/>
      <c r="L89" s="5"/>
      <c r="M89" s="5"/>
      <c r="N89" s="5"/>
      <c r="O89" s="5"/>
      <c r="P89" s="5"/>
      <c r="Q89" s="5"/>
      <c r="R89" s="5"/>
      <c r="S89" s="5"/>
      <c r="T89" s="5"/>
      <c r="U89" s="5"/>
      <c r="V89" s="5"/>
      <c r="W89" s="5"/>
      <c r="X89" s="5"/>
    </row>
    <row r="90">
      <c r="A90" s="5"/>
      <c r="B90" s="5"/>
      <c r="C90" s="5"/>
      <c r="D90" s="5"/>
      <c r="E90" s="5"/>
      <c r="F90" s="5"/>
      <c r="G90" s="5"/>
      <c r="H90" s="5"/>
      <c r="I90" s="5"/>
      <c r="J90" s="5"/>
      <c r="K90" s="5"/>
      <c r="L90" s="5"/>
      <c r="M90" s="5"/>
      <c r="N90" s="5"/>
      <c r="O90" s="5"/>
      <c r="P90" s="5"/>
      <c r="Q90" s="5"/>
      <c r="R90" s="5"/>
      <c r="S90" s="5"/>
      <c r="T90" s="5"/>
      <c r="U90" s="5"/>
      <c r="V90" s="5"/>
      <c r="W90" s="5"/>
      <c r="X90" s="5"/>
    </row>
    <row r="91">
      <c r="A91" s="5"/>
      <c r="B91" s="5"/>
      <c r="C91" s="5"/>
      <c r="D91" s="5"/>
      <c r="E91" s="5"/>
      <c r="F91" s="5"/>
      <c r="G91" s="5"/>
      <c r="H91" s="5"/>
      <c r="I91" s="5"/>
      <c r="J91" s="5"/>
      <c r="K91" s="5"/>
      <c r="L91" s="5"/>
      <c r="M91" s="5"/>
      <c r="N91" s="5"/>
      <c r="O91" s="5"/>
      <c r="P91" s="5"/>
      <c r="Q91" s="5"/>
      <c r="R91" s="5"/>
      <c r="S91" s="5"/>
      <c r="T91" s="5"/>
      <c r="U91" s="5"/>
      <c r="V91" s="5"/>
      <c r="W91" s="5"/>
      <c r="X91" s="5"/>
    </row>
    <row r="92">
      <c r="A92" s="5"/>
      <c r="B92" s="5"/>
      <c r="C92" s="5"/>
      <c r="D92" s="5"/>
      <c r="E92" s="5"/>
      <c r="F92" s="5"/>
      <c r="G92" s="5"/>
      <c r="H92" s="5"/>
      <c r="I92" s="5"/>
      <c r="J92" s="5"/>
      <c r="K92" s="5"/>
      <c r="L92" s="5"/>
      <c r="M92" s="5"/>
      <c r="N92" s="5"/>
      <c r="O92" s="5"/>
      <c r="P92" s="5"/>
      <c r="Q92" s="5"/>
      <c r="R92" s="5"/>
      <c r="S92" s="5"/>
      <c r="T92" s="5"/>
      <c r="U92" s="5"/>
      <c r="V92" s="5"/>
      <c r="W92" s="5"/>
      <c r="X92" s="5"/>
    </row>
    <row r="93">
      <c r="A93" s="5"/>
      <c r="B93" s="5"/>
      <c r="C93" s="5"/>
      <c r="D93" s="5"/>
      <c r="E93" s="5"/>
      <c r="F93" s="5"/>
      <c r="G93" s="5"/>
      <c r="H93" s="5"/>
      <c r="I93" s="5"/>
      <c r="J93" s="5"/>
      <c r="K93" s="5"/>
      <c r="L93" s="5"/>
      <c r="M93" s="5"/>
      <c r="N93" s="5"/>
      <c r="O93" s="5"/>
      <c r="P93" s="5"/>
      <c r="Q93" s="5"/>
      <c r="R93" s="5"/>
      <c r="S93" s="5"/>
      <c r="T93" s="5"/>
      <c r="U93" s="5"/>
      <c r="V93" s="5"/>
      <c r="W93" s="5"/>
      <c r="X93" s="5"/>
    </row>
    <row r="94">
      <c r="A94" s="5"/>
      <c r="B94" s="5"/>
      <c r="C94" s="5"/>
      <c r="D94" s="5"/>
      <c r="E94" s="5"/>
      <c r="F94" s="5"/>
      <c r="G94" s="5"/>
      <c r="H94" s="5"/>
      <c r="I94" s="5"/>
      <c r="J94" s="5"/>
      <c r="K94" s="5"/>
      <c r="L94" s="5"/>
      <c r="M94" s="5"/>
      <c r="N94" s="5"/>
      <c r="O94" s="5"/>
      <c r="P94" s="5"/>
      <c r="Q94" s="5"/>
      <c r="R94" s="5"/>
      <c r="S94" s="5"/>
      <c r="T94" s="5"/>
      <c r="U94" s="5"/>
      <c r="V94" s="5"/>
      <c r="W94" s="5"/>
      <c r="X94" s="5"/>
    </row>
    <row r="95">
      <c r="A95" s="5"/>
      <c r="B95" s="5"/>
      <c r="C95" s="5"/>
      <c r="D95" s="5"/>
      <c r="E95" s="5"/>
      <c r="F95" s="5"/>
      <c r="G95" s="5"/>
      <c r="H95" s="5"/>
      <c r="I95" s="5"/>
      <c r="J95" s="5"/>
      <c r="K95" s="5"/>
      <c r="L95" s="5"/>
      <c r="M95" s="5"/>
      <c r="N95" s="5"/>
      <c r="O95" s="5"/>
      <c r="P95" s="5"/>
      <c r="Q95" s="5"/>
      <c r="R95" s="5"/>
      <c r="S95" s="5"/>
      <c r="T95" s="5"/>
      <c r="U95" s="5"/>
      <c r="V95" s="5"/>
      <c r="W95" s="5"/>
      <c r="X95" s="5"/>
    </row>
    <row r="96">
      <c r="A96" s="5"/>
      <c r="B96" s="5"/>
      <c r="C96" s="5"/>
      <c r="D96" s="5"/>
      <c r="E96" s="5"/>
      <c r="F96" s="5"/>
      <c r="G96" s="5"/>
      <c r="H96" s="5"/>
      <c r="I96" s="5"/>
      <c r="J96" s="5"/>
      <c r="K96" s="5"/>
      <c r="L96" s="5"/>
      <c r="M96" s="5"/>
      <c r="N96" s="5"/>
      <c r="O96" s="5"/>
      <c r="P96" s="5"/>
      <c r="Q96" s="5"/>
      <c r="R96" s="5"/>
      <c r="S96" s="5"/>
      <c r="T96" s="5"/>
      <c r="U96" s="5"/>
      <c r="V96" s="5"/>
      <c r="W96" s="5"/>
      <c r="X96" s="5"/>
    </row>
    <row r="97">
      <c r="A97" s="5"/>
      <c r="B97" s="5"/>
      <c r="C97" s="5"/>
      <c r="D97" s="5"/>
      <c r="E97" s="5"/>
      <c r="F97" s="5"/>
      <c r="G97" s="5"/>
      <c r="H97" s="5"/>
      <c r="I97" s="5"/>
      <c r="J97" s="5"/>
      <c r="K97" s="5"/>
      <c r="L97" s="5"/>
      <c r="M97" s="5"/>
      <c r="N97" s="5"/>
      <c r="O97" s="5"/>
      <c r="P97" s="5"/>
      <c r="Q97" s="5"/>
      <c r="R97" s="5"/>
      <c r="S97" s="5"/>
      <c r="T97" s="5"/>
      <c r="U97" s="5"/>
      <c r="V97" s="5"/>
      <c r="W97" s="5"/>
      <c r="X97" s="5"/>
    </row>
    <row r="98">
      <c r="A98" s="5"/>
      <c r="B98" s="5"/>
      <c r="C98" s="5"/>
      <c r="D98" s="5"/>
      <c r="E98" s="5"/>
      <c r="F98" s="5"/>
      <c r="G98" s="5"/>
      <c r="H98" s="5"/>
      <c r="I98" s="5"/>
      <c r="J98" s="5"/>
      <c r="K98" s="5"/>
      <c r="L98" s="5"/>
      <c r="M98" s="5"/>
      <c r="N98" s="5"/>
      <c r="O98" s="5"/>
      <c r="P98" s="5"/>
      <c r="Q98" s="5"/>
      <c r="R98" s="5"/>
      <c r="S98" s="5"/>
      <c r="T98" s="5"/>
      <c r="U98" s="5"/>
      <c r="V98" s="5"/>
      <c r="W98" s="5"/>
      <c r="X98" s="5"/>
    </row>
    <row r="99">
      <c r="A99" s="5"/>
      <c r="B99" s="5"/>
      <c r="C99" s="5"/>
      <c r="D99" s="5"/>
      <c r="E99" s="5"/>
      <c r="F99" s="5"/>
      <c r="G99" s="5"/>
      <c r="H99" s="5"/>
      <c r="I99" s="5"/>
      <c r="J99" s="5"/>
      <c r="K99" s="5"/>
      <c r="L99" s="5"/>
      <c r="M99" s="5"/>
      <c r="N99" s="5"/>
      <c r="O99" s="5"/>
      <c r="P99" s="5"/>
      <c r="Q99" s="5"/>
      <c r="R99" s="5"/>
      <c r="S99" s="5"/>
      <c r="T99" s="5"/>
      <c r="U99" s="5"/>
      <c r="V99" s="5"/>
      <c r="W99" s="5"/>
      <c r="X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row>
  </sheetData>
  <drawing r:id="rId1"/>
</worksheet>
</file>