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uez.josep\PycharmProjects\transit-centric-smart-mobility-system\src\04_SIMULATION\out\"/>
    </mc:Choice>
  </mc:AlternateContent>
  <xr:revisionPtr revIDLastSave="0" documentId="13_ncr:1_{5F9DA93A-E32B-4B91-BF44-11AF751F3B81}" xr6:coauthVersionLast="47" xr6:coauthVersionMax="47" xr10:uidLastSave="{00000000-0000-0000-0000-000000000000}"/>
  <bookViews>
    <workbookView xWindow="-120" yWindow="-120" windowWidth="28110" windowHeight="16440" activeTab="3" xr2:uid="{A2716F69-78C7-E340-97E4-6E59097C12BF}"/>
  </bookViews>
  <sheets>
    <sheet name="1230-1804" sheetId="1" r:id="rId1"/>
    <sheet name="0104-2300" sheetId="2" r:id="rId2"/>
    <sheet name="0105-2100" sheetId="3" r:id="rId3"/>
    <sheet name="0106-2100" sheetId="7" r:id="rId4"/>
    <sheet name="paper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F20" i="7"/>
  <c r="E20" i="7"/>
  <c r="F19" i="7"/>
  <c r="G19" i="7"/>
  <c r="H19" i="7"/>
  <c r="E19" i="7"/>
  <c r="G16" i="7"/>
  <c r="F16" i="7"/>
  <c r="E16" i="7"/>
  <c r="G12" i="7"/>
  <c r="F12" i="7"/>
  <c r="E12" i="7"/>
  <c r="G10" i="7"/>
  <c r="F10" i="7"/>
  <c r="E10" i="7"/>
  <c r="G8" i="7"/>
  <c r="F8" i="7"/>
  <c r="E8" i="7"/>
  <c r="F6" i="7"/>
  <c r="G6" i="7"/>
  <c r="E6" i="7"/>
  <c r="Q8" i="9"/>
  <c r="Y12" i="9"/>
  <c r="W12" i="9"/>
  <c r="Y10" i="9"/>
  <c r="W10" i="9"/>
  <c r="Y8" i="9"/>
  <c r="W8" i="9"/>
  <c r="Y6" i="9"/>
  <c r="W6" i="9"/>
  <c r="Q12" i="9"/>
  <c r="O12" i="9"/>
  <c r="Q10" i="9"/>
  <c r="O10" i="9"/>
  <c r="O8" i="9"/>
  <c r="Q6" i="9"/>
  <c r="O6" i="9"/>
  <c r="H18" i="9"/>
  <c r="F18" i="9"/>
  <c r="H16" i="9"/>
  <c r="F16" i="9"/>
  <c r="H14" i="9"/>
  <c r="F14" i="9"/>
  <c r="H12" i="9"/>
  <c r="F12" i="9"/>
  <c r="H10" i="9"/>
  <c r="F10" i="9"/>
  <c r="H8" i="9"/>
  <c r="F8" i="9"/>
  <c r="H6" i="9"/>
  <c r="F6" i="9"/>
  <c r="H18" i="7"/>
  <c r="F18" i="7"/>
  <c r="H16" i="7"/>
  <c r="H14" i="7"/>
  <c r="F14" i="7"/>
  <c r="H12" i="7"/>
  <c r="H10" i="7"/>
  <c r="H8" i="7"/>
  <c r="G14" i="3"/>
  <c r="F14" i="3"/>
  <c r="G12" i="3"/>
  <c r="F12" i="3"/>
  <c r="G10" i="3"/>
  <c r="F10" i="3"/>
  <c r="G8" i="3"/>
  <c r="F8" i="3"/>
  <c r="G6" i="3"/>
  <c r="F6" i="3"/>
  <c r="G4" i="3"/>
  <c r="F4" i="3"/>
  <c r="G14" i="2"/>
  <c r="F14" i="2"/>
  <c r="G12" i="2"/>
  <c r="F12" i="2"/>
  <c r="G10" i="2"/>
  <c r="F10" i="2"/>
  <c r="G8" i="2"/>
  <c r="F8" i="2"/>
  <c r="G6" i="2"/>
  <c r="F6" i="2"/>
  <c r="G4" i="2"/>
  <c r="F4" i="2"/>
  <c r="G14" i="1"/>
  <c r="F14" i="1"/>
  <c r="G12" i="1"/>
  <c r="F12" i="1"/>
  <c r="G10" i="1"/>
  <c r="F10" i="1"/>
  <c r="G8" i="1"/>
  <c r="F8" i="1"/>
  <c r="G6" i="1"/>
  <c r="F6" i="1"/>
  <c r="G4" i="1"/>
  <c r="F4" i="1"/>
</calcChain>
</file>

<file path=xl/sharedStrings.xml><?xml version="1.0" encoding="utf-8"?>
<sst xmlns="http://schemas.openxmlformats.org/spreadsheetml/2006/main" count="145" uniqueCount="42">
  <si>
    <t>c.v. headway</t>
  </si>
  <si>
    <t>-</t>
  </si>
  <si>
    <t>seconds</t>
  </si>
  <si>
    <t>RBT</t>
  </si>
  <si>
    <t>wait time average</t>
  </si>
  <si>
    <t>denied per thousand</t>
  </si>
  <si>
    <t>journey time avg</t>
  </si>
  <si>
    <t>trip time (90th)</t>
  </si>
  <si>
    <t>no control</t>
  </si>
  <si>
    <t>even headway</t>
  </si>
  <si>
    <t>RL</t>
  </si>
  <si>
    <t>wait time</t>
  </si>
  <si>
    <t>ride time</t>
  </si>
  <si>
    <t>replications</t>
  </si>
  <si>
    <t>sum of wait times by hour</t>
  </si>
  <si>
    <t>error</t>
  </si>
  <si>
    <t>wait time for passengers arriving during hold time is counted as zero</t>
  </si>
  <si>
    <t>% excess wait pax</t>
  </si>
  <si>
    <t>max hold time is by alpha = 0.4</t>
  </si>
  <si>
    <t>average load sd</t>
  </si>
  <si>
    <t>pax</t>
  </si>
  <si>
    <t>trip time 95th</t>
  </si>
  <si>
    <t>DDQN-HA</t>
  </si>
  <si>
    <t>DDQN-LA</t>
  </si>
  <si>
    <t>rbt</t>
  </si>
  <si>
    <t>max hold time is by omega = 0.4</t>
  </si>
  <si>
    <t>mean ride time</t>
  </si>
  <si>
    <t>mean wait time</t>
  </si>
  <si>
    <t>0106-1428</t>
  </si>
  <si>
    <t>0106-1554</t>
  </si>
  <si>
    <t>0122-1453</t>
  </si>
  <si>
    <t>0106-1914</t>
  </si>
  <si>
    <t>sensitivity to variability</t>
  </si>
  <si>
    <t>reduce everything by 20%</t>
  </si>
  <si>
    <t>hold time per trip</t>
  </si>
  <si>
    <t>decrease variability by 40%</t>
  </si>
  <si>
    <t>0127-1742</t>
  </si>
  <si>
    <t>0127-1824</t>
  </si>
  <si>
    <t>0127-1825</t>
  </si>
  <si>
    <t>0127-1907</t>
  </si>
  <si>
    <t>0127-1842</t>
  </si>
  <si>
    <t>0127-1841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</si>
</sst>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2" fontId="0" fillId="0" borderId="1" xfId="1" applyNumberFormat="1" applyFont="1" applyBorder="1"/>
    <xf numFmtId="2" fontId="0" fillId="0" borderId="1" xfId="0" applyNumberFormat="1" applyBorder="1"/>
    <xf numFmtId="164" fontId="0" fillId="0" borderId="0" xfId="1" applyNumberFormat="1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Border="1"/>
    <xf numFmtId="9" fontId="0" fillId="0" borderId="0" xfId="1" applyFont="1" applyBorder="1"/>
    <xf numFmtId="2" fontId="0" fillId="0" borderId="0" xfId="1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9" fontId="0" fillId="2" borderId="1" xfId="1" applyFont="1" applyFill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3AF7-EB54-4B44-B53D-12C0457FDBA1}">
  <dimension ref="B2:G19"/>
  <sheetViews>
    <sheetView workbookViewId="0">
      <selection activeCell="E14" sqref="E14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5" t="s">
        <v>0</v>
      </c>
      <c r="D3" s="5" t="s">
        <v>1</v>
      </c>
      <c r="E3" s="1">
        <v>0.53</v>
      </c>
      <c r="F3" s="1">
        <v>0.42</v>
      </c>
      <c r="G3" s="1">
        <v>0.49</v>
      </c>
    </row>
    <row r="4" spans="3:7" x14ac:dyDescent="0.25">
      <c r="C4" s="16"/>
      <c r="D4" s="5"/>
      <c r="E4" s="1"/>
      <c r="F4" s="2">
        <f>(F3-$E3)/$E3</f>
        <v>-0.20754716981132082</v>
      </c>
      <c r="G4" s="2">
        <f>(G3-$E3)/$E3</f>
        <v>-7.5471698113207614E-2</v>
      </c>
    </row>
    <row r="5" spans="3:7" x14ac:dyDescent="0.25">
      <c r="C5" s="15" t="s">
        <v>7</v>
      </c>
      <c r="D5" s="5" t="s">
        <v>2</v>
      </c>
      <c r="E5" s="1">
        <v>4600</v>
      </c>
      <c r="F5" s="1">
        <v>4579</v>
      </c>
      <c r="G5" s="1">
        <v>4492</v>
      </c>
    </row>
    <row r="6" spans="3:7" x14ac:dyDescent="0.25">
      <c r="C6" s="16"/>
      <c r="D6" s="5"/>
      <c r="E6" s="1"/>
      <c r="F6" s="3">
        <f>(F5-$E5)/$E5</f>
        <v>-4.5652173913043482E-3</v>
      </c>
      <c r="G6" s="3">
        <f>(G5-$E5)/$E5</f>
        <v>-2.3478260869565216E-2</v>
      </c>
    </row>
    <row r="7" spans="3:7" x14ac:dyDescent="0.25">
      <c r="C7" s="15" t="s">
        <v>6</v>
      </c>
      <c r="D7" s="5" t="s">
        <v>2</v>
      </c>
      <c r="E7" s="1">
        <v>1109.0999999999999</v>
      </c>
      <c r="F7" s="1">
        <v>1068.8</v>
      </c>
      <c r="G7" s="1">
        <v>1068.5</v>
      </c>
    </row>
    <row r="8" spans="3:7" x14ac:dyDescent="0.25">
      <c r="C8" s="16"/>
      <c r="D8" s="5"/>
      <c r="E8" s="1"/>
      <c r="F8" s="3">
        <f>(F7-$E7)/$E7</f>
        <v>-3.6335767739608657E-2</v>
      </c>
      <c r="G8" s="3">
        <f>(G7-$E7)/$E7</f>
        <v>-3.6606257325759547E-2</v>
      </c>
    </row>
    <row r="9" spans="3:7" x14ac:dyDescent="0.25">
      <c r="C9" s="15" t="s">
        <v>3</v>
      </c>
      <c r="D9" s="5" t="s">
        <v>2</v>
      </c>
      <c r="E9" s="1">
        <v>128.1</v>
      </c>
      <c r="F9" s="1">
        <v>107.9</v>
      </c>
      <c r="G9" s="1">
        <v>101.8</v>
      </c>
    </row>
    <row r="10" spans="3:7" x14ac:dyDescent="0.25">
      <c r="C10" s="16"/>
      <c r="D10" s="5"/>
      <c r="E10" s="1"/>
      <c r="F10" s="3">
        <f>(F9-$E9)/$E9</f>
        <v>-0.15768930523028876</v>
      </c>
      <c r="G10" s="3">
        <f>(G9-$E9)/$E9</f>
        <v>-0.20530835284933643</v>
      </c>
    </row>
    <row r="11" spans="3:7" x14ac:dyDescent="0.25">
      <c r="C11" s="15" t="s">
        <v>4</v>
      </c>
      <c r="D11" s="5" t="s">
        <v>2</v>
      </c>
      <c r="E11" s="1">
        <v>195.2</v>
      </c>
      <c r="F11" s="1">
        <v>158.6</v>
      </c>
      <c r="G11" s="1">
        <v>174.9</v>
      </c>
    </row>
    <row r="12" spans="3:7" x14ac:dyDescent="0.25">
      <c r="C12" s="16"/>
      <c r="D12" s="5"/>
      <c r="E12" s="1"/>
      <c r="F12" s="3">
        <f>(F11-$E11)/$E11</f>
        <v>-0.18749999999999997</v>
      </c>
      <c r="G12" s="3">
        <f>(G11-$E11)/$E11</f>
        <v>-0.10399590163934418</v>
      </c>
    </row>
    <row r="13" spans="3:7" x14ac:dyDescent="0.25">
      <c r="C13" s="15" t="s">
        <v>5</v>
      </c>
      <c r="D13" s="5" t="s">
        <v>1</v>
      </c>
      <c r="E13" s="1">
        <v>13</v>
      </c>
      <c r="F13" s="1">
        <v>10</v>
      </c>
      <c r="G13" s="1">
        <v>0</v>
      </c>
    </row>
    <row r="14" spans="3:7" x14ac:dyDescent="0.25">
      <c r="C14" s="16"/>
      <c r="D14" s="5"/>
      <c r="E14" s="1"/>
      <c r="F14" s="3">
        <f>(F13-$E13)/$E13</f>
        <v>-0.23076923076923078</v>
      </c>
      <c r="G14" s="3">
        <f>(G13-$E13)/$E13</f>
        <v>-1</v>
      </c>
    </row>
    <row r="17" spans="2:3" x14ac:dyDescent="0.25">
      <c r="B17" t="s">
        <v>11</v>
      </c>
      <c r="C17">
        <v>1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10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4C5F-9FC9-4FA4-A467-751D7086300A}">
  <dimension ref="B2:G19"/>
  <sheetViews>
    <sheetView workbookViewId="0">
      <selection activeCell="G17" sqref="G17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5" t="s">
        <v>0</v>
      </c>
      <c r="D3" s="5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16"/>
      <c r="D4" s="5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15" t="s">
        <v>7</v>
      </c>
      <c r="D5" s="5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16"/>
      <c r="D6" s="5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15" t="s">
        <v>6</v>
      </c>
      <c r="D7" s="5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16"/>
      <c r="D8" s="5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15" t="s">
        <v>3</v>
      </c>
      <c r="D9" s="5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16"/>
      <c r="D10" s="5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15" t="s">
        <v>4</v>
      </c>
      <c r="D11" s="5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16"/>
      <c r="D12" s="5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15" t="s">
        <v>5</v>
      </c>
      <c r="D13" s="5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16"/>
      <c r="D14" s="5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F19D-301C-46DA-B336-7E710EC503D4}">
  <dimension ref="B2:G19"/>
  <sheetViews>
    <sheetView workbookViewId="0">
      <selection activeCell="E16" sqref="E16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5" t="s">
        <v>0</v>
      </c>
      <c r="D3" s="5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16"/>
      <c r="D4" s="5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15" t="s">
        <v>7</v>
      </c>
      <c r="D5" s="5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16"/>
      <c r="D6" s="5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15" t="s">
        <v>6</v>
      </c>
      <c r="D7" s="5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16"/>
      <c r="D8" s="5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15" t="s">
        <v>3</v>
      </c>
      <c r="D9" s="5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16"/>
      <c r="D10" s="5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15" t="s">
        <v>4</v>
      </c>
      <c r="D11" s="5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16"/>
      <c r="D12" s="5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15" t="s">
        <v>5</v>
      </c>
      <c r="D13" s="5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16"/>
      <c r="D14" s="5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032-F1AC-400D-911E-E277868FA085}">
  <dimension ref="B2:J26"/>
  <sheetViews>
    <sheetView tabSelected="1" workbookViewId="0">
      <selection activeCell="E8" sqref="E8"/>
    </sheetView>
  </sheetViews>
  <sheetFormatPr defaultColWidth="11" defaultRowHeight="15.75" x14ac:dyDescent="0.25"/>
  <cols>
    <col min="6" max="7" width="12.875" customWidth="1"/>
  </cols>
  <sheetData>
    <row r="2" spans="3:10" x14ac:dyDescent="0.25">
      <c r="C2" s="4"/>
      <c r="D2" s="4"/>
      <c r="E2" s="4" t="s">
        <v>8</v>
      </c>
      <c r="F2" s="4" t="s">
        <v>9</v>
      </c>
      <c r="G2" s="4" t="s">
        <v>23</v>
      </c>
      <c r="H2" s="4" t="s">
        <v>22</v>
      </c>
      <c r="I2" s="10"/>
    </row>
    <row r="3" spans="3:10" x14ac:dyDescent="0.25">
      <c r="C3" s="15" t="s">
        <v>21</v>
      </c>
      <c r="D3" s="4"/>
      <c r="E3" s="1">
        <v>4497</v>
      </c>
      <c r="F3" s="1">
        <v>4521</v>
      </c>
      <c r="G3" s="1">
        <v>4525</v>
      </c>
      <c r="H3" s="1">
        <v>4580</v>
      </c>
      <c r="I3" s="11"/>
    </row>
    <row r="4" spans="3:10" x14ac:dyDescent="0.25">
      <c r="C4" s="16"/>
      <c r="D4" s="18"/>
      <c r="E4" s="18"/>
      <c r="F4" s="19"/>
      <c r="G4" s="19"/>
      <c r="H4" s="19"/>
      <c r="I4" s="12"/>
      <c r="J4" s="9"/>
    </row>
    <row r="5" spans="3:10" x14ac:dyDescent="0.25">
      <c r="C5" s="15" t="s">
        <v>0</v>
      </c>
      <c r="D5" s="5" t="s">
        <v>1</v>
      </c>
      <c r="E5" s="1">
        <v>0.53</v>
      </c>
      <c r="F5" s="1">
        <v>0.39</v>
      </c>
      <c r="G5" s="1">
        <v>0.39</v>
      </c>
      <c r="H5" s="1">
        <v>0.37</v>
      </c>
      <c r="I5" s="11"/>
    </row>
    <row r="6" spans="3:10" x14ac:dyDescent="0.25">
      <c r="C6" s="16"/>
      <c r="D6" s="20"/>
      <c r="E6" s="22">
        <f>(E5-$H5)/E5</f>
        <v>0.30188679245283023</v>
      </c>
      <c r="F6" s="22">
        <f t="shared" ref="F6:G6" si="0">(F5-$H5)/F5</f>
        <v>5.1282051282051329E-2</v>
      </c>
      <c r="G6" s="22">
        <f t="shared" si="0"/>
        <v>5.1282051282051329E-2</v>
      </c>
      <c r="H6" s="22"/>
      <c r="I6" s="13"/>
      <c r="J6" s="9"/>
    </row>
    <row r="7" spans="3:10" x14ac:dyDescent="0.25">
      <c r="C7" s="15" t="s">
        <v>6</v>
      </c>
      <c r="D7" s="5" t="s">
        <v>2</v>
      </c>
      <c r="E7" s="1">
        <v>1065</v>
      </c>
      <c r="F7" s="1">
        <v>1047</v>
      </c>
      <c r="G7" s="1">
        <v>1052</v>
      </c>
      <c r="H7" s="1">
        <v>1042</v>
      </c>
      <c r="I7" s="11"/>
    </row>
    <row r="8" spans="3:10" x14ac:dyDescent="0.25">
      <c r="C8" s="16"/>
      <c r="D8" s="20"/>
      <c r="E8" s="19">
        <f>(E7-$H7)/E7</f>
        <v>2.1596244131455399E-2</v>
      </c>
      <c r="F8" s="22">
        <f t="shared" ref="F8" si="1">(F7-$H7)/F7</f>
        <v>4.7755491881566383E-3</v>
      </c>
      <c r="G8" s="22">
        <f t="shared" ref="G8" si="2">(G7-$H7)/G7</f>
        <v>9.5057034220532317E-3</v>
      </c>
      <c r="H8" s="19">
        <f>(H7-$E7)/$E7</f>
        <v>-2.1596244131455399E-2</v>
      </c>
      <c r="I8" s="12"/>
      <c r="J8" s="9"/>
    </row>
    <row r="9" spans="3:10" x14ac:dyDescent="0.25">
      <c r="C9" s="15" t="s">
        <v>24</v>
      </c>
      <c r="D9" s="5" t="s">
        <v>2</v>
      </c>
      <c r="E9" s="1">
        <v>159</v>
      </c>
      <c r="F9" s="1">
        <v>141</v>
      </c>
      <c r="G9" s="1">
        <v>137</v>
      </c>
      <c r="H9" s="1">
        <v>134</v>
      </c>
      <c r="I9" s="11"/>
    </row>
    <row r="10" spans="3:10" x14ac:dyDescent="0.25">
      <c r="C10" s="16"/>
      <c r="D10" s="20"/>
      <c r="E10" s="22">
        <f>(E9-$H9)/E9</f>
        <v>0.15723270440251572</v>
      </c>
      <c r="F10" s="22">
        <f t="shared" ref="F10" si="3">(F9-$H9)/F9</f>
        <v>4.9645390070921988E-2</v>
      </c>
      <c r="G10" s="22">
        <f t="shared" ref="G10" si="4">(G9-$H9)/G9</f>
        <v>2.1897810218978103E-2</v>
      </c>
      <c r="H10" s="19">
        <f>(H9-$E9)/$E9</f>
        <v>-0.15723270440251572</v>
      </c>
      <c r="I10" s="12"/>
      <c r="J10" s="9"/>
    </row>
    <row r="11" spans="3:10" x14ac:dyDescent="0.25">
      <c r="C11" s="15" t="s">
        <v>4</v>
      </c>
      <c r="D11" s="5" t="s">
        <v>2</v>
      </c>
      <c r="E11" s="1">
        <v>178</v>
      </c>
      <c r="F11" s="1">
        <v>156</v>
      </c>
      <c r="G11" s="1">
        <v>152</v>
      </c>
      <c r="H11" s="1">
        <v>153</v>
      </c>
      <c r="I11" s="11"/>
    </row>
    <row r="12" spans="3:10" x14ac:dyDescent="0.25">
      <c r="C12" s="16"/>
      <c r="D12" s="20"/>
      <c r="E12" s="22">
        <f>(E11-$H11)/E11</f>
        <v>0.1404494382022472</v>
      </c>
      <c r="F12" s="22">
        <f t="shared" ref="F12" si="5">(F11-$H11)/F11</f>
        <v>1.9230769230769232E-2</v>
      </c>
      <c r="G12" s="22">
        <f t="shared" ref="G12" si="6">(G11-$H11)/G11</f>
        <v>-6.5789473684210523E-3</v>
      </c>
      <c r="H12" s="19">
        <f>(H11-$E11)/$E11</f>
        <v>-0.1404494382022472</v>
      </c>
      <c r="I12" s="12"/>
      <c r="J12" s="9"/>
    </row>
    <row r="13" spans="3:10" x14ac:dyDescent="0.25">
      <c r="C13" s="15" t="s">
        <v>5</v>
      </c>
      <c r="D13" s="5" t="s">
        <v>1</v>
      </c>
      <c r="E13" s="1">
        <v>2</v>
      </c>
      <c r="F13" s="1">
        <v>0</v>
      </c>
      <c r="G13" s="1"/>
      <c r="H13" s="1">
        <v>3.5</v>
      </c>
      <c r="I13" s="11"/>
    </row>
    <row r="14" spans="3:10" x14ac:dyDescent="0.25">
      <c r="C14" s="16"/>
      <c r="D14" s="20"/>
      <c r="E14" s="21"/>
      <c r="F14" s="19">
        <f>(F13-$E13)/$E13</f>
        <v>-1</v>
      </c>
      <c r="G14" s="19"/>
      <c r="H14" s="19">
        <f>(H13-$E13)/$E13</f>
        <v>0.75</v>
      </c>
      <c r="I14" s="12"/>
    </row>
    <row r="15" spans="3:10" x14ac:dyDescent="0.25">
      <c r="C15" s="15" t="s">
        <v>19</v>
      </c>
      <c r="D15" s="5" t="s">
        <v>20</v>
      </c>
      <c r="E15" s="1">
        <v>5.58</v>
      </c>
      <c r="F15" s="7">
        <v>4.4000000000000004</v>
      </c>
      <c r="G15" s="7">
        <v>4.33</v>
      </c>
      <c r="H15" s="7">
        <v>4.25</v>
      </c>
      <c r="I15" s="14"/>
    </row>
    <row r="16" spans="3:10" x14ac:dyDescent="0.25">
      <c r="C16" s="16"/>
      <c r="D16" s="20"/>
      <c r="E16" s="22">
        <f>(E15-$H15)/E15</f>
        <v>0.23835125448028674</v>
      </c>
      <c r="F16" s="22">
        <f t="shared" ref="F16" si="7">(F15-$H15)/F15</f>
        <v>3.4090909090909172E-2</v>
      </c>
      <c r="G16" s="22">
        <f t="shared" ref="G16" si="8">(G15-$H15)/G15</f>
        <v>1.8475750577367223E-2</v>
      </c>
      <c r="H16" s="19">
        <f>(H15-$E15)/$E15</f>
        <v>-0.23835125448028674</v>
      </c>
      <c r="I16" s="12"/>
      <c r="J16" s="9"/>
    </row>
    <row r="17" spans="2:10" x14ac:dyDescent="0.25">
      <c r="C17" s="17" t="s">
        <v>17</v>
      </c>
      <c r="D17" s="5" t="s">
        <v>1</v>
      </c>
      <c r="E17" s="8">
        <v>53.3</v>
      </c>
      <c r="F17" s="7">
        <v>49.6</v>
      </c>
      <c r="G17" s="7">
        <v>47.8</v>
      </c>
      <c r="H17" s="7">
        <v>49.21</v>
      </c>
      <c r="I17" s="14"/>
    </row>
    <row r="18" spans="2:10" x14ac:dyDescent="0.25">
      <c r="C18" s="17"/>
      <c r="D18" s="20"/>
      <c r="E18" s="21"/>
      <c r="F18" s="19">
        <f>(F17-$E17)/$E17</f>
        <v>-6.9418386491557141E-2</v>
      </c>
      <c r="G18" s="19"/>
      <c r="H18" s="19">
        <f>(H17-$E17)/$E17</f>
        <v>-7.6735459662288868E-2</v>
      </c>
      <c r="I18" s="12"/>
      <c r="J18" s="9"/>
    </row>
    <row r="19" spans="2:10" x14ac:dyDescent="0.25">
      <c r="C19" s="23" t="s">
        <v>12</v>
      </c>
      <c r="D19" s="24"/>
      <c r="E19" s="25">
        <f>E7-E11</f>
        <v>887</v>
      </c>
      <c r="F19" s="25">
        <f t="shared" ref="F19:H19" si="9">F7-F11</f>
        <v>891</v>
      </c>
      <c r="G19" s="25">
        <f t="shared" si="9"/>
        <v>900</v>
      </c>
      <c r="H19" s="25">
        <f t="shared" si="9"/>
        <v>889</v>
      </c>
      <c r="I19" s="12"/>
      <c r="J19" s="9"/>
    </row>
    <row r="20" spans="2:10" x14ac:dyDescent="0.25">
      <c r="C20" s="23"/>
      <c r="D20" s="24"/>
      <c r="E20" s="22">
        <f>(E19-$H19)/E19</f>
        <v>-2.2547914317925591E-3</v>
      </c>
      <c r="F20" s="22">
        <f t="shared" ref="F20" si="10">(F19-$H19)/F19</f>
        <v>2.2446689113355782E-3</v>
      </c>
      <c r="G20" s="22">
        <f t="shared" ref="G20" si="11">(G19-$H19)/G19</f>
        <v>1.2222222222222223E-2</v>
      </c>
      <c r="H20" s="26"/>
      <c r="I20" s="12"/>
      <c r="J20" s="9"/>
    </row>
    <row r="21" spans="2:10" x14ac:dyDescent="0.25">
      <c r="C21" t="s">
        <v>15</v>
      </c>
      <c r="E21" s="6">
        <v>0.15</v>
      </c>
      <c r="F21" s="6">
        <v>0.17</v>
      </c>
      <c r="G21" s="6"/>
      <c r="H21" s="6">
        <v>0.14000000000000001</v>
      </c>
      <c r="I21" s="6"/>
    </row>
    <row r="23" spans="2:10" x14ac:dyDescent="0.25">
      <c r="B23" t="s">
        <v>14</v>
      </c>
    </row>
    <row r="24" spans="2:10" x14ac:dyDescent="0.25">
      <c r="B24" t="s">
        <v>13</v>
      </c>
      <c r="C24">
        <v>25</v>
      </c>
    </row>
    <row r="25" spans="2:10" x14ac:dyDescent="0.25">
      <c r="B25" t="s">
        <v>16</v>
      </c>
    </row>
    <row r="26" spans="2:10" x14ac:dyDescent="0.25">
      <c r="B26" t="s">
        <v>18</v>
      </c>
    </row>
  </sheetData>
  <mergeCells count="8">
    <mergeCell ref="C17:C18"/>
    <mergeCell ref="C3:C4"/>
    <mergeCell ref="C5:C6"/>
    <mergeCell ref="C7:C8"/>
    <mergeCell ref="C9:C10"/>
    <mergeCell ref="C11:C12"/>
    <mergeCell ref="C13:C14"/>
    <mergeCell ref="C15:C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E315-93F2-446F-A67C-010CD8AE3B6F}">
  <dimension ref="B3:Y24"/>
  <sheetViews>
    <sheetView topLeftCell="I1" zoomScale="115" zoomScaleNormal="115" workbookViewId="0">
      <selection activeCell="Y11" sqref="Y11"/>
    </sheetView>
  </sheetViews>
  <sheetFormatPr defaultColWidth="11" defaultRowHeight="15.75" x14ac:dyDescent="0.25"/>
  <cols>
    <col min="6" max="7" width="12.875" customWidth="1"/>
  </cols>
  <sheetData>
    <row r="3" spans="3:25" x14ac:dyDescent="0.25">
      <c r="E3" t="s">
        <v>28</v>
      </c>
      <c r="F3" t="s">
        <v>29</v>
      </c>
      <c r="G3" t="s">
        <v>30</v>
      </c>
      <c r="H3" t="s">
        <v>31</v>
      </c>
      <c r="N3" t="s">
        <v>36</v>
      </c>
      <c r="O3" t="s">
        <v>36</v>
      </c>
      <c r="P3" t="s">
        <v>37</v>
      </c>
      <c r="Q3" t="s">
        <v>38</v>
      </c>
      <c r="V3" t="s">
        <v>41</v>
      </c>
      <c r="W3" t="s">
        <v>41</v>
      </c>
      <c r="X3" t="s">
        <v>40</v>
      </c>
      <c r="Y3" t="s">
        <v>39</v>
      </c>
    </row>
    <row r="4" spans="3:25" x14ac:dyDescent="0.25">
      <c r="C4" s="4"/>
      <c r="D4" s="4"/>
      <c r="E4" s="4" t="s">
        <v>8</v>
      </c>
      <c r="F4" s="4" t="s">
        <v>9</v>
      </c>
      <c r="G4" s="4" t="s">
        <v>23</v>
      </c>
      <c r="H4" s="4" t="s">
        <v>22</v>
      </c>
      <c r="I4" s="10"/>
      <c r="L4" s="4"/>
      <c r="M4" s="4"/>
      <c r="N4" s="4" t="s">
        <v>8</v>
      </c>
      <c r="O4" s="4" t="s">
        <v>9</v>
      </c>
      <c r="P4" s="4" t="s">
        <v>23</v>
      </c>
      <c r="Q4" s="4" t="s">
        <v>22</v>
      </c>
      <c r="T4" s="4"/>
      <c r="U4" s="4"/>
      <c r="V4" s="4" t="s">
        <v>8</v>
      </c>
      <c r="W4" s="4" t="s">
        <v>9</v>
      </c>
      <c r="X4" s="4" t="s">
        <v>23</v>
      </c>
      <c r="Y4" s="4" t="s">
        <v>22</v>
      </c>
    </row>
    <row r="5" spans="3:25" x14ac:dyDescent="0.25">
      <c r="C5" s="15" t="s">
        <v>0</v>
      </c>
      <c r="D5" s="5" t="s">
        <v>1</v>
      </c>
      <c r="E5" s="1">
        <v>0.53</v>
      </c>
      <c r="F5" s="1">
        <v>0.4</v>
      </c>
      <c r="G5" s="1">
        <v>0.39</v>
      </c>
      <c r="H5" s="1">
        <v>0.37</v>
      </c>
      <c r="I5" s="11"/>
      <c r="L5" s="15" t="s">
        <v>0</v>
      </c>
      <c r="M5" s="5" t="s">
        <v>1</v>
      </c>
      <c r="N5" s="1">
        <v>0.47</v>
      </c>
      <c r="O5" s="1">
        <v>0.34</v>
      </c>
      <c r="P5" s="1">
        <v>0.32</v>
      </c>
      <c r="Q5" s="1">
        <v>0.31</v>
      </c>
      <c r="T5" s="15" t="s">
        <v>0</v>
      </c>
      <c r="U5" s="5" t="s">
        <v>1</v>
      </c>
      <c r="V5" s="1">
        <v>0.45</v>
      </c>
      <c r="W5" s="8">
        <v>0.3</v>
      </c>
      <c r="X5" s="1">
        <v>0.24</v>
      </c>
      <c r="Y5" s="1">
        <v>0.22</v>
      </c>
    </row>
    <row r="6" spans="3:25" x14ac:dyDescent="0.25">
      <c r="C6" s="16"/>
      <c r="D6" s="5"/>
      <c r="E6" s="1"/>
      <c r="F6" s="2">
        <f>(F5-$E5)/$E5</f>
        <v>-0.24528301886792453</v>
      </c>
      <c r="G6" s="2"/>
      <c r="H6" s="2">
        <f>(H5-$E5)/$E5</f>
        <v>-0.30188679245283023</v>
      </c>
      <c r="I6" s="13"/>
      <c r="L6" s="16"/>
      <c r="M6" s="5"/>
      <c r="N6" s="1"/>
      <c r="O6" s="2">
        <f>(O5-$E5)/$E5</f>
        <v>-0.35849056603773582</v>
      </c>
      <c r="P6" s="2"/>
      <c r="Q6" s="2">
        <f>(Q5-$E5)/$E5</f>
        <v>-0.41509433962264153</v>
      </c>
      <c r="T6" s="16"/>
      <c r="U6" s="5"/>
      <c r="V6" s="1"/>
      <c r="W6" s="2">
        <f>(W5-$E5)/$E5</f>
        <v>-0.43396226415094347</v>
      </c>
      <c r="X6" s="2"/>
      <c r="Y6" s="2">
        <f>(Y5-$E5)/$E5</f>
        <v>-0.58490566037735858</v>
      </c>
    </row>
    <row r="7" spans="3:25" x14ac:dyDescent="0.25">
      <c r="C7" s="15" t="s">
        <v>26</v>
      </c>
      <c r="D7" s="5" t="s">
        <v>2</v>
      </c>
      <c r="E7" s="1">
        <v>887</v>
      </c>
      <c r="F7" s="1">
        <v>890</v>
      </c>
      <c r="G7" s="1">
        <v>900</v>
      </c>
      <c r="H7" s="1">
        <v>889</v>
      </c>
      <c r="I7" s="11"/>
      <c r="L7" s="15" t="s">
        <v>26</v>
      </c>
      <c r="M7" s="5" t="s">
        <v>2</v>
      </c>
      <c r="N7" s="1">
        <v>876</v>
      </c>
      <c r="O7" s="1">
        <v>880</v>
      </c>
      <c r="P7" s="1">
        <v>899</v>
      </c>
      <c r="Q7" s="1">
        <v>885</v>
      </c>
      <c r="T7" s="15" t="s">
        <v>26</v>
      </c>
      <c r="U7" s="5" t="s">
        <v>2</v>
      </c>
      <c r="V7" s="1">
        <v>857</v>
      </c>
      <c r="W7" s="1">
        <v>861</v>
      </c>
      <c r="X7" s="1">
        <v>880</v>
      </c>
      <c r="Y7" s="1">
        <v>867</v>
      </c>
    </row>
    <row r="8" spans="3:25" x14ac:dyDescent="0.25">
      <c r="C8" s="16"/>
      <c r="D8" s="5"/>
      <c r="E8" s="1"/>
      <c r="F8" s="3">
        <f>(F7-$E7)/$E7</f>
        <v>3.3821871476888386E-3</v>
      </c>
      <c r="G8" s="3"/>
      <c r="H8" s="3">
        <f>(H7-$E7)/$E7</f>
        <v>2.2547914317925591E-3</v>
      </c>
      <c r="I8" s="12"/>
      <c r="L8" s="16"/>
      <c r="M8" s="5"/>
      <c r="N8" s="1"/>
      <c r="O8" s="3">
        <f>(O7-$E7)/$E7</f>
        <v>-7.8917700112739568E-3</v>
      </c>
      <c r="P8" s="3"/>
      <c r="Q8" s="3">
        <f>(Q7-$E7)/$E7</f>
        <v>-2.2547914317925591E-3</v>
      </c>
      <c r="T8" s="16"/>
      <c r="U8" s="5"/>
      <c r="V8" s="1"/>
      <c r="W8" s="3">
        <f>(W7-$E7)/$E7</f>
        <v>-2.9312288613303268E-2</v>
      </c>
      <c r="X8" s="3"/>
      <c r="Y8" s="3">
        <f>(Y7-$E7)/$E7</f>
        <v>-2.2547914317925591E-2</v>
      </c>
    </row>
    <row r="9" spans="3:25" x14ac:dyDescent="0.25">
      <c r="C9" s="15" t="s">
        <v>24</v>
      </c>
      <c r="D9" s="5" t="s">
        <v>2</v>
      </c>
      <c r="E9" s="1">
        <v>159</v>
      </c>
      <c r="F9" s="1">
        <v>141</v>
      </c>
      <c r="G9" s="1">
        <v>137</v>
      </c>
      <c r="H9" s="1">
        <v>134</v>
      </c>
      <c r="I9" s="11"/>
      <c r="L9" s="15" t="s">
        <v>24</v>
      </c>
      <c r="M9" s="5" t="s">
        <v>2</v>
      </c>
      <c r="N9" s="1">
        <v>155</v>
      </c>
      <c r="O9" s="1">
        <v>120</v>
      </c>
      <c r="P9" s="1">
        <v>117</v>
      </c>
      <c r="Q9" s="1">
        <v>118</v>
      </c>
      <c r="T9" s="15" t="s">
        <v>24</v>
      </c>
      <c r="U9" s="5" t="s">
        <v>2</v>
      </c>
      <c r="V9" s="1">
        <v>149</v>
      </c>
      <c r="W9" s="1">
        <v>110</v>
      </c>
      <c r="X9" s="1">
        <v>109</v>
      </c>
      <c r="Y9" s="1">
        <v>103</v>
      </c>
    </row>
    <row r="10" spans="3:25" x14ac:dyDescent="0.25">
      <c r="C10" s="16"/>
      <c r="D10" s="5"/>
      <c r="E10" s="1"/>
      <c r="F10" s="3">
        <f>(F9-$E9)/$E9</f>
        <v>-0.11320754716981132</v>
      </c>
      <c r="G10" s="3"/>
      <c r="H10" s="3">
        <f>(H9-$E9)/$E9</f>
        <v>-0.15723270440251572</v>
      </c>
      <c r="I10" s="12"/>
      <c r="L10" s="16"/>
      <c r="M10" s="5"/>
      <c r="N10" s="1"/>
      <c r="O10" s="3">
        <f>(O9-$E9)/$E9</f>
        <v>-0.24528301886792453</v>
      </c>
      <c r="P10" s="3"/>
      <c r="Q10" s="3">
        <f>(Q9-$E9)/$E9</f>
        <v>-0.25786163522012578</v>
      </c>
      <c r="T10" s="16"/>
      <c r="U10" s="5"/>
      <c r="V10" s="1"/>
      <c r="W10" s="3">
        <f>(W9-$E9)/$E9</f>
        <v>-0.3081761006289308</v>
      </c>
      <c r="X10" s="3"/>
      <c r="Y10" s="3">
        <f>(Y9-$E9)/$E9</f>
        <v>-0.3522012578616352</v>
      </c>
    </row>
    <row r="11" spans="3:25" x14ac:dyDescent="0.25">
      <c r="C11" s="15" t="s">
        <v>27</v>
      </c>
      <c r="D11" s="5" t="s">
        <v>2</v>
      </c>
      <c r="E11" s="1">
        <v>178</v>
      </c>
      <c r="F11" s="1">
        <v>156</v>
      </c>
      <c r="G11" s="1">
        <v>153</v>
      </c>
      <c r="H11" s="1">
        <v>152</v>
      </c>
      <c r="I11" s="11"/>
      <c r="L11" s="15" t="s">
        <v>27</v>
      </c>
      <c r="M11" s="5" t="s">
        <v>2</v>
      </c>
      <c r="N11" s="1">
        <v>175</v>
      </c>
      <c r="O11" s="1">
        <v>150</v>
      </c>
      <c r="P11" s="1">
        <v>143</v>
      </c>
      <c r="Q11" s="1">
        <v>145</v>
      </c>
      <c r="T11" s="15" t="s">
        <v>27</v>
      </c>
      <c r="U11" s="5" t="s">
        <v>2</v>
      </c>
      <c r="V11" s="1">
        <v>168</v>
      </c>
      <c r="W11" s="1">
        <v>147</v>
      </c>
      <c r="X11" s="1">
        <v>142</v>
      </c>
      <c r="Y11" s="1">
        <v>135</v>
      </c>
    </row>
    <row r="12" spans="3:25" x14ac:dyDescent="0.25">
      <c r="C12" s="16"/>
      <c r="D12" s="5"/>
      <c r="E12" s="1"/>
      <c r="F12" s="3">
        <f>(F11-$E11)/$E11</f>
        <v>-0.12359550561797752</v>
      </c>
      <c r="G12" s="3"/>
      <c r="H12" s="3">
        <f>(H11-$E11)/$E11</f>
        <v>-0.14606741573033707</v>
      </c>
      <c r="I12" s="12"/>
      <c r="L12" s="16"/>
      <c r="M12" s="5"/>
      <c r="N12" s="1"/>
      <c r="O12" s="3">
        <f>(O11-$E11)/$E11</f>
        <v>-0.15730337078651685</v>
      </c>
      <c r="P12" s="3"/>
      <c r="Q12" s="3">
        <f>(Q11-$E11)/$E11</f>
        <v>-0.1853932584269663</v>
      </c>
      <c r="T12" s="16"/>
      <c r="U12" s="5"/>
      <c r="V12" s="1"/>
      <c r="W12" s="3">
        <f>(W11-$E11)/$E11</f>
        <v>-0.17415730337078653</v>
      </c>
      <c r="X12" s="3"/>
      <c r="Y12" s="3">
        <f>(Y11-$E11)/$E11</f>
        <v>-0.24157303370786518</v>
      </c>
    </row>
    <row r="13" spans="3:25" x14ac:dyDescent="0.25">
      <c r="C13" s="15" t="s">
        <v>5</v>
      </c>
      <c r="D13" s="5" t="s">
        <v>1</v>
      </c>
      <c r="E13" s="1">
        <v>7</v>
      </c>
      <c r="F13" s="1">
        <v>1</v>
      </c>
      <c r="G13" s="1">
        <v>0</v>
      </c>
      <c r="H13" s="1">
        <v>5</v>
      </c>
      <c r="I13" s="11"/>
      <c r="L13" s="15" t="s">
        <v>34</v>
      </c>
      <c r="M13" s="5" t="s">
        <v>2</v>
      </c>
      <c r="N13" s="1"/>
      <c r="O13" s="1">
        <v>73</v>
      </c>
      <c r="P13" s="1">
        <v>121</v>
      </c>
      <c r="Q13" s="1">
        <v>94</v>
      </c>
      <c r="T13" s="15"/>
      <c r="U13" s="5"/>
      <c r="V13" s="1"/>
      <c r="W13" s="1"/>
      <c r="X13" s="1"/>
      <c r="Y13" s="1"/>
    </row>
    <row r="14" spans="3:25" x14ac:dyDescent="0.25">
      <c r="C14" s="16"/>
      <c r="D14" s="5"/>
      <c r="E14" s="1"/>
      <c r="F14" s="3">
        <f>(F13-$E13)/$E13</f>
        <v>-0.8571428571428571</v>
      </c>
      <c r="G14" s="3"/>
      <c r="H14" s="3">
        <f>(H13-$E13)/$E13</f>
        <v>-0.2857142857142857</v>
      </c>
      <c r="I14" s="12"/>
      <c r="L14" s="16"/>
      <c r="M14" s="5"/>
      <c r="N14" s="1"/>
      <c r="O14" s="3"/>
      <c r="P14" s="3"/>
      <c r="Q14" s="3"/>
      <c r="T14" s="16"/>
      <c r="U14" s="5"/>
      <c r="V14" s="1"/>
      <c r="W14" s="3"/>
      <c r="X14" s="3"/>
      <c r="Y14" s="3"/>
    </row>
    <row r="15" spans="3:25" x14ac:dyDescent="0.25">
      <c r="C15" s="15" t="s">
        <v>19</v>
      </c>
      <c r="D15" s="5" t="s">
        <v>20</v>
      </c>
      <c r="E15" s="1">
        <v>5.58</v>
      </c>
      <c r="F15" s="7">
        <v>4.4000000000000004</v>
      </c>
      <c r="G15" s="7">
        <v>4.33</v>
      </c>
      <c r="H15" s="7">
        <v>4.25</v>
      </c>
      <c r="I15" s="14"/>
      <c r="L15" s="15"/>
      <c r="M15" s="5"/>
      <c r="N15" s="1"/>
      <c r="O15" s="7"/>
      <c r="P15" s="7"/>
      <c r="Q15" s="7"/>
      <c r="T15" s="15"/>
      <c r="U15" s="5"/>
      <c r="V15" s="1"/>
      <c r="W15" s="7"/>
      <c r="X15" s="7"/>
      <c r="Y15" s="7"/>
    </row>
    <row r="16" spans="3:25" x14ac:dyDescent="0.25">
      <c r="C16" s="16"/>
      <c r="D16" s="5"/>
      <c r="E16" s="1"/>
      <c r="F16" s="3">
        <f>(F15-$E15)/$E15</f>
        <v>-0.21146953405017915</v>
      </c>
      <c r="G16" s="3"/>
      <c r="H16" s="3">
        <f>(H15-$E15)/$E15</f>
        <v>-0.23835125448028674</v>
      </c>
      <c r="I16" s="12"/>
      <c r="L16" s="16"/>
      <c r="M16" s="5"/>
      <c r="N16" s="1"/>
      <c r="O16" s="3"/>
      <c r="P16" s="3"/>
      <c r="Q16" s="3"/>
      <c r="T16" s="16"/>
      <c r="U16" s="5"/>
      <c r="V16" s="1"/>
      <c r="W16" s="3"/>
      <c r="X16" s="3"/>
      <c r="Y16" s="3"/>
    </row>
    <row r="17" spans="2:25" x14ac:dyDescent="0.25">
      <c r="C17" s="17" t="s">
        <v>17</v>
      </c>
      <c r="D17" s="5" t="s">
        <v>1</v>
      </c>
      <c r="E17" s="8">
        <v>53.3</v>
      </c>
      <c r="F17" s="7">
        <v>49.6</v>
      </c>
      <c r="G17" s="7">
        <v>47.8</v>
      </c>
      <c r="H17" s="7">
        <v>49.21</v>
      </c>
      <c r="I17" s="14"/>
      <c r="L17" s="17"/>
      <c r="M17" s="5"/>
      <c r="N17" s="8"/>
      <c r="O17" s="7"/>
      <c r="P17" s="7"/>
      <c r="Q17" s="7"/>
      <c r="T17" s="17"/>
      <c r="U17" s="5"/>
      <c r="V17" s="8"/>
      <c r="W17" s="7"/>
      <c r="X17" s="7"/>
      <c r="Y17" s="7"/>
    </row>
    <row r="18" spans="2:25" x14ac:dyDescent="0.25">
      <c r="C18" s="17"/>
      <c r="D18" s="5"/>
      <c r="E18" s="1"/>
      <c r="F18" s="3">
        <f>(F17-$E17)/$E17</f>
        <v>-6.9418386491557141E-2</v>
      </c>
      <c r="G18" s="3"/>
      <c r="H18" s="3">
        <f>(H17-$E17)/$E17</f>
        <v>-7.6735459662288868E-2</v>
      </c>
      <c r="I18" s="12"/>
      <c r="L18" s="17"/>
      <c r="M18" s="5"/>
      <c r="N18" s="1"/>
      <c r="O18" s="3"/>
      <c r="P18" s="3"/>
      <c r="Q18" s="3"/>
      <c r="T18" s="17"/>
      <c r="U18" s="5"/>
      <c r="V18" s="1"/>
      <c r="W18" s="3"/>
      <c r="X18" s="3"/>
      <c r="Y18" s="3"/>
    </row>
    <row r="19" spans="2:25" x14ac:dyDescent="0.25">
      <c r="C19" t="s">
        <v>15</v>
      </c>
      <c r="E19" s="6">
        <v>0.15</v>
      </c>
      <c r="F19" s="6">
        <v>0.17</v>
      </c>
      <c r="G19" s="6"/>
      <c r="H19" s="6">
        <v>0.14000000000000001</v>
      </c>
      <c r="I19" s="6"/>
      <c r="L19" t="s">
        <v>15</v>
      </c>
      <c r="N19" s="6">
        <v>0.15</v>
      </c>
      <c r="O19" s="6">
        <v>0.17</v>
      </c>
      <c r="P19" s="6"/>
      <c r="Q19" s="6">
        <v>0.14000000000000001</v>
      </c>
      <c r="T19" t="s">
        <v>15</v>
      </c>
      <c r="V19" s="6">
        <v>0.15</v>
      </c>
      <c r="W19" s="6">
        <v>0.17</v>
      </c>
      <c r="X19" s="6"/>
      <c r="Y19" s="6">
        <v>0.14000000000000001</v>
      </c>
    </row>
    <row r="21" spans="2:25" x14ac:dyDescent="0.25">
      <c r="B21" t="s">
        <v>14</v>
      </c>
    </row>
    <row r="22" spans="2:25" x14ac:dyDescent="0.25">
      <c r="B22" t="s">
        <v>13</v>
      </c>
      <c r="C22">
        <v>25</v>
      </c>
      <c r="K22" t="s">
        <v>32</v>
      </c>
      <c r="S22" t="s">
        <v>35</v>
      </c>
    </row>
    <row r="23" spans="2:25" x14ac:dyDescent="0.25">
      <c r="B23" t="s">
        <v>16</v>
      </c>
      <c r="K23" t="s">
        <v>33</v>
      </c>
    </row>
    <row r="24" spans="2:25" x14ac:dyDescent="0.25">
      <c r="B24" t="s">
        <v>25</v>
      </c>
    </row>
  </sheetData>
  <mergeCells count="21">
    <mergeCell ref="C15:C16"/>
    <mergeCell ref="C17:C18"/>
    <mergeCell ref="L5:L6"/>
    <mergeCell ref="L7:L8"/>
    <mergeCell ref="L9:L10"/>
    <mergeCell ref="L11:L12"/>
    <mergeCell ref="L13:L14"/>
    <mergeCell ref="L15:L16"/>
    <mergeCell ref="L17:L18"/>
    <mergeCell ref="C5:C6"/>
    <mergeCell ref="C7:C8"/>
    <mergeCell ref="C9:C10"/>
    <mergeCell ref="C11:C12"/>
    <mergeCell ref="C13:C14"/>
    <mergeCell ref="T17:T18"/>
    <mergeCell ref="T5:T6"/>
    <mergeCell ref="T7:T8"/>
    <mergeCell ref="T9:T10"/>
    <mergeCell ref="T11:T12"/>
    <mergeCell ref="T13:T14"/>
    <mergeCell ref="T15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1230-1804</vt:lpstr>
      <vt:lpstr>0104-2300</vt:lpstr>
      <vt:lpstr>0105-2100</vt:lpstr>
      <vt:lpstr>0106-2100</vt:lpstr>
      <vt:lpstr>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Rodriguez</cp:lastModifiedBy>
  <dcterms:created xsi:type="dcterms:W3CDTF">2022-01-04T04:06:42Z</dcterms:created>
  <dcterms:modified xsi:type="dcterms:W3CDTF">2022-02-17T02:14:00Z</dcterms:modified>
</cp:coreProperties>
</file>