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FAF2C4B6-C8C8-4A34-8E2D-2B33CE2E4FBD}" xr6:coauthVersionLast="47" xr6:coauthVersionMax="47" xr10:uidLastSave="{00000000-0000-0000-0000-000000000000}"/>
  <bookViews>
    <workbookView xWindow="6915" yWindow="1590" windowWidth="21600" windowHeight="13470" tabRatio="750" firstSheet="6" activeTab="1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5" i="7" l="1"/>
  <c r="X295" i="7" s="1"/>
  <c r="J294" i="7"/>
  <c r="J293" i="7"/>
  <c r="J286" i="7"/>
  <c r="J285" i="7"/>
  <c r="X285" i="7" s="1"/>
  <c r="J284" i="7"/>
  <c r="X284" i="7" s="1"/>
  <c r="J283" i="7"/>
  <c r="X283" i="7" s="1"/>
  <c r="J282" i="7"/>
  <c r="X282" i="7" s="1"/>
  <c r="J281" i="7"/>
  <c r="X281" i="7" s="1"/>
  <c r="J280" i="7"/>
  <c r="J277" i="7"/>
  <c r="X277" i="7" s="1"/>
  <c r="J276" i="7"/>
  <c r="J275" i="7"/>
  <c r="J274" i="7"/>
  <c r="J272" i="7"/>
  <c r="X272" i="7" s="1"/>
  <c r="J271" i="7"/>
  <c r="J270" i="7"/>
  <c r="J269" i="7"/>
  <c r="J268" i="7"/>
  <c r="X268" i="7" s="1"/>
  <c r="J267" i="7"/>
  <c r="J266" i="7"/>
  <c r="J264" i="7"/>
  <c r="X264" i="7" s="1"/>
  <c r="J263" i="7"/>
  <c r="J262" i="7"/>
  <c r="X262" i="7" s="1"/>
  <c r="J261" i="7"/>
  <c r="X261" i="7" s="1"/>
  <c r="G295" i="7"/>
  <c r="G291" i="7"/>
  <c r="G290" i="7"/>
  <c r="G289" i="7"/>
  <c r="G288" i="7"/>
  <c r="G286" i="7"/>
  <c r="G285" i="7"/>
  <c r="V285" i="7" s="1"/>
  <c r="G284" i="7"/>
  <c r="V284" i="7" s="1"/>
  <c r="G283" i="7"/>
  <c r="V283" i="7" s="1"/>
  <c r="G282" i="7"/>
  <c r="G281" i="7"/>
  <c r="V281" i="7" s="1"/>
  <c r="G280" i="7"/>
  <c r="V280" i="7" s="1"/>
  <c r="G277" i="7"/>
  <c r="G274" i="7"/>
  <c r="V274" i="7" s="1"/>
  <c r="G272" i="7"/>
  <c r="V272" i="7" s="1"/>
  <c r="G271" i="7"/>
  <c r="G270" i="7"/>
  <c r="V270" i="7" s="1"/>
  <c r="G269" i="7"/>
  <c r="V269" i="7" s="1"/>
  <c r="G268" i="7"/>
  <c r="G267" i="7"/>
  <c r="V267" i="7" s="1"/>
  <c r="G266" i="7"/>
  <c r="V266" i="7" s="1"/>
  <c r="G265" i="7"/>
  <c r="G264" i="7"/>
  <c r="G261" i="7"/>
  <c r="H247" i="1"/>
  <c r="W247" i="1" s="1"/>
  <c r="H246" i="1"/>
  <c r="W246" i="1" s="1"/>
  <c r="H245" i="1"/>
  <c r="H241" i="1"/>
  <c r="W241" i="1" s="1"/>
  <c r="H238" i="1"/>
  <c r="W238" i="1" s="1"/>
  <c r="H237" i="1"/>
  <c r="H236" i="1"/>
  <c r="W236" i="1" s="1"/>
  <c r="H235" i="1"/>
  <c r="W235" i="1" s="1"/>
  <c r="H234" i="1"/>
  <c r="H233" i="1"/>
  <c r="H232" i="1"/>
  <c r="W232" i="1" s="1"/>
  <c r="H231" i="1"/>
  <c r="H228" i="1"/>
  <c r="W278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5" i="1"/>
  <c r="W244" i="1"/>
  <c r="W243" i="1"/>
  <c r="W242" i="1"/>
  <c r="W240" i="1"/>
  <c r="W239" i="1"/>
  <c r="W237" i="1"/>
  <c r="W234" i="1"/>
  <c r="W233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H276" i="1"/>
  <c r="W276" i="1" s="1"/>
  <c r="H263" i="1"/>
  <c r="W263" i="1" s="1"/>
  <c r="J315" i="7"/>
  <c r="X315" i="7" s="1"/>
  <c r="J314" i="7"/>
  <c r="X314" i="7" s="1"/>
  <c r="J319" i="7"/>
  <c r="X319" i="7" s="1"/>
  <c r="J305" i="7"/>
  <c r="X305" i="7" s="1"/>
  <c r="J301" i="7"/>
  <c r="X301" i="7" s="1"/>
  <c r="G304" i="7"/>
  <c r="V304" i="7" s="1"/>
  <c r="J308" i="7"/>
  <c r="X308" i="7" s="1"/>
  <c r="G308" i="7"/>
  <c r="J322" i="7"/>
  <c r="X322" i="7" s="1"/>
  <c r="G322" i="7"/>
  <c r="V322" i="7" s="1"/>
  <c r="G334" i="7"/>
  <c r="V334" i="7" s="1"/>
  <c r="J333" i="7"/>
  <c r="X333" i="7" s="1"/>
  <c r="J332" i="7"/>
  <c r="X332" i="7" s="1"/>
  <c r="J334" i="7"/>
  <c r="X334" i="7" s="1"/>
  <c r="X338" i="7"/>
  <c r="X336" i="7"/>
  <c r="X335" i="7"/>
  <c r="X331" i="7"/>
  <c r="X330" i="7"/>
  <c r="X329" i="7"/>
  <c r="X328" i="7"/>
  <c r="X327" i="7"/>
  <c r="X326" i="7"/>
  <c r="X325" i="7"/>
  <c r="X324" i="7"/>
  <c r="X323" i="7"/>
  <c r="X321" i="7"/>
  <c r="X320" i="7"/>
  <c r="X318" i="7"/>
  <c r="X317" i="7"/>
  <c r="X316" i="7"/>
  <c r="X313" i="7"/>
  <c r="X312" i="7"/>
  <c r="X311" i="7"/>
  <c r="X310" i="7"/>
  <c r="X309" i="7"/>
  <c r="X307" i="7"/>
  <c r="X306" i="7"/>
  <c r="X304" i="7"/>
  <c r="X303" i="7"/>
  <c r="X302" i="7"/>
  <c r="X300" i="7"/>
  <c r="X299" i="7"/>
  <c r="X297" i="7"/>
  <c r="X296" i="7"/>
  <c r="X294" i="7"/>
  <c r="X293" i="7"/>
  <c r="X292" i="7"/>
  <c r="X291" i="7"/>
  <c r="X290" i="7"/>
  <c r="X289" i="7"/>
  <c r="X288" i="7"/>
  <c r="X287" i="7"/>
  <c r="X286" i="7"/>
  <c r="X280" i="7"/>
  <c r="X279" i="7"/>
  <c r="X278" i="7"/>
  <c r="X276" i="7"/>
  <c r="X275" i="7"/>
  <c r="X274" i="7"/>
  <c r="X273" i="7"/>
  <c r="X271" i="7"/>
  <c r="X270" i="7"/>
  <c r="X269" i="7"/>
  <c r="X267" i="7"/>
  <c r="X266" i="7"/>
  <c r="X265" i="7"/>
  <c r="X263" i="7"/>
  <c r="X260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V338" i="7"/>
  <c r="V336" i="7"/>
  <c r="V335" i="7"/>
  <c r="V333" i="7"/>
  <c r="V332" i="7"/>
  <c r="V331" i="7"/>
  <c r="V330" i="7"/>
  <c r="V329" i="7"/>
  <c r="V328" i="7"/>
  <c r="V327" i="7"/>
  <c r="V326" i="7"/>
  <c r="V325" i="7"/>
  <c r="V324" i="7"/>
  <c r="V323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3" i="7"/>
  <c r="V302" i="7"/>
  <c r="V301" i="7"/>
  <c r="V300" i="7"/>
  <c r="V299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2" i="7"/>
  <c r="V279" i="7"/>
  <c r="V278" i="7"/>
  <c r="V277" i="7"/>
  <c r="V276" i="7"/>
  <c r="V275" i="7"/>
  <c r="V273" i="7"/>
  <c r="V271" i="7"/>
  <c r="V268" i="7"/>
  <c r="V265" i="7"/>
  <c r="V264" i="7"/>
  <c r="V263" i="7"/>
  <c r="V262" i="7"/>
  <c r="V261" i="7"/>
  <c r="V260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G71" i="7"/>
  <c r="H71" i="7" s="1"/>
  <c r="I71" i="7" s="1"/>
  <c r="Y96" i="7"/>
  <c r="Y125" i="7"/>
  <c r="Y155" i="7"/>
  <c r="J71" i="7" l="1"/>
  <c r="K71" i="7" s="1"/>
  <c r="L71" i="7" s="1"/>
  <c r="Y330" i="7"/>
  <c r="W330" i="7"/>
  <c r="U330" i="7"/>
  <c r="Y291" i="7"/>
  <c r="W291" i="7"/>
  <c r="U291" i="7"/>
  <c r="AB252" i="7"/>
  <c r="AB291" i="7" s="1"/>
  <c r="AB330" i="7" s="1"/>
  <c r="Y252" i="7"/>
  <c r="W252" i="7"/>
  <c r="U252" i="7"/>
  <c r="Y223" i="7"/>
  <c r="W223" i="7"/>
  <c r="U223" i="7"/>
  <c r="Y184" i="7"/>
  <c r="W184" i="7"/>
  <c r="U184" i="7"/>
  <c r="W155" i="7"/>
  <c r="U155" i="7"/>
  <c r="AB125" i="7"/>
  <c r="W125" i="7"/>
  <c r="T125" i="7"/>
  <c r="T252" i="7" s="1"/>
  <c r="T291" i="7" s="1"/>
  <c r="T330" i="7" s="1"/>
  <c r="S125" i="7"/>
  <c r="S252" i="7" s="1"/>
  <c r="S291" i="7" s="1"/>
  <c r="S330" i="7" s="1"/>
  <c r="R125" i="7"/>
  <c r="R252" i="7" s="1"/>
  <c r="R291" i="7" s="1"/>
  <c r="R330" i="7" s="1"/>
  <c r="Q125" i="7"/>
  <c r="Q252" i="7" s="1"/>
  <c r="Q291" i="7" s="1"/>
  <c r="Q330" i="7" s="1"/>
  <c r="P125" i="7"/>
  <c r="P252" i="7" s="1"/>
  <c r="P291" i="7" s="1"/>
  <c r="P330" i="7" s="1"/>
  <c r="O125" i="7"/>
  <c r="O252" i="7" s="1"/>
  <c r="O291" i="7" s="1"/>
  <c r="O330" i="7" s="1"/>
  <c r="W96" i="7"/>
  <c r="U96" i="7"/>
  <c r="U125" i="7" s="1"/>
  <c r="X276" i="1"/>
  <c r="V276" i="1"/>
  <c r="U276" i="1"/>
  <c r="X247" i="1"/>
  <c r="V247" i="1"/>
  <c r="U247" i="1"/>
  <c r="AA218" i="1"/>
  <c r="AA247" i="1" s="1"/>
  <c r="AA276" i="1" s="1"/>
  <c r="X218" i="1"/>
  <c r="V218" i="1"/>
  <c r="U218" i="1"/>
  <c r="X195" i="1"/>
  <c r="V195" i="1"/>
  <c r="U195" i="1"/>
  <c r="X166" i="1"/>
  <c r="V166" i="1"/>
  <c r="U166" i="1"/>
  <c r="X143" i="1"/>
  <c r="V143" i="1"/>
  <c r="U143" i="1"/>
  <c r="AA119" i="1"/>
  <c r="X119" i="1"/>
  <c r="V119" i="1"/>
  <c r="U119" i="1"/>
  <c r="T119" i="1"/>
  <c r="T218" i="1" s="1"/>
  <c r="T247" i="1" s="1"/>
  <c r="T276" i="1" s="1"/>
  <c r="S119" i="1"/>
  <c r="S218" i="1" s="1"/>
  <c r="S247" i="1" s="1"/>
  <c r="S276" i="1" s="1"/>
  <c r="R119" i="1"/>
  <c r="R218" i="1" s="1"/>
  <c r="R247" i="1" s="1"/>
  <c r="R276" i="1" s="1"/>
  <c r="Q119" i="1"/>
  <c r="Q218" i="1" s="1"/>
  <c r="Q247" i="1" s="1"/>
  <c r="Q276" i="1" s="1"/>
  <c r="P119" i="1"/>
  <c r="P218" i="1" s="1"/>
  <c r="P247" i="1" s="1"/>
  <c r="P276" i="1" s="1"/>
  <c r="O119" i="1"/>
  <c r="O218" i="1" s="1"/>
  <c r="O247" i="1" s="1"/>
  <c r="O276" i="1" s="1"/>
  <c r="N119" i="1"/>
  <c r="N218" i="1" s="1"/>
  <c r="N247" i="1" s="1"/>
  <c r="N276" i="1" s="1"/>
  <c r="M119" i="1"/>
  <c r="M218" i="1" s="1"/>
  <c r="M247" i="1" s="1"/>
  <c r="M276" i="1" s="1"/>
  <c r="L119" i="1"/>
  <c r="L218" i="1" s="1"/>
  <c r="L247" i="1" s="1"/>
  <c r="L276" i="1" s="1"/>
  <c r="K119" i="1"/>
  <c r="K218" i="1" s="1"/>
  <c r="K247" i="1" s="1"/>
  <c r="K276" i="1" s="1"/>
  <c r="X96" i="1"/>
  <c r="V96" i="1"/>
  <c r="U96" i="1"/>
  <c r="Y338" i="7" l="1"/>
  <c r="Y336" i="7"/>
  <c r="Y335" i="7"/>
  <c r="Y334" i="7"/>
  <c r="Y333" i="7"/>
  <c r="Y332" i="7"/>
  <c r="Y331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7" i="7"/>
  <c r="Y296" i="7"/>
  <c r="Y295" i="7"/>
  <c r="Y294" i="7"/>
  <c r="Y293" i="7"/>
  <c r="Y292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8" i="7"/>
  <c r="Y257" i="7"/>
  <c r="Y256" i="7"/>
  <c r="Y255" i="7"/>
  <c r="Y254" i="7"/>
  <c r="Y253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29" i="7"/>
  <c r="Y228" i="7"/>
  <c r="Y227" i="7"/>
  <c r="Y226" i="7"/>
  <c r="Y225" i="7"/>
  <c r="Y224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0" i="7"/>
  <c r="Y189" i="7"/>
  <c r="Y188" i="7"/>
  <c r="Y187" i="7"/>
  <c r="Y186" i="7"/>
  <c r="Y185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1" i="7"/>
  <c r="Y160" i="7"/>
  <c r="Y159" i="7"/>
  <c r="Y158" i="7"/>
  <c r="Y157" i="7"/>
  <c r="Y156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1" i="7"/>
  <c r="Y130" i="7"/>
  <c r="Y129" i="7"/>
  <c r="Y128" i="7"/>
  <c r="Y127" i="7"/>
  <c r="Y126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2" i="7"/>
  <c r="Y101" i="7"/>
  <c r="Y100" i="7"/>
  <c r="Y99" i="7"/>
  <c r="Y98" i="7"/>
  <c r="Y97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S224" i="1" l="1"/>
  <c r="T237" i="1"/>
  <c r="T236" i="1"/>
  <c r="T235" i="1"/>
  <c r="X185" i="1" l="1"/>
  <c r="V185" i="1"/>
  <c r="U185" i="1"/>
  <c r="X184" i="1"/>
  <c r="V184" i="1"/>
  <c r="U184" i="1"/>
  <c r="X183" i="1"/>
  <c r="V183" i="1"/>
  <c r="U183" i="1"/>
  <c r="X178" i="1"/>
  <c r="V178" i="1"/>
  <c r="U178" i="1"/>
  <c r="X177" i="1"/>
  <c r="V177" i="1"/>
  <c r="U177" i="1"/>
  <c r="X172" i="1"/>
  <c r="V172" i="1"/>
  <c r="U172" i="1"/>
  <c r="W195" i="7"/>
  <c r="U195" i="7"/>
  <c r="W194" i="7"/>
  <c r="U194" i="7"/>
  <c r="W204" i="7"/>
  <c r="U204" i="7"/>
  <c r="W203" i="7"/>
  <c r="U203" i="7"/>
  <c r="W202" i="7"/>
  <c r="U202" i="7"/>
  <c r="W208" i="7"/>
  <c r="U208" i="7"/>
  <c r="W207" i="7"/>
  <c r="U207" i="7"/>
  <c r="W218" i="7"/>
  <c r="U218" i="7"/>
  <c r="W217" i="7"/>
  <c r="U217" i="7"/>
  <c r="W216" i="7"/>
  <c r="U216" i="7"/>
  <c r="W315" i="7" l="1"/>
  <c r="U315" i="7"/>
  <c r="T315" i="7"/>
  <c r="S315" i="7"/>
  <c r="R315" i="7"/>
  <c r="Q315" i="7"/>
  <c r="P315" i="7"/>
  <c r="O315" i="7"/>
  <c r="W314" i="7"/>
  <c r="U314" i="7"/>
  <c r="T314" i="7"/>
  <c r="S314" i="7"/>
  <c r="R314" i="7"/>
  <c r="Q314" i="7"/>
  <c r="P314" i="7"/>
  <c r="O314" i="7"/>
  <c r="W311" i="7"/>
  <c r="U311" i="7"/>
  <c r="T311" i="7"/>
  <c r="S311" i="7"/>
  <c r="R311" i="7"/>
  <c r="Q311" i="7"/>
  <c r="P311" i="7"/>
  <c r="O311" i="7"/>
  <c r="W310" i="7"/>
  <c r="U310" i="7"/>
  <c r="T310" i="7"/>
  <c r="S310" i="7"/>
  <c r="R310" i="7"/>
  <c r="Q310" i="7"/>
  <c r="P310" i="7"/>
  <c r="O310" i="7"/>
  <c r="W309" i="7"/>
  <c r="U309" i="7"/>
  <c r="T309" i="7"/>
  <c r="S309" i="7"/>
  <c r="R309" i="7"/>
  <c r="Q309" i="7"/>
  <c r="P309" i="7"/>
  <c r="O309" i="7"/>
  <c r="AB325" i="7"/>
  <c r="AB324" i="7"/>
  <c r="AB323" i="7"/>
  <c r="AB315" i="7"/>
  <c r="AB314" i="7"/>
  <c r="AB311" i="7"/>
  <c r="AB310" i="7"/>
  <c r="AB309" i="7"/>
  <c r="AB302" i="7"/>
  <c r="AB301" i="7"/>
  <c r="W325" i="7"/>
  <c r="U325" i="7"/>
  <c r="T325" i="7"/>
  <c r="S325" i="7"/>
  <c r="R325" i="7"/>
  <c r="Q325" i="7"/>
  <c r="P325" i="7"/>
  <c r="O325" i="7"/>
  <c r="W324" i="7"/>
  <c r="U324" i="7"/>
  <c r="T324" i="7"/>
  <c r="S324" i="7"/>
  <c r="R324" i="7"/>
  <c r="Q324" i="7"/>
  <c r="P324" i="7"/>
  <c r="O324" i="7"/>
  <c r="W323" i="7"/>
  <c r="U323" i="7"/>
  <c r="T323" i="7"/>
  <c r="S323" i="7"/>
  <c r="R323" i="7"/>
  <c r="Q323" i="7"/>
  <c r="P323" i="7"/>
  <c r="O323" i="7"/>
  <c r="W302" i="7"/>
  <c r="U302" i="7"/>
  <c r="T302" i="7"/>
  <c r="S302" i="7"/>
  <c r="R302" i="7"/>
  <c r="Q302" i="7"/>
  <c r="P302" i="7"/>
  <c r="O302" i="7"/>
  <c r="W301" i="7"/>
  <c r="U301" i="7"/>
  <c r="T301" i="7"/>
  <c r="S301" i="7"/>
  <c r="R301" i="7"/>
  <c r="Q301" i="7"/>
  <c r="P301" i="7"/>
  <c r="O301" i="7"/>
  <c r="W286" i="7"/>
  <c r="U286" i="7"/>
  <c r="W285" i="7"/>
  <c r="U285" i="7"/>
  <c r="W284" i="7"/>
  <c r="U284" i="7"/>
  <c r="W276" i="7"/>
  <c r="U276" i="7"/>
  <c r="W275" i="7"/>
  <c r="U275" i="7"/>
  <c r="W272" i="7"/>
  <c r="U272" i="7"/>
  <c r="W271" i="7"/>
  <c r="U271" i="7"/>
  <c r="W270" i="7"/>
  <c r="U270" i="7"/>
  <c r="W263" i="7"/>
  <c r="U263" i="7"/>
  <c r="W262" i="7"/>
  <c r="U262" i="7"/>
  <c r="AA266" i="1"/>
  <c r="AA264" i="1"/>
  <c r="AA265" i="1"/>
  <c r="AA259" i="1"/>
  <c r="AA258" i="1"/>
  <c r="AA253" i="1"/>
  <c r="X266" i="1"/>
  <c r="V266" i="1"/>
  <c r="U266" i="1"/>
  <c r="X265" i="1"/>
  <c r="V265" i="1"/>
  <c r="U265" i="1"/>
  <c r="X264" i="1"/>
  <c r="V264" i="1"/>
  <c r="U264" i="1"/>
  <c r="X259" i="1"/>
  <c r="V259" i="1"/>
  <c r="U259" i="1"/>
  <c r="X258" i="1"/>
  <c r="V258" i="1"/>
  <c r="U258" i="1"/>
  <c r="X253" i="1"/>
  <c r="V253" i="1"/>
  <c r="U253" i="1"/>
  <c r="T266" i="1"/>
  <c r="S266" i="1"/>
  <c r="R266" i="1"/>
  <c r="Q266" i="1"/>
  <c r="P266" i="1"/>
  <c r="O266" i="1"/>
  <c r="N266" i="1"/>
  <c r="M266" i="1"/>
  <c r="L266" i="1"/>
  <c r="K266" i="1"/>
  <c r="T265" i="1"/>
  <c r="S265" i="1"/>
  <c r="R265" i="1"/>
  <c r="Q265" i="1"/>
  <c r="P265" i="1"/>
  <c r="O265" i="1"/>
  <c r="N265" i="1"/>
  <c r="M265" i="1"/>
  <c r="L265" i="1"/>
  <c r="K265" i="1"/>
  <c r="T264" i="1"/>
  <c r="S264" i="1"/>
  <c r="R264" i="1"/>
  <c r="Q264" i="1"/>
  <c r="P264" i="1"/>
  <c r="O264" i="1"/>
  <c r="N264" i="1"/>
  <c r="M264" i="1"/>
  <c r="L264" i="1"/>
  <c r="K264" i="1"/>
  <c r="T259" i="1"/>
  <c r="S259" i="1"/>
  <c r="R259" i="1"/>
  <c r="Q259" i="1"/>
  <c r="P259" i="1"/>
  <c r="O259" i="1"/>
  <c r="N259" i="1"/>
  <c r="M259" i="1"/>
  <c r="L259" i="1"/>
  <c r="K259" i="1"/>
  <c r="T258" i="1"/>
  <c r="S258" i="1"/>
  <c r="R258" i="1"/>
  <c r="Q258" i="1"/>
  <c r="P258" i="1"/>
  <c r="O258" i="1"/>
  <c r="N258" i="1"/>
  <c r="M258" i="1"/>
  <c r="L258" i="1"/>
  <c r="K258" i="1"/>
  <c r="T253" i="1"/>
  <c r="S253" i="1"/>
  <c r="R253" i="1"/>
  <c r="Q253" i="1"/>
  <c r="P253" i="1"/>
  <c r="O253" i="1"/>
  <c r="N253" i="1"/>
  <c r="M253" i="1"/>
  <c r="L253" i="1"/>
  <c r="K253" i="1"/>
  <c r="X237" i="1"/>
  <c r="V237" i="1"/>
  <c r="U237" i="1"/>
  <c r="X236" i="1"/>
  <c r="V236" i="1"/>
  <c r="U236" i="1"/>
  <c r="X235" i="1"/>
  <c r="V235" i="1"/>
  <c r="U235" i="1"/>
  <c r="X230" i="1"/>
  <c r="V230" i="1"/>
  <c r="U230" i="1"/>
  <c r="X229" i="1"/>
  <c r="V229" i="1"/>
  <c r="U229" i="1"/>
  <c r="X278" i="1"/>
  <c r="X275" i="1"/>
  <c r="X274" i="1"/>
  <c r="X273" i="1"/>
  <c r="X272" i="1"/>
  <c r="X271" i="1"/>
  <c r="X270" i="1"/>
  <c r="X269" i="1"/>
  <c r="X268" i="1"/>
  <c r="X267" i="1"/>
  <c r="X263" i="1"/>
  <c r="X262" i="1"/>
  <c r="X261" i="1"/>
  <c r="X260" i="1"/>
  <c r="X257" i="1"/>
  <c r="X256" i="1"/>
  <c r="X255" i="1"/>
  <c r="X254" i="1"/>
  <c r="X252" i="1"/>
  <c r="X251" i="1"/>
  <c r="X250" i="1"/>
  <c r="X249" i="1"/>
  <c r="X246" i="1"/>
  <c r="X245" i="1"/>
  <c r="X244" i="1"/>
  <c r="X243" i="1"/>
  <c r="X242" i="1"/>
  <c r="X241" i="1"/>
  <c r="X240" i="1"/>
  <c r="X239" i="1"/>
  <c r="X238" i="1"/>
  <c r="X234" i="1"/>
  <c r="X233" i="1"/>
  <c r="X232" i="1"/>
  <c r="X231" i="1"/>
  <c r="X228" i="1"/>
  <c r="X227" i="1"/>
  <c r="X226" i="1"/>
  <c r="X225" i="1"/>
  <c r="X224" i="1"/>
  <c r="X223" i="1"/>
  <c r="X222" i="1"/>
  <c r="X221" i="1"/>
  <c r="X220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4" i="1"/>
  <c r="X193" i="1"/>
  <c r="X192" i="1"/>
  <c r="X191" i="1"/>
  <c r="X190" i="1"/>
  <c r="X189" i="1"/>
  <c r="X188" i="1"/>
  <c r="X187" i="1"/>
  <c r="X186" i="1"/>
  <c r="X182" i="1"/>
  <c r="X181" i="1"/>
  <c r="X180" i="1"/>
  <c r="X179" i="1"/>
  <c r="X176" i="1"/>
  <c r="X175" i="1"/>
  <c r="X174" i="1"/>
  <c r="X173" i="1"/>
  <c r="X171" i="1"/>
  <c r="X170" i="1"/>
  <c r="X169" i="1"/>
  <c r="X168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V224" i="1"/>
  <c r="U224" i="1"/>
  <c r="W338" i="7" l="1"/>
  <c r="U338" i="7"/>
  <c r="V278" i="1"/>
  <c r="U278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6" i="7" l="1"/>
  <c r="U336" i="7"/>
  <c r="W335" i="7"/>
  <c r="U335" i="7"/>
  <c r="W334" i="7"/>
  <c r="U334" i="7"/>
  <c r="W333" i="7"/>
  <c r="U333" i="7"/>
  <c r="W332" i="7"/>
  <c r="U332" i="7"/>
  <c r="W331" i="7"/>
  <c r="U331" i="7"/>
  <c r="W329" i="7"/>
  <c r="U329" i="7"/>
  <c r="W328" i="7"/>
  <c r="U328" i="7"/>
  <c r="W327" i="7"/>
  <c r="U327" i="7"/>
  <c r="W326" i="7"/>
  <c r="U326" i="7"/>
  <c r="W322" i="7"/>
  <c r="U322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W312" i="7"/>
  <c r="U312" i="7"/>
  <c r="W308" i="7"/>
  <c r="U308" i="7"/>
  <c r="W307" i="7"/>
  <c r="U307" i="7"/>
  <c r="W306" i="7"/>
  <c r="U306" i="7"/>
  <c r="W305" i="7"/>
  <c r="U305" i="7"/>
  <c r="W304" i="7"/>
  <c r="U304" i="7"/>
  <c r="W303" i="7"/>
  <c r="U303" i="7"/>
  <c r="W300" i="7"/>
  <c r="U300" i="7"/>
  <c r="D300" i="7"/>
  <c r="C300" i="7"/>
  <c r="W299" i="7"/>
  <c r="U299" i="7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3" i="1"/>
  <c r="U263" i="1"/>
  <c r="V262" i="1"/>
  <c r="U262" i="1"/>
  <c r="V261" i="1"/>
  <c r="U261" i="1"/>
  <c r="V260" i="1"/>
  <c r="U260" i="1"/>
  <c r="V257" i="1"/>
  <c r="U257" i="1"/>
  <c r="V256" i="1"/>
  <c r="U256" i="1"/>
  <c r="V255" i="1"/>
  <c r="U255" i="1"/>
  <c r="V254" i="1"/>
  <c r="U254" i="1"/>
  <c r="V252" i="1"/>
  <c r="U252" i="1"/>
  <c r="V251" i="1"/>
  <c r="U251" i="1"/>
  <c r="V250" i="1"/>
  <c r="U250" i="1"/>
  <c r="D250" i="1"/>
  <c r="D251" i="1" s="1"/>
  <c r="D252" i="1" s="1"/>
  <c r="C250" i="1"/>
  <c r="C251" i="1" s="1"/>
  <c r="C252" i="1" s="1"/>
  <c r="V249" i="1"/>
  <c r="U249" i="1"/>
  <c r="C301" i="7" l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D301" i="7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C253" i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D253" i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30" i="7" l="1"/>
  <c r="D331" i="7" s="1"/>
  <c r="D332" i="7" s="1"/>
  <c r="D333" i="7" s="1"/>
  <c r="D334" i="7" s="1"/>
  <c r="D335" i="7" s="1"/>
  <c r="D336" i="7" s="1"/>
  <c r="C330" i="7"/>
  <c r="C331" i="7" s="1"/>
  <c r="C332" i="7" s="1"/>
  <c r="C333" i="7" s="1"/>
  <c r="C334" i="7" s="1"/>
  <c r="C335" i="7" s="1"/>
  <c r="C336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5" i="7" l="1"/>
  <c r="V246" i="1" l="1"/>
  <c r="U246" i="1"/>
  <c r="AA217" i="1"/>
  <c r="AA246" i="1" s="1"/>
  <c r="AA275" i="1" s="1"/>
  <c r="V217" i="1"/>
  <c r="U217" i="1"/>
  <c r="AA118" i="1"/>
  <c r="V118" i="1"/>
  <c r="U118" i="1"/>
  <c r="T118" i="1"/>
  <c r="T217" i="1" s="1"/>
  <c r="T246" i="1" s="1"/>
  <c r="T275" i="1" s="1"/>
  <c r="S118" i="1"/>
  <c r="S217" i="1" s="1"/>
  <c r="S246" i="1" s="1"/>
  <c r="S275" i="1" s="1"/>
  <c r="R118" i="1"/>
  <c r="R217" i="1" s="1"/>
  <c r="R246" i="1" s="1"/>
  <c r="R275" i="1" s="1"/>
  <c r="Q118" i="1"/>
  <c r="Q217" i="1" s="1"/>
  <c r="Q246" i="1" s="1"/>
  <c r="Q275" i="1" s="1"/>
  <c r="P118" i="1"/>
  <c r="P217" i="1" s="1"/>
  <c r="P246" i="1" s="1"/>
  <c r="P275" i="1" s="1"/>
  <c r="O118" i="1"/>
  <c r="O217" i="1" s="1"/>
  <c r="O246" i="1" s="1"/>
  <c r="O275" i="1" s="1"/>
  <c r="N118" i="1"/>
  <c r="N217" i="1" s="1"/>
  <c r="N246" i="1" s="1"/>
  <c r="N275" i="1" s="1"/>
  <c r="M118" i="1"/>
  <c r="M217" i="1" s="1"/>
  <c r="M246" i="1" s="1"/>
  <c r="M275" i="1" s="1"/>
  <c r="L118" i="1"/>
  <c r="L217" i="1" s="1"/>
  <c r="L246" i="1" s="1"/>
  <c r="L275" i="1" s="1"/>
  <c r="K118" i="1"/>
  <c r="K217" i="1" s="1"/>
  <c r="K246" i="1" s="1"/>
  <c r="K275" i="1" s="1"/>
  <c r="W290" i="7" l="1"/>
  <c r="U290" i="7"/>
  <c r="AB251" i="7"/>
  <c r="AB290" i="7" s="1"/>
  <c r="AB329" i="7" s="1"/>
  <c r="W251" i="7"/>
  <c r="U251" i="7"/>
  <c r="W222" i="7"/>
  <c r="U222" i="7"/>
  <c r="W183" i="7"/>
  <c r="U183" i="7"/>
  <c r="W154" i="7"/>
  <c r="U154" i="7"/>
  <c r="AB124" i="7"/>
  <c r="W124" i="7"/>
  <c r="W131" i="7"/>
  <c r="U124" i="7"/>
  <c r="T124" i="7"/>
  <c r="T251" i="7" s="1"/>
  <c r="T290" i="7" s="1"/>
  <c r="T329" i="7" s="1"/>
  <c r="S124" i="7"/>
  <c r="S251" i="7" s="1"/>
  <c r="S290" i="7" s="1"/>
  <c r="S329" i="7" s="1"/>
  <c r="R124" i="7"/>
  <c r="R251" i="7" s="1"/>
  <c r="R290" i="7" s="1"/>
  <c r="R329" i="7" s="1"/>
  <c r="Q124" i="7"/>
  <c r="Q251" i="7" s="1"/>
  <c r="Q290" i="7" s="1"/>
  <c r="Q329" i="7" s="1"/>
  <c r="P124" i="7"/>
  <c r="P251" i="7" s="1"/>
  <c r="P290" i="7" s="1"/>
  <c r="P329" i="7" s="1"/>
  <c r="O124" i="7"/>
  <c r="O251" i="7" s="1"/>
  <c r="O290" i="7" s="1"/>
  <c r="O329" i="7" s="1"/>
  <c r="W95" i="7"/>
  <c r="V194" i="1" l="1"/>
  <c r="U194" i="1"/>
  <c r="V165" i="1"/>
  <c r="U165" i="1"/>
  <c r="V142" i="1"/>
  <c r="U142" i="1"/>
  <c r="C142" i="1"/>
  <c r="C143" i="1" s="1"/>
  <c r="V95" i="1"/>
  <c r="U95" i="1"/>
  <c r="W297" i="7" l="1"/>
  <c r="U297" i="7"/>
  <c r="W296" i="7"/>
  <c r="U296" i="7"/>
  <c r="W295" i="7"/>
  <c r="U295" i="7"/>
  <c r="W294" i="7"/>
  <c r="U294" i="7"/>
  <c r="W293" i="7"/>
  <c r="U293" i="7"/>
  <c r="W292" i="7"/>
  <c r="U292" i="7"/>
  <c r="W289" i="7"/>
  <c r="U289" i="7"/>
  <c r="W288" i="7"/>
  <c r="U288" i="7"/>
  <c r="W287" i="7"/>
  <c r="U287" i="7"/>
  <c r="W283" i="7"/>
  <c r="U283" i="7"/>
  <c r="W282" i="7"/>
  <c r="U282" i="7"/>
  <c r="W281" i="7"/>
  <c r="U281" i="7"/>
  <c r="W280" i="7"/>
  <c r="U280" i="7"/>
  <c r="W279" i="7"/>
  <c r="U279" i="7"/>
  <c r="W278" i="7"/>
  <c r="U278" i="7"/>
  <c r="W277" i="7"/>
  <c r="U277" i="7"/>
  <c r="W274" i="7"/>
  <c r="U274" i="7"/>
  <c r="W273" i="7"/>
  <c r="U273" i="7"/>
  <c r="W269" i="7"/>
  <c r="U269" i="7"/>
  <c r="W268" i="7"/>
  <c r="U268" i="7"/>
  <c r="W267" i="7"/>
  <c r="U267" i="7"/>
  <c r="W266" i="7"/>
  <c r="U266" i="7"/>
  <c r="W265" i="7"/>
  <c r="U265" i="7"/>
  <c r="W264" i="7"/>
  <c r="U264" i="7"/>
  <c r="W261" i="7"/>
  <c r="U261" i="7"/>
  <c r="D261" i="7"/>
  <c r="C261" i="7"/>
  <c r="W260" i="7"/>
  <c r="U260" i="7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4" i="1"/>
  <c r="U234" i="1"/>
  <c r="V233" i="1"/>
  <c r="U233" i="1"/>
  <c r="V232" i="1"/>
  <c r="U232" i="1"/>
  <c r="V231" i="1"/>
  <c r="U231" i="1"/>
  <c r="V228" i="1"/>
  <c r="U228" i="1"/>
  <c r="V227" i="1"/>
  <c r="U227" i="1"/>
  <c r="V226" i="1"/>
  <c r="U226" i="1"/>
  <c r="V225" i="1"/>
  <c r="U225" i="1"/>
  <c r="V223" i="1"/>
  <c r="U223" i="1"/>
  <c r="V222" i="1"/>
  <c r="U222" i="1"/>
  <c r="V221" i="1"/>
  <c r="U221" i="1"/>
  <c r="D221" i="1"/>
  <c r="D222" i="1" s="1"/>
  <c r="D223" i="1" s="1"/>
  <c r="D224" i="1" s="1"/>
  <c r="D225" i="1" s="1"/>
  <c r="C221" i="1"/>
  <c r="C222" i="1" s="1"/>
  <c r="C223" i="1" s="1"/>
  <c r="C224" i="1" s="1"/>
  <c r="C225" i="1" s="1"/>
  <c r="V220" i="1"/>
  <c r="U220" i="1"/>
  <c r="C262" i="7" l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D262" i="7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26" i="1"/>
  <c r="D227" i="1" s="1"/>
  <c r="D228" i="1" s="1"/>
  <c r="C226" i="1"/>
  <c r="C227" i="1" s="1"/>
  <c r="C228" i="1" s="1"/>
  <c r="AB233" i="7"/>
  <c r="AB264" i="7" s="1"/>
  <c r="AB303" i="7" s="1"/>
  <c r="AB234" i="7"/>
  <c r="AB265" i="7" s="1"/>
  <c r="AB304" i="7" s="1"/>
  <c r="AB235" i="7"/>
  <c r="AB266" i="7" s="1"/>
  <c r="AB305" i="7" s="1"/>
  <c r="AB236" i="7"/>
  <c r="AB267" i="7" s="1"/>
  <c r="AB306" i="7" s="1"/>
  <c r="AB237" i="7"/>
  <c r="AB268" i="7" s="1"/>
  <c r="AB307" i="7" s="1"/>
  <c r="AB238" i="7"/>
  <c r="AB269" i="7" s="1"/>
  <c r="AB308" i="7" s="1"/>
  <c r="AB239" i="7"/>
  <c r="AB273" i="7" s="1"/>
  <c r="AB312" i="7" s="1"/>
  <c r="AB240" i="7"/>
  <c r="AB274" i="7" s="1"/>
  <c r="AB313" i="7" s="1"/>
  <c r="AB241" i="7"/>
  <c r="AB277" i="7" s="1"/>
  <c r="AB316" i="7" s="1"/>
  <c r="AB242" i="7"/>
  <c r="AB278" i="7" s="1"/>
  <c r="AB317" i="7" s="1"/>
  <c r="AB243" i="7"/>
  <c r="AB279" i="7" s="1"/>
  <c r="AB318" i="7" s="1"/>
  <c r="AB244" i="7"/>
  <c r="AB280" i="7" s="1"/>
  <c r="AB319" i="7" s="1"/>
  <c r="AB245" i="7"/>
  <c r="AB281" i="7" s="1"/>
  <c r="AB320" i="7" s="1"/>
  <c r="AB246" i="7"/>
  <c r="AB247" i="7"/>
  <c r="AB248" i="7"/>
  <c r="AB287" i="7" s="1"/>
  <c r="AB326" i="7" s="1"/>
  <c r="AB249" i="7"/>
  <c r="AB288" i="7" s="1"/>
  <c r="AB327" i="7" s="1"/>
  <c r="AB250" i="7"/>
  <c r="AB289" i="7" s="1"/>
  <c r="AB328" i="7" s="1"/>
  <c r="AB253" i="7"/>
  <c r="AB292" i="7" s="1"/>
  <c r="AB331" i="7" s="1"/>
  <c r="AB254" i="7"/>
  <c r="AB293" i="7" s="1"/>
  <c r="AB332" i="7" s="1"/>
  <c r="AB255" i="7"/>
  <c r="AB294" i="7" s="1"/>
  <c r="AB333" i="7" s="1"/>
  <c r="AB256" i="7"/>
  <c r="AB257" i="7"/>
  <c r="AB258" i="7"/>
  <c r="AA206" i="1"/>
  <c r="AA232" i="1" s="1"/>
  <c r="AA261" i="1" s="1"/>
  <c r="AA207" i="1"/>
  <c r="AA233" i="1" s="1"/>
  <c r="AA262" i="1" s="1"/>
  <c r="AA208" i="1"/>
  <c r="AA234" i="1" s="1"/>
  <c r="AA263" i="1" s="1"/>
  <c r="AA209" i="1"/>
  <c r="AA238" i="1" s="1"/>
  <c r="AA267" i="1" s="1"/>
  <c r="AA210" i="1"/>
  <c r="AA239" i="1" s="1"/>
  <c r="AA268" i="1" s="1"/>
  <c r="AA211" i="1"/>
  <c r="AA240" i="1" s="1"/>
  <c r="AA269" i="1" s="1"/>
  <c r="AA212" i="1"/>
  <c r="AA241" i="1" s="1"/>
  <c r="AA270" i="1" s="1"/>
  <c r="AA213" i="1"/>
  <c r="AA242" i="1" s="1"/>
  <c r="AA271" i="1" s="1"/>
  <c r="AA214" i="1"/>
  <c r="AA243" i="1" s="1"/>
  <c r="AA272" i="1" s="1"/>
  <c r="AA215" i="1"/>
  <c r="AA244" i="1" s="1"/>
  <c r="AA273" i="1" s="1"/>
  <c r="AA216" i="1"/>
  <c r="AA245" i="1" s="1"/>
  <c r="AA274" i="1" s="1"/>
  <c r="P120" i="7"/>
  <c r="D294" i="7" l="1"/>
  <c r="D295" i="7" s="1"/>
  <c r="D296" i="7" s="1"/>
  <c r="D297" i="7" s="1"/>
  <c r="C294" i="7"/>
  <c r="C295" i="7" s="1"/>
  <c r="C296" i="7" s="1"/>
  <c r="C297" i="7" s="1"/>
  <c r="AB283" i="7"/>
  <c r="AB322" i="7" s="1"/>
  <c r="AB282" i="7"/>
  <c r="AB321" i="7" s="1"/>
  <c r="AB297" i="7"/>
  <c r="AB336" i="7" s="1"/>
  <c r="AB296" i="7"/>
  <c r="AB335" i="7" s="1"/>
  <c r="AB295" i="7"/>
  <c r="AB334" i="7" s="1"/>
  <c r="C229" i="1"/>
  <c r="C230" i="1" s="1"/>
  <c r="C231" i="1" s="1"/>
  <c r="C232" i="1" s="1"/>
  <c r="C233" i="1" s="1"/>
  <c r="C234" i="1" s="1"/>
  <c r="D229" i="1"/>
  <c r="D230" i="1" s="1"/>
  <c r="D231" i="1" s="1"/>
  <c r="D232" i="1" s="1"/>
  <c r="D233" i="1" s="1"/>
  <c r="D234" i="1" s="1"/>
  <c r="AA107" i="1"/>
  <c r="AA108" i="1"/>
  <c r="AA109" i="1"/>
  <c r="AA110" i="1"/>
  <c r="AA111" i="1"/>
  <c r="AA112" i="1"/>
  <c r="AA113" i="1"/>
  <c r="AA114" i="1"/>
  <c r="AA115" i="1"/>
  <c r="AA116" i="1"/>
  <c r="AA117" i="1"/>
  <c r="C235" i="1" l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U91" i="7"/>
  <c r="W91" i="7"/>
  <c r="U82" i="7"/>
  <c r="W82" i="7"/>
  <c r="U237" i="7" l="1"/>
  <c r="W237" i="7"/>
  <c r="U238" i="7"/>
  <c r="W238" i="7"/>
  <c r="U239" i="7"/>
  <c r="W239" i="7"/>
  <c r="U240" i="7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32" i="7"/>
  <c r="W232" i="7"/>
  <c r="AB232" i="7"/>
  <c r="AB261" i="7" s="1"/>
  <c r="AB300" i="7" s="1"/>
  <c r="U233" i="7"/>
  <c r="W233" i="7"/>
  <c r="U234" i="7"/>
  <c r="W234" i="7"/>
  <c r="U235" i="7"/>
  <c r="W235" i="7"/>
  <c r="U236" i="7"/>
  <c r="W236" i="7"/>
  <c r="D232" i="7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C232" i="7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W215" i="7"/>
  <c r="U215" i="7"/>
  <c r="W214" i="7"/>
  <c r="U214" i="7"/>
  <c r="D193" i="7"/>
  <c r="C193" i="7"/>
  <c r="W201" i="7"/>
  <c r="U201" i="7"/>
  <c r="W200" i="7"/>
  <c r="U200" i="7"/>
  <c r="C164" i="7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W179" i="7"/>
  <c r="U179" i="7"/>
  <c r="W178" i="7"/>
  <c r="U178" i="7"/>
  <c r="W170" i="7"/>
  <c r="U170" i="7"/>
  <c r="W169" i="7"/>
  <c r="U169" i="7"/>
  <c r="W141" i="7"/>
  <c r="U141" i="7"/>
  <c r="W140" i="7"/>
  <c r="U140" i="7"/>
  <c r="W150" i="7"/>
  <c r="U150" i="7"/>
  <c r="W149" i="7"/>
  <c r="U149" i="7"/>
  <c r="C135" i="7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W130" i="7"/>
  <c r="W129" i="7"/>
  <c r="U129" i="7"/>
  <c r="W128" i="7"/>
  <c r="W127" i="7"/>
  <c r="W126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O109" i="7"/>
  <c r="O236" i="7" s="1"/>
  <c r="O267" i="7" s="1"/>
  <c r="O306" i="7" s="1"/>
  <c r="P109" i="7"/>
  <c r="P236" i="7" s="1"/>
  <c r="P267" i="7" s="1"/>
  <c r="P306" i="7" s="1"/>
  <c r="Q109" i="7"/>
  <c r="Q236" i="7" s="1"/>
  <c r="Q267" i="7" s="1"/>
  <c r="Q306" i="7" s="1"/>
  <c r="R109" i="7"/>
  <c r="R236" i="7" s="1"/>
  <c r="R267" i="7" s="1"/>
  <c r="R306" i="7" s="1"/>
  <c r="S109" i="7"/>
  <c r="S236" i="7" s="1"/>
  <c r="S267" i="7" s="1"/>
  <c r="S306" i="7" s="1"/>
  <c r="T109" i="7"/>
  <c r="T236" i="7" s="1"/>
  <c r="T267" i="7" s="1"/>
  <c r="T306" i="7" s="1"/>
  <c r="AB109" i="7"/>
  <c r="O110" i="7"/>
  <c r="O237" i="7" s="1"/>
  <c r="O268" i="7" s="1"/>
  <c r="O307" i="7" s="1"/>
  <c r="P110" i="7"/>
  <c r="P237" i="7" s="1"/>
  <c r="P268" i="7" s="1"/>
  <c r="P307" i="7" s="1"/>
  <c r="Q110" i="7"/>
  <c r="Q237" i="7" s="1"/>
  <c r="Q268" i="7" s="1"/>
  <c r="Q307" i="7" s="1"/>
  <c r="R110" i="7"/>
  <c r="R237" i="7" s="1"/>
  <c r="R268" i="7" s="1"/>
  <c r="R307" i="7" s="1"/>
  <c r="S110" i="7"/>
  <c r="S237" i="7" s="1"/>
  <c r="S268" i="7" s="1"/>
  <c r="S307" i="7" s="1"/>
  <c r="T110" i="7"/>
  <c r="T237" i="7" s="1"/>
  <c r="T268" i="7" s="1"/>
  <c r="T307" i="7" s="1"/>
  <c r="AB110" i="7"/>
  <c r="O111" i="7"/>
  <c r="O238" i="7" s="1"/>
  <c r="O269" i="7" s="1"/>
  <c r="O308" i="7" s="1"/>
  <c r="P111" i="7"/>
  <c r="P238" i="7" s="1"/>
  <c r="P269" i="7" s="1"/>
  <c r="P308" i="7" s="1"/>
  <c r="Q111" i="7"/>
  <c r="Q238" i="7" s="1"/>
  <c r="Q269" i="7" s="1"/>
  <c r="Q308" i="7" s="1"/>
  <c r="R111" i="7"/>
  <c r="R238" i="7" s="1"/>
  <c r="R269" i="7" s="1"/>
  <c r="R308" i="7" s="1"/>
  <c r="S111" i="7"/>
  <c r="S238" i="7" s="1"/>
  <c r="S269" i="7" s="1"/>
  <c r="S308" i="7" s="1"/>
  <c r="T111" i="7"/>
  <c r="T238" i="7" s="1"/>
  <c r="T269" i="7" s="1"/>
  <c r="T308" i="7" s="1"/>
  <c r="AB111" i="7"/>
  <c r="O112" i="7"/>
  <c r="O239" i="7" s="1"/>
  <c r="O273" i="7" s="1"/>
  <c r="O312" i="7" s="1"/>
  <c r="P112" i="7"/>
  <c r="P239" i="7" s="1"/>
  <c r="P273" i="7" s="1"/>
  <c r="P312" i="7" s="1"/>
  <c r="Q112" i="7"/>
  <c r="Q239" i="7" s="1"/>
  <c r="Q273" i="7" s="1"/>
  <c r="Q312" i="7" s="1"/>
  <c r="R112" i="7"/>
  <c r="R239" i="7" s="1"/>
  <c r="R273" i="7" s="1"/>
  <c r="R312" i="7" s="1"/>
  <c r="S112" i="7"/>
  <c r="S239" i="7" s="1"/>
  <c r="S273" i="7" s="1"/>
  <c r="S312" i="7" s="1"/>
  <c r="T112" i="7"/>
  <c r="T239" i="7" s="1"/>
  <c r="T273" i="7" s="1"/>
  <c r="T312" i="7" s="1"/>
  <c r="AB112" i="7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98" i="1"/>
  <c r="D105" i="7"/>
  <c r="D106" i="7" s="1"/>
  <c r="D107" i="7" s="1"/>
  <c r="D108" i="7" s="1"/>
  <c r="D109" i="7" s="1"/>
  <c r="D110" i="7" s="1"/>
  <c r="D111" i="7" s="1"/>
  <c r="C105" i="7"/>
  <c r="C106" i="7" s="1"/>
  <c r="C107" i="7" s="1"/>
  <c r="C108" i="7" s="1"/>
  <c r="C109" i="7" s="1"/>
  <c r="C110" i="7" s="1"/>
  <c r="C111" i="7" s="1"/>
  <c r="O105" i="7"/>
  <c r="O232" i="7" s="1"/>
  <c r="O261" i="7" s="1"/>
  <c r="O300" i="7" s="1"/>
  <c r="P105" i="7"/>
  <c r="P232" i="7" s="1"/>
  <c r="P261" i="7" s="1"/>
  <c r="P300" i="7" s="1"/>
  <c r="Q105" i="7"/>
  <c r="Q232" i="7" s="1"/>
  <c r="Q261" i="7" s="1"/>
  <c r="Q300" i="7" s="1"/>
  <c r="R105" i="7"/>
  <c r="R232" i="7" s="1"/>
  <c r="R261" i="7" s="1"/>
  <c r="R300" i="7" s="1"/>
  <c r="S105" i="7"/>
  <c r="S232" i="7" s="1"/>
  <c r="S261" i="7" s="1"/>
  <c r="S300" i="7" s="1"/>
  <c r="T105" i="7"/>
  <c r="T232" i="7" s="1"/>
  <c r="T261" i="7" s="1"/>
  <c r="T300" i="7" s="1"/>
  <c r="AB105" i="7"/>
  <c r="O106" i="7"/>
  <c r="O233" i="7" s="1"/>
  <c r="O264" i="7" s="1"/>
  <c r="O303" i="7" s="1"/>
  <c r="P106" i="7"/>
  <c r="P233" i="7" s="1"/>
  <c r="P264" i="7" s="1"/>
  <c r="P303" i="7" s="1"/>
  <c r="Q106" i="7"/>
  <c r="Q233" i="7" s="1"/>
  <c r="Q264" i="7" s="1"/>
  <c r="Q303" i="7" s="1"/>
  <c r="R106" i="7"/>
  <c r="R233" i="7" s="1"/>
  <c r="R264" i="7" s="1"/>
  <c r="R303" i="7" s="1"/>
  <c r="S106" i="7"/>
  <c r="S233" i="7" s="1"/>
  <c r="S264" i="7" s="1"/>
  <c r="S303" i="7" s="1"/>
  <c r="T106" i="7"/>
  <c r="T233" i="7" s="1"/>
  <c r="T264" i="7" s="1"/>
  <c r="T303" i="7" s="1"/>
  <c r="AB106" i="7"/>
  <c r="O107" i="7"/>
  <c r="O234" i="7" s="1"/>
  <c r="O265" i="7" s="1"/>
  <c r="O304" i="7" s="1"/>
  <c r="P107" i="7"/>
  <c r="P234" i="7" s="1"/>
  <c r="P265" i="7" s="1"/>
  <c r="P304" i="7" s="1"/>
  <c r="Q107" i="7"/>
  <c r="Q234" i="7" s="1"/>
  <c r="Q265" i="7" s="1"/>
  <c r="Q304" i="7" s="1"/>
  <c r="R107" i="7"/>
  <c r="R234" i="7" s="1"/>
  <c r="R265" i="7" s="1"/>
  <c r="R304" i="7" s="1"/>
  <c r="S107" i="7"/>
  <c r="S234" i="7" s="1"/>
  <c r="S265" i="7" s="1"/>
  <c r="S304" i="7" s="1"/>
  <c r="T107" i="7"/>
  <c r="T234" i="7" s="1"/>
  <c r="T265" i="7" s="1"/>
  <c r="T304" i="7" s="1"/>
  <c r="AB107" i="7"/>
  <c r="O108" i="7"/>
  <c r="O235" i="7" s="1"/>
  <c r="O266" i="7" s="1"/>
  <c r="O305" i="7" s="1"/>
  <c r="P108" i="7"/>
  <c r="P235" i="7" s="1"/>
  <c r="P266" i="7" s="1"/>
  <c r="P305" i="7" s="1"/>
  <c r="Q108" i="7"/>
  <c r="Q235" i="7" s="1"/>
  <c r="Q266" i="7" s="1"/>
  <c r="Q305" i="7" s="1"/>
  <c r="R108" i="7"/>
  <c r="R235" i="7" s="1"/>
  <c r="R266" i="7" s="1"/>
  <c r="R305" i="7" s="1"/>
  <c r="S108" i="7"/>
  <c r="S235" i="7" s="1"/>
  <c r="S266" i="7" s="1"/>
  <c r="S305" i="7" s="1"/>
  <c r="T108" i="7"/>
  <c r="T235" i="7" s="1"/>
  <c r="T266" i="7" s="1"/>
  <c r="T305" i="7" s="1"/>
  <c r="AB108" i="7"/>
  <c r="O113" i="7"/>
  <c r="O240" i="7" s="1"/>
  <c r="O274" i="7" s="1"/>
  <c r="O313" i="7" s="1"/>
  <c r="P113" i="7"/>
  <c r="P240" i="7" s="1"/>
  <c r="P274" i="7" s="1"/>
  <c r="P313" i="7" s="1"/>
  <c r="Q113" i="7"/>
  <c r="Q240" i="7" s="1"/>
  <c r="Q274" i="7" s="1"/>
  <c r="Q313" i="7" s="1"/>
  <c r="R113" i="7"/>
  <c r="R240" i="7" s="1"/>
  <c r="R274" i="7" s="1"/>
  <c r="R313" i="7" s="1"/>
  <c r="S113" i="7"/>
  <c r="S240" i="7" s="1"/>
  <c r="S274" i="7" s="1"/>
  <c r="S313" i="7" s="1"/>
  <c r="T113" i="7"/>
  <c r="T240" i="7" s="1"/>
  <c r="T274" i="7" s="1"/>
  <c r="T313" i="7" s="1"/>
  <c r="AB113" i="7"/>
  <c r="O114" i="7"/>
  <c r="O241" i="7" s="1"/>
  <c r="O277" i="7" s="1"/>
  <c r="O316" i="7" s="1"/>
  <c r="P114" i="7"/>
  <c r="P241" i="7" s="1"/>
  <c r="P277" i="7" s="1"/>
  <c r="P316" i="7" s="1"/>
  <c r="Q114" i="7"/>
  <c r="Q241" i="7" s="1"/>
  <c r="Q277" i="7" s="1"/>
  <c r="Q316" i="7" s="1"/>
  <c r="R114" i="7"/>
  <c r="R241" i="7" s="1"/>
  <c r="R277" i="7" s="1"/>
  <c r="R316" i="7" s="1"/>
  <c r="S114" i="7"/>
  <c r="S241" i="7" s="1"/>
  <c r="S277" i="7" s="1"/>
  <c r="S316" i="7" s="1"/>
  <c r="T114" i="7"/>
  <c r="T241" i="7" s="1"/>
  <c r="T277" i="7" s="1"/>
  <c r="T316" i="7" s="1"/>
  <c r="AB114" i="7"/>
  <c r="O115" i="7"/>
  <c r="O242" i="7" s="1"/>
  <c r="O278" i="7" s="1"/>
  <c r="O317" i="7" s="1"/>
  <c r="P115" i="7"/>
  <c r="P242" i="7" s="1"/>
  <c r="P278" i="7" s="1"/>
  <c r="P317" i="7" s="1"/>
  <c r="Q115" i="7"/>
  <c r="Q242" i="7" s="1"/>
  <c r="Q278" i="7" s="1"/>
  <c r="Q317" i="7" s="1"/>
  <c r="R115" i="7"/>
  <c r="R242" i="7" s="1"/>
  <c r="R278" i="7" s="1"/>
  <c r="R317" i="7" s="1"/>
  <c r="S115" i="7"/>
  <c r="S242" i="7" s="1"/>
  <c r="S278" i="7" s="1"/>
  <c r="S317" i="7" s="1"/>
  <c r="T115" i="7"/>
  <c r="T242" i="7" s="1"/>
  <c r="T278" i="7" s="1"/>
  <c r="T317" i="7" s="1"/>
  <c r="AB115" i="7"/>
  <c r="O116" i="7"/>
  <c r="O243" i="7" s="1"/>
  <c r="O279" i="7" s="1"/>
  <c r="O318" i="7" s="1"/>
  <c r="P116" i="7"/>
  <c r="P243" i="7" s="1"/>
  <c r="P279" i="7" s="1"/>
  <c r="P318" i="7" s="1"/>
  <c r="Q116" i="7"/>
  <c r="Q243" i="7" s="1"/>
  <c r="Q279" i="7" s="1"/>
  <c r="Q318" i="7" s="1"/>
  <c r="R116" i="7"/>
  <c r="R243" i="7" s="1"/>
  <c r="R279" i="7" s="1"/>
  <c r="R318" i="7" s="1"/>
  <c r="S116" i="7"/>
  <c r="S243" i="7" s="1"/>
  <c r="S279" i="7" s="1"/>
  <c r="S318" i="7" s="1"/>
  <c r="T116" i="7"/>
  <c r="T243" i="7" s="1"/>
  <c r="T279" i="7" s="1"/>
  <c r="T318" i="7" s="1"/>
  <c r="AB116" i="7"/>
  <c r="O117" i="7"/>
  <c r="O244" i="7" s="1"/>
  <c r="O280" i="7" s="1"/>
  <c r="O319" i="7" s="1"/>
  <c r="P117" i="7"/>
  <c r="P244" i="7" s="1"/>
  <c r="P280" i="7" s="1"/>
  <c r="P319" i="7" s="1"/>
  <c r="Q117" i="7"/>
  <c r="Q244" i="7" s="1"/>
  <c r="Q280" i="7" s="1"/>
  <c r="Q319" i="7" s="1"/>
  <c r="R117" i="7"/>
  <c r="R244" i="7" s="1"/>
  <c r="R280" i="7" s="1"/>
  <c r="R319" i="7" s="1"/>
  <c r="S117" i="7"/>
  <c r="S244" i="7" s="1"/>
  <c r="S280" i="7" s="1"/>
  <c r="S319" i="7" s="1"/>
  <c r="T117" i="7"/>
  <c r="T244" i="7" s="1"/>
  <c r="T280" i="7" s="1"/>
  <c r="T319" i="7" s="1"/>
  <c r="AB117" i="7"/>
  <c r="O118" i="7"/>
  <c r="O245" i="7" s="1"/>
  <c r="O281" i="7" s="1"/>
  <c r="O320" i="7" s="1"/>
  <c r="P118" i="7"/>
  <c r="P245" i="7" s="1"/>
  <c r="P281" i="7" s="1"/>
  <c r="P320" i="7" s="1"/>
  <c r="Q118" i="7"/>
  <c r="Q245" i="7" s="1"/>
  <c r="Q281" i="7" s="1"/>
  <c r="Q320" i="7" s="1"/>
  <c r="R118" i="7"/>
  <c r="R245" i="7" s="1"/>
  <c r="R281" i="7" s="1"/>
  <c r="R320" i="7" s="1"/>
  <c r="S118" i="7"/>
  <c r="S245" i="7" s="1"/>
  <c r="S281" i="7" s="1"/>
  <c r="S320" i="7" s="1"/>
  <c r="T118" i="7"/>
  <c r="T245" i="7" s="1"/>
  <c r="T281" i="7" s="1"/>
  <c r="T320" i="7" s="1"/>
  <c r="AB118" i="7"/>
  <c r="O119" i="7"/>
  <c r="O246" i="7" s="1"/>
  <c r="O282" i="7" s="1"/>
  <c r="O321" i="7" s="1"/>
  <c r="P119" i="7"/>
  <c r="P246" i="7" s="1"/>
  <c r="P282" i="7" s="1"/>
  <c r="P321" i="7" s="1"/>
  <c r="Q119" i="7"/>
  <c r="Q246" i="7" s="1"/>
  <c r="Q282" i="7" s="1"/>
  <c r="Q321" i="7" s="1"/>
  <c r="R119" i="7"/>
  <c r="R246" i="7" s="1"/>
  <c r="R282" i="7" s="1"/>
  <c r="R321" i="7" s="1"/>
  <c r="S119" i="7"/>
  <c r="S246" i="7" s="1"/>
  <c r="S282" i="7" s="1"/>
  <c r="S321" i="7" s="1"/>
  <c r="T119" i="7"/>
  <c r="T246" i="7" s="1"/>
  <c r="T282" i="7" s="1"/>
  <c r="T321" i="7" s="1"/>
  <c r="AB119" i="7"/>
  <c r="O120" i="7"/>
  <c r="O247" i="7" s="1"/>
  <c r="O283" i="7" s="1"/>
  <c r="O322" i="7" s="1"/>
  <c r="P247" i="7"/>
  <c r="P283" i="7" s="1"/>
  <c r="P322" i="7" s="1"/>
  <c r="Q120" i="7"/>
  <c r="Q247" i="7" s="1"/>
  <c r="Q283" i="7" s="1"/>
  <c r="Q322" i="7" s="1"/>
  <c r="R120" i="7"/>
  <c r="R247" i="7" s="1"/>
  <c r="R283" i="7" s="1"/>
  <c r="R322" i="7" s="1"/>
  <c r="S120" i="7"/>
  <c r="S247" i="7" s="1"/>
  <c r="S283" i="7" s="1"/>
  <c r="S322" i="7" s="1"/>
  <c r="T120" i="7"/>
  <c r="T247" i="7" s="1"/>
  <c r="T283" i="7" s="1"/>
  <c r="T322" i="7" s="1"/>
  <c r="AB120" i="7"/>
  <c r="O121" i="7"/>
  <c r="O248" i="7" s="1"/>
  <c r="O287" i="7" s="1"/>
  <c r="O326" i="7" s="1"/>
  <c r="P121" i="7"/>
  <c r="P248" i="7" s="1"/>
  <c r="P287" i="7" s="1"/>
  <c r="P326" i="7" s="1"/>
  <c r="Q121" i="7"/>
  <c r="Q248" i="7" s="1"/>
  <c r="Q287" i="7" s="1"/>
  <c r="Q326" i="7" s="1"/>
  <c r="R121" i="7"/>
  <c r="R248" i="7" s="1"/>
  <c r="R287" i="7" s="1"/>
  <c r="R326" i="7" s="1"/>
  <c r="S121" i="7"/>
  <c r="S248" i="7" s="1"/>
  <c r="S287" i="7" s="1"/>
  <c r="S326" i="7" s="1"/>
  <c r="T121" i="7"/>
  <c r="T248" i="7" s="1"/>
  <c r="T287" i="7" s="1"/>
  <c r="T326" i="7" s="1"/>
  <c r="AB121" i="7"/>
  <c r="O122" i="7"/>
  <c r="O249" i="7" s="1"/>
  <c r="O288" i="7" s="1"/>
  <c r="O327" i="7" s="1"/>
  <c r="P122" i="7"/>
  <c r="P249" i="7" s="1"/>
  <c r="P288" i="7" s="1"/>
  <c r="P327" i="7" s="1"/>
  <c r="Q122" i="7"/>
  <c r="Q249" i="7" s="1"/>
  <c r="Q288" i="7" s="1"/>
  <c r="Q327" i="7" s="1"/>
  <c r="R122" i="7"/>
  <c r="R249" i="7" s="1"/>
  <c r="R288" i="7" s="1"/>
  <c r="R327" i="7" s="1"/>
  <c r="S122" i="7"/>
  <c r="S249" i="7" s="1"/>
  <c r="S288" i="7" s="1"/>
  <c r="S327" i="7" s="1"/>
  <c r="T122" i="7"/>
  <c r="T249" i="7" s="1"/>
  <c r="T288" i="7" s="1"/>
  <c r="T327" i="7" s="1"/>
  <c r="AB122" i="7"/>
  <c r="O123" i="7"/>
  <c r="O250" i="7" s="1"/>
  <c r="O289" i="7" s="1"/>
  <c r="O328" i="7" s="1"/>
  <c r="P123" i="7"/>
  <c r="P250" i="7" s="1"/>
  <c r="P289" i="7" s="1"/>
  <c r="P328" i="7" s="1"/>
  <c r="Q123" i="7"/>
  <c r="Q250" i="7" s="1"/>
  <c r="Q289" i="7" s="1"/>
  <c r="Q328" i="7" s="1"/>
  <c r="R123" i="7"/>
  <c r="R250" i="7" s="1"/>
  <c r="R289" i="7" s="1"/>
  <c r="R328" i="7" s="1"/>
  <c r="S123" i="7"/>
  <c r="S250" i="7" s="1"/>
  <c r="S289" i="7" s="1"/>
  <c r="S328" i="7" s="1"/>
  <c r="T123" i="7"/>
  <c r="T250" i="7" s="1"/>
  <c r="T289" i="7" s="1"/>
  <c r="T328" i="7" s="1"/>
  <c r="AB123" i="7"/>
  <c r="O126" i="7"/>
  <c r="O253" i="7" s="1"/>
  <c r="O292" i="7" s="1"/>
  <c r="O331" i="7" s="1"/>
  <c r="P126" i="7"/>
  <c r="P253" i="7" s="1"/>
  <c r="P292" i="7" s="1"/>
  <c r="P331" i="7" s="1"/>
  <c r="Q126" i="7"/>
  <c r="Q253" i="7" s="1"/>
  <c r="Q292" i="7" s="1"/>
  <c r="Q331" i="7" s="1"/>
  <c r="R126" i="7"/>
  <c r="R253" i="7" s="1"/>
  <c r="R292" i="7" s="1"/>
  <c r="R331" i="7" s="1"/>
  <c r="S126" i="7"/>
  <c r="S253" i="7" s="1"/>
  <c r="S292" i="7" s="1"/>
  <c r="S331" i="7" s="1"/>
  <c r="T126" i="7"/>
  <c r="T253" i="7" s="1"/>
  <c r="T292" i="7" s="1"/>
  <c r="T331" i="7" s="1"/>
  <c r="AB126" i="7"/>
  <c r="O127" i="7"/>
  <c r="O254" i="7" s="1"/>
  <c r="O293" i="7" s="1"/>
  <c r="O332" i="7" s="1"/>
  <c r="P127" i="7"/>
  <c r="P254" i="7" s="1"/>
  <c r="P293" i="7" s="1"/>
  <c r="P332" i="7" s="1"/>
  <c r="Q127" i="7"/>
  <c r="Q254" i="7" s="1"/>
  <c r="Q293" i="7" s="1"/>
  <c r="Q332" i="7" s="1"/>
  <c r="R127" i="7"/>
  <c r="R254" i="7" s="1"/>
  <c r="R293" i="7" s="1"/>
  <c r="R332" i="7" s="1"/>
  <c r="S127" i="7"/>
  <c r="S254" i="7" s="1"/>
  <c r="S293" i="7" s="1"/>
  <c r="S332" i="7" s="1"/>
  <c r="T127" i="7"/>
  <c r="T254" i="7" s="1"/>
  <c r="T293" i="7" s="1"/>
  <c r="T332" i="7" s="1"/>
  <c r="AB127" i="7"/>
  <c r="O128" i="7"/>
  <c r="O255" i="7" s="1"/>
  <c r="O294" i="7" s="1"/>
  <c r="O333" i="7" s="1"/>
  <c r="P128" i="7"/>
  <c r="P255" i="7" s="1"/>
  <c r="P294" i="7" s="1"/>
  <c r="P333" i="7" s="1"/>
  <c r="Q128" i="7"/>
  <c r="Q255" i="7" s="1"/>
  <c r="Q294" i="7" s="1"/>
  <c r="Q333" i="7" s="1"/>
  <c r="R128" i="7"/>
  <c r="R255" i="7" s="1"/>
  <c r="R294" i="7" s="1"/>
  <c r="R333" i="7" s="1"/>
  <c r="S128" i="7"/>
  <c r="S255" i="7" s="1"/>
  <c r="S294" i="7" s="1"/>
  <c r="S333" i="7" s="1"/>
  <c r="T128" i="7"/>
  <c r="T255" i="7" s="1"/>
  <c r="T294" i="7" s="1"/>
  <c r="T333" i="7" s="1"/>
  <c r="AB128" i="7"/>
  <c r="O129" i="7"/>
  <c r="O256" i="7" s="1"/>
  <c r="O295" i="7" s="1"/>
  <c r="O334" i="7" s="1"/>
  <c r="P129" i="7"/>
  <c r="P256" i="7" s="1"/>
  <c r="P295" i="7" s="1"/>
  <c r="P334" i="7" s="1"/>
  <c r="Q129" i="7"/>
  <c r="Q256" i="7" s="1"/>
  <c r="Q295" i="7" s="1"/>
  <c r="Q334" i="7" s="1"/>
  <c r="R129" i="7"/>
  <c r="R256" i="7" s="1"/>
  <c r="R295" i="7" s="1"/>
  <c r="R334" i="7" s="1"/>
  <c r="S129" i="7"/>
  <c r="S256" i="7" s="1"/>
  <c r="S295" i="7" s="1"/>
  <c r="S334" i="7" s="1"/>
  <c r="T129" i="7"/>
  <c r="T256" i="7" s="1"/>
  <c r="T295" i="7" s="1"/>
  <c r="T334" i="7" s="1"/>
  <c r="AB129" i="7"/>
  <c r="O130" i="7"/>
  <c r="O257" i="7" s="1"/>
  <c r="O296" i="7" s="1"/>
  <c r="O335" i="7" s="1"/>
  <c r="P130" i="7"/>
  <c r="P257" i="7" s="1"/>
  <c r="P296" i="7" s="1"/>
  <c r="P335" i="7" s="1"/>
  <c r="Q130" i="7"/>
  <c r="Q257" i="7" s="1"/>
  <c r="Q296" i="7" s="1"/>
  <c r="Q335" i="7" s="1"/>
  <c r="R130" i="7"/>
  <c r="R257" i="7" s="1"/>
  <c r="R296" i="7" s="1"/>
  <c r="R335" i="7" s="1"/>
  <c r="S130" i="7"/>
  <c r="S257" i="7" s="1"/>
  <c r="S296" i="7" s="1"/>
  <c r="S335" i="7" s="1"/>
  <c r="T130" i="7"/>
  <c r="T257" i="7" s="1"/>
  <c r="T296" i="7" s="1"/>
  <c r="T335" i="7" s="1"/>
  <c r="AB130" i="7"/>
  <c r="O131" i="7"/>
  <c r="O258" i="7" s="1"/>
  <c r="O297" i="7" s="1"/>
  <c r="O336" i="7" s="1"/>
  <c r="P131" i="7"/>
  <c r="P258" i="7" s="1"/>
  <c r="P297" i="7" s="1"/>
  <c r="P336" i="7" s="1"/>
  <c r="Q131" i="7"/>
  <c r="Q258" i="7" s="1"/>
  <c r="Q297" i="7" s="1"/>
  <c r="Q336" i="7" s="1"/>
  <c r="R131" i="7"/>
  <c r="R258" i="7" s="1"/>
  <c r="R297" i="7" s="1"/>
  <c r="R336" i="7" s="1"/>
  <c r="S131" i="7"/>
  <c r="S258" i="7" s="1"/>
  <c r="S297" i="7" s="1"/>
  <c r="S336" i="7" s="1"/>
  <c r="T131" i="7"/>
  <c r="T258" i="7" s="1"/>
  <c r="T297" i="7" s="1"/>
  <c r="T336" i="7" s="1"/>
  <c r="AB131" i="7"/>
  <c r="U120" i="7"/>
  <c r="W90" i="7"/>
  <c r="U90" i="7"/>
  <c r="U119" i="7" s="1"/>
  <c r="C76" i="7"/>
  <c r="C77" i="7" s="1"/>
  <c r="C78" i="7" s="1"/>
  <c r="C79" i="7" s="1"/>
  <c r="C80" i="7" s="1"/>
  <c r="C81" i="7" s="1"/>
  <c r="U111" i="7"/>
  <c r="W81" i="7"/>
  <c r="U81" i="7"/>
  <c r="U110" i="7" s="1"/>
  <c r="U202" i="1"/>
  <c r="V202" i="1"/>
  <c r="AA202" i="1"/>
  <c r="AA226" i="1" s="1"/>
  <c r="AA255" i="1" s="1"/>
  <c r="U203" i="1"/>
  <c r="V203" i="1"/>
  <c r="AA203" i="1"/>
  <c r="AA227" i="1" s="1"/>
  <c r="AA256" i="1" s="1"/>
  <c r="U204" i="1"/>
  <c r="V204" i="1"/>
  <c r="AA204" i="1"/>
  <c r="AA228" i="1" s="1"/>
  <c r="AA257" i="1" s="1"/>
  <c r="U205" i="1"/>
  <c r="V205" i="1"/>
  <c r="AA205" i="1"/>
  <c r="AA231" i="1" s="1"/>
  <c r="AA260" i="1" s="1"/>
  <c r="U206" i="1"/>
  <c r="V206" i="1"/>
  <c r="V175" i="1"/>
  <c r="U175" i="1"/>
  <c r="V151" i="1"/>
  <c r="U151" i="1"/>
  <c r="V128" i="1"/>
  <c r="U128" i="1"/>
  <c r="AA104" i="1"/>
  <c r="K104" i="1"/>
  <c r="K203" i="1" s="1"/>
  <c r="K227" i="1" s="1"/>
  <c r="K256" i="1" s="1"/>
  <c r="L104" i="1"/>
  <c r="L203" i="1" s="1"/>
  <c r="L227" i="1" s="1"/>
  <c r="L256" i="1" s="1"/>
  <c r="M104" i="1"/>
  <c r="M203" i="1" s="1"/>
  <c r="M227" i="1" s="1"/>
  <c r="M256" i="1" s="1"/>
  <c r="N104" i="1"/>
  <c r="N203" i="1" s="1"/>
  <c r="N227" i="1" s="1"/>
  <c r="N256" i="1" s="1"/>
  <c r="O104" i="1"/>
  <c r="O203" i="1" s="1"/>
  <c r="O227" i="1" s="1"/>
  <c r="O256" i="1" s="1"/>
  <c r="P104" i="1"/>
  <c r="P203" i="1" s="1"/>
  <c r="P227" i="1" s="1"/>
  <c r="P256" i="1" s="1"/>
  <c r="Q104" i="1"/>
  <c r="Q203" i="1" s="1"/>
  <c r="Q227" i="1" s="1"/>
  <c r="Q256" i="1" s="1"/>
  <c r="R104" i="1"/>
  <c r="R203" i="1" s="1"/>
  <c r="R227" i="1" s="1"/>
  <c r="R256" i="1" s="1"/>
  <c r="S104" i="1"/>
  <c r="S203" i="1" s="1"/>
  <c r="S227" i="1" s="1"/>
  <c r="S256" i="1" s="1"/>
  <c r="T104" i="1"/>
  <c r="T203" i="1" s="1"/>
  <c r="T227" i="1" s="1"/>
  <c r="T256" i="1" s="1"/>
  <c r="U104" i="1"/>
  <c r="V104" i="1"/>
  <c r="K105" i="1"/>
  <c r="K204" i="1" s="1"/>
  <c r="K228" i="1" s="1"/>
  <c r="K257" i="1" s="1"/>
  <c r="L105" i="1"/>
  <c r="L204" i="1" s="1"/>
  <c r="L228" i="1" s="1"/>
  <c r="L257" i="1" s="1"/>
  <c r="M105" i="1"/>
  <c r="M204" i="1" s="1"/>
  <c r="M228" i="1" s="1"/>
  <c r="M257" i="1" s="1"/>
  <c r="N105" i="1"/>
  <c r="N204" i="1" s="1"/>
  <c r="N228" i="1" s="1"/>
  <c r="N257" i="1" s="1"/>
  <c r="O105" i="1"/>
  <c r="O204" i="1" s="1"/>
  <c r="O228" i="1" s="1"/>
  <c r="O257" i="1" s="1"/>
  <c r="P105" i="1"/>
  <c r="P204" i="1" s="1"/>
  <c r="P228" i="1" s="1"/>
  <c r="P257" i="1" s="1"/>
  <c r="Q105" i="1"/>
  <c r="Q204" i="1" s="1"/>
  <c r="Q228" i="1" s="1"/>
  <c r="Q257" i="1" s="1"/>
  <c r="R105" i="1"/>
  <c r="R204" i="1" s="1"/>
  <c r="R228" i="1" s="1"/>
  <c r="R257" i="1" s="1"/>
  <c r="S105" i="1"/>
  <c r="S204" i="1" s="1"/>
  <c r="S228" i="1" s="1"/>
  <c r="T105" i="1"/>
  <c r="T204" i="1" s="1"/>
  <c r="U105" i="1"/>
  <c r="V105" i="1"/>
  <c r="V81" i="1"/>
  <c r="U81" i="1"/>
  <c r="V117" i="1"/>
  <c r="U117" i="1"/>
  <c r="T117" i="1"/>
  <c r="T216" i="1" s="1"/>
  <c r="T245" i="1" s="1"/>
  <c r="T274" i="1" s="1"/>
  <c r="S117" i="1"/>
  <c r="S216" i="1" s="1"/>
  <c r="S245" i="1" s="1"/>
  <c r="S274" i="1" s="1"/>
  <c r="R117" i="1"/>
  <c r="R216" i="1" s="1"/>
  <c r="R245" i="1" s="1"/>
  <c r="R274" i="1" s="1"/>
  <c r="Q117" i="1"/>
  <c r="Q216" i="1" s="1"/>
  <c r="Q245" i="1" s="1"/>
  <c r="Q274" i="1" s="1"/>
  <c r="P117" i="1"/>
  <c r="P216" i="1" s="1"/>
  <c r="P245" i="1" s="1"/>
  <c r="P274" i="1" s="1"/>
  <c r="O117" i="1"/>
  <c r="O216" i="1" s="1"/>
  <c r="O245" i="1" s="1"/>
  <c r="O274" i="1" s="1"/>
  <c r="N117" i="1"/>
  <c r="N216" i="1" s="1"/>
  <c r="N245" i="1" s="1"/>
  <c r="N274" i="1" s="1"/>
  <c r="M117" i="1"/>
  <c r="M216" i="1" s="1"/>
  <c r="M245" i="1" s="1"/>
  <c r="M274" i="1" s="1"/>
  <c r="L117" i="1"/>
  <c r="L216" i="1" s="1"/>
  <c r="L245" i="1" s="1"/>
  <c r="L274" i="1" s="1"/>
  <c r="K117" i="1"/>
  <c r="K216" i="1" s="1"/>
  <c r="K245" i="1" s="1"/>
  <c r="K274" i="1" s="1"/>
  <c r="V116" i="1"/>
  <c r="U116" i="1"/>
  <c r="T116" i="1"/>
  <c r="T215" i="1" s="1"/>
  <c r="T244" i="1" s="1"/>
  <c r="T273" i="1" s="1"/>
  <c r="S116" i="1"/>
  <c r="S215" i="1" s="1"/>
  <c r="S244" i="1" s="1"/>
  <c r="S273" i="1" s="1"/>
  <c r="R116" i="1"/>
  <c r="R215" i="1" s="1"/>
  <c r="R244" i="1" s="1"/>
  <c r="R273" i="1" s="1"/>
  <c r="Q116" i="1"/>
  <c r="Q215" i="1" s="1"/>
  <c r="Q244" i="1" s="1"/>
  <c r="Q273" i="1" s="1"/>
  <c r="P116" i="1"/>
  <c r="P215" i="1" s="1"/>
  <c r="P244" i="1" s="1"/>
  <c r="P273" i="1" s="1"/>
  <c r="O116" i="1"/>
  <c r="O215" i="1" s="1"/>
  <c r="O244" i="1" s="1"/>
  <c r="O273" i="1" s="1"/>
  <c r="N116" i="1"/>
  <c r="N215" i="1" s="1"/>
  <c r="N244" i="1" s="1"/>
  <c r="N273" i="1" s="1"/>
  <c r="M116" i="1"/>
  <c r="M215" i="1" s="1"/>
  <c r="M244" i="1" s="1"/>
  <c r="M273" i="1" s="1"/>
  <c r="L116" i="1"/>
  <c r="L215" i="1" s="1"/>
  <c r="L244" i="1" s="1"/>
  <c r="L273" i="1" s="1"/>
  <c r="K116" i="1"/>
  <c r="K215" i="1" s="1"/>
  <c r="K244" i="1" s="1"/>
  <c r="K273" i="1" s="1"/>
  <c r="V115" i="1"/>
  <c r="U115" i="1"/>
  <c r="T115" i="1"/>
  <c r="T214" i="1" s="1"/>
  <c r="T243" i="1" s="1"/>
  <c r="T272" i="1" s="1"/>
  <c r="S115" i="1"/>
  <c r="S214" i="1" s="1"/>
  <c r="S243" i="1" s="1"/>
  <c r="S272" i="1" s="1"/>
  <c r="R115" i="1"/>
  <c r="R214" i="1" s="1"/>
  <c r="R243" i="1" s="1"/>
  <c r="R272" i="1" s="1"/>
  <c r="Q115" i="1"/>
  <c r="Q214" i="1" s="1"/>
  <c r="Q243" i="1" s="1"/>
  <c r="Q272" i="1" s="1"/>
  <c r="P115" i="1"/>
  <c r="P214" i="1" s="1"/>
  <c r="P243" i="1" s="1"/>
  <c r="P272" i="1" s="1"/>
  <c r="O115" i="1"/>
  <c r="O214" i="1" s="1"/>
  <c r="O243" i="1" s="1"/>
  <c r="O272" i="1" s="1"/>
  <c r="N115" i="1"/>
  <c r="N214" i="1" s="1"/>
  <c r="N243" i="1" s="1"/>
  <c r="N272" i="1" s="1"/>
  <c r="M115" i="1"/>
  <c r="M214" i="1" s="1"/>
  <c r="M243" i="1" s="1"/>
  <c r="M272" i="1" s="1"/>
  <c r="L115" i="1"/>
  <c r="L214" i="1" s="1"/>
  <c r="L243" i="1" s="1"/>
  <c r="L272" i="1" s="1"/>
  <c r="K115" i="1"/>
  <c r="K214" i="1" s="1"/>
  <c r="K243" i="1" s="1"/>
  <c r="K272" i="1" s="1"/>
  <c r="V114" i="1"/>
  <c r="U114" i="1"/>
  <c r="T114" i="1"/>
  <c r="T213" i="1" s="1"/>
  <c r="T242" i="1" s="1"/>
  <c r="T271" i="1" s="1"/>
  <c r="S114" i="1"/>
  <c r="S213" i="1" s="1"/>
  <c r="S242" i="1" s="1"/>
  <c r="S271" i="1" s="1"/>
  <c r="R114" i="1"/>
  <c r="R213" i="1" s="1"/>
  <c r="R242" i="1" s="1"/>
  <c r="R271" i="1" s="1"/>
  <c r="Q114" i="1"/>
  <c r="Q213" i="1" s="1"/>
  <c r="Q242" i="1" s="1"/>
  <c r="Q271" i="1" s="1"/>
  <c r="P114" i="1"/>
  <c r="P213" i="1" s="1"/>
  <c r="P242" i="1" s="1"/>
  <c r="P271" i="1" s="1"/>
  <c r="O114" i="1"/>
  <c r="O213" i="1" s="1"/>
  <c r="O242" i="1" s="1"/>
  <c r="O271" i="1" s="1"/>
  <c r="N114" i="1"/>
  <c r="N213" i="1" s="1"/>
  <c r="N242" i="1" s="1"/>
  <c r="N271" i="1" s="1"/>
  <c r="M114" i="1"/>
  <c r="M213" i="1" s="1"/>
  <c r="M242" i="1" s="1"/>
  <c r="M271" i="1" s="1"/>
  <c r="L114" i="1"/>
  <c r="L213" i="1" s="1"/>
  <c r="L242" i="1" s="1"/>
  <c r="L271" i="1" s="1"/>
  <c r="K114" i="1"/>
  <c r="K213" i="1" s="1"/>
  <c r="K242" i="1" s="1"/>
  <c r="K271" i="1" s="1"/>
  <c r="V113" i="1"/>
  <c r="U113" i="1"/>
  <c r="T113" i="1"/>
  <c r="T212" i="1" s="1"/>
  <c r="T241" i="1" s="1"/>
  <c r="T270" i="1" s="1"/>
  <c r="S113" i="1"/>
  <c r="S212" i="1" s="1"/>
  <c r="S241" i="1" s="1"/>
  <c r="S270" i="1" s="1"/>
  <c r="R113" i="1"/>
  <c r="R212" i="1" s="1"/>
  <c r="R241" i="1" s="1"/>
  <c r="R270" i="1" s="1"/>
  <c r="Q113" i="1"/>
  <c r="Q212" i="1" s="1"/>
  <c r="Q241" i="1" s="1"/>
  <c r="Q270" i="1" s="1"/>
  <c r="P113" i="1"/>
  <c r="P212" i="1" s="1"/>
  <c r="P241" i="1" s="1"/>
  <c r="P270" i="1" s="1"/>
  <c r="O113" i="1"/>
  <c r="O212" i="1" s="1"/>
  <c r="O241" i="1" s="1"/>
  <c r="O270" i="1" s="1"/>
  <c r="N113" i="1"/>
  <c r="N212" i="1" s="1"/>
  <c r="N241" i="1" s="1"/>
  <c r="N270" i="1" s="1"/>
  <c r="M113" i="1"/>
  <c r="M212" i="1" s="1"/>
  <c r="M241" i="1" s="1"/>
  <c r="M270" i="1" s="1"/>
  <c r="L113" i="1"/>
  <c r="L212" i="1" s="1"/>
  <c r="L241" i="1" s="1"/>
  <c r="L270" i="1" s="1"/>
  <c r="K113" i="1"/>
  <c r="K212" i="1" s="1"/>
  <c r="K241" i="1" s="1"/>
  <c r="K270" i="1" s="1"/>
  <c r="V112" i="1"/>
  <c r="U112" i="1"/>
  <c r="T112" i="1"/>
  <c r="T211" i="1" s="1"/>
  <c r="T240" i="1" s="1"/>
  <c r="S112" i="1"/>
  <c r="S211" i="1" s="1"/>
  <c r="R112" i="1"/>
  <c r="R211" i="1" s="1"/>
  <c r="R240" i="1" s="1"/>
  <c r="R269" i="1" s="1"/>
  <c r="Q112" i="1"/>
  <c r="Q211" i="1" s="1"/>
  <c r="Q240" i="1" s="1"/>
  <c r="Q269" i="1" s="1"/>
  <c r="P112" i="1"/>
  <c r="P211" i="1" s="1"/>
  <c r="P240" i="1" s="1"/>
  <c r="P269" i="1" s="1"/>
  <c r="O112" i="1"/>
  <c r="O211" i="1" s="1"/>
  <c r="O240" i="1" s="1"/>
  <c r="O269" i="1" s="1"/>
  <c r="N112" i="1"/>
  <c r="N211" i="1" s="1"/>
  <c r="N240" i="1" s="1"/>
  <c r="N269" i="1" s="1"/>
  <c r="M112" i="1"/>
  <c r="M211" i="1" s="1"/>
  <c r="M240" i="1" s="1"/>
  <c r="M269" i="1" s="1"/>
  <c r="L112" i="1"/>
  <c r="L211" i="1" s="1"/>
  <c r="L240" i="1" s="1"/>
  <c r="L269" i="1" s="1"/>
  <c r="K112" i="1"/>
  <c r="K211" i="1" s="1"/>
  <c r="K240" i="1" s="1"/>
  <c r="K269" i="1" s="1"/>
  <c r="V111" i="1"/>
  <c r="U111" i="1"/>
  <c r="T111" i="1"/>
  <c r="T210" i="1" s="1"/>
  <c r="S111" i="1"/>
  <c r="S210" i="1" s="1"/>
  <c r="S239" i="1" s="1"/>
  <c r="R111" i="1"/>
  <c r="R210" i="1" s="1"/>
  <c r="R239" i="1" s="1"/>
  <c r="R268" i="1" s="1"/>
  <c r="Q111" i="1"/>
  <c r="Q210" i="1" s="1"/>
  <c r="Q239" i="1" s="1"/>
  <c r="Q268" i="1" s="1"/>
  <c r="P111" i="1"/>
  <c r="P210" i="1" s="1"/>
  <c r="P239" i="1" s="1"/>
  <c r="P268" i="1" s="1"/>
  <c r="O111" i="1"/>
  <c r="O210" i="1" s="1"/>
  <c r="O239" i="1" s="1"/>
  <c r="O268" i="1" s="1"/>
  <c r="N111" i="1"/>
  <c r="N210" i="1" s="1"/>
  <c r="N239" i="1" s="1"/>
  <c r="N268" i="1" s="1"/>
  <c r="M111" i="1"/>
  <c r="M210" i="1" s="1"/>
  <c r="M239" i="1" s="1"/>
  <c r="M268" i="1" s="1"/>
  <c r="L111" i="1"/>
  <c r="L210" i="1" s="1"/>
  <c r="L239" i="1" s="1"/>
  <c r="L268" i="1" s="1"/>
  <c r="K111" i="1"/>
  <c r="K210" i="1" s="1"/>
  <c r="K239" i="1" s="1"/>
  <c r="K268" i="1" s="1"/>
  <c r="V110" i="1"/>
  <c r="U110" i="1"/>
  <c r="T110" i="1"/>
  <c r="T209" i="1" s="1"/>
  <c r="S110" i="1"/>
  <c r="S209" i="1" s="1"/>
  <c r="S238" i="1" s="1"/>
  <c r="R110" i="1"/>
  <c r="R209" i="1" s="1"/>
  <c r="R238" i="1" s="1"/>
  <c r="R267" i="1" s="1"/>
  <c r="Q110" i="1"/>
  <c r="Q209" i="1" s="1"/>
  <c r="Q238" i="1" s="1"/>
  <c r="Q267" i="1" s="1"/>
  <c r="P110" i="1"/>
  <c r="P209" i="1" s="1"/>
  <c r="P238" i="1" s="1"/>
  <c r="P267" i="1" s="1"/>
  <c r="O110" i="1"/>
  <c r="O209" i="1" s="1"/>
  <c r="O238" i="1" s="1"/>
  <c r="O267" i="1" s="1"/>
  <c r="N110" i="1"/>
  <c r="N209" i="1" s="1"/>
  <c r="N238" i="1" s="1"/>
  <c r="N267" i="1" s="1"/>
  <c r="M110" i="1"/>
  <c r="M209" i="1" s="1"/>
  <c r="M238" i="1" s="1"/>
  <c r="M267" i="1" s="1"/>
  <c r="L110" i="1"/>
  <c r="L209" i="1" s="1"/>
  <c r="L238" i="1" s="1"/>
  <c r="L267" i="1" s="1"/>
  <c r="K110" i="1"/>
  <c r="K209" i="1" s="1"/>
  <c r="K238" i="1" s="1"/>
  <c r="K267" i="1" s="1"/>
  <c r="V109" i="1"/>
  <c r="U109" i="1"/>
  <c r="T109" i="1"/>
  <c r="T208" i="1" s="1"/>
  <c r="T234" i="1" s="1"/>
  <c r="S109" i="1"/>
  <c r="S208" i="1" s="1"/>
  <c r="R109" i="1"/>
  <c r="R208" i="1" s="1"/>
  <c r="R234" i="1" s="1"/>
  <c r="R263" i="1" s="1"/>
  <c r="Q109" i="1"/>
  <c r="Q208" i="1" s="1"/>
  <c r="Q234" i="1" s="1"/>
  <c r="Q263" i="1" s="1"/>
  <c r="P109" i="1"/>
  <c r="P208" i="1" s="1"/>
  <c r="P234" i="1" s="1"/>
  <c r="P263" i="1" s="1"/>
  <c r="O109" i="1"/>
  <c r="O208" i="1" s="1"/>
  <c r="O234" i="1" s="1"/>
  <c r="O263" i="1" s="1"/>
  <c r="N109" i="1"/>
  <c r="N208" i="1" s="1"/>
  <c r="N234" i="1" s="1"/>
  <c r="N263" i="1" s="1"/>
  <c r="M109" i="1"/>
  <c r="M208" i="1" s="1"/>
  <c r="M234" i="1" s="1"/>
  <c r="M263" i="1" s="1"/>
  <c r="L109" i="1"/>
  <c r="L208" i="1" s="1"/>
  <c r="L234" i="1" s="1"/>
  <c r="L263" i="1" s="1"/>
  <c r="K109" i="1"/>
  <c r="K208" i="1" s="1"/>
  <c r="K234" i="1" s="1"/>
  <c r="K263" i="1" s="1"/>
  <c r="V108" i="1"/>
  <c r="U108" i="1"/>
  <c r="T108" i="1"/>
  <c r="T207" i="1" s="1"/>
  <c r="T233" i="1" s="1"/>
  <c r="S108" i="1"/>
  <c r="S207" i="1" s="1"/>
  <c r="R108" i="1"/>
  <c r="R207" i="1" s="1"/>
  <c r="R233" i="1" s="1"/>
  <c r="R262" i="1" s="1"/>
  <c r="Q108" i="1"/>
  <c r="Q207" i="1" s="1"/>
  <c r="Q233" i="1" s="1"/>
  <c r="Q262" i="1" s="1"/>
  <c r="P108" i="1"/>
  <c r="P207" i="1" s="1"/>
  <c r="P233" i="1" s="1"/>
  <c r="P262" i="1" s="1"/>
  <c r="O108" i="1"/>
  <c r="O207" i="1" s="1"/>
  <c r="O233" i="1" s="1"/>
  <c r="O262" i="1" s="1"/>
  <c r="N108" i="1"/>
  <c r="N207" i="1" s="1"/>
  <c r="N233" i="1" s="1"/>
  <c r="N262" i="1" s="1"/>
  <c r="M108" i="1"/>
  <c r="M207" i="1" s="1"/>
  <c r="M233" i="1" s="1"/>
  <c r="M262" i="1" s="1"/>
  <c r="L108" i="1"/>
  <c r="L207" i="1" s="1"/>
  <c r="L233" i="1" s="1"/>
  <c r="L262" i="1" s="1"/>
  <c r="K108" i="1"/>
  <c r="K207" i="1" s="1"/>
  <c r="K233" i="1" s="1"/>
  <c r="K262" i="1" s="1"/>
  <c r="V107" i="1"/>
  <c r="U107" i="1"/>
  <c r="T107" i="1"/>
  <c r="T206" i="1" s="1"/>
  <c r="T232" i="1" s="1"/>
  <c r="S107" i="1"/>
  <c r="S206" i="1" s="1"/>
  <c r="R107" i="1"/>
  <c r="R206" i="1" s="1"/>
  <c r="R232" i="1" s="1"/>
  <c r="R261" i="1" s="1"/>
  <c r="Q107" i="1"/>
  <c r="Q206" i="1" s="1"/>
  <c r="Q232" i="1" s="1"/>
  <c r="Q261" i="1" s="1"/>
  <c r="P107" i="1"/>
  <c r="P206" i="1" s="1"/>
  <c r="P232" i="1" s="1"/>
  <c r="P261" i="1" s="1"/>
  <c r="O107" i="1"/>
  <c r="O206" i="1" s="1"/>
  <c r="O232" i="1" s="1"/>
  <c r="O261" i="1" s="1"/>
  <c r="N107" i="1"/>
  <c r="N206" i="1" s="1"/>
  <c r="N232" i="1" s="1"/>
  <c r="N261" i="1" s="1"/>
  <c r="M107" i="1"/>
  <c r="M206" i="1" s="1"/>
  <c r="M232" i="1" s="1"/>
  <c r="M261" i="1" s="1"/>
  <c r="L107" i="1"/>
  <c r="L206" i="1" s="1"/>
  <c r="L232" i="1" s="1"/>
  <c r="L261" i="1" s="1"/>
  <c r="K107" i="1"/>
  <c r="K206" i="1" s="1"/>
  <c r="K232" i="1" s="1"/>
  <c r="K261" i="1" s="1"/>
  <c r="V106" i="1"/>
  <c r="U106" i="1"/>
  <c r="T106" i="1"/>
  <c r="T205" i="1" s="1"/>
  <c r="S106" i="1"/>
  <c r="S205" i="1" s="1"/>
  <c r="S231" i="1" s="1"/>
  <c r="R106" i="1"/>
  <c r="R205" i="1" s="1"/>
  <c r="R231" i="1" s="1"/>
  <c r="R260" i="1" s="1"/>
  <c r="Q106" i="1"/>
  <c r="Q205" i="1" s="1"/>
  <c r="Q231" i="1" s="1"/>
  <c r="Q260" i="1" s="1"/>
  <c r="P106" i="1"/>
  <c r="P205" i="1" s="1"/>
  <c r="P231" i="1" s="1"/>
  <c r="P260" i="1" s="1"/>
  <c r="O106" i="1"/>
  <c r="O205" i="1" s="1"/>
  <c r="O231" i="1" s="1"/>
  <c r="O260" i="1" s="1"/>
  <c r="N106" i="1"/>
  <c r="N205" i="1" s="1"/>
  <c r="N231" i="1" s="1"/>
  <c r="N260" i="1" s="1"/>
  <c r="M106" i="1"/>
  <c r="M205" i="1" s="1"/>
  <c r="M231" i="1" s="1"/>
  <c r="M260" i="1" s="1"/>
  <c r="L106" i="1"/>
  <c r="L205" i="1" s="1"/>
  <c r="L231" i="1" s="1"/>
  <c r="L260" i="1" s="1"/>
  <c r="K106" i="1"/>
  <c r="K205" i="1" s="1"/>
  <c r="K231" i="1" s="1"/>
  <c r="K260" i="1" s="1"/>
  <c r="V103" i="1"/>
  <c r="U103" i="1"/>
  <c r="T103" i="1"/>
  <c r="T202" i="1" s="1"/>
  <c r="T226" i="1" s="1"/>
  <c r="T255" i="1" s="1"/>
  <c r="S103" i="1"/>
  <c r="S202" i="1" s="1"/>
  <c r="S226" i="1" s="1"/>
  <c r="S255" i="1" s="1"/>
  <c r="R103" i="1"/>
  <c r="R202" i="1" s="1"/>
  <c r="R226" i="1" s="1"/>
  <c r="R255" i="1" s="1"/>
  <c r="Q103" i="1"/>
  <c r="Q202" i="1" s="1"/>
  <c r="Q226" i="1" s="1"/>
  <c r="Q255" i="1" s="1"/>
  <c r="P103" i="1"/>
  <c r="P202" i="1" s="1"/>
  <c r="P226" i="1" s="1"/>
  <c r="P255" i="1" s="1"/>
  <c r="O103" i="1"/>
  <c r="O202" i="1" s="1"/>
  <c r="O226" i="1" s="1"/>
  <c r="O255" i="1" s="1"/>
  <c r="N103" i="1"/>
  <c r="N202" i="1" s="1"/>
  <c r="N226" i="1" s="1"/>
  <c r="N255" i="1" s="1"/>
  <c r="M103" i="1"/>
  <c r="M202" i="1" s="1"/>
  <c r="M226" i="1" s="1"/>
  <c r="M255" i="1" s="1"/>
  <c r="L103" i="1"/>
  <c r="L202" i="1" s="1"/>
  <c r="L226" i="1" s="1"/>
  <c r="L255" i="1" s="1"/>
  <c r="K103" i="1"/>
  <c r="K202" i="1" s="1"/>
  <c r="K226" i="1" s="1"/>
  <c r="K255" i="1" s="1"/>
  <c r="V102" i="1"/>
  <c r="U102" i="1"/>
  <c r="T102" i="1"/>
  <c r="T201" i="1" s="1"/>
  <c r="S102" i="1"/>
  <c r="S201" i="1" s="1"/>
  <c r="R102" i="1"/>
  <c r="R201" i="1" s="1"/>
  <c r="Q102" i="1"/>
  <c r="Q201" i="1" s="1"/>
  <c r="P102" i="1"/>
  <c r="P201" i="1" s="1"/>
  <c r="O102" i="1"/>
  <c r="O201" i="1" s="1"/>
  <c r="N102" i="1"/>
  <c r="N201" i="1" s="1"/>
  <c r="M102" i="1"/>
  <c r="M201" i="1" s="1"/>
  <c r="L102" i="1"/>
  <c r="L201" i="1" s="1"/>
  <c r="K102" i="1"/>
  <c r="K201" i="1" s="1"/>
  <c r="V101" i="1"/>
  <c r="U101" i="1"/>
  <c r="T101" i="1"/>
  <c r="T200" i="1" s="1"/>
  <c r="T223" i="1" s="1"/>
  <c r="S101" i="1"/>
  <c r="S200" i="1" s="1"/>
  <c r="R101" i="1"/>
  <c r="R200" i="1" s="1"/>
  <c r="R223" i="1" s="1"/>
  <c r="R252" i="1" s="1"/>
  <c r="Q101" i="1"/>
  <c r="Q200" i="1" s="1"/>
  <c r="Q223" i="1" s="1"/>
  <c r="Q252" i="1" s="1"/>
  <c r="P101" i="1"/>
  <c r="P200" i="1" s="1"/>
  <c r="P223" i="1" s="1"/>
  <c r="P252" i="1" s="1"/>
  <c r="O101" i="1"/>
  <c r="O200" i="1" s="1"/>
  <c r="O223" i="1" s="1"/>
  <c r="O252" i="1" s="1"/>
  <c r="N101" i="1"/>
  <c r="N200" i="1" s="1"/>
  <c r="N223" i="1" s="1"/>
  <c r="N252" i="1" s="1"/>
  <c r="M101" i="1"/>
  <c r="M200" i="1" s="1"/>
  <c r="M223" i="1" s="1"/>
  <c r="M252" i="1" s="1"/>
  <c r="L101" i="1"/>
  <c r="L200" i="1" s="1"/>
  <c r="L223" i="1" s="1"/>
  <c r="L252" i="1" s="1"/>
  <c r="K101" i="1"/>
  <c r="K200" i="1" s="1"/>
  <c r="K223" i="1" s="1"/>
  <c r="K252" i="1" s="1"/>
  <c r="V100" i="1"/>
  <c r="U100" i="1"/>
  <c r="T100" i="1"/>
  <c r="T199" i="1" s="1"/>
  <c r="T222" i="1" s="1"/>
  <c r="S100" i="1"/>
  <c r="S199" i="1" s="1"/>
  <c r="R100" i="1"/>
  <c r="R199" i="1" s="1"/>
  <c r="R222" i="1" s="1"/>
  <c r="R251" i="1" s="1"/>
  <c r="Q100" i="1"/>
  <c r="Q199" i="1" s="1"/>
  <c r="Q222" i="1" s="1"/>
  <c r="Q251" i="1" s="1"/>
  <c r="P100" i="1"/>
  <c r="P199" i="1" s="1"/>
  <c r="P222" i="1" s="1"/>
  <c r="P251" i="1" s="1"/>
  <c r="O100" i="1"/>
  <c r="O199" i="1" s="1"/>
  <c r="O222" i="1" s="1"/>
  <c r="O251" i="1" s="1"/>
  <c r="N100" i="1"/>
  <c r="N199" i="1" s="1"/>
  <c r="N222" i="1" s="1"/>
  <c r="N251" i="1" s="1"/>
  <c r="M100" i="1"/>
  <c r="L100" i="1"/>
  <c r="L199" i="1" s="1"/>
  <c r="L222" i="1" s="1"/>
  <c r="L251" i="1" s="1"/>
  <c r="K100" i="1"/>
  <c r="K199" i="1" s="1"/>
  <c r="K222" i="1" s="1"/>
  <c r="K251" i="1" s="1"/>
  <c r="V99" i="1"/>
  <c r="U99" i="1"/>
  <c r="T99" i="1"/>
  <c r="T198" i="1" s="1"/>
  <c r="T221" i="1" s="1"/>
  <c r="S99" i="1"/>
  <c r="S198" i="1" s="1"/>
  <c r="R99" i="1"/>
  <c r="R198" i="1" s="1"/>
  <c r="R221" i="1" s="1"/>
  <c r="R250" i="1" s="1"/>
  <c r="Q99" i="1"/>
  <c r="Q198" i="1" s="1"/>
  <c r="Q221" i="1" s="1"/>
  <c r="Q250" i="1" s="1"/>
  <c r="P99" i="1"/>
  <c r="P198" i="1" s="1"/>
  <c r="P221" i="1" s="1"/>
  <c r="P250" i="1" s="1"/>
  <c r="O99" i="1"/>
  <c r="O198" i="1" s="1"/>
  <c r="O221" i="1" s="1"/>
  <c r="O250" i="1" s="1"/>
  <c r="N99" i="1"/>
  <c r="N198" i="1" s="1"/>
  <c r="N221" i="1" s="1"/>
  <c r="N250" i="1" s="1"/>
  <c r="M99" i="1"/>
  <c r="M198" i="1" s="1"/>
  <c r="M221" i="1" s="1"/>
  <c r="M250" i="1" s="1"/>
  <c r="L99" i="1"/>
  <c r="L198" i="1" s="1"/>
  <c r="L221" i="1" s="1"/>
  <c r="L250" i="1" s="1"/>
  <c r="K99" i="1"/>
  <c r="K198" i="1" s="1"/>
  <c r="K221" i="1" s="1"/>
  <c r="K250" i="1" s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1" i="1"/>
  <c r="U201" i="1"/>
  <c r="V200" i="1"/>
  <c r="U200" i="1"/>
  <c r="V199" i="1"/>
  <c r="U199" i="1"/>
  <c r="M199" i="1"/>
  <c r="M222" i="1" s="1"/>
  <c r="M251" i="1" s="1"/>
  <c r="V198" i="1"/>
  <c r="U198" i="1"/>
  <c r="V182" i="1"/>
  <c r="U182" i="1"/>
  <c r="V181" i="1"/>
  <c r="U181" i="1"/>
  <c r="V156" i="1"/>
  <c r="U156" i="1"/>
  <c r="V155" i="1"/>
  <c r="U155" i="1"/>
  <c r="C198" i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99" i="1"/>
  <c r="C100" i="1" s="1"/>
  <c r="C101" i="1" s="1"/>
  <c r="C102" i="1" s="1"/>
  <c r="C103" i="1" s="1"/>
  <c r="C104" i="1" s="1"/>
  <c r="C105" i="1" s="1"/>
  <c r="C106" i="1" s="1"/>
  <c r="C107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V133" i="1"/>
  <c r="U133" i="1"/>
  <c r="V132" i="1"/>
  <c r="U132" i="1"/>
  <c r="S260" i="1" l="1"/>
  <c r="T231" i="1"/>
  <c r="S267" i="1"/>
  <c r="T238" i="1"/>
  <c r="T267" i="1" s="1"/>
  <c r="D194" i="7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T260" i="1"/>
  <c r="T263" i="1"/>
  <c r="S234" i="1"/>
  <c r="S263" i="1" s="1"/>
  <c r="T250" i="1"/>
  <c r="S221" i="1"/>
  <c r="S250" i="1" s="1"/>
  <c r="T262" i="1"/>
  <c r="S233" i="1"/>
  <c r="S262" i="1" s="1"/>
  <c r="T269" i="1"/>
  <c r="S240" i="1"/>
  <c r="S269" i="1" s="1"/>
  <c r="C194" i="7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S268" i="1"/>
  <c r="T239" i="1"/>
  <c r="T268" i="1" s="1"/>
  <c r="T251" i="1"/>
  <c r="S222" i="1"/>
  <c r="S251" i="1" s="1"/>
  <c r="T252" i="1"/>
  <c r="S223" i="1"/>
  <c r="S252" i="1" s="1"/>
  <c r="T261" i="1"/>
  <c r="S232" i="1"/>
  <c r="S261" i="1" s="1"/>
  <c r="S257" i="1"/>
  <c r="T228" i="1"/>
  <c r="T257" i="1" s="1"/>
  <c r="R225" i="1"/>
  <c r="R254" i="1" s="1"/>
  <c r="K225" i="1"/>
  <c r="K254" i="1" s="1"/>
  <c r="L225" i="1"/>
  <c r="L254" i="1" s="1"/>
  <c r="M225" i="1"/>
  <c r="M254" i="1" s="1"/>
  <c r="N225" i="1"/>
  <c r="N254" i="1" s="1"/>
  <c r="O225" i="1"/>
  <c r="O254" i="1" s="1"/>
  <c r="Q225" i="1"/>
  <c r="Q254" i="1" s="1"/>
  <c r="P225" i="1"/>
  <c r="P254" i="1" s="1"/>
  <c r="T225" i="1"/>
  <c r="C183" i="7"/>
  <c r="C184" i="7" s="1"/>
  <c r="C185" i="7" s="1"/>
  <c r="C186" i="7" s="1"/>
  <c r="C82" i="7"/>
  <c r="C83" i="7" s="1"/>
  <c r="C84" i="7" s="1"/>
  <c r="C85" i="7" s="1"/>
  <c r="C86" i="7" s="1"/>
  <c r="C87" i="7" s="1"/>
  <c r="C88" i="7" s="1"/>
  <c r="C89" i="7" s="1"/>
  <c r="C90" i="7" s="1"/>
  <c r="D112" i="7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C112" i="7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88" i="1"/>
  <c r="C189" i="1" s="1"/>
  <c r="C190" i="1" s="1"/>
  <c r="C191" i="1" s="1"/>
  <c r="C192" i="1" s="1"/>
  <c r="C193" i="1" s="1"/>
  <c r="C194" i="1" s="1"/>
  <c r="C195" i="1" s="1"/>
  <c r="C164" i="1"/>
  <c r="C165" i="1" s="1"/>
  <c r="C166" i="1" s="1"/>
  <c r="C133" i="1"/>
  <c r="C134" i="1" s="1"/>
  <c r="C135" i="1" s="1"/>
  <c r="C136" i="1" s="1"/>
  <c r="C137" i="1" s="1"/>
  <c r="C138" i="1" s="1"/>
  <c r="C139" i="1" s="1"/>
  <c r="C140" i="1" s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213" i="1"/>
  <c r="C214" i="1" s="1"/>
  <c r="C215" i="1" s="1"/>
  <c r="C216" i="1" s="1"/>
  <c r="C217" i="1" s="1"/>
  <c r="C218" i="1" s="1"/>
  <c r="D255" i="7" l="1"/>
  <c r="D256" i="7" s="1"/>
  <c r="D257" i="7" s="1"/>
  <c r="D258" i="7" s="1"/>
  <c r="C255" i="7"/>
  <c r="C256" i="7" s="1"/>
  <c r="C257" i="7" s="1"/>
  <c r="C258" i="7" s="1"/>
  <c r="C226" i="7"/>
  <c r="C227" i="7" s="1"/>
  <c r="C228" i="7" s="1"/>
  <c r="C229" i="7" s="1"/>
  <c r="D226" i="7"/>
  <c r="D227" i="7" s="1"/>
  <c r="D228" i="7" s="1"/>
  <c r="D229" i="7" s="1"/>
  <c r="C187" i="7"/>
  <c r="C188" i="7" s="1"/>
  <c r="C189" i="7" s="1"/>
  <c r="C190" i="7" s="1"/>
  <c r="T254" i="1"/>
  <c r="S225" i="1"/>
  <c r="S254" i="1" s="1"/>
  <c r="C124" i="7"/>
  <c r="C125" i="7" s="1"/>
  <c r="C126" i="7" s="1"/>
  <c r="C127" i="7" s="1"/>
  <c r="D124" i="7"/>
  <c r="D125" i="7" s="1"/>
  <c r="D126" i="7" s="1"/>
  <c r="D127" i="7" s="1"/>
  <c r="C91" i="7"/>
  <c r="C92" i="7" s="1"/>
  <c r="C93" i="7" s="1"/>
  <c r="C94" i="7" s="1"/>
  <c r="C95" i="7" s="1"/>
  <c r="C96" i="7" s="1"/>
  <c r="C97" i="7" s="1"/>
  <c r="C153" i="7"/>
  <c r="D128" i="7" l="1"/>
  <c r="D129" i="7" s="1"/>
  <c r="D130" i="7" s="1"/>
  <c r="D131" i="7" s="1"/>
  <c r="C128" i="7"/>
  <c r="C129" i="7" s="1"/>
  <c r="C130" i="7" s="1"/>
  <c r="C131" i="7" s="1"/>
  <c r="C154" i="7"/>
  <c r="C155" i="7" s="1"/>
  <c r="C156" i="7" s="1"/>
  <c r="C157" i="7" s="1"/>
  <c r="V86" i="1"/>
  <c r="U86" i="1"/>
  <c r="V85" i="1"/>
  <c r="U85" i="1"/>
  <c r="C158" i="7" l="1"/>
  <c r="C159" i="7" s="1"/>
  <c r="C160" i="7" s="1"/>
  <c r="C161" i="7" s="1"/>
  <c r="C98" i="7"/>
  <c r="C99" i="7" s="1"/>
  <c r="C100" i="7" s="1"/>
  <c r="C101" i="7" s="1"/>
  <c r="C102" i="7" s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0" i="1"/>
  <c r="U180" i="1"/>
  <c r="V179" i="1"/>
  <c r="U179" i="1"/>
  <c r="V176" i="1"/>
  <c r="U176" i="1"/>
  <c r="V174" i="1"/>
  <c r="U174" i="1"/>
  <c r="V173" i="1"/>
  <c r="U173" i="1"/>
  <c r="V171" i="1"/>
  <c r="U171" i="1"/>
  <c r="V170" i="1"/>
  <c r="U170" i="1"/>
  <c r="V169" i="1"/>
  <c r="U169" i="1"/>
  <c r="D169" i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V168" i="1"/>
  <c r="U168" i="1"/>
  <c r="W229" i="7"/>
  <c r="U229" i="7"/>
  <c r="W228" i="7"/>
  <c r="U228" i="7"/>
  <c r="W227" i="7"/>
  <c r="W226" i="7"/>
  <c r="U226" i="7"/>
  <c r="W225" i="7"/>
  <c r="U225" i="7"/>
  <c r="W224" i="7"/>
  <c r="U224" i="7"/>
  <c r="W221" i="7"/>
  <c r="U221" i="7"/>
  <c r="W220" i="7"/>
  <c r="U220" i="7"/>
  <c r="W219" i="7"/>
  <c r="U219" i="7"/>
  <c r="W213" i="7"/>
  <c r="U213" i="7"/>
  <c r="W212" i="7"/>
  <c r="U212" i="7"/>
  <c r="W211" i="7"/>
  <c r="U211" i="7"/>
  <c r="W210" i="7"/>
  <c r="U210" i="7"/>
  <c r="W209" i="7"/>
  <c r="U209" i="7"/>
  <c r="W206" i="7"/>
  <c r="U206" i="7"/>
  <c r="W205" i="7"/>
  <c r="U205" i="7"/>
  <c r="W199" i="7"/>
  <c r="U199" i="7"/>
  <c r="W198" i="7"/>
  <c r="U198" i="7"/>
  <c r="W197" i="7"/>
  <c r="U197" i="7"/>
  <c r="W196" i="7"/>
  <c r="U196" i="7"/>
  <c r="W193" i="7"/>
  <c r="U193" i="7"/>
  <c r="W192" i="7"/>
  <c r="U192" i="7"/>
  <c r="D188" i="1" l="1"/>
  <c r="D189" i="1" s="1"/>
  <c r="D190" i="1" s="1"/>
  <c r="D191" i="1" s="1"/>
  <c r="D192" i="1" s="1"/>
  <c r="D193" i="1" s="1"/>
  <c r="D194" i="1" s="1"/>
  <c r="D195" i="1" s="1"/>
  <c r="W176" i="7"/>
  <c r="U176" i="7"/>
  <c r="W167" i="7"/>
  <c r="U167" i="7"/>
  <c r="W147" i="7"/>
  <c r="U147" i="7"/>
  <c r="W138" i="7"/>
  <c r="U138" i="7"/>
  <c r="W88" i="7"/>
  <c r="U88" i="7"/>
  <c r="U117" i="7" s="1"/>
  <c r="W79" i="7"/>
  <c r="U79" i="7"/>
  <c r="U108" i="7" s="1"/>
  <c r="D198" i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146" i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V153" i="1"/>
  <c r="U153" i="1"/>
  <c r="D123" i="1"/>
  <c r="D124" i="1" s="1"/>
  <c r="D125" i="1" s="1"/>
  <c r="D126" i="1" s="1"/>
  <c r="D127" i="1" s="1"/>
  <c r="V130" i="1"/>
  <c r="U130" i="1"/>
  <c r="AA106" i="1"/>
  <c r="V83" i="1"/>
  <c r="U83" i="1"/>
  <c r="D128" i="1" l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64" i="1"/>
  <c r="D165" i="1" s="1"/>
  <c r="D166" i="1" s="1"/>
  <c r="V162" i="1"/>
  <c r="U162" i="1"/>
  <c r="V139" i="1"/>
  <c r="U139" i="1"/>
  <c r="V92" i="1"/>
  <c r="U92" i="1"/>
  <c r="D213" i="1" l="1"/>
  <c r="D214" i="1" s="1"/>
  <c r="D215" i="1" s="1"/>
  <c r="D216" i="1" s="1"/>
  <c r="D217" i="1" s="1"/>
  <c r="D218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197" i="1"/>
  <c r="AA220" i="1" s="1"/>
  <c r="AA249" i="1" s="1"/>
  <c r="V197" i="1"/>
  <c r="U197" i="1"/>
  <c r="AB231" i="7"/>
  <c r="AB260" i="7" s="1"/>
  <c r="AB299" i="7" s="1"/>
  <c r="W231" i="7"/>
  <c r="U231" i="7"/>
  <c r="AA201" i="1"/>
  <c r="AA200" i="1"/>
  <c r="AA223" i="1" s="1"/>
  <c r="AA252" i="1" s="1"/>
  <c r="AA199" i="1"/>
  <c r="AA222" i="1" s="1"/>
  <c r="AA251" i="1" s="1"/>
  <c r="AA198" i="1"/>
  <c r="AA221" i="1" s="1"/>
  <c r="AA250" i="1" s="1"/>
  <c r="W190" i="7"/>
  <c r="U190" i="7"/>
  <c r="W189" i="7"/>
  <c r="U189" i="7"/>
  <c r="W188" i="7"/>
  <c r="W187" i="7"/>
  <c r="U187" i="7"/>
  <c r="W186" i="7"/>
  <c r="U186" i="7"/>
  <c r="W185" i="7"/>
  <c r="U185" i="7"/>
  <c r="W182" i="7"/>
  <c r="U182" i="7"/>
  <c r="W181" i="7"/>
  <c r="U181" i="7"/>
  <c r="W180" i="7"/>
  <c r="U180" i="7"/>
  <c r="W177" i="7"/>
  <c r="U177" i="7"/>
  <c r="W175" i="7"/>
  <c r="U175" i="7"/>
  <c r="W174" i="7"/>
  <c r="U174" i="7"/>
  <c r="W173" i="7"/>
  <c r="U173" i="7"/>
  <c r="W172" i="7"/>
  <c r="U172" i="7"/>
  <c r="W171" i="7"/>
  <c r="U171" i="7"/>
  <c r="W168" i="7"/>
  <c r="U168" i="7"/>
  <c r="W166" i="7"/>
  <c r="U166" i="7"/>
  <c r="W165" i="7"/>
  <c r="U165" i="7"/>
  <c r="W164" i="7"/>
  <c r="U164" i="7"/>
  <c r="D164" i="7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W163" i="7"/>
  <c r="U163" i="7"/>
  <c r="W161" i="7"/>
  <c r="U161" i="7"/>
  <c r="W160" i="7"/>
  <c r="U160" i="7"/>
  <c r="W159" i="7"/>
  <c r="W158" i="7"/>
  <c r="U158" i="7"/>
  <c r="W157" i="7"/>
  <c r="U157" i="7"/>
  <c r="W156" i="7"/>
  <c r="U156" i="7"/>
  <c r="W153" i="7"/>
  <c r="U153" i="7"/>
  <c r="W152" i="7"/>
  <c r="U152" i="7"/>
  <c r="W151" i="7"/>
  <c r="U151" i="7"/>
  <c r="W148" i="7"/>
  <c r="U148" i="7"/>
  <c r="W146" i="7"/>
  <c r="U146" i="7"/>
  <c r="W145" i="7"/>
  <c r="U145" i="7"/>
  <c r="W144" i="7"/>
  <c r="U144" i="7"/>
  <c r="W143" i="7"/>
  <c r="U143" i="7"/>
  <c r="W142" i="7"/>
  <c r="U142" i="7"/>
  <c r="W139" i="7"/>
  <c r="U139" i="7"/>
  <c r="W137" i="7"/>
  <c r="U137" i="7"/>
  <c r="W136" i="7"/>
  <c r="U136" i="7"/>
  <c r="W135" i="7"/>
  <c r="U135" i="7"/>
  <c r="D135" i="7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W134" i="7"/>
  <c r="U134" i="7"/>
  <c r="V164" i="1"/>
  <c r="U164" i="1"/>
  <c r="V163" i="1"/>
  <c r="U163" i="1"/>
  <c r="V161" i="1"/>
  <c r="U161" i="1"/>
  <c r="V160" i="1"/>
  <c r="U160" i="1"/>
  <c r="V159" i="1"/>
  <c r="U159" i="1"/>
  <c r="V158" i="1"/>
  <c r="U158" i="1"/>
  <c r="V157" i="1"/>
  <c r="U157" i="1"/>
  <c r="V154" i="1"/>
  <c r="U154" i="1"/>
  <c r="V152" i="1"/>
  <c r="U152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1" i="1"/>
  <c r="U141" i="1"/>
  <c r="V140" i="1"/>
  <c r="U140" i="1"/>
  <c r="V138" i="1"/>
  <c r="U138" i="1"/>
  <c r="V137" i="1"/>
  <c r="U137" i="1"/>
  <c r="V136" i="1"/>
  <c r="U136" i="1"/>
  <c r="V135" i="1"/>
  <c r="U135" i="1"/>
  <c r="V134" i="1"/>
  <c r="U134" i="1"/>
  <c r="V131" i="1"/>
  <c r="U131" i="1"/>
  <c r="V129" i="1"/>
  <c r="U129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5" i="1" l="1"/>
  <c r="AA254" i="1" s="1"/>
  <c r="D183" i="7"/>
  <c r="D184" i="7" s="1"/>
  <c r="D185" i="7" s="1"/>
  <c r="D186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3" i="7"/>
  <c r="U112" i="7" s="1"/>
  <c r="R98" i="1"/>
  <c r="R197" i="1" s="1"/>
  <c r="R220" i="1" s="1"/>
  <c r="R249" i="1" s="1"/>
  <c r="Q98" i="1"/>
  <c r="Q197" i="1" s="1"/>
  <c r="Q220" i="1" s="1"/>
  <c r="Q249" i="1" s="1"/>
  <c r="P98" i="1"/>
  <c r="P197" i="1" s="1"/>
  <c r="P220" i="1" s="1"/>
  <c r="P249" i="1" s="1"/>
  <c r="O98" i="1"/>
  <c r="O197" i="1" s="1"/>
  <c r="O220" i="1" s="1"/>
  <c r="O249" i="1" s="1"/>
  <c r="N98" i="1"/>
  <c r="N197" i="1" s="1"/>
  <c r="N220" i="1" s="1"/>
  <c r="N249" i="1" s="1"/>
  <c r="M98" i="1"/>
  <c r="M197" i="1" s="1"/>
  <c r="M220" i="1" s="1"/>
  <c r="M249" i="1" s="1"/>
  <c r="L98" i="1"/>
  <c r="L197" i="1" s="1"/>
  <c r="L220" i="1" s="1"/>
  <c r="L249" i="1" s="1"/>
  <c r="AA102" i="1"/>
  <c r="AA101" i="1"/>
  <c r="AA100" i="1"/>
  <c r="V79" i="1"/>
  <c r="U79" i="1"/>
  <c r="V78" i="1"/>
  <c r="U78" i="1"/>
  <c r="V76" i="1"/>
  <c r="U76" i="1"/>
  <c r="U77" i="1"/>
  <c r="V77" i="1"/>
  <c r="W100" i="7"/>
  <c r="D187" i="7" l="1"/>
  <c r="D188" i="7" s="1"/>
  <c r="D189" i="7" s="1"/>
  <c r="D190" i="7" s="1"/>
  <c r="D153" i="7"/>
  <c r="U93" i="7"/>
  <c r="U122" i="7" s="1"/>
  <c r="D154" i="7" l="1"/>
  <c r="D155" i="7" s="1"/>
  <c r="D156" i="7" s="1"/>
  <c r="D157" i="7" s="1"/>
  <c r="S104" i="7"/>
  <c r="S231" i="7" s="1"/>
  <c r="S260" i="7" s="1"/>
  <c r="S299" i="7" s="1"/>
  <c r="D158" i="7" l="1"/>
  <c r="D159" i="7" s="1"/>
  <c r="D160" i="7" s="1"/>
  <c r="D161" i="7" s="1"/>
  <c r="W94" i="7"/>
  <c r="U94" i="7"/>
  <c r="U123" i="7" s="1"/>
  <c r="W93" i="7"/>
  <c r="V94" i="1" l="1"/>
  <c r="V93" i="1"/>
  <c r="U94" i="1"/>
  <c r="U93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98" i="1"/>
  <c r="U98" i="1"/>
  <c r="V91" i="1"/>
  <c r="V90" i="1"/>
  <c r="V89" i="1"/>
  <c r="V88" i="1"/>
  <c r="V87" i="1"/>
  <c r="V84" i="1"/>
  <c r="V82" i="1"/>
  <c r="V80" i="1"/>
  <c r="V75" i="1"/>
  <c r="U91" i="1"/>
  <c r="U90" i="1"/>
  <c r="U89" i="1"/>
  <c r="U88" i="1"/>
  <c r="U87" i="1"/>
  <c r="U84" i="1"/>
  <c r="U82" i="1"/>
  <c r="U80" i="1"/>
  <c r="U75" i="1"/>
  <c r="U75" i="7"/>
  <c r="U104" i="7" s="1"/>
  <c r="G100" i="8" l="1"/>
  <c r="C99" i="8"/>
  <c r="G71" i="8"/>
  <c r="C70" i="8"/>
  <c r="W102" i="7"/>
  <c r="W101" i="7"/>
  <c r="W99" i="7"/>
  <c r="W98" i="7"/>
  <c r="W97" i="7"/>
  <c r="W92" i="7"/>
  <c r="W89" i="7"/>
  <c r="W87" i="7"/>
  <c r="W86" i="7"/>
  <c r="W85" i="7"/>
  <c r="W84" i="7"/>
  <c r="W83" i="7"/>
  <c r="W80" i="7"/>
  <c r="W78" i="7"/>
  <c r="W77" i="7"/>
  <c r="W76" i="7"/>
  <c r="W75" i="7"/>
  <c r="U102" i="7"/>
  <c r="U131" i="7" s="1"/>
  <c r="U101" i="7"/>
  <c r="U130" i="7" s="1"/>
  <c r="U99" i="7"/>
  <c r="U128" i="7" s="1"/>
  <c r="U98" i="7"/>
  <c r="U127" i="7" s="1"/>
  <c r="U97" i="7"/>
  <c r="U126" i="7" s="1"/>
  <c r="U92" i="7"/>
  <c r="U121" i="7" s="1"/>
  <c r="U89" i="7"/>
  <c r="U118" i="7" s="1"/>
  <c r="U87" i="7"/>
  <c r="U116" i="7" s="1"/>
  <c r="U86" i="7"/>
  <c r="U115" i="7" s="1"/>
  <c r="U85" i="7"/>
  <c r="U114" i="7" s="1"/>
  <c r="U84" i="7"/>
  <c r="U113" i="7" s="1"/>
  <c r="U80" i="7"/>
  <c r="U109" i="7" s="1"/>
  <c r="U78" i="7"/>
  <c r="U107" i="7" s="1"/>
  <c r="U77" i="7"/>
  <c r="U106" i="7" s="1"/>
  <c r="U76" i="7"/>
  <c r="U105" i="7" s="1"/>
  <c r="G72" i="8" l="1"/>
  <c r="C71" i="8"/>
  <c r="G101" i="8"/>
  <c r="C100" i="8"/>
  <c r="C23" i="5"/>
  <c r="G73" i="8" l="1"/>
  <c r="C72" i="8"/>
  <c r="G102" i="8"/>
  <c r="C101" i="8"/>
  <c r="R104" i="7"/>
  <c r="R231" i="7" s="1"/>
  <c r="R260" i="7" s="1"/>
  <c r="R299" i="7" s="1"/>
  <c r="G103" i="8" l="1"/>
  <c r="C102" i="8"/>
  <c r="G74" i="8"/>
  <c r="C73" i="8"/>
  <c r="T104" i="7"/>
  <c r="T231" i="7" s="1"/>
  <c r="T260" i="7" s="1"/>
  <c r="T299" i="7" s="1"/>
  <c r="G75" i="8" l="1"/>
  <c r="C75" i="8" s="1"/>
  <c r="C74" i="8"/>
  <c r="G104" i="8"/>
  <c r="C103" i="8"/>
  <c r="G105" i="8" l="1"/>
  <c r="C104" i="8"/>
  <c r="G106" i="8" l="1"/>
  <c r="C105" i="8"/>
  <c r="AB104" i="7"/>
  <c r="Q104" i="7"/>
  <c r="Q231" i="7" s="1"/>
  <c r="Q260" i="7" s="1"/>
  <c r="Q299" i="7" s="1"/>
  <c r="P104" i="7"/>
  <c r="P231" i="7" s="1"/>
  <c r="P260" i="7" s="1"/>
  <c r="P299" i="7" s="1"/>
  <c r="O104" i="7"/>
  <c r="O231" i="7" s="1"/>
  <c r="O260" i="7" s="1"/>
  <c r="O299" i="7" s="1"/>
  <c r="G107" i="8" l="1"/>
  <c r="C106" i="8"/>
  <c r="D76" i="7"/>
  <c r="D77" i="7" s="1"/>
  <c r="D78" i="7" s="1"/>
  <c r="D79" i="7" s="1"/>
  <c r="D80" i="7" s="1"/>
  <c r="D81" i="7" s="1"/>
  <c r="M71" i="7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D82" i="7" l="1"/>
  <c r="D83" i="7" s="1"/>
  <c r="D84" i="7" s="1"/>
  <c r="D85" i="7" s="1"/>
  <c r="D86" i="7" s="1"/>
  <c r="D87" i="7" s="1"/>
  <c r="D88" i="7" s="1"/>
  <c r="D89" i="7" s="1"/>
  <c r="D90" i="7" s="1"/>
  <c r="G108" i="8"/>
  <c r="C108" i="8" s="1"/>
  <c r="C107" i="8"/>
  <c r="AA105" i="1"/>
  <c r="AA103" i="1"/>
  <c r="AA99" i="1"/>
  <c r="AA98" i="1"/>
  <c r="D91" i="7" l="1"/>
  <c r="D92" i="7" s="1"/>
  <c r="D93" i="7" s="1"/>
  <c r="D94" i="7" s="1"/>
  <c r="D95" i="7" s="1"/>
  <c r="D96" i="7" s="1"/>
  <c r="D97" i="7" s="1"/>
  <c r="G71" i="1"/>
  <c r="H71" i="1" l="1"/>
  <c r="T98" i="1"/>
  <c r="T197" i="1" s="1"/>
  <c r="S98" i="1"/>
  <c r="S197" i="1" s="1"/>
  <c r="S220" i="1" s="1"/>
  <c r="K98" i="1"/>
  <c r="K197" i="1" s="1"/>
  <c r="K220" i="1" s="1"/>
  <c r="K249" i="1" s="1"/>
  <c r="D99" i="1"/>
  <c r="D100" i="1" s="1"/>
  <c r="D101" i="1" s="1"/>
  <c r="D102" i="1" s="1"/>
  <c r="D103" i="1" s="1"/>
  <c r="I71" i="1" l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D98" i="7"/>
  <c r="D99" i="7" s="1"/>
  <c r="D100" i="7" s="1"/>
  <c r="D101" i="7" s="1"/>
  <c r="D102" i="7" s="1"/>
  <c r="S249" i="1"/>
  <c r="T220" i="1"/>
  <c r="T249" i="1" s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C15" i="3"/>
  <c r="C16" i="3" s="1"/>
  <c r="C17" i="3" s="1"/>
  <c r="C18" i="3" s="1"/>
  <c r="C19" i="3" s="1"/>
  <c r="C20" i="3" s="1"/>
  <c r="C21" i="3" s="1"/>
  <c r="C22" i="3" s="1"/>
  <c r="C23" i="3" s="1"/>
  <c r="V71" i="1" l="1"/>
  <c r="W71" i="1" s="1"/>
  <c r="X71" i="1" s="1"/>
  <c r="Y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  <comment ref="H228" authorId="0" shapeId="0" xr:uid="{F706147F-78E1-4DDB-B469-A6032761E59E}">
      <text>
        <r>
          <rPr>
            <sz val="9"/>
            <color indexed="81"/>
            <rFont val="Tahoma"/>
            <family val="2"/>
          </rPr>
          <t>HSPF2 estimated based on HSPF &amp; HSPF2perHSPF multiplier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  <author>Scott Criswell</author>
  </authors>
  <commentList>
    <comment ref="O9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  <comment ref="G261" authorId="1" shapeId="0" xr:uid="{A1336574-EA9A-477A-B1D1-BF87B32F1490}">
      <text>
        <r>
          <rPr>
            <sz val="9"/>
            <color indexed="81"/>
            <rFont val="Tahoma"/>
            <family val="2"/>
          </rPr>
          <t>SEER2 estimated based on SEER &amp; SEER2perSEER multiplier</t>
        </r>
      </text>
    </comment>
    <comment ref="J261" authorId="1" shapeId="0" xr:uid="{322A98EB-BAAA-4F9A-A9A0-FEB2EE629708}">
      <text>
        <r>
          <rPr>
            <sz val="9"/>
            <color indexed="81"/>
            <rFont val="Tahoma"/>
            <family val="2"/>
          </rPr>
          <t>EER2 estimated based on EER &amp; EER2perEER multiplier</t>
        </r>
      </text>
    </comment>
  </commentList>
</comments>
</file>

<file path=xl/sharedStrings.xml><?xml version="1.0" encoding="utf-8"?>
<sst xmlns="http://schemas.openxmlformats.org/spreadsheetml/2006/main" count="5630" uniqueCount="780">
  <si>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</si>
  <si>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</si>
  <si>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</si>
  <si>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</si>
  <si>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</si>
  <si>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</si>
  <si>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</si>
  <si>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</si>
  <si>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</si>
  <si>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</si>
  <si>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</si>
  <si>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</si>
  <si>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</si>
  <si>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</si>
  <si>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</si>
  <si>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</si>
  <si>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</si>
  <si>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</si>
  <si>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</si>
  <si>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</si>
  <si>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</si>
  <si>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</si>
  <si>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</si>
  <si>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</si>
  <si>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</si>
  <si>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</si>
  <si>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</si>
  <si>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</si>
  <si>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</si>
  <si>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</si>
  <si>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</si>
  <si>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</si>
  <si>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</si>
  <si>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</si>
  <si>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</si>
  <si>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</si>
  <si>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</si>
  <si>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</si>
  <si>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</si>
  <si>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</si>
  <si>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</si>
  <si>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</si>
  <si>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</si>
  <si>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</si>
  <si>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</si>
  <si>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</si>
  <si>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</si>
  <si>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</si>
  <si>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</si>
  <si>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</si>
  <si>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</si>
  <si>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</si>
  <si>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</si>
  <si>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</si>
  <si>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</si>
  <si>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</si>
  <si>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</si>
  <si>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</si>
  <si>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</si>
  <si>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</si>
  <si>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</si>
  <si>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</si>
  <si>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</si>
  <si>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</si>
  <si>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</si>
  <si>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</si>
  <si>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</si>
  <si>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</si>
  <si>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</si>
  <si>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</si>
  <si>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</si>
  <si>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</si>
  <si>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</si>
  <si>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</si>
  <si>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</si>
  <si>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</si>
  <si>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</si>
  <si>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</si>
  <si>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</si>
  <si>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</si>
  <si>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</si>
  <si>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</si>
  <si>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</si>
  <si>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</si>
  <si>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</si>
  <si>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</si>
  <si>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</si>
  <si>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</si>
  <si>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</si>
  <si>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</si>
  <si>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</si>
  <si>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</si>
  <si>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</si>
  <si>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</si>
  <si>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</si>
  <si>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</si>
  <si>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</si>
  <si>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</si>
  <si>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</si>
  <si>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</si>
  <si>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</si>
  <si>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</si>
  <si>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</si>
  <si>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</si>
  <si>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</si>
  <si>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</si>
  <si>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</si>
  <si>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</si>
  <si>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</si>
  <si>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</si>
  <si>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</si>
  <si>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</si>
  <si>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</si>
  <si>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</si>
  <si>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</si>
  <si>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</si>
  <si>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</si>
  <si>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</si>
  <si>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</si>
  <si>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</si>
  <si>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</si>
  <si>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</si>
  <si>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</si>
  <si>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</si>
  <si>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</si>
  <si>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</si>
  <si>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</si>
  <si>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</si>
  <si>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</si>
  <si>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</si>
  <si>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</si>
  <si>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</si>
  <si>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</si>
  <si>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</si>
  <si>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</si>
  <si>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</si>
  <si>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</si>
  <si>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</si>
  <si>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</si>
  <si>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</si>
  <si>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</si>
  <si>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</si>
  <si>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</si>
  <si>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</si>
  <si>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</si>
  <si>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</si>
  <si>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</si>
  <si>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</si>
  <si>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</si>
  <si>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</si>
  <si>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</si>
  <si>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</si>
  <si>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</si>
  <si>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</si>
  <si>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</si>
  <si>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</si>
  <si>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</si>
  <si>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</si>
  <si>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</si>
  <si>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</si>
  <si>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</si>
  <si>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</si>
  <si>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</si>
  <si>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</si>
  <si>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</si>
  <si>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</si>
  <si>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</si>
  <si>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</si>
  <si>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</si>
  <si>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</si>
  <si>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</si>
  <si>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</si>
  <si>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</si>
  <si>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</si>
  <si>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</si>
  <si>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</si>
  <si>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</si>
  <si>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</si>
  <si>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</si>
  <si>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</si>
  <si>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</si>
  <si>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</si>
  <si>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</si>
  <si>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</si>
  <si>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</si>
  <si>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</si>
  <si>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</si>
  <si>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</si>
  <si>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</si>
  <si>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</si>
  <si>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</si>
  <si>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</si>
  <si>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</si>
  <si>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</si>
  <si>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</si>
  <si>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</si>
  <si>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</si>
  <si>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</si>
  <si>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</si>
  <si>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</si>
  <si>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</si>
  <si>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</si>
  <si>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</si>
  <si>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</si>
  <si>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</si>
  <si>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</si>
  <si>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</si>
  <si>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</si>
  <si>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</si>
  <si>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</si>
  <si>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</si>
  <si>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</si>
  <si>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</si>
  <si>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</si>
  <si>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</si>
  <si>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</si>
  <si>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</si>
  <si>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</si>
  <si>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</si>
  <si>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</si>
  <si>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</si>
  <si>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</si>
  <si>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</si>
  <si>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</si>
  <si>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</si>
  <si>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</si>
  <si>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</si>
  <si>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</si>
  <si>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</si>
  <si>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</si>
  <si>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</si>
  <si>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</si>
  <si>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</si>
  <si>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</si>
  <si>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</si>
  <si>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</si>
  <si>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</si>
  <si>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</si>
  <si>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</si>
  <si>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</si>
  <si>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</si>
  <si>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</si>
  <si>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</si>
  <si>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</si>
  <si>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</si>
  <si>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</si>
  <si>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</si>
  <si>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</si>
  <si>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</si>
  <si>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</si>
  <si>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</si>
  <si>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</si>
  <si>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</si>
  <si>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</si>
  <si>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</si>
  <si>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</si>
  <si>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</si>
  <si>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</si>
  <si>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</si>
  <si>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</si>
  <si>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</si>
  <si>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</si>
  <si>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</si>
  <si>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</si>
  <si>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</si>
  <si>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</si>
  <si>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</si>
  <si>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</si>
  <si>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</si>
  <si>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</si>
  <si>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</si>
  <si>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</si>
  <si>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</si>
  <si>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</si>
  <si>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</si>
  <si>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</si>
  <si>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</si>
  <si>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</si>
  <si>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</si>
  <si>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</si>
  <si>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</si>
  <si>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</si>
  <si>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</si>
  <si>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</si>
  <si>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</si>
  <si>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</si>
  <si>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</si>
  <si>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</si>
  <si>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</si>
  <si>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</si>
  <si>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</si>
  <si>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</si>
  <si>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</si>
  <si>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</si>
  <si>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</si>
  <si>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</si>
  <si>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</si>
  <si>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</si>
  <si>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</si>
  <si>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</si>
  <si>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</si>
  <si>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</si>
  <si>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</si>
  <si>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</si>
  <si>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</si>
  <si>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</si>
  <si>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</si>
  <si>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</si>
  <si>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</si>
  <si>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</si>
  <si>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</si>
  <si>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</si>
  <si>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</si>
  <si>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</si>
  <si>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</si>
  <si>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</si>
  <si>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</si>
  <si>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</si>
  <si>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</si>
  <si>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</si>
  <si>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</si>
  <si>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</si>
  <si>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</si>
  <si>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</si>
  <si>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</si>
  <si>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</si>
  <si>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</si>
  <si>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</si>
  <si>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</si>
  <si>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</si>
  <si>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</si>
  <si>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</si>
  <si>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</si>
  <si>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</si>
  <si>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</si>
  <si>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</si>
  <si>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</si>
  <si>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</si>
  <si>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</si>
  <si>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</si>
  <si>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</si>
  <si>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</si>
  <si>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</si>
  <si>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</si>
  <si>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</si>
  <si>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</si>
  <si>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</si>
  <si>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</si>
  <si>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</si>
  <si>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</si>
  <si>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</si>
  <si>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</si>
  <si>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</si>
  <si>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</si>
  <si>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</si>
  <si>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</si>
  <si>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</si>
  <si>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</si>
  <si>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</si>
  <si>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</si>
  <si>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</si>
  <si>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</si>
  <si>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</si>
  <si>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</si>
  <si>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</si>
  <si>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</si>
  <si>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</si>
  <si>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</si>
  <si>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</si>
  <si>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</si>
  <si>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</si>
  <si>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</si>
  <si>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</si>
  <si>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</si>
  <si>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</si>
  <si>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</si>
  <si>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</si>
  <si>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</si>
  <si>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</si>
  <si>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</si>
  <si>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</si>
  <si>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</si>
  <si>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</si>
  <si>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</si>
  <si>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</si>
  <si>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</si>
  <si>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</si>
  <si>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</si>
  <si>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</si>
  <si>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</si>
  <si>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</si>
  <si>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</si>
  <si>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</si>
  <si>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</si>
  <si>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</si>
  <si>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</si>
  <si>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</si>
  <si>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</si>
  <si>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</si>
  <si>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</si>
  <si>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</si>
  <si>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</si>
  <si>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</si>
  <si>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</si>
  <si>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</si>
  <si>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</si>
  <si>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</si>
  <si>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</si>
  <si>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</si>
  <si>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</si>
  <si>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</si>
  <si>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</si>
  <si>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</si>
  <si>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</si>
  <si>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</si>
  <si>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</si>
  <si>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</si>
  <si>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</si>
  <si>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</si>
  <si>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</si>
  <si>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</si>
  <si>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</si>
  <si>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</si>
  <si>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</si>
  <si>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</si>
  <si>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</si>
  <si>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</si>
  <si>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</si>
  <si>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</si>
  <si>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</si>
  <si>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</si>
  <si>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</si>
  <si>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</si>
  <si>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</si>
  <si>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</si>
  <si>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</si>
  <si>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</si>
  <si>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</si>
  <si>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</si>
  <si>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</si>
  <si>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</si>
  <si>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</si>
  <si>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</si>
  <si>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</si>
  <si>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</si>
  <si>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</si>
  <si>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</si>
  <si>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</si>
  <si>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</si>
  <si>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</si>
  <si>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</si>
  <si>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</si>
  <si>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</si>
  <si>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</si>
  <si>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</si>
  <si>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</si>
  <si>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</si>
  <si>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</si>
  <si>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</si>
  <si>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</si>
  <si>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</si>
  <si>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</si>
  <si>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</si>
  <si>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</si>
  <si>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</si>
  <si>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</si>
  <si>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</si>
  <si>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</si>
  <si>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</si>
  <si>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</si>
  <si>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</si>
  <si>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</si>
  <si>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</si>
  <si>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</si>
  <si>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</si>
  <si>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</si>
  <si>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</si>
  <si>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</si>
  <si>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</si>
  <si>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</si>
  <si>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</si>
  <si>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</si>
  <si>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</si>
  <si>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</si>
  <si>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</si>
  <si>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</si>
  <si>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</si>
  <si>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</si>
  <si>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</si>
  <si>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</si>
  <si>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</si>
  <si>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</si>
  <si>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</si>
  <si>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</si>
  <si>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</si>
  <si>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</si>
  <si>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</si>
  <si>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</si>
  <si>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</si>
  <si>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</si>
  <si>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</si>
  <si>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</si>
  <si>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</si>
  <si>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</si>
  <si>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</si>
  <si>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</si>
  <si>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</si>
  <si>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</si>
  <si>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</si>
  <si>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</si>
  <si>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</si>
  <si>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</si>
  <si>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</si>
  <si>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</si>
  <si>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</si>
  <si>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</si>
  <si>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</si>
  <si>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</si>
  <si>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</si>
  <si>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</si>
  <si>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</si>
  <si>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</si>
  <si>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</si>
  <si>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</si>
  <si>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</si>
  <si>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</si>
  <si>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</si>
  <si>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</si>
  <si>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</si>
  <si>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</si>
  <si>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</si>
  <si>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</si>
  <si>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</si>
  <si>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</si>
  <si>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</si>
  <si>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</si>
  <si>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</si>
  <si>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</si>
  <si>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</si>
  <si>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</si>
  <si>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</si>
  <si>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</si>
  <si>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</si>
  <si>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</si>
  <si>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</si>
  <si>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</si>
  <si>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</si>
  <si>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</si>
  <si>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</si>
  <si>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</si>
  <si>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</si>
  <si>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</si>
  <si>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</si>
  <si>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</si>
  <si>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</si>
  <si>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</si>
  <si>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</si>
  <si>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</si>
  <si>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</si>
  <si>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</si>
  <si>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</si>
  <si>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</si>
  <si>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</si>
  <si>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</si>
  <si>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</si>
  <si>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</si>
  <si>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</si>
  <si>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</si>
  <si>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</si>
  <si>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</si>
  <si>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</si>
  <si>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</si>
  <si>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</si>
  <si>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</si>
  <si>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</si>
  <si>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</si>
  <si>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</si>
  <si>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</si>
  <si>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</si>
  <si>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</si>
  <si>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</si>
  <si>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</si>
  <si>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</si>
  <si>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</si>
  <si>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</si>
  <si>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</si>
  <si>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</si>
  <si>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</si>
  <si>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</si>
  <si>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</si>
  <si>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</si>
  <si>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</si>
  <si>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</si>
  <si>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</si>
  <si>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</si>
  <si>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</si>
  <si>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</si>
  <si>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</si>
  <si>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</si>
  <si>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</si>
  <si>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</si>
  <si>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</si>
  <si>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</si>
  <si>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</si>
  <si>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</si>
  <si>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</si>
  <si>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</si>
  <si>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</si>
  <si>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</si>
  <si>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</si>
  <si>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</si>
  <si>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</si>
  <si>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</si>
  <si>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</si>
  <si>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</si>
  <si>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</si>
  <si>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</si>
  <si>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</si>
  <si>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</si>
  <si>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</si>
  <si>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</si>
  <si>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</si>
  <si>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</si>
  <si>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</si>
  <si>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</si>
  <si>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</si>
  <si>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</si>
  <si>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</si>
  <si>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</si>
  <si>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</si>
  <si>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</si>
  <si>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</si>
  <si>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</si>
  <si>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</si>
  <si>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</si>
  <si>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</si>
  <si>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</si>
  <si>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</si>
  <si>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</si>
  <si>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</si>
  <si>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</si>
  <si>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</si>
  <si>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</si>
  <si>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</si>
  <si>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</si>
  <si>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</si>
  <si>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</si>
  <si>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</si>
  <si>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</si>
  <si>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</si>
  <si>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</si>
  <si>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</si>
  <si>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</si>
  <si>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</si>
  <si>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</si>
  <si>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</si>
  <si>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</si>
  <si>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</si>
  <si>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</si>
  <si>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</si>
  <si>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</si>
  <si>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</si>
  <si>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</si>
  <si>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</si>
  <si>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</si>
  <si>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</si>
  <si>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</si>
  <si>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</si>
  <si>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</si>
  <si>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</si>
  <si>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</si>
  <si>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</si>
  <si>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</si>
  <si>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</si>
  <si>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</si>
  <si>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</si>
  <si>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</si>
  <si>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</si>
  <si>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</si>
  <si>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</si>
  <si>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</si>
  <si>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</si>
  <si>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</si>
  <si>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</si>
  <si>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</si>
  <si>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</si>
  <si>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</si>
  <si>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</si>
  <si>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</si>
  <si>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</si>
  <si>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</si>
  <si>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</si>
  <si>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</si>
  <si>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</si>
  <si>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</si>
  <si>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</si>
  <si>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</si>
  <si>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</si>
  <si>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</si>
  <si>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</si>
  <si>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</si>
  <si>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</si>
  <si>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</si>
  <si>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</si>
  <si>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</si>
  <si>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</si>
  <si>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</si>
  <si>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</si>
  <si>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</si>
  <si>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</si>
  <si>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</si>
  <si>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</si>
  <si>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</si>
  <si>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</si>
  <si>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</si>
  <si>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</si>
  <si>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</si>
  <si>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</si>
  <si>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</si>
  <si>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</si>
  <si>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</si>
  <si>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</si>
  <si>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</si>
  <si>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</si>
  <si>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</si>
  <si>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</si>
  <si>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</si>
  <si>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</si>
  <si>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</si>
  <si>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</si>
  <si>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</si>
  <si>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</si>
  <si>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</si>
  <si>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</si>
  <si>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</si>
  <si>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</si>
  <si>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</si>
  <si>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</si>
  <si>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</si>
  <si>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</si>
  <si>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</si>
  <si>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</si>
  <si>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</si>
  <si>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</si>
  <si>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</si>
  <si>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</si>
  <si>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</si>
  <si>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</si>
  <si>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</si>
  <si>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</si>
  <si>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</si>
  <si>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</si>
  <si>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</si>
  <si>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</si>
  <si>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</si>
  <si>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</si>
  <si>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</si>
  <si>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</si>
  <si>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</si>
  <si>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</si>
  <si>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</si>
  <si>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</si>
  <si>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</si>
  <si>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</si>
  <si>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</si>
  <si>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</si>
  <si>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</si>
  <si>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</si>
  <si>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</si>
  <si>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</si>
  <si>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</si>
  <si>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</si>
  <si>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</si>
  <si>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</si>
  <si>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</si>
  <si>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 - SAC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</si>
  <si>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</si>
  <si>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</si>
  <si>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</t>
  </si>
  <si>
    <t>09/25/22 - SAC - fixed errors in 2022 default EER2s for most system types from 10.2 (EERb) to 11.7 (tic #1331)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</si>
</sst>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5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3"/>
  <sheetViews>
    <sheetView topLeftCell="C74" zoomScaleNormal="100" workbookViewId="0">
      <pane xSplit="3" ySplit="1" topLeftCell="F247" activePane="bottomRight" state="frozen"/>
      <selection activeCell="C74" sqref="C74"/>
      <selection pane="topRight" activeCell="F74" sqref="F74"/>
      <selection pane="bottomLeft" activeCell="C75" sqref="C75"/>
      <selection pane="bottomRight" activeCell="H260" sqref="H260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775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772</v>
      </c>
    </row>
    <row r="41" spans="1:11" x14ac:dyDescent="0.25">
      <c r="A41" t="s">
        <v>0</v>
      </c>
      <c r="E41" t="s">
        <v>776</v>
      </c>
    </row>
    <row r="42" spans="1:11" x14ac:dyDescent="0.25">
      <c r="A42" t="s">
        <v>0</v>
      </c>
    </row>
    <row r="43" spans="1:11" x14ac:dyDescent="0.25">
      <c r="A43" t="s">
        <v>0</v>
      </c>
      <c r="B43" t="s">
        <v>6</v>
      </c>
    </row>
    <row r="44" spans="1:11" x14ac:dyDescent="0.25">
      <c r="A44" t="s">
        <v>0</v>
      </c>
      <c r="D44" s="1">
        <v>1</v>
      </c>
      <c r="E44" t="s">
        <v>437</v>
      </c>
    </row>
    <row r="45" spans="1:11" x14ac:dyDescent="0.25">
      <c r="A45" t="s">
        <v>0</v>
      </c>
      <c r="D45" s="1">
        <v>2</v>
      </c>
      <c r="E45" t="s">
        <v>162</v>
      </c>
      <c r="G45" s="1">
        <v>2014</v>
      </c>
      <c r="H45" s="1"/>
      <c r="I45" s="1"/>
      <c r="J45" s="1"/>
      <c r="K45" t="s">
        <v>163</v>
      </c>
    </row>
    <row r="46" spans="1:11" x14ac:dyDescent="0.25">
      <c r="A46" t="s">
        <v>0</v>
      </c>
      <c r="D46" s="1"/>
      <c r="G46" s="1">
        <v>2015</v>
      </c>
      <c r="H46" s="1"/>
      <c r="I46" s="1"/>
      <c r="J46" s="1"/>
      <c r="K46" t="s">
        <v>164</v>
      </c>
    </row>
    <row r="47" spans="1:11" x14ac:dyDescent="0.25">
      <c r="A47" t="s">
        <v>0</v>
      </c>
      <c r="D47" s="1">
        <v>3</v>
      </c>
      <c r="E47" t="s">
        <v>165</v>
      </c>
    </row>
    <row r="48" spans="1:11" x14ac:dyDescent="0.25">
      <c r="A48" t="s">
        <v>0</v>
      </c>
      <c r="D48" s="1"/>
    </row>
    <row r="49" spans="1:5" x14ac:dyDescent="0.25">
      <c r="A49" t="s">
        <v>0</v>
      </c>
      <c r="B49" t="s">
        <v>7</v>
      </c>
      <c r="D49" s="1"/>
    </row>
    <row r="50" spans="1:5" x14ac:dyDescent="0.25">
      <c r="A50" t="s">
        <v>0</v>
      </c>
      <c r="D50" s="1">
        <v>1</v>
      </c>
      <c r="E50" t="s">
        <v>166</v>
      </c>
    </row>
    <row r="51" spans="1:5" x14ac:dyDescent="0.25">
      <c r="A51" t="s">
        <v>0</v>
      </c>
      <c r="D51" s="1">
        <v>2</v>
      </c>
      <c r="E51" t="s">
        <v>167</v>
      </c>
    </row>
    <row r="52" spans="1:5" x14ac:dyDescent="0.25">
      <c r="A52" t="s">
        <v>0</v>
      </c>
      <c r="D52" s="1">
        <v>3</v>
      </c>
      <c r="E52" t="s">
        <v>761</v>
      </c>
    </row>
    <row r="53" spans="1:5" x14ac:dyDescent="0.25">
      <c r="A53" t="s">
        <v>0</v>
      </c>
      <c r="D53" s="1">
        <v>4</v>
      </c>
      <c r="E53" t="s">
        <v>773</v>
      </c>
    </row>
    <row r="54" spans="1:5" x14ac:dyDescent="0.25">
      <c r="A54" t="s">
        <v>0</v>
      </c>
      <c r="D54" s="1">
        <v>5</v>
      </c>
      <c r="E54" t="s">
        <v>689</v>
      </c>
    </row>
    <row r="55" spans="1:5" x14ac:dyDescent="0.25">
      <c r="A55" t="s">
        <v>0</v>
      </c>
      <c r="D55" s="1">
        <v>6</v>
      </c>
      <c r="E55" t="s">
        <v>158</v>
      </c>
    </row>
    <row r="56" spans="1:5" x14ac:dyDescent="0.25">
      <c r="A56" t="s">
        <v>0</v>
      </c>
      <c r="D56" s="1">
        <v>7</v>
      </c>
      <c r="E56" t="s">
        <v>159</v>
      </c>
    </row>
    <row r="57" spans="1:5" x14ac:dyDescent="0.25">
      <c r="A57" t="s">
        <v>0</v>
      </c>
      <c r="D57" s="1">
        <v>8</v>
      </c>
      <c r="E57" t="s">
        <v>171</v>
      </c>
    </row>
    <row r="58" spans="1:5" x14ac:dyDescent="0.25">
      <c r="A58" t="s">
        <v>0</v>
      </c>
      <c r="D58" s="1">
        <v>9</v>
      </c>
      <c r="E58" t="s">
        <v>160</v>
      </c>
    </row>
    <row r="59" spans="1:5" x14ac:dyDescent="0.25">
      <c r="A59" t="s">
        <v>0</v>
      </c>
      <c r="D59" s="1">
        <v>10</v>
      </c>
      <c r="E59" t="s">
        <v>161</v>
      </c>
    </row>
    <row r="60" spans="1:5" x14ac:dyDescent="0.25">
      <c r="A60" t="s">
        <v>0</v>
      </c>
      <c r="D60" s="1">
        <v>11</v>
      </c>
      <c r="E60" t="s">
        <v>365</v>
      </c>
    </row>
    <row r="61" spans="1:5" x14ac:dyDescent="0.25">
      <c r="A61" t="s">
        <v>0</v>
      </c>
      <c r="D61" s="1">
        <v>12</v>
      </c>
      <c r="E61" t="s">
        <v>222</v>
      </c>
    </row>
    <row r="62" spans="1:5" x14ac:dyDescent="0.25">
      <c r="A62" t="s">
        <v>0</v>
      </c>
      <c r="D62" s="1">
        <v>13</v>
      </c>
      <c r="E62" t="s">
        <v>362</v>
      </c>
    </row>
    <row r="63" spans="1:5" x14ac:dyDescent="0.25">
      <c r="A63" t="s">
        <v>0</v>
      </c>
      <c r="D63" s="1">
        <v>14</v>
      </c>
      <c r="E63" t="s">
        <v>228</v>
      </c>
    </row>
    <row r="64" spans="1:5" x14ac:dyDescent="0.25">
      <c r="A64" t="s">
        <v>0</v>
      </c>
      <c r="D64" s="1">
        <v>15</v>
      </c>
      <c r="E64" t="s">
        <v>229</v>
      </c>
    </row>
    <row r="65" spans="1:27" x14ac:dyDescent="0.25">
      <c r="A65" t="s">
        <v>0</v>
      </c>
      <c r="D65" s="1">
        <v>16</v>
      </c>
      <c r="E65" t="s">
        <v>252</v>
      </c>
    </row>
    <row r="66" spans="1:27" x14ac:dyDescent="0.25">
      <c r="A66" t="s">
        <v>0</v>
      </c>
      <c r="D66" s="1">
        <v>17</v>
      </c>
      <c r="E66" t="s">
        <v>253</v>
      </c>
    </row>
    <row r="67" spans="1:27" x14ac:dyDescent="0.25">
      <c r="A67" t="s">
        <v>0</v>
      </c>
      <c r="D67" s="1">
        <v>18</v>
      </c>
      <c r="E67" t="s">
        <v>762</v>
      </c>
    </row>
    <row r="68" spans="1:27" x14ac:dyDescent="0.25">
      <c r="A68" t="s">
        <v>0</v>
      </c>
      <c r="D68" s="1">
        <v>19</v>
      </c>
      <c r="E68" t="s">
        <v>692</v>
      </c>
    </row>
    <row r="69" spans="1:27" x14ac:dyDescent="0.25">
      <c r="A69" t="s">
        <v>0</v>
      </c>
      <c r="D69" s="1">
        <v>20</v>
      </c>
      <c r="E69" t="s">
        <v>685</v>
      </c>
    </row>
    <row r="70" spans="1:27" x14ac:dyDescent="0.25">
      <c r="A70" t="s">
        <v>0</v>
      </c>
      <c r="D70" s="1"/>
    </row>
    <row r="71" spans="1:27" x14ac:dyDescent="0.25">
      <c r="A71" t="s">
        <v>0</v>
      </c>
      <c r="D71" s="1"/>
      <c r="F71" s="6">
        <v>1</v>
      </c>
      <c r="G71" s="6">
        <f>F71+1</f>
        <v>2</v>
      </c>
      <c r="H71" s="6">
        <f>G71+1</f>
        <v>3</v>
      </c>
      <c r="I71" s="6">
        <f>H71+1</f>
        <v>4</v>
      </c>
      <c r="J71" s="6">
        <f>I71+1</f>
        <v>5</v>
      </c>
      <c r="K71" s="6">
        <f>J71+1</f>
        <v>6</v>
      </c>
      <c r="L71" s="6">
        <f t="shared" ref="L71" si="0">K71+1</f>
        <v>7</v>
      </c>
      <c r="M71" s="6">
        <f t="shared" ref="M71" si="1">L71+1</f>
        <v>8</v>
      </c>
      <c r="N71" s="6">
        <f t="shared" ref="N71" si="2">M71+1</f>
        <v>9</v>
      </c>
      <c r="O71" s="6">
        <f t="shared" ref="O71" si="3">N71+1</f>
        <v>10</v>
      </c>
      <c r="P71" s="6">
        <f t="shared" ref="P71" si="4">O71+1</f>
        <v>11</v>
      </c>
      <c r="Q71" s="6">
        <f t="shared" ref="Q71" si="5">P71+1</f>
        <v>12</v>
      </c>
      <c r="R71" s="6">
        <f t="shared" ref="R71" si="6">Q71+1</f>
        <v>13</v>
      </c>
      <c r="S71" s="6">
        <f t="shared" ref="S71" si="7">R71+1</f>
        <v>14</v>
      </c>
      <c r="T71" s="6">
        <f t="shared" ref="T71:Y71" si="8">S71+1</f>
        <v>15</v>
      </c>
      <c r="U71" s="6">
        <f t="shared" si="8"/>
        <v>16</v>
      </c>
      <c r="V71" s="6">
        <f t="shared" si="8"/>
        <v>17</v>
      </c>
      <c r="W71" s="6">
        <f t="shared" ref="W71" si="9">V71+1</f>
        <v>18</v>
      </c>
      <c r="X71" s="6">
        <f t="shared" ref="X71" si="10">W71+1</f>
        <v>19</v>
      </c>
      <c r="Y71" s="6">
        <f t="shared" si="8"/>
        <v>20</v>
      </c>
    </row>
    <row r="72" spans="1:27" x14ac:dyDescent="0.25">
      <c r="A72" t="s">
        <v>0</v>
      </c>
      <c r="F72" s="16" t="s">
        <v>23</v>
      </c>
      <c r="G72" s="1" t="s">
        <v>22</v>
      </c>
      <c r="H72" s="1" t="s">
        <v>22</v>
      </c>
      <c r="I72" s="1" t="s">
        <v>22</v>
      </c>
      <c r="J72" s="1" t="s">
        <v>22</v>
      </c>
    </row>
    <row r="73" spans="1:27" x14ac:dyDescent="0.25">
      <c r="B73" s="27" t="s">
        <v>550</v>
      </c>
      <c r="C73" s="150"/>
      <c r="E73" s="2"/>
      <c r="F73" s="16"/>
      <c r="G73" s="1"/>
      <c r="H73" s="1"/>
      <c r="I73" s="1"/>
      <c r="J73" s="1"/>
      <c r="K73" s="1"/>
      <c r="U73" s="1"/>
      <c r="V73" s="1"/>
      <c r="W73" s="1"/>
      <c r="X73" s="1"/>
      <c r="Y73" s="1"/>
    </row>
    <row r="74" spans="1:27" x14ac:dyDescent="0.25">
      <c r="C74" s="4" t="s">
        <v>433</v>
      </c>
      <c r="D74" s="4" t="s">
        <v>139</v>
      </c>
      <c r="E74" s="56" t="s">
        <v>140</v>
      </c>
      <c r="F74" s="16" t="s">
        <v>10</v>
      </c>
      <c r="G74" s="4" t="s">
        <v>11</v>
      </c>
      <c r="H74" s="4" t="s">
        <v>763</v>
      </c>
      <c r="I74" s="4" t="s">
        <v>774</v>
      </c>
      <c r="J74" s="4" t="s">
        <v>690</v>
      </c>
      <c r="K74" s="17" t="s">
        <v>151</v>
      </c>
      <c r="L74" s="4" t="s">
        <v>152</v>
      </c>
      <c r="M74" s="4" t="s">
        <v>170</v>
      </c>
      <c r="N74" s="4" t="s">
        <v>149</v>
      </c>
      <c r="O74" s="4" t="s">
        <v>150</v>
      </c>
      <c r="P74" s="4" t="s">
        <v>364</v>
      </c>
      <c r="Q74" s="95" t="s">
        <v>221</v>
      </c>
      <c r="R74" s="17" t="s">
        <v>361</v>
      </c>
      <c r="S74" s="73" t="s">
        <v>225</v>
      </c>
      <c r="T74" s="25" t="s">
        <v>226</v>
      </c>
      <c r="U74" s="17" t="s">
        <v>250</v>
      </c>
      <c r="V74" s="4" t="s">
        <v>251</v>
      </c>
      <c r="W74" s="4" t="s">
        <v>765</v>
      </c>
      <c r="X74" s="4" t="s">
        <v>693</v>
      </c>
      <c r="Y74" s="4" t="s">
        <v>684</v>
      </c>
      <c r="Z74" s="61"/>
    </row>
    <row r="75" spans="1:27" x14ac:dyDescent="0.25">
      <c r="C75" s="60">
        <v>2013</v>
      </c>
      <c r="D75" s="60">
        <v>2014</v>
      </c>
      <c r="E75" t="s">
        <v>141</v>
      </c>
      <c r="F75" s="69">
        <v>78</v>
      </c>
      <c r="G75" s="66" t="s">
        <v>155</v>
      </c>
      <c r="H75" s="66" t="s">
        <v>189</v>
      </c>
      <c r="I75" s="66" t="s">
        <v>189</v>
      </c>
      <c r="J75" s="66" t="s">
        <v>188</v>
      </c>
      <c r="K75" s="16">
        <v>1</v>
      </c>
      <c r="L75" s="1">
        <v>1</v>
      </c>
      <c r="M75" s="48">
        <v>0</v>
      </c>
      <c r="N75" s="1">
        <v>0</v>
      </c>
      <c r="O75" s="1">
        <v>1</v>
      </c>
      <c r="P75" s="1">
        <v>0</v>
      </c>
      <c r="Q75" s="80">
        <v>-1</v>
      </c>
      <c r="R75" s="92">
        <v>0</v>
      </c>
      <c r="S75" s="43" t="s">
        <v>141</v>
      </c>
      <c r="T75" s="24" t="s">
        <v>227</v>
      </c>
      <c r="U75" s="101">
        <f t="shared" ref="U75:U94" si="11">IF(AND(ISNUMBER(F75), F75&gt;0), 1, 0)</f>
        <v>1</v>
      </c>
      <c r="V75" s="48">
        <f t="shared" ref="V75:V95" si="12">IF(AND(ISNUMBER(G75), G75&gt;0), 1, 0)</f>
        <v>0</v>
      </c>
      <c r="W75" s="48">
        <f t="shared" ref="W75:W96" si="13">IF(AND(ISNUMBER(H75), H75&gt;0), 1, 0)</f>
        <v>0</v>
      </c>
      <c r="X75" s="48">
        <f t="shared" ref="X75:X94" si="14">IF(AND(ISNUMBER(J75), J75&gt;0), 1, 0)</f>
        <v>0</v>
      </c>
      <c r="Y75" s="61">
        <v>-1</v>
      </c>
      <c r="Z75" s="61" t="s">
        <v>0</v>
      </c>
      <c r="AA75" t="s">
        <v>13</v>
      </c>
    </row>
    <row r="76" spans="1:27" x14ac:dyDescent="0.25">
      <c r="C76" s="61">
        <f>C75</f>
        <v>2013</v>
      </c>
      <c r="D76" s="6">
        <v>2014</v>
      </c>
      <c r="E76" t="s">
        <v>385</v>
      </c>
      <c r="F76" s="51">
        <v>75</v>
      </c>
      <c r="G76" s="66" t="s">
        <v>155</v>
      </c>
      <c r="H76" s="66" t="s">
        <v>189</v>
      </c>
      <c r="I76" s="66" t="s">
        <v>189</v>
      </c>
      <c r="J76" s="66" t="s">
        <v>188</v>
      </c>
      <c r="K76" s="16">
        <v>1</v>
      </c>
      <c r="L76" s="1">
        <v>0</v>
      </c>
      <c r="M76" s="48">
        <v>0</v>
      </c>
      <c r="N76" s="1">
        <v>0</v>
      </c>
      <c r="O76" s="1">
        <v>1</v>
      </c>
      <c r="P76" s="1">
        <v>0</v>
      </c>
      <c r="Q76" s="80">
        <v>-1</v>
      </c>
      <c r="R76" s="92">
        <v>0</v>
      </c>
      <c r="S76" s="74" t="s">
        <v>227</v>
      </c>
      <c r="T76" s="124" t="s">
        <v>141</v>
      </c>
      <c r="U76" s="70">
        <f t="shared" si="11"/>
        <v>1</v>
      </c>
      <c r="V76" s="48">
        <f t="shared" si="12"/>
        <v>0</v>
      </c>
      <c r="W76" s="48">
        <f t="shared" si="13"/>
        <v>0</v>
      </c>
      <c r="X76" s="48">
        <f t="shared" si="14"/>
        <v>0</v>
      </c>
      <c r="Y76" s="61">
        <v>-1</v>
      </c>
      <c r="Z76" s="61" t="s">
        <v>0</v>
      </c>
      <c r="AA76" t="s">
        <v>695</v>
      </c>
    </row>
    <row r="77" spans="1:27" x14ac:dyDescent="0.25">
      <c r="C77" s="61">
        <f t="shared" ref="C77:C96" si="15">C76</f>
        <v>2013</v>
      </c>
      <c r="D77" s="6">
        <v>2014</v>
      </c>
      <c r="E77" t="s">
        <v>386</v>
      </c>
      <c r="F77" s="51">
        <v>65</v>
      </c>
      <c r="G77" s="66" t="s">
        <v>155</v>
      </c>
      <c r="H77" s="66" t="s">
        <v>189</v>
      </c>
      <c r="I77" s="66" t="s">
        <v>189</v>
      </c>
      <c r="J77" s="66" t="s">
        <v>188</v>
      </c>
      <c r="K77" s="16">
        <v>1</v>
      </c>
      <c r="L77" s="1">
        <v>0</v>
      </c>
      <c r="M77" s="48">
        <v>0</v>
      </c>
      <c r="N77" s="1">
        <v>0</v>
      </c>
      <c r="O77" s="1">
        <v>1</v>
      </c>
      <c r="P77" s="1">
        <v>0</v>
      </c>
      <c r="Q77" s="80">
        <v>-1</v>
      </c>
      <c r="R77" s="92">
        <v>0</v>
      </c>
      <c r="S77" s="74" t="s">
        <v>227</v>
      </c>
      <c r="T77" s="124" t="s">
        <v>141</v>
      </c>
      <c r="U77" s="70">
        <f t="shared" si="11"/>
        <v>1</v>
      </c>
      <c r="V77" s="48">
        <f t="shared" si="12"/>
        <v>0</v>
      </c>
      <c r="W77" s="48">
        <f t="shared" si="13"/>
        <v>0</v>
      </c>
      <c r="X77" s="48">
        <f t="shared" si="14"/>
        <v>0</v>
      </c>
      <c r="Y77" s="61">
        <v>-1</v>
      </c>
      <c r="Z77" s="61" t="s">
        <v>0</v>
      </c>
      <c r="AA77" t="s">
        <v>696</v>
      </c>
    </row>
    <row r="78" spans="1:27" x14ac:dyDescent="0.25">
      <c r="C78" s="61">
        <f t="shared" si="15"/>
        <v>2013</v>
      </c>
      <c r="D78" s="6">
        <v>2014</v>
      </c>
      <c r="E78" t="s">
        <v>383</v>
      </c>
      <c r="F78" s="51">
        <v>57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0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74" t="s">
        <v>227</v>
      </c>
      <c r="T78" s="124" t="s">
        <v>141</v>
      </c>
      <c r="U78" s="70">
        <f t="shared" si="11"/>
        <v>1</v>
      </c>
      <c r="V78" s="48">
        <f t="shared" si="12"/>
        <v>0</v>
      </c>
      <c r="W78" s="48">
        <f t="shared" si="13"/>
        <v>0</v>
      </c>
      <c r="X78" s="48">
        <f t="shared" si="14"/>
        <v>0</v>
      </c>
      <c r="Y78" s="61">
        <v>-1</v>
      </c>
      <c r="Z78" s="61" t="s">
        <v>0</v>
      </c>
      <c r="AA78" t="s">
        <v>697</v>
      </c>
    </row>
    <row r="79" spans="1:27" x14ac:dyDescent="0.25">
      <c r="C79" s="61">
        <f t="shared" si="15"/>
        <v>2013</v>
      </c>
      <c r="D79" s="6">
        <v>2014</v>
      </c>
      <c r="E79" t="s">
        <v>384</v>
      </c>
      <c r="F79" s="51">
        <v>61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14</v>
      </c>
    </row>
    <row r="80" spans="1:27" x14ac:dyDescent="0.25">
      <c r="C80" s="61">
        <f t="shared" si="15"/>
        <v>2013</v>
      </c>
      <c r="D80" s="6">
        <v>2014</v>
      </c>
      <c r="E80" t="s">
        <v>142</v>
      </c>
      <c r="F80" s="51">
        <v>80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-1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15</v>
      </c>
    </row>
    <row r="81" spans="3:29" x14ac:dyDescent="0.25">
      <c r="C81" s="61">
        <f t="shared" ref="C81:C85" si="16">C80</f>
        <v>2013</v>
      </c>
      <c r="D81" s="6">
        <v>2014</v>
      </c>
      <c r="E81" t="s">
        <v>525</v>
      </c>
      <c r="F81" s="67" t="s">
        <v>154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0</v>
      </c>
      <c r="P81" s="1">
        <v>0</v>
      </c>
      <c r="Q81" s="80">
        <v>-1</v>
      </c>
      <c r="R81" s="120">
        <v>1</v>
      </c>
      <c r="S81" s="43" t="s">
        <v>141</v>
      </c>
      <c r="T81" s="124" t="s">
        <v>141</v>
      </c>
      <c r="U81" s="70">
        <f t="shared" si="11"/>
        <v>0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526</v>
      </c>
      <c r="AC81" t="s">
        <v>528</v>
      </c>
    </row>
    <row r="82" spans="3:29" x14ac:dyDescent="0.25">
      <c r="C82" s="61">
        <f t="shared" si="16"/>
        <v>2013</v>
      </c>
      <c r="D82" s="6">
        <v>2014</v>
      </c>
      <c r="E82" t="s">
        <v>143</v>
      </c>
      <c r="F82" s="67" t="s">
        <v>154</v>
      </c>
      <c r="G82" s="10">
        <v>7.7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1</v>
      </c>
      <c r="M82" s="48">
        <v>1</v>
      </c>
      <c r="N82" s="1">
        <v>1</v>
      </c>
      <c r="O82" s="1">
        <v>0</v>
      </c>
      <c r="P82" s="1">
        <v>0</v>
      </c>
      <c r="Q82" s="80">
        <v>68</v>
      </c>
      <c r="R82" s="92">
        <v>0</v>
      </c>
      <c r="S82" s="97" t="s">
        <v>143</v>
      </c>
      <c r="T82" s="24" t="s">
        <v>227</v>
      </c>
      <c r="U82" s="70">
        <f t="shared" si="11"/>
        <v>0</v>
      </c>
      <c r="V82" s="48">
        <f t="shared" si="12"/>
        <v>1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16</v>
      </c>
    </row>
    <row r="83" spans="3:29" x14ac:dyDescent="0.25">
      <c r="C83" s="61">
        <f t="shared" si="16"/>
        <v>2013</v>
      </c>
      <c r="D83" s="6">
        <v>2014</v>
      </c>
      <c r="E83" t="s">
        <v>515</v>
      </c>
      <c r="F83" s="67" t="s">
        <v>154</v>
      </c>
      <c r="G83" s="10">
        <v>7.2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1</v>
      </c>
      <c r="M83" s="48">
        <v>1</v>
      </c>
      <c r="N83" s="1">
        <v>1</v>
      </c>
      <c r="O83" s="1">
        <v>0</v>
      </c>
      <c r="P83" s="1">
        <v>0</v>
      </c>
      <c r="Q83" s="80">
        <v>68</v>
      </c>
      <c r="R83" s="92">
        <v>0</v>
      </c>
      <c r="S83" s="97" t="s">
        <v>143</v>
      </c>
      <c r="T83" s="24" t="s">
        <v>227</v>
      </c>
      <c r="U83" s="70">
        <f t="shared" si="11"/>
        <v>0</v>
      </c>
      <c r="V83" s="48">
        <f t="shared" si="12"/>
        <v>1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516</v>
      </c>
    </row>
    <row r="84" spans="3:29" x14ac:dyDescent="0.25">
      <c r="C84" s="61">
        <f t="shared" si="16"/>
        <v>2013</v>
      </c>
      <c r="D84" s="6">
        <v>2014</v>
      </c>
      <c r="E84" t="s">
        <v>534</v>
      </c>
      <c r="F84" s="67" t="s">
        <v>154</v>
      </c>
      <c r="G84" s="10">
        <v>7.7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1</v>
      </c>
      <c r="N84" s="1">
        <v>1</v>
      </c>
      <c r="O84" s="1">
        <v>0</v>
      </c>
      <c r="P84" s="1">
        <v>0</v>
      </c>
      <c r="Q84" s="80">
        <v>68</v>
      </c>
      <c r="R84" s="120">
        <v>1</v>
      </c>
      <c r="S84" s="74" t="s">
        <v>227</v>
      </c>
      <c r="T84" t="s">
        <v>143</v>
      </c>
      <c r="U84" s="70">
        <f t="shared" si="11"/>
        <v>0</v>
      </c>
      <c r="V84" s="48">
        <f t="shared" si="12"/>
        <v>1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533</v>
      </c>
      <c r="AC84" t="s">
        <v>529</v>
      </c>
    </row>
    <row r="85" spans="3:29" x14ac:dyDescent="0.25">
      <c r="C85" s="61">
        <f t="shared" si="16"/>
        <v>2013</v>
      </c>
      <c r="D85" s="6">
        <v>2014</v>
      </c>
      <c r="E85" t="s">
        <v>535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120">
        <v>1</v>
      </c>
      <c r="S85" s="74" t="s">
        <v>227</v>
      </c>
      <c r="T85" t="s">
        <v>143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536</v>
      </c>
      <c r="AC85" t="s">
        <v>528</v>
      </c>
    </row>
    <row r="86" spans="3:29" x14ac:dyDescent="0.25">
      <c r="C86" s="61">
        <f t="shared" si="15"/>
        <v>2013</v>
      </c>
      <c r="D86" s="6">
        <v>2014</v>
      </c>
      <c r="E86" t="s">
        <v>524</v>
      </c>
      <c r="F86" s="67" t="s">
        <v>154</v>
      </c>
      <c r="G86" s="10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120">
        <v>1</v>
      </c>
      <c r="S86" s="74" t="s">
        <v>227</v>
      </c>
      <c r="T86" t="s">
        <v>143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539</v>
      </c>
      <c r="AC86" t="s">
        <v>528</v>
      </c>
    </row>
    <row r="87" spans="3:29" x14ac:dyDescent="0.25">
      <c r="C87" s="61">
        <f t="shared" si="15"/>
        <v>2013</v>
      </c>
      <c r="D87" s="6">
        <v>2014</v>
      </c>
      <c r="E87" t="s">
        <v>144</v>
      </c>
      <c r="F87" s="67" t="s">
        <v>154</v>
      </c>
      <c r="G87" s="55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9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17</v>
      </c>
    </row>
    <row r="88" spans="3:29" x14ac:dyDescent="0.25">
      <c r="C88" s="61">
        <f t="shared" si="15"/>
        <v>2013</v>
      </c>
      <c r="D88" s="6">
        <v>2014</v>
      </c>
      <c r="E88" t="s">
        <v>145</v>
      </c>
      <c r="F88" s="67" t="s">
        <v>154</v>
      </c>
      <c r="G88" s="11">
        <v>0</v>
      </c>
      <c r="H88" s="66" t="s">
        <v>189</v>
      </c>
      <c r="I88" s="66" t="s">
        <v>189</v>
      </c>
      <c r="J88" s="66" t="s">
        <v>188</v>
      </c>
      <c r="K88" s="16">
        <v>0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0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18</v>
      </c>
    </row>
    <row r="89" spans="3:29" x14ac:dyDescent="0.25">
      <c r="C89" s="61">
        <f t="shared" si="15"/>
        <v>2013</v>
      </c>
      <c r="D89" s="6">
        <v>2014</v>
      </c>
      <c r="E89" t="s">
        <v>146</v>
      </c>
      <c r="F89" s="67" t="s">
        <v>154</v>
      </c>
      <c r="G89" s="55">
        <v>7.4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s="123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19</v>
      </c>
    </row>
    <row r="90" spans="3:29" x14ac:dyDescent="0.25">
      <c r="C90" s="61">
        <f t="shared" si="15"/>
        <v>2013</v>
      </c>
      <c r="D90" s="6">
        <v>2014</v>
      </c>
      <c r="E90" t="s">
        <v>147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94">
        <v>1</v>
      </c>
      <c r="L90" s="1">
        <v>-1</v>
      </c>
      <c r="M90" s="48">
        <v>0</v>
      </c>
      <c r="N90" s="1">
        <v>1</v>
      </c>
      <c r="O90" s="1">
        <v>0</v>
      </c>
      <c r="P90" s="1">
        <v>0</v>
      </c>
      <c r="Q90" s="80">
        <v>-1</v>
      </c>
      <c r="R90" s="92">
        <v>0</v>
      </c>
      <c r="S90" s="97" t="s">
        <v>143</v>
      </c>
      <c r="T90" s="54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20</v>
      </c>
    </row>
    <row r="91" spans="3:29" x14ac:dyDescent="0.25">
      <c r="C91" s="61">
        <f t="shared" si="15"/>
        <v>2013</v>
      </c>
      <c r="D91" s="6">
        <v>2014</v>
      </c>
      <c r="E91" t="s">
        <v>148</v>
      </c>
      <c r="F91" s="67" t="s">
        <v>154</v>
      </c>
      <c r="G91" s="66" t="s">
        <v>155</v>
      </c>
      <c r="H91" s="66" t="s">
        <v>189</v>
      </c>
      <c r="I91" s="66" t="s">
        <v>189</v>
      </c>
      <c r="J91" s="66" t="s">
        <v>188</v>
      </c>
      <c r="K91" s="94">
        <v>1</v>
      </c>
      <c r="L91" s="1">
        <v>-1</v>
      </c>
      <c r="M91" s="48">
        <v>0</v>
      </c>
      <c r="N91" s="1">
        <v>0</v>
      </c>
      <c r="O91" s="1">
        <v>1</v>
      </c>
      <c r="P91" s="1">
        <v>0</v>
      </c>
      <c r="Q91" s="80">
        <v>-1</v>
      </c>
      <c r="R91" s="92">
        <v>0</v>
      </c>
      <c r="S91" s="43" t="s">
        <v>141</v>
      </c>
      <c r="T91" s="123" t="s">
        <v>141</v>
      </c>
      <c r="U91" s="70">
        <f t="shared" si="11"/>
        <v>0</v>
      </c>
      <c r="V91" s="48">
        <f t="shared" si="12"/>
        <v>0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21</v>
      </c>
    </row>
    <row r="92" spans="3:29" x14ac:dyDescent="0.25">
      <c r="C92" s="61">
        <f t="shared" si="15"/>
        <v>2013</v>
      </c>
      <c r="D92" s="6">
        <v>2014</v>
      </c>
      <c r="E92" t="s">
        <v>514</v>
      </c>
      <c r="F92" s="67" t="s">
        <v>154</v>
      </c>
      <c r="G92" s="66" t="s">
        <v>155</v>
      </c>
      <c r="H92" s="66" t="s">
        <v>189</v>
      </c>
      <c r="I92" s="66" t="s">
        <v>189</v>
      </c>
      <c r="J92" s="66" t="s">
        <v>188</v>
      </c>
      <c r="K92" s="94">
        <v>1</v>
      </c>
      <c r="L92" s="1">
        <v>-1</v>
      </c>
      <c r="M92" s="48">
        <v>0</v>
      </c>
      <c r="N92" s="1">
        <v>1</v>
      </c>
      <c r="O92" s="1">
        <v>0</v>
      </c>
      <c r="P92" s="1">
        <v>0</v>
      </c>
      <c r="Q92" s="80">
        <v>-1</v>
      </c>
      <c r="R92" s="92">
        <v>0</v>
      </c>
      <c r="S92" s="97" t="s">
        <v>143</v>
      </c>
      <c r="T92" s="54" t="s">
        <v>143</v>
      </c>
      <c r="U92" s="70">
        <f t="shared" si="11"/>
        <v>0</v>
      </c>
      <c r="V92" s="48">
        <f t="shared" si="12"/>
        <v>0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21</v>
      </c>
    </row>
    <row r="93" spans="3:29" x14ac:dyDescent="0.25">
      <c r="C93" s="61">
        <f t="shared" si="15"/>
        <v>2013</v>
      </c>
      <c r="D93" s="6">
        <v>2014</v>
      </c>
      <c r="E93" t="s">
        <v>367</v>
      </c>
      <c r="F93" s="67" t="s">
        <v>154</v>
      </c>
      <c r="G93" s="66" t="s">
        <v>155</v>
      </c>
      <c r="H93" s="66" t="s">
        <v>189</v>
      </c>
      <c r="I93" s="66" t="s">
        <v>189</v>
      </c>
      <c r="J93" s="66" t="s">
        <v>188</v>
      </c>
      <c r="K93" s="16">
        <v>1</v>
      </c>
      <c r="L93" s="1">
        <v>-1</v>
      </c>
      <c r="M93" s="48">
        <v>1</v>
      </c>
      <c r="N93" s="1">
        <v>1</v>
      </c>
      <c r="O93" s="1">
        <v>0</v>
      </c>
      <c r="P93" s="1">
        <v>1</v>
      </c>
      <c r="Q93" s="80">
        <v>68</v>
      </c>
      <c r="R93" s="92">
        <v>0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368</v>
      </c>
    </row>
    <row r="94" spans="3:29" x14ac:dyDescent="0.25">
      <c r="C94" s="61">
        <f t="shared" si="15"/>
        <v>2013</v>
      </c>
      <c r="D94" s="6">
        <v>2014</v>
      </c>
      <c r="E94" t="s">
        <v>366</v>
      </c>
      <c r="F94" s="67" t="s">
        <v>154</v>
      </c>
      <c r="G94" s="10">
        <v>7.7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-1</v>
      </c>
      <c r="M94" s="48">
        <v>1</v>
      </c>
      <c r="N94" s="1">
        <v>1</v>
      </c>
      <c r="O94" s="1">
        <v>0</v>
      </c>
      <c r="P94" s="1">
        <v>1</v>
      </c>
      <c r="Q94" s="80">
        <v>68</v>
      </c>
      <c r="R94" s="120">
        <v>1</v>
      </c>
      <c r="S94" s="97" t="s">
        <v>143</v>
      </c>
      <c r="T94" s="54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369</v>
      </c>
    </row>
    <row r="95" spans="3:29" x14ac:dyDescent="0.25">
      <c r="C95" s="61">
        <f t="shared" si="15"/>
        <v>2013</v>
      </c>
      <c r="D95" s="6">
        <v>2014</v>
      </c>
      <c r="E95" t="s">
        <v>553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16">
        <v>1</v>
      </c>
      <c r="L95" s="1">
        <v>-1</v>
      </c>
      <c r="M95" s="48">
        <v>1</v>
      </c>
      <c r="N95" s="1">
        <v>1</v>
      </c>
      <c r="O95" s="1">
        <v>0</v>
      </c>
      <c r="P95" s="1">
        <v>0</v>
      </c>
      <c r="Q95" s="80">
        <v>68</v>
      </c>
      <c r="R95" s="92">
        <v>0</v>
      </c>
      <c r="S95" s="97" t="s">
        <v>143</v>
      </c>
      <c r="T95" s="54" t="s">
        <v>143</v>
      </c>
      <c r="U95" s="70">
        <f t="shared" ref="U95" si="17">IF(AND(ISNUMBER(F95), F95&gt;0), 1, 0)</f>
        <v>0</v>
      </c>
      <c r="V95" s="48">
        <f t="shared" si="12"/>
        <v>1</v>
      </c>
      <c r="W95" s="48">
        <f t="shared" si="13"/>
        <v>0</v>
      </c>
      <c r="X95" s="48">
        <f t="shared" ref="X95" si="18">IF(AND(ISNUMBER(J95), J95&gt;0), 1, 0)</f>
        <v>0</v>
      </c>
      <c r="Y95" s="61">
        <v>-1</v>
      </c>
      <c r="Z95" s="61" t="s">
        <v>0</v>
      </c>
      <c r="AA95" t="s">
        <v>554</v>
      </c>
      <c r="AC95" t="s">
        <v>555</v>
      </c>
    </row>
    <row r="96" spans="3:29" x14ac:dyDescent="0.25">
      <c r="C96" s="61">
        <f t="shared" si="15"/>
        <v>2013</v>
      </c>
      <c r="D96" s="6">
        <v>2014</v>
      </c>
      <c r="E96" t="s">
        <v>744</v>
      </c>
      <c r="F96" s="67" t="s">
        <v>154</v>
      </c>
      <c r="G96" s="10">
        <v>7.7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0</v>
      </c>
      <c r="Q96" s="80">
        <v>68</v>
      </c>
      <c r="R96" s="92">
        <v>0</v>
      </c>
      <c r="S96" s="97" t="s">
        <v>143</v>
      </c>
      <c r="T96" s="54" t="s">
        <v>143</v>
      </c>
      <c r="U96" s="70">
        <f t="shared" ref="U96" si="19">IF(AND(ISNUMBER(F96), F96&gt;0), 1, 0)</f>
        <v>0</v>
      </c>
      <c r="V96" s="48">
        <f t="shared" ref="V96" si="20">IF(AND(ISNUMBER(G96), G96&gt;0), 1, 0)</f>
        <v>1</v>
      </c>
      <c r="W96" s="48">
        <f t="shared" si="13"/>
        <v>0</v>
      </c>
      <c r="X96" s="48">
        <f t="shared" ref="X96" si="21">IF(AND(ISNUMBER(J96), J96&gt;0), 1, 0)</f>
        <v>0</v>
      </c>
      <c r="Y96" s="61">
        <v>-1</v>
      </c>
      <c r="Z96" s="61" t="s">
        <v>0</v>
      </c>
      <c r="AA96" t="s">
        <v>745</v>
      </c>
      <c r="AC96" t="s">
        <v>555</v>
      </c>
    </row>
    <row r="97" spans="1:29" ht="6.75" customHeight="1" x14ac:dyDescent="0.25">
      <c r="A97" t="s">
        <v>0</v>
      </c>
      <c r="C97" s="57"/>
      <c r="D97" s="57"/>
      <c r="E97" s="58"/>
      <c r="F97" s="57"/>
      <c r="G97" s="57"/>
      <c r="H97" s="57"/>
      <c r="I97" s="57"/>
      <c r="J97" s="57"/>
      <c r="K97" s="59"/>
      <c r="L97" s="59"/>
      <c r="M97" s="59"/>
      <c r="N97" s="59"/>
      <c r="O97" s="59"/>
      <c r="P97" s="59"/>
      <c r="Q97" s="59"/>
      <c r="R97" s="59"/>
      <c r="S97" s="58"/>
      <c r="T97" s="58"/>
      <c r="U97" s="58"/>
      <c r="V97" s="58"/>
      <c r="W97" s="58"/>
      <c r="X97" s="58"/>
      <c r="Y97" s="58"/>
      <c r="Z97" s="62"/>
    </row>
    <row r="98" spans="1:29" x14ac:dyDescent="0.25">
      <c r="C98" s="60">
        <v>2013</v>
      </c>
      <c r="D98" s="60">
        <v>2015</v>
      </c>
      <c r="E98" t="str">
        <f t="shared" ref="E98:E117" si="22">E75</f>
        <v xml:space="preserve">CntrlFurnace   </v>
      </c>
      <c r="F98" s="51">
        <v>78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72">
        <f t="shared" ref="K98:T98" si="23">K75</f>
        <v>1</v>
      </c>
      <c r="L98" s="61">
        <f t="shared" si="23"/>
        <v>1</v>
      </c>
      <c r="M98" s="61">
        <f t="shared" si="23"/>
        <v>0</v>
      </c>
      <c r="N98" s="61">
        <f t="shared" si="23"/>
        <v>0</v>
      </c>
      <c r="O98" s="61">
        <f t="shared" si="23"/>
        <v>1</v>
      </c>
      <c r="P98" s="105">
        <f t="shared" si="23"/>
        <v>0</v>
      </c>
      <c r="Q98" s="72">
        <f t="shared" si="23"/>
        <v>-1</v>
      </c>
      <c r="R98" s="72">
        <f t="shared" si="23"/>
        <v>0</v>
      </c>
      <c r="S98" s="75" t="str">
        <f t="shared" si="23"/>
        <v xml:space="preserve">CntrlFurnace   </v>
      </c>
      <c r="T98" s="62" t="str">
        <f t="shared" si="23"/>
        <v>N/A</v>
      </c>
      <c r="U98" s="92">
        <f t="shared" ref="U98:U117" si="24">IF(AND(ISNUMBER(F98), F98&gt;0), 1, 0)</f>
        <v>1</v>
      </c>
      <c r="V98" s="6">
        <f t="shared" ref="V98:V118" si="25">IF(AND(ISNUMBER(G98), G98&gt;0), 1, 0)</f>
        <v>0</v>
      </c>
      <c r="W98" s="6">
        <f t="shared" ref="W98:W119" si="26">IF(AND(ISNUMBER(H98), H98&gt;0), 1, 0)</f>
        <v>0</v>
      </c>
      <c r="X98" s="6">
        <f t="shared" ref="X98:X117" si="27">IF(AND(ISNUMBER(J98), J98&gt;0), 1, 0)</f>
        <v>0</v>
      </c>
      <c r="Y98" s="61">
        <v>-1</v>
      </c>
      <c r="Z98" s="61" t="s">
        <v>0</v>
      </c>
      <c r="AA98" s="62" t="str">
        <f>AA75</f>
        <v xml:space="preserve">CntrlFurnace - Fuel-fired central furnace                         </v>
      </c>
    </row>
    <row r="99" spans="1:29" x14ac:dyDescent="0.25">
      <c r="C99" s="61">
        <f>C98</f>
        <v>2013</v>
      </c>
      <c r="D99" s="6">
        <f>D98</f>
        <v>2015</v>
      </c>
      <c r="E99" t="str">
        <f t="shared" si="22"/>
        <v>WallFurnaceFan</v>
      </c>
      <c r="F99" s="63">
        <v>73</v>
      </c>
      <c r="G99" s="66" t="s">
        <v>155</v>
      </c>
      <c r="H99" s="66" t="s">
        <v>189</v>
      </c>
      <c r="I99" s="66" t="s">
        <v>189</v>
      </c>
      <c r="J99" s="66" t="s">
        <v>188</v>
      </c>
      <c r="K99" s="72">
        <f t="shared" ref="K99:R99" si="28">K76</f>
        <v>1</v>
      </c>
      <c r="L99" s="61">
        <f t="shared" si="28"/>
        <v>0</v>
      </c>
      <c r="M99" s="61">
        <f t="shared" si="28"/>
        <v>0</v>
      </c>
      <c r="N99" s="61">
        <f t="shared" si="28"/>
        <v>0</v>
      </c>
      <c r="O99" s="61">
        <f t="shared" si="28"/>
        <v>1</v>
      </c>
      <c r="P99" s="105">
        <f t="shared" si="28"/>
        <v>0</v>
      </c>
      <c r="Q99" s="72">
        <f t="shared" si="28"/>
        <v>-1</v>
      </c>
      <c r="R99" s="72">
        <f t="shared" si="28"/>
        <v>0</v>
      </c>
      <c r="S99" s="75" t="str">
        <f t="shared" ref="S99:T103" si="29">S76</f>
        <v>N/A</v>
      </c>
      <c r="T99" s="62" t="str">
        <f t="shared" si="29"/>
        <v xml:space="preserve">CntrlFurnace   </v>
      </c>
      <c r="U99" s="92">
        <f t="shared" si="24"/>
        <v>1</v>
      </c>
      <c r="V99" s="6">
        <f t="shared" si="25"/>
        <v>0</v>
      </c>
      <c r="W99" s="6">
        <f t="shared" si="26"/>
        <v>0</v>
      </c>
      <c r="X99" s="6">
        <f t="shared" si="27"/>
        <v>0</v>
      </c>
      <c r="Y99" s="61">
        <v>-1</v>
      </c>
      <c r="Z99" s="61" t="s">
        <v>0</v>
      </c>
      <c r="AA99" s="62" t="str">
        <f>AA77</f>
        <v>WallFurnaceGravity - Ductless gravity flowed wall furnace</v>
      </c>
    </row>
    <row r="100" spans="1:29" x14ac:dyDescent="0.25">
      <c r="C100" s="61">
        <f t="shared" ref="C100:C103" si="30">C99</f>
        <v>2013</v>
      </c>
      <c r="D100" s="6">
        <f>D99</f>
        <v>2015</v>
      </c>
      <c r="E100" t="str">
        <f t="shared" si="22"/>
        <v>WallFurnaceGravity</v>
      </c>
      <c r="F100" s="63">
        <v>59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72">
        <f t="shared" ref="K100:R100" si="31">K77</f>
        <v>1</v>
      </c>
      <c r="L100" s="61">
        <f t="shared" si="31"/>
        <v>0</v>
      </c>
      <c r="M100" s="61">
        <f t="shared" si="31"/>
        <v>0</v>
      </c>
      <c r="N100" s="61">
        <f t="shared" si="31"/>
        <v>0</v>
      </c>
      <c r="O100" s="61">
        <f t="shared" si="31"/>
        <v>1</v>
      </c>
      <c r="P100" s="105">
        <f t="shared" si="31"/>
        <v>0</v>
      </c>
      <c r="Q100" s="72">
        <f t="shared" si="31"/>
        <v>-1</v>
      </c>
      <c r="R100" s="72">
        <f t="shared" si="31"/>
        <v>0</v>
      </c>
      <c r="S100" s="75" t="str">
        <f t="shared" si="29"/>
        <v>N/A</v>
      </c>
      <c r="T100" s="62" t="str">
        <f t="shared" si="29"/>
        <v xml:space="preserve">CntrlFurnace   </v>
      </c>
      <c r="U100" s="92">
        <f t="shared" si="24"/>
        <v>1</v>
      </c>
      <c r="V100" s="6">
        <f t="shared" si="25"/>
        <v>0</v>
      </c>
      <c r="W100" s="6">
        <f t="shared" si="26"/>
        <v>0</v>
      </c>
      <c r="X100" s="6">
        <f t="shared" si="27"/>
        <v>0</v>
      </c>
      <c r="Y100" s="61">
        <v>-1</v>
      </c>
      <c r="Z100" s="61" t="s">
        <v>0</v>
      </c>
      <c r="AA100" s="62" t="str">
        <f>AA78</f>
        <v>FloorFurnace - Ductless floor heating system</v>
      </c>
    </row>
    <row r="101" spans="1:29" x14ac:dyDescent="0.25">
      <c r="C101" s="61">
        <f t="shared" si="30"/>
        <v>2013</v>
      </c>
      <c r="D101" s="6">
        <f t="shared" ref="D101:D119" si="32">D100</f>
        <v>2015</v>
      </c>
      <c r="E101" t="str">
        <f t="shared" si="22"/>
        <v>FloorFurnace</v>
      </c>
      <c r="F101" s="63">
        <v>56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R101" si="33">K78</f>
        <v>1</v>
      </c>
      <c r="L101" s="61">
        <f t="shared" si="33"/>
        <v>0</v>
      </c>
      <c r="M101" s="61">
        <f t="shared" si="33"/>
        <v>0</v>
      </c>
      <c r="N101" s="61">
        <f t="shared" si="33"/>
        <v>0</v>
      </c>
      <c r="O101" s="61">
        <f t="shared" si="33"/>
        <v>1</v>
      </c>
      <c r="P101" s="105">
        <f t="shared" si="33"/>
        <v>0</v>
      </c>
      <c r="Q101" s="72">
        <f t="shared" si="33"/>
        <v>-1</v>
      </c>
      <c r="R101" s="72">
        <f t="shared" si="33"/>
        <v>0</v>
      </c>
      <c r="S101" s="75" t="str">
        <f t="shared" si="29"/>
        <v>N/A</v>
      </c>
      <c r="T101" s="62" t="str">
        <f t="shared" si="29"/>
        <v xml:space="preserve">CntrlFurnace   </v>
      </c>
      <c r="U101" s="92">
        <f t="shared" si="24"/>
        <v>1</v>
      </c>
      <c r="V101" s="6">
        <f t="shared" si="25"/>
        <v>0</v>
      </c>
      <c r="W101" s="6">
        <f t="shared" si="26"/>
        <v>0</v>
      </c>
      <c r="X101" s="6">
        <f t="shared" si="27"/>
        <v>0</v>
      </c>
      <c r="Y101" s="61">
        <v>-1</v>
      </c>
      <c r="Z101" s="61" t="s">
        <v>0</v>
      </c>
      <c r="AA101" s="62" t="str">
        <f>AA79</f>
        <v xml:space="preserve">Heater - Non-central fuel-fired space heater                      </v>
      </c>
    </row>
    <row r="102" spans="1:29" x14ac:dyDescent="0.25">
      <c r="C102" s="61">
        <f t="shared" si="30"/>
        <v>2013</v>
      </c>
      <c r="D102" s="6">
        <f t="shared" si="32"/>
        <v>2015</v>
      </c>
      <c r="E102" t="str">
        <f t="shared" si="22"/>
        <v>RoomHeater</v>
      </c>
      <c r="F102" s="63">
        <v>57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34">K79</f>
        <v>1</v>
      </c>
      <c r="L102" s="61">
        <f t="shared" si="34"/>
        <v>0</v>
      </c>
      <c r="M102" s="61">
        <f t="shared" si="34"/>
        <v>0</v>
      </c>
      <c r="N102" s="61">
        <f t="shared" si="34"/>
        <v>0</v>
      </c>
      <c r="O102" s="61">
        <f t="shared" si="34"/>
        <v>1</v>
      </c>
      <c r="P102" s="105">
        <f t="shared" si="34"/>
        <v>0</v>
      </c>
      <c r="Q102" s="72">
        <f t="shared" si="34"/>
        <v>-1</v>
      </c>
      <c r="R102" s="72">
        <f t="shared" si="34"/>
        <v>0</v>
      </c>
      <c r="S102" s="75" t="str">
        <f t="shared" si="29"/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 xml:space="preserve">Boiler - Gas or oil boiler                                        </v>
      </c>
    </row>
    <row r="103" spans="1:29" x14ac:dyDescent="0.25">
      <c r="C103" s="61">
        <f t="shared" si="30"/>
        <v>2013</v>
      </c>
      <c r="D103" s="6">
        <f t="shared" si="32"/>
        <v>2015</v>
      </c>
      <c r="E103" t="str">
        <f t="shared" si="22"/>
        <v xml:space="preserve">Boiler         </v>
      </c>
      <c r="F103" s="51">
        <v>80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5">K80</f>
        <v>1</v>
      </c>
      <c r="L103" s="61">
        <f t="shared" si="35"/>
        <v>-1</v>
      </c>
      <c r="M103" s="61">
        <f t="shared" si="35"/>
        <v>0</v>
      </c>
      <c r="N103" s="61">
        <f t="shared" si="35"/>
        <v>0</v>
      </c>
      <c r="O103" s="61">
        <f t="shared" si="35"/>
        <v>1</v>
      </c>
      <c r="P103" s="61">
        <f t="shared" si="35"/>
        <v>0</v>
      </c>
      <c r="Q103" s="96">
        <f t="shared" si="35"/>
        <v>-1</v>
      </c>
      <c r="R103" s="96">
        <f t="shared" si="35"/>
        <v>0</v>
      </c>
      <c r="S103" s="75" t="str">
        <f t="shared" si="29"/>
        <v xml:space="preserve">CntrlFurnace   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 t="shared" ref="AA103:AA119" si="36">AA80</f>
        <v xml:space="preserve">Boiler - Gas or oil boiler                                        </v>
      </c>
    </row>
    <row r="104" spans="1:29" x14ac:dyDescent="0.25">
      <c r="C104" s="61">
        <f t="shared" ref="C104:C107" si="37">C103</f>
        <v>2013</v>
      </c>
      <c r="D104" s="6">
        <f t="shared" si="32"/>
        <v>2015</v>
      </c>
      <c r="E104" t="str">
        <f t="shared" si="22"/>
        <v>WoodHeat</v>
      </c>
      <c r="F104" s="67" t="s">
        <v>154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38">K81</f>
        <v>1</v>
      </c>
      <c r="L104" s="61">
        <f t="shared" si="38"/>
        <v>0</v>
      </c>
      <c r="M104" s="61">
        <f t="shared" si="38"/>
        <v>0</v>
      </c>
      <c r="N104" s="61">
        <f t="shared" si="38"/>
        <v>0</v>
      </c>
      <c r="O104" s="61">
        <f t="shared" si="38"/>
        <v>0</v>
      </c>
      <c r="P104" s="61">
        <f t="shared" si="38"/>
        <v>0</v>
      </c>
      <c r="Q104" s="96">
        <f t="shared" si="38"/>
        <v>-1</v>
      </c>
      <c r="R104" s="96">
        <f t="shared" si="38"/>
        <v>1</v>
      </c>
      <c r="S104" s="75" t="str">
        <f t="shared" si="38"/>
        <v xml:space="preserve">CntrlFurnace   </v>
      </c>
      <c r="T104" s="62" t="str">
        <f t="shared" si="38"/>
        <v xml:space="preserve">CntrlFurnace   </v>
      </c>
      <c r="U104" s="92">
        <f t="shared" si="24"/>
        <v>0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 t="shared" si="36"/>
        <v>WoodHeat - Wood heat meeting exceptional method criteria</v>
      </c>
      <c r="AC104" t="s">
        <v>528</v>
      </c>
    </row>
    <row r="105" spans="1:29" x14ac:dyDescent="0.25">
      <c r="C105" s="61">
        <f t="shared" si="37"/>
        <v>2013</v>
      </c>
      <c r="D105" s="6">
        <f t="shared" si="32"/>
        <v>2015</v>
      </c>
      <c r="E105" t="str">
        <f t="shared" si="22"/>
        <v xml:space="preserve">SplitHeatPump  </v>
      </c>
      <c r="F105" s="67" t="s">
        <v>154</v>
      </c>
      <c r="G105" s="10">
        <v>8.1999999999999993</v>
      </c>
      <c r="H105" s="66" t="s">
        <v>189</v>
      </c>
      <c r="I105" s="66" t="s">
        <v>189</v>
      </c>
      <c r="J105" s="66" t="s">
        <v>188</v>
      </c>
      <c r="K105" s="72">
        <f t="shared" ref="K105:T105" si="39">K82</f>
        <v>1</v>
      </c>
      <c r="L105" s="61">
        <f t="shared" si="39"/>
        <v>1</v>
      </c>
      <c r="M105" s="61">
        <f t="shared" si="39"/>
        <v>1</v>
      </c>
      <c r="N105" s="61">
        <f t="shared" si="39"/>
        <v>1</v>
      </c>
      <c r="O105" s="61">
        <f t="shared" si="39"/>
        <v>0</v>
      </c>
      <c r="P105" s="61">
        <f t="shared" si="39"/>
        <v>0</v>
      </c>
      <c r="Q105" s="96">
        <f t="shared" si="39"/>
        <v>68</v>
      </c>
      <c r="R105" s="96">
        <f t="shared" si="39"/>
        <v>0</v>
      </c>
      <c r="S105" s="75" t="str">
        <f t="shared" si="39"/>
        <v xml:space="preserve">SplitHeatPump  </v>
      </c>
      <c r="T105" s="62" t="str">
        <f t="shared" si="39"/>
        <v>N/A</v>
      </c>
      <c r="U105" s="92">
        <f t="shared" si="24"/>
        <v>0</v>
      </c>
      <c r="V105" s="6">
        <f t="shared" si="25"/>
        <v>1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 t="shared" si="36"/>
        <v xml:space="preserve">SplitHeatPump - Heating side of central split heat pump           </v>
      </c>
    </row>
    <row r="106" spans="1:29" x14ac:dyDescent="0.25">
      <c r="C106" s="61">
        <f t="shared" si="37"/>
        <v>2013</v>
      </c>
      <c r="D106" s="6">
        <f t="shared" si="32"/>
        <v>2015</v>
      </c>
      <c r="E106" t="str">
        <f t="shared" si="22"/>
        <v>SDHVSplitHeatPump</v>
      </c>
      <c r="F106" s="67" t="s">
        <v>154</v>
      </c>
      <c r="G106" s="10">
        <v>7.2</v>
      </c>
      <c r="H106" s="66" t="s">
        <v>189</v>
      </c>
      <c r="I106" s="66" t="s">
        <v>189</v>
      </c>
      <c r="J106" s="66" t="s">
        <v>188</v>
      </c>
      <c r="K106" s="72">
        <f t="shared" ref="K106:R106" si="40">K83</f>
        <v>1</v>
      </c>
      <c r="L106" s="61">
        <f t="shared" si="40"/>
        <v>1</v>
      </c>
      <c r="M106" s="61">
        <f t="shared" si="40"/>
        <v>1</v>
      </c>
      <c r="N106" s="61">
        <f t="shared" si="40"/>
        <v>1</v>
      </c>
      <c r="O106" s="61">
        <f t="shared" si="40"/>
        <v>0</v>
      </c>
      <c r="P106" s="61">
        <f t="shared" si="40"/>
        <v>0</v>
      </c>
      <c r="Q106" s="96">
        <f t="shared" si="40"/>
        <v>68</v>
      </c>
      <c r="R106" s="96">
        <f t="shared" si="40"/>
        <v>0</v>
      </c>
      <c r="S106" s="75" t="str">
        <f t="shared" ref="S106:T119" si="41">S83</f>
        <v xml:space="preserve">SplitHeatPump  </v>
      </c>
      <c r="T106" s="62" t="str">
        <f t="shared" si="41"/>
        <v>N/A</v>
      </c>
      <c r="U106" s="92">
        <f t="shared" si="24"/>
        <v>0</v>
      </c>
      <c r="V106" s="6">
        <f t="shared" si="25"/>
        <v>1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si="36"/>
        <v xml:space="preserve">SDHVSplitHeatPump - Small duct, high velocity, central split heat pump           </v>
      </c>
    </row>
    <row r="107" spans="1:29" x14ac:dyDescent="0.25">
      <c r="C107" s="61">
        <f t="shared" si="37"/>
        <v>2013</v>
      </c>
      <c r="D107" s="6">
        <f t="shared" si="32"/>
        <v>2015</v>
      </c>
      <c r="E107" t="str">
        <f t="shared" si="22"/>
        <v>DuctlessMiniSplitHeatPump</v>
      </c>
      <c r="F107" s="67" t="s">
        <v>154</v>
      </c>
      <c r="G107" s="10">
        <v>8.1999999999999993</v>
      </c>
      <c r="H107" s="66" t="s">
        <v>189</v>
      </c>
      <c r="I107" s="66" t="s">
        <v>189</v>
      </c>
      <c r="J107" s="66" t="s">
        <v>188</v>
      </c>
      <c r="K107" s="72">
        <f t="shared" ref="K107:R107" si="42">K84</f>
        <v>1</v>
      </c>
      <c r="L107" s="61">
        <f t="shared" si="42"/>
        <v>0</v>
      </c>
      <c r="M107" s="61">
        <f t="shared" si="42"/>
        <v>1</v>
      </c>
      <c r="N107" s="61">
        <f t="shared" si="42"/>
        <v>1</v>
      </c>
      <c r="O107" s="61">
        <f t="shared" si="42"/>
        <v>0</v>
      </c>
      <c r="P107" s="61">
        <f t="shared" si="42"/>
        <v>0</v>
      </c>
      <c r="Q107" s="96">
        <f t="shared" si="42"/>
        <v>68</v>
      </c>
      <c r="R107" s="96">
        <f t="shared" si="42"/>
        <v>1</v>
      </c>
      <c r="S107" s="75" t="str">
        <f t="shared" si="41"/>
        <v>N/A</v>
      </c>
      <c r="T107" s="62" t="str">
        <f t="shared" si="41"/>
        <v xml:space="preserve">SplitHeatPump  </v>
      </c>
      <c r="U107" s="92">
        <f t="shared" si="24"/>
        <v>0</v>
      </c>
      <c r="V107" s="6">
        <f t="shared" si="25"/>
        <v>1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>DuctlessMiniSplitHeatPump – Ductless mini-split heat pump system</v>
      </c>
      <c r="AC107" t="s">
        <v>529</v>
      </c>
    </row>
    <row r="108" spans="1:29" x14ac:dyDescent="0.25">
      <c r="C108" s="61">
        <f t="shared" ref="C108:C119" si="43">C107</f>
        <v>2013</v>
      </c>
      <c r="D108" s="6">
        <f t="shared" si="32"/>
        <v>2015</v>
      </c>
      <c r="E108" t="str">
        <f t="shared" si="22"/>
        <v>DuctlessMultiSplitHeatPump</v>
      </c>
      <c r="F108" s="67" t="s">
        <v>154</v>
      </c>
      <c r="G108" s="10">
        <v>8.1999999999999993</v>
      </c>
      <c r="H108" s="66" t="s">
        <v>189</v>
      </c>
      <c r="I108" s="66" t="s">
        <v>189</v>
      </c>
      <c r="J108" s="66" t="s">
        <v>188</v>
      </c>
      <c r="K108" s="72">
        <f t="shared" ref="K108:R108" si="44">K85</f>
        <v>1</v>
      </c>
      <c r="L108" s="61">
        <f t="shared" si="44"/>
        <v>0</v>
      </c>
      <c r="M108" s="61">
        <f t="shared" si="44"/>
        <v>1</v>
      </c>
      <c r="N108" s="61">
        <f t="shared" si="44"/>
        <v>1</v>
      </c>
      <c r="O108" s="61">
        <f t="shared" si="44"/>
        <v>0</v>
      </c>
      <c r="P108" s="61">
        <f t="shared" si="44"/>
        <v>0</v>
      </c>
      <c r="Q108" s="96">
        <f t="shared" si="44"/>
        <v>68</v>
      </c>
      <c r="R108" s="72">
        <f t="shared" si="44"/>
        <v>1</v>
      </c>
      <c r="S108" s="75" t="str">
        <f t="shared" si="41"/>
        <v>N/A</v>
      </c>
      <c r="T108" s="62" t="str">
        <f t="shared" si="41"/>
        <v xml:space="preserve">SplitHeatPump  </v>
      </c>
      <c r="U108" s="72">
        <f t="shared" si="24"/>
        <v>0</v>
      </c>
      <c r="V108" s="61">
        <f t="shared" si="25"/>
        <v>1</v>
      </c>
      <c r="W108" s="61">
        <f t="shared" si="26"/>
        <v>0</v>
      </c>
      <c r="X108" s="61">
        <f t="shared" si="27"/>
        <v>0</v>
      </c>
      <c r="Y108" s="61">
        <v>-1</v>
      </c>
      <c r="Z108" s="61" t="s">
        <v>0</v>
      </c>
      <c r="AA108" s="62" t="str">
        <f t="shared" si="36"/>
        <v>DuctlessMultiSplitHeatPump - Ductless multi-split heat pump system</v>
      </c>
      <c r="AC108" t="s">
        <v>528</v>
      </c>
    </row>
    <row r="109" spans="1:29" x14ac:dyDescent="0.25">
      <c r="C109" s="61">
        <f t="shared" si="43"/>
        <v>2013</v>
      </c>
      <c r="D109" s="6">
        <f t="shared" si="32"/>
        <v>2015</v>
      </c>
      <c r="E109" t="str">
        <f t="shared" si="22"/>
        <v>DuctlessVRFHeatPump</v>
      </c>
      <c r="F109" s="67" t="s">
        <v>154</v>
      </c>
      <c r="G109" s="10">
        <v>7.7</v>
      </c>
      <c r="H109" s="66" t="s">
        <v>189</v>
      </c>
      <c r="I109" s="66" t="s">
        <v>189</v>
      </c>
      <c r="J109" s="66" t="s">
        <v>188</v>
      </c>
      <c r="K109" s="72">
        <f t="shared" ref="K109:R109" si="45">K86</f>
        <v>1</v>
      </c>
      <c r="L109" s="61">
        <f t="shared" si="45"/>
        <v>0</v>
      </c>
      <c r="M109" s="61">
        <f t="shared" si="45"/>
        <v>1</v>
      </c>
      <c r="N109" s="61">
        <f t="shared" si="45"/>
        <v>1</v>
      </c>
      <c r="O109" s="61">
        <f t="shared" si="45"/>
        <v>0</v>
      </c>
      <c r="P109" s="61">
        <f t="shared" si="45"/>
        <v>0</v>
      </c>
      <c r="Q109" s="96">
        <f t="shared" si="45"/>
        <v>68</v>
      </c>
      <c r="R109" s="72">
        <f t="shared" si="45"/>
        <v>1</v>
      </c>
      <c r="S109" s="75" t="str">
        <f t="shared" si="41"/>
        <v>N/A</v>
      </c>
      <c r="T109" s="62" t="str">
        <f t="shared" si="41"/>
        <v xml:space="preserve">SplitHeatPump  </v>
      </c>
      <c r="U109" s="72">
        <f t="shared" si="24"/>
        <v>0</v>
      </c>
      <c r="V109" s="61">
        <f t="shared" si="25"/>
        <v>1</v>
      </c>
      <c r="W109" s="61">
        <f t="shared" si="26"/>
        <v>0</v>
      </c>
      <c r="X109" s="61">
        <f t="shared" si="27"/>
        <v>0</v>
      </c>
      <c r="Y109" s="61">
        <v>-1</v>
      </c>
      <c r="Z109" s="61" t="s">
        <v>0</v>
      </c>
      <c r="AA109" s="62" t="str">
        <f t="shared" si="36"/>
        <v>DuctlessVRFHeatPump - Ductless variable refrigerant flow (VRF) heat pump system</v>
      </c>
      <c r="AC109" t="s">
        <v>528</v>
      </c>
    </row>
    <row r="110" spans="1:29" x14ac:dyDescent="0.25">
      <c r="C110" s="61">
        <f t="shared" si="43"/>
        <v>2013</v>
      </c>
      <c r="D110" s="6">
        <f t="shared" si="32"/>
        <v>2015</v>
      </c>
      <c r="E110" t="str">
        <f t="shared" si="22"/>
        <v xml:space="preserve">PkgHeatPump    </v>
      </c>
      <c r="F110" s="67" t="s">
        <v>154</v>
      </c>
      <c r="G110" s="55">
        <v>8</v>
      </c>
      <c r="H110" s="66" t="s">
        <v>189</v>
      </c>
      <c r="I110" s="66" t="s">
        <v>189</v>
      </c>
      <c r="J110" s="66" t="s">
        <v>188</v>
      </c>
      <c r="K110" s="72">
        <f t="shared" ref="K110:R110" si="46">K87</f>
        <v>1</v>
      </c>
      <c r="L110" s="61">
        <f t="shared" si="46"/>
        <v>1</v>
      </c>
      <c r="M110" s="61">
        <f t="shared" si="46"/>
        <v>1</v>
      </c>
      <c r="N110" s="61">
        <f t="shared" si="46"/>
        <v>1</v>
      </c>
      <c r="O110" s="61">
        <f t="shared" si="46"/>
        <v>0</v>
      </c>
      <c r="P110" s="61">
        <f t="shared" si="46"/>
        <v>0</v>
      </c>
      <c r="Q110" s="96">
        <f t="shared" si="46"/>
        <v>68</v>
      </c>
      <c r="R110" s="96">
        <f t="shared" si="46"/>
        <v>0</v>
      </c>
      <c r="S110" s="75" t="str">
        <f t="shared" si="41"/>
        <v xml:space="preserve">SplitHeatPump  </v>
      </c>
      <c r="T110" s="62" t="str">
        <f t="shared" si="41"/>
        <v>N/A</v>
      </c>
      <c r="U110" s="92">
        <f t="shared" si="24"/>
        <v>0</v>
      </c>
      <c r="V110" s="6">
        <f t="shared" si="25"/>
        <v>1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 xml:space="preserve">PkgHeatPump - Heating side of central packaged heat pump          </v>
      </c>
    </row>
    <row r="111" spans="1:29" x14ac:dyDescent="0.25">
      <c r="C111" s="61">
        <f t="shared" si="43"/>
        <v>2013</v>
      </c>
      <c r="D111" s="6">
        <f t="shared" si="32"/>
        <v>2015</v>
      </c>
      <c r="E111" t="str">
        <f t="shared" si="22"/>
        <v xml:space="preserve">LrgPkgHeatPump </v>
      </c>
      <c r="F111" s="67" t="s">
        <v>154</v>
      </c>
      <c r="G111" s="11">
        <v>0</v>
      </c>
      <c r="H111" s="66" t="s">
        <v>189</v>
      </c>
      <c r="I111" s="66" t="s">
        <v>189</v>
      </c>
      <c r="J111" s="66" t="s">
        <v>188</v>
      </c>
      <c r="K111" s="72">
        <f t="shared" ref="K111:R111" si="47">K88</f>
        <v>0</v>
      </c>
      <c r="L111" s="61">
        <f t="shared" si="47"/>
        <v>1</v>
      </c>
      <c r="M111" s="61">
        <f t="shared" si="47"/>
        <v>1</v>
      </c>
      <c r="N111" s="61">
        <f t="shared" si="47"/>
        <v>1</v>
      </c>
      <c r="O111" s="61">
        <f t="shared" si="47"/>
        <v>0</v>
      </c>
      <c r="P111" s="61">
        <f t="shared" si="47"/>
        <v>0</v>
      </c>
      <c r="Q111" s="96">
        <f t="shared" si="47"/>
        <v>68</v>
      </c>
      <c r="R111" s="96">
        <f t="shared" si="47"/>
        <v>0</v>
      </c>
      <c r="S111" s="75" t="str">
        <f t="shared" si="41"/>
        <v xml:space="preserve">SplitHeatPump  </v>
      </c>
      <c r="T111" s="62" t="str">
        <f t="shared" si="41"/>
        <v>N/A</v>
      </c>
      <c r="U111" s="92">
        <f t="shared" si="24"/>
        <v>0</v>
      </c>
      <c r="V111" s="6">
        <f t="shared" si="25"/>
        <v>0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>LrgPkgHeatPump - Heating side of large (&gt;= 65 kBtuh) packaged unit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 xml:space="preserve">RoomHeatPump   </v>
      </c>
      <c r="F112" s="67" t="s">
        <v>154</v>
      </c>
      <c r="G112" s="55">
        <v>7.4</v>
      </c>
      <c r="H112" s="66" t="s">
        <v>189</v>
      </c>
      <c r="I112" s="66" t="s">
        <v>189</v>
      </c>
      <c r="J112" s="66" t="s">
        <v>188</v>
      </c>
      <c r="K112" s="72">
        <f t="shared" ref="K112:R112" si="48">K89</f>
        <v>1</v>
      </c>
      <c r="L112" s="61">
        <f t="shared" si="48"/>
        <v>0</v>
      </c>
      <c r="M112" s="61">
        <f t="shared" si="48"/>
        <v>1</v>
      </c>
      <c r="N112" s="61">
        <f t="shared" si="48"/>
        <v>1</v>
      </c>
      <c r="O112" s="61">
        <f t="shared" si="48"/>
        <v>0</v>
      </c>
      <c r="P112" s="61">
        <f t="shared" si="48"/>
        <v>0</v>
      </c>
      <c r="Q112" s="96">
        <f t="shared" si="48"/>
        <v>68</v>
      </c>
      <c r="R112" s="96">
        <f t="shared" si="48"/>
        <v>1</v>
      </c>
      <c r="S112" s="75" t="str">
        <f t="shared" si="41"/>
        <v>N/A</v>
      </c>
      <c r="T112" s="62" t="str">
        <f t="shared" si="41"/>
        <v xml:space="preserve">SplitHeatPump  </v>
      </c>
      <c r="U112" s="92">
        <f t="shared" si="24"/>
        <v>0</v>
      </c>
      <c r="V112" s="6">
        <f t="shared" si="25"/>
        <v>1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 xml:space="preserve">RoomHeatPump - Heating side of non-central room A/C system        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Electric       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9">K90</f>
        <v>1</v>
      </c>
      <c r="L113" s="61">
        <f t="shared" si="49"/>
        <v>-1</v>
      </c>
      <c r="M113" s="61">
        <f t="shared" si="49"/>
        <v>0</v>
      </c>
      <c r="N113" s="61">
        <f t="shared" si="49"/>
        <v>1</v>
      </c>
      <c r="O113" s="61">
        <f t="shared" si="49"/>
        <v>0</v>
      </c>
      <c r="P113" s="61">
        <f t="shared" si="49"/>
        <v>0</v>
      </c>
      <c r="Q113" s="96">
        <f t="shared" si="49"/>
        <v>-1</v>
      </c>
      <c r="R113" s="96">
        <f t="shared" si="49"/>
        <v>0</v>
      </c>
      <c r="S113" s="75" t="str">
        <f t="shared" si="41"/>
        <v xml:space="preserve">SplitHeatPump  </v>
      </c>
      <c r="T113" s="62" t="str">
        <f t="shared" si="41"/>
        <v xml:space="preserve">SplitHeatPump  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 xml:space="preserve">Electric - All electric heating systems other than heat pump      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CombHydro      </v>
      </c>
      <c r="F114" s="67" t="s">
        <v>154</v>
      </c>
      <c r="G114" s="66" t="s">
        <v>155</v>
      </c>
      <c r="H114" s="66" t="s">
        <v>189</v>
      </c>
      <c r="I114" s="66" t="s">
        <v>189</v>
      </c>
      <c r="J114" s="66" t="s">
        <v>188</v>
      </c>
      <c r="K114" s="72">
        <f t="shared" ref="K114:R114" si="50">K91</f>
        <v>1</v>
      </c>
      <c r="L114" s="61">
        <f t="shared" si="50"/>
        <v>-1</v>
      </c>
      <c r="M114" s="61">
        <f t="shared" si="50"/>
        <v>0</v>
      </c>
      <c r="N114" s="61">
        <f t="shared" si="50"/>
        <v>0</v>
      </c>
      <c r="O114" s="61">
        <f t="shared" si="50"/>
        <v>1</v>
      </c>
      <c r="P114" s="61">
        <f t="shared" si="50"/>
        <v>0</v>
      </c>
      <c r="Q114" s="96">
        <f t="shared" si="50"/>
        <v>-1</v>
      </c>
      <c r="R114" s="96">
        <f t="shared" si="50"/>
        <v>0</v>
      </c>
      <c r="S114" s="75" t="str">
        <f t="shared" si="41"/>
        <v xml:space="preserve">CntrlFurnace   </v>
      </c>
      <c r="T114" s="62" t="str">
        <f t="shared" si="41"/>
        <v xml:space="preserve">CntrlFurnace   </v>
      </c>
      <c r="U114" s="92">
        <f t="shared" si="24"/>
        <v>0</v>
      </c>
      <c r="V114" s="6">
        <f t="shared" si="25"/>
        <v>0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 xml:space="preserve">CombHydro - Water heating system can be storage gas/elec/ht pump  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>ElecCombHydro</v>
      </c>
      <c r="F115" s="67" t="s">
        <v>154</v>
      </c>
      <c r="G115" s="66" t="s">
        <v>155</v>
      </c>
      <c r="H115" s="66" t="s">
        <v>189</v>
      </c>
      <c r="I115" s="66" t="s">
        <v>189</v>
      </c>
      <c r="J115" s="66" t="s">
        <v>188</v>
      </c>
      <c r="K115" s="72">
        <f t="shared" ref="K115:R115" si="51">K92</f>
        <v>1</v>
      </c>
      <c r="L115" s="61">
        <f t="shared" si="51"/>
        <v>-1</v>
      </c>
      <c r="M115" s="61">
        <f t="shared" si="51"/>
        <v>0</v>
      </c>
      <c r="N115" s="61">
        <f t="shared" si="51"/>
        <v>1</v>
      </c>
      <c r="O115" s="61">
        <f t="shared" si="51"/>
        <v>0</v>
      </c>
      <c r="P115" s="61">
        <f t="shared" si="51"/>
        <v>0</v>
      </c>
      <c r="Q115" s="96">
        <f t="shared" si="51"/>
        <v>-1</v>
      </c>
      <c r="R115" s="96">
        <f t="shared" si="51"/>
        <v>0</v>
      </c>
      <c r="S115" s="75" t="str">
        <f t="shared" si="41"/>
        <v xml:space="preserve">SplitHeatPump  </v>
      </c>
      <c r="T115" s="62" t="str">
        <f t="shared" si="41"/>
        <v xml:space="preserve">SplitHeatPump  </v>
      </c>
      <c r="U115" s="92">
        <f t="shared" si="24"/>
        <v>0</v>
      </c>
      <c r="V115" s="6">
        <f t="shared" si="25"/>
        <v>0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CombHydro - Water heating system can be storage gas/elec/ht pump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>AirToWaterHeatPump</v>
      </c>
      <c r="F116" s="67" t="s">
        <v>154</v>
      </c>
      <c r="G116" s="66" t="s">
        <v>155</v>
      </c>
      <c r="H116" s="66" t="s">
        <v>189</v>
      </c>
      <c r="I116" s="66" t="s">
        <v>189</v>
      </c>
      <c r="J116" s="66" t="s">
        <v>188</v>
      </c>
      <c r="K116" s="72">
        <f t="shared" ref="K116:R116" si="52">K93</f>
        <v>1</v>
      </c>
      <c r="L116" s="61">
        <f t="shared" si="52"/>
        <v>-1</v>
      </c>
      <c r="M116" s="61">
        <f t="shared" si="52"/>
        <v>1</v>
      </c>
      <c r="N116" s="61">
        <f t="shared" si="52"/>
        <v>1</v>
      </c>
      <c r="O116" s="61">
        <f t="shared" si="52"/>
        <v>0</v>
      </c>
      <c r="P116" s="61">
        <f t="shared" si="52"/>
        <v>1</v>
      </c>
      <c r="Q116" s="96">
        <f t="shared" si="52"/>
        <v>68</v>
      </c>
      <c r="R116" s="96">
        <f t="shared" si="52"/>
        <v>0</v>
      </c>
      <c r="S116" s="75" t="str">
        <f t="shared" si="41"/>
        <v xml:space="preserve">SplitHeatPump  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0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>AirToWaterHeatPump - Air to water heat pump (able to heat DHW)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>GroundSourceHeatPump</v>
      </c>
      <c r="F117" s="67" t="s">
        <v>154</v>
      </c>
      <c r="G117" s="10">
        <v>8.1999999999999993</v>
      </c>
      <c r="H117" s="66" t="s">
        <v>189</v>
      </c>
      <c r="I117" s="66" t="s">
        <v>189</v>
      </c>
      <c r="J117" s="66" t="s">
        <v>188</v>
      </c>
      <c r="K117" s="72">
        <f t="shared" ref="K117:R119" si="53">K94</f>
        <v>1</v>
      </c>
      <c r="L117" s="61">
        <f t="shared" si="53"/>
        <v>-1</v>
      </c>
      <c r="M117" s="61">
        <f t="shared" si="53"/>
        <v>1</v>
      </c>
      <c r="N117" s="61">
        <f t="shared" si="53"/>
        <v>1</v>
      </c>
      <c r="O117" s="61">
        <f t="shared" si="53"/>
        <v>0</v>
      </c>
      <c r="P117" s="61">
        <f t="shared" si="53"/>
        <v>1</v>
      </c>
      <c r="Q117" s="96">
        <f t="shared" si="53"/>
        <v>68</v>
      </c>
      <c r="R117" s="96">
        <f t="shared" si="53"/>
        <v>1</v>
      </c>
      <c r="S117" s="75" t="str">
        <f t="shared" si="41"/>
        <v xml:space="preserve">SplitHeatPump  </v>
      </c>
      <c r="T117" s="62" t="str">
        <f t="shared" si="41"/>
        <v xml:space="preserve">SplitHeatPump  </v>
      </c>
      <c r="U117" s="92">
        <f t="shared" si="24"/>
        <v>0</v>
      </c>
      <c r="V117" s="6">
        <f t="shared" si="25"/>
        <v>1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>GroundSourceHeatPump - Ground source heat pump (able to heat DHW)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">
        <v>553</v>
      </c>
      <c r="F118" s="67" t="s">
        <v>154</v>
      </c>
      <c r="G118" s="10">
        <v>8.1999999999999993</v>
      </c>
      <c r="H118" s="66" t="s">
        <v>189</v>
      </c>
      <c r="I118" s="66" t="s">
        <v>189</v>
      </c>
      <c r="J118" s="66" t="s">
        <v>188</v>
      </c>
      <c r="K118" s="72">
        <f t="shared" si="53"/>
        <v>1</v>
      </c>
      <c r="L118" s="61">
        <f t="shared" si="53"/>
        <v>-1</v>
      </c>
      <c r="M118" s="61">
        <f t="shared" si="53"/>
        <v>1</v>
      </c>
      <c r="N118" s="61">
        <f t="shared" si="53"/>
        <v>1</v>
      </c>
      <c r="O118" s="61">
        <f t="shared" si="53"/>
        <v>0</v>
      </c>
      <c r="P118" s="61">
        <f t="shared" si="53"/>
        <v>0</v>
      </c>
      <c r="Q118" s="96">
        <f t="shared" si="53"/>
        <v>68</v>
      </c>
      <c r="R118" s="96">
        <f t="shared" si="53"/>
        <v>0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ref="U118" si="54">IF(AND(ISNUMBER(F118), F118&gt;0), 1, 0)</f>
        <v>0</v>
      </c>
      <c r="V118" s="6">
        <f t="shared" si="25"/>
        <v>1</v>
      </c>
      <c r="W118" s="6">
        <f t="shared" si="26"/>
        <v>0</v>
      </c>
      <c r="X118" s="6">
        <f t="shared" ref="X118" si="55">IF(AND(ISNUMBER(J118), J118&gt;0), 1, 0)</f>
        <v>0</v>
      </c>
      <c r="Y118" s="61">
        <v>-1</v>
      </c>
      <c r="Z118" s="61" t="s">
        <v>0</v>
      </c>
      <c r="AA118" s="62" t="str">
        <f t="shared" si="36"/>
        <v>VCHP - Variable Capacity Heat Pump</v>
      </c>
      <c r="AC118" t="s">
        <v>555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">
        <v>744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si="53"/>
        <v>1</v>
      </c>
      <c r="L119" s="61">
        <f t="shared" si="53"/>
        <v>-1</v>
      </c>
      <c r="M119" s="61">
        <f t="shared" si="53"/>
        <v>1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68</v>
      </c>
      <c r="R119" s="96">
        <f t="shared" si="53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ref="U119" si="56">IF(AND(ISNUMBER(F119), F119&gt;0), 1, 0)</f>
        <v>0</v>
      </c>
      <c r="V119" s="6">
        <f t="shared" ref="V119" si="57">IF(AND(ISNUMBER(G119), G119&gt;0), 1, 0)</f>
        <v>1</v>
      </c>
      <c r="W119" s="6">
        <f t="shared" si="26"/>
        <v>0</v>
      </c>
      <c r="X119" s="6">
        <f t="shared" ref="X119" si="58">IF(AND(ISNUMBER(J119), J119&gt;0), 1, 0)</f>
        <v>0</v>
      </c>
      <c r="Y119" s="61">
        <v>-1</v>
      </c>
      <c r="Z119" s="61" t="s">
        <v>0</v>
      </c>
      <c r="AA119" s="62" t="str">
        <f t="shared" si="36"/>
        <v>VCHP2 - Variable Capacity Heat Pump</v>
      </c>
      <c r="AC119" t="s">
        <v>555</v>
      </c>
    </row>
    <row r="120" spans="1:29" ht="6.75" customHeight="1" x14ac:dyDescent="0.25">
      <c r="A120" t="s">
        <v>0</v>
      </c>
      <c r="C120" s="57"/>
      <c r="D120" s="57"/>
      <c r="E120" s="58"/>
      <c r="F120" s="57"/>
      <c r="G120" s="57"/>
      <c r="H120" s="57"/>
      <c r="I120" s="57"/>
      <c r="J120" s="57"/>
      <c r="K120" s="59"/>
      <c r="L120" s="59"/>
      <c r="M120" s="59"/>
      <c r="N120" s="59"/>
      <c r="O120" s="59"/>
      <c r="P120" s="59"/>
      <c r="Q120" s="59"/>
      <c r="R120" s="59"/>
      <c r="S120" s="58"/>
      <c r="T120" s="58"/>
      <c r="U120" s="58"/>
      <c r="V120" s="58"/>
      <c r="W120" s="58"/>
      <c r="X120" s="58"/>
      <c r="Y120" s="58"/>
    </row>
    <row r="121" spans="1:29" x14ac:dyDescent="0.25">
      <c r="A121" t="s">
        <v>434</v>
      </c>
      <c r="D121" s="126"/>
      <c r="E121" s="126"/>
      <c r="F121" s="126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86"/>
    </row>
    <row r="122" spans="1:29" x14ac:dyDescent="0.25">
      <c r="C122" s="60">
        <v>2008</v>
      </c>
      <c r="D122" s="60">
        <v>2010</v>
      </c>
      <c r="E122" t="s">
        <v>141</v>
      </c>
      <c r="F122" s="69">
        <v>78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16">
        <v>1</v>
      </c>
      <c r="L122" s="1">
        <v>1</v>
      </c>
      <c r="M122" s="48">
        <v>0</v>
      </c>
      <c r="N122" s="1">
        <v>0</v>
      </c>
      <c r="O122" s="1">
        <v>1</v>
      </c>
      <c r="P122" s="1">
        <v>0</v>
      </c>
      <c r="Q122" s="80">
        <v>-1</v>
      </c>
      <c r="R122" s="92">
        <v>0</v>
      </c>
      <c r="S122" s="43" t="s">
        <v>141</v>
      </c>
      <c r="T122" s="24" t="s">
        <v>227</v>
      </c>
      <c r="U122" s="70">
        <f t="shared" ref="U122:U142" si="59">IF(AND(ISNUMBER(F122), F122&gt;0), 1, 0)</f>
        <v>1</v>
      </c>
      <c r="V122" s="48">
        <f t="shared" ref="V122:V142" si="60">IF(AND(ISNUMBER(G122), G122&gt;0), 1, 0)</f>
        <v>0</v>
      </c>
      <c r="W122" s="48">
        <f t="shared" ref="W122:W143" si="61">IF(AND(ISNUMBER(H122), H122&gt;0), 1, 0)</f>
        <v>0</v>
      </c>
      <c r="X122" s="48">
        <f t="shared" ref="X122:X142" si="62">IF(AND(ISNUMBER(J122), J122&gt;0), 1, 0)</f>
        <v>0</v>
      </c>
      <c r="Y122" s="61">
        <v>-1</v>
      </c>
      <c r="Z122" s="61" t="s">
        <v>0</v>
      </c>
      <c r="AA122" t="s">
        <v>13</v>
      </c>
    </row>
    <row r="123" spans="1:29" x14ac:dyDescent="0.25">
      <c r="C123" s="61">
        <f>C122</f>
        <v>2008</v>
      </c>
      <c r="D123" s="6">
        <f>D122</f>
        <v>2010</v>
      </c>
      <c r="E123" t="s">
        <v>385</v>
      </c>
      <c r="F123" s="51">
        <v>75</v>
      </c>
      <c r="G123" s="66" t="s">
        <v>155</v>
      </c>
      <c r="H123" s="66" t="s">
        <v>189</v>
      </c>
      <c r="I123" s="66" t="s">
        <v>189</v>
      </c>
      <c r="J123" s="66" t="s">
        <v>188</v>
      </c>
      <c r="K123" s="16">
        <v>1</v>
      </c>
      <c r="L123" s="1">
        <v>0</v>
      </c>
      <c r="M123" s="48">
        <v>0</v>
      </c>
      <c r="N123" s="1">
        <v>0</v>
      </c>
      <c r="O123" s="1">
        <v>1</v>
      </c>
      <c r="P123" s="1">
        <v>0</v>
      </c>
      <c r="Q123" s="80">
        <v>-1</v>
      </c>
      <c r="R123" s="92">
        <v>0</v>
      </c>
      <c r="S123" s="74" t="s">
        <v>227</v>
      </c>
      <c r="T123" s="124" t="s">
        <v>141</v>
      </c>
      <c r="U123" s="70">
        <f t="shared" si="59"/>
        <v>1</v>
      </c>
      <c r="V123" s="48">
        <f t="shared" si="60"/>
        <v>0</v>
      </c>
      <c r="W123" s="48">
        <f t="shared" si="61"/>
        <v>0</v>
      </c>
      <c r="X123" s="48">
        <f t="shared" si="62"/>
        <v>0</v>
      </c>
      <c r="Y123" s="61">
        <v>-1</v>
      </c>
      <c r="Z123" s="61" t="s">
        <v>0</v>
      </c>
      <c r="AA123" t="s">
        <v>695</v>
      </c>
    </row>
    <row r="124" spans="1:29" x14ac:dyDescent="0.25">
      <c r="C124" s="61">
        <f t="shared" ref="C124:C140" si="63">C123</f>
        <v>2008</v>
      </c>
      <c r="D124" s="6">
        <f t="shared" ref="D124:D143" si="64">D123</f>
        <v>2010</v>
      </c>
      <c r="E124" t="s">
        <v>386</v>
      </c>
      <c r="F124" s="51">
        <v>65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16">
        <v>1</v>
      </c>
      <c r="L124" s="1">
        <v>0</v>
      </c>
      <c r="M124" s="48">
        <v>0</v>
      </c>
      <c r="N124" s="1">
        <v>0</v>
      </c>
      <c r="O124" s="1">
        <v>1</v>
      </c>
      <c r="P124" s="1">
        <v>0</v>
      </c>
      <c r="Q124" s="80">
        <v>-1</v>
      </c>
      <c r="R124" s="92">
        <v>0</v>
      </c>
      <c r="S124" s="74" t="s">
        <v>227</v>
      </c>
      <c r="T124" s="124" t="s">
        <v>141</v>
      </c>
      <c r="U124" s="70">
        <f t="shared" si="59"/>
        <v>1</v>
      </c>
      <c r="V124" s="48">
        <f t="shared" si="60"/>
        <v>0</v>
      </c>
      <c r="W124" s="48">
        <f t="shared" si="61"/>
        <v>0</v>
      </c>
      <c r="X124" s="48">
        <f t="shared" si="62"/>
        <v>0</v>
      </c>
      <c r="Y124" s="61">
        <v>-1</v>
      </c>
      <c r="Z124" s="61" t="s">
        <v>0</v>
      </c>
      <c r="AA124" t="s">
        <v>696</v>
      </c>
    </row>
    <row r="125" spans="1:29" x14ac:dyDescent="0.25">
      <c r="C125" s="61">
        <f t="shared" si="63"/>
        <v>2008</v>
      </c>
      <c r="D125" s="6">
        <f t="shared" si="64"/>
        <v>2010</v>
      </c>
      <c r="E125" t="s">
        <v>383</v>
      </c>
      <c r="F125" s="51">
        <v>57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0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74" t="s">
        <v>227</v>
      </c>
      <c r="T125" s="124" t="s">
        <v>141</v>
      </c>
      <c r="U125" s="70">
        <f t="shared" si="59"/>
        <v>1</v>
      </c>
      <c r="V125" s="48">
        <f t="shared" si="60"/>
        <v>0</v>
      </c>
      <c r="W125" s="48">
        <f t="shared" si="61"/>
        <v>0</v>
      </c>
      <c r="X125" s="48">
        <f t="shared" si="62"/>
        <v>0</v>
      </c>
      <c r="Y125" s="61">
        <v>-1</v>
      </c>
      <c r="Z125" s="61" t="s">
        <v>0</v>
      </c>
      <c r="AA125" t="s">
        <v>697</v>
      </c>
    </row>
    <row r="126" spans="1:29" x14ac:dyDescent="0.25">
      <c r="C126" s="61">
        <f t="shared" si="63"/>
        <v>2008</v>
      </c>
      <c r="D126" s="6">
        <f t="shared" si="64"/>
        <v>2010</v>
      </c>
      <c r="E126" t="s">
        <v>384</v>
      </c>
      <c r="F126" s="51">
        <v>61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14</v>
      </c>
    </row>
    <row r="127" spans="1:29" x14ac:dyDescent="0.25">
      <c r="C127" s="61">
        <f t="shared" si="63"/>
        <v>2008</v>
      </c>
      <c r="D127" s="6">
        <f t="shared" si="64"/>
        <v>2010</v>
      </c>
      <c r="E127" t="s">
        <v>142</v>
      </c>
      <c r="F127" s="51">
        <v>80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-1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43" t="s">
        <v>141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15</v>
      </c>
    </row>
    <row r="128" spans="1:29" x14ac:dyDescent="0.25">
      <c r="C128" s="61">
        <f t="shared" ref="C128:C132" si="65">C127</f>
        <v>2008</v>
      </c>
      <c r="D128" s="6">
        <f t="shared" si="64"/>
        <v>2010</v>
      </c>
      <c r="E128" t="s">
        <v>525</v>
      </c>
      <c r="F128" s="67" t="s">
        <v>154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0</v>
      </c>
      <c r="M128" s="48">
        <v>0</v>
      </c>
      <c r="N128" s="1">
        <v>0</v>
      </c>
      <c r="O128" s="1">
        <v>0</v>
      </c>
      <c r="P128" s="1">
        <v>0</v>
      </c>
      <c r="Q128" s="80">
        <v>-1</v>
      </c>
      <c r="R128" s="120">
        <v>1</v>
      </c>
      <c r="S128" s="43" t="s">
        <v>141</v>
      </c>
      <c r="T128" s="124" t="s">
        <v>141</v>
      </c>
      <c r="U128" s="70">
        <f t="shared" si="59"/>
        <v>0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526</v>
      </c>
      <c r="AC128" t="s">
        <v>528</v>
      </c>
    </row>
    <row r="129" spans="1:29" x14ac:dyDescent="0.25">
      <c r="C129" s="61">
        <f t="shared" si="65"/>
        <v>2008</v>
      </c>
      <c r="D129" s="6">
        <f t="shared" si="64"/>
        <v>2010</v>
      </c>
      <c r="E129" t="s">
        <v>143</v>
      </c>
      <c r="F129" s="67" t="s">
        <v>154</v>
      </c>
      <c r="G129" s="10">
        <v>7.7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1</v>
      </c>
      <c r="N129" s="1">
        <v>1</v>
      </c>
      <c r="O129" s="1">
        <v>0</v>
      </c>
      <c r="P129" s="1">
        <v>0</v>
      </c>
      <c r="Q129" s="80">
        <v>68</v>
      </c>
      <c r="R129" s="92">
        <v>0</v>
      </c>
      <c r="S129" s="97" t="s">
        <v>143</v>
      </c>
      <c r="T129" s="24" t="s">
        <v>227</v>
      </c>
      <c r="U129" s="70">
        <f t="shared" si="59"/>
        <v>0</v>
      </c>
      <c r="V129" s="48">
        <f t="shared" si="60"/>
        <v>1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16</v>
      </c>
    </row>
    <row r="130" spans="1:29" x14ac:dyDescent="0.25">
      <c r="C130" s="61">
        <f t="shared" si="65"/>
        <v>2008</v>
      </c>
      <c r="D130" s="6">
        <f t="shared" si="64"/>
        <v>2010</v>
      </c>
      <c r="E130" t="s">
        <v>515</v>
      </c>
      <c r="F130" s="67" t="s">
        <v>154</v>
      </c>
      <c r="G130" s="10">
        <v>7.7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1</v>
      </c>
      <c r="M130" s="48">
        <v>1</v>
      </c>
      <c r="N130" s="1">
        <v>1</v>
      </c>
      <c r="O130" s="1">
        <v>0</v>
      </c>
      <c r="P130" s="1">
        <v>0</v>
      </c>
      <c r="Q130" s="80">
        <v>68</v>
      </c>
      <c r="R130" s="92">
        <v>0</v>
      </c>
      <c r="S130" s="97" t="s">
        <v>143</v>
      </c>
      <c r="T130" s="24" t="s">
        <v>227</v>
      </c>
      <c r="U130" s="70">
        <f t="shared" si="59"/>
        <v>0</v>
      </c>
      <c r="V130" s="48">
        <f t="shared" si="60"/>
        <v>1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516</v>
      </c>
    </row>
    <row r="131" spans="1:29" x14ac:dyDescent="0.25">
      <c r="C131" s="61">
        <f t="shared" si="65"/>
        <v>2008</v>
      </c>
      <c r="D131" s="6">
        <f t="shared" si="64"/>
        <v>2010</v>
      </c>
      <c r="E131" t="s">
        <v>534</v>
      </c>
      <c r="F131" s="67" t="s">
        <v>154</v>
      </c>
      <c r="G131" s="10">
        <v>7.7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1</v>
      </c>
      <c r="N131" s="1">
        <v>1</v>
      </c>
      <c r="O131" s="1">
        <v>0</v>
      </c>
      <c r="P131" s="1">
        <v>0</v>
      </c>
      <c r="Q131" s="80">
        <v>68</v>
      </c>
      <c r="R131" s="120">
        <v>1</v>
      </c>
      <c r="S131" s="74" t="s">
        <v>227</v>
      </c>
      <c r="T131" t="s">
        <v>143</v>
      </c>
      <c r="U131" s="70">
        <f t="shared" si="59"/>
        <v>0</v>
      </c>
      <c r="V131" s="48">
        <f t="shared" si="60"/>
        <v>1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533</v>
      </c>
      <c r="AC131" t="s">
        <v>529</v>
      </c>
    </row>
    <row r="132" spans="1:29" x14ac:dyDescent="0.25">
      <c r="C132" s="61">
        <f t="shared" si="65"/>
        <v>2008</v>
      </c>
      <c r="D132" s="6">
        <f t="shared" si="64"/>
        <v>2010</v>
      </c>
      <c r="E132" t="s">
        <v>535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120">
        <v>1</v>
      </c>
      <c r="S132" s="74" t="s">
        <v>227</v>
      </c>
      <c r="T132" t="s">
        <v>143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536</v>
      </c>
      <c r="AC132" t="s">
        <v>528</v>
      </c>
    </row>
    <row r="133" spans="1:29" x14ac:dyDescent="0.25">
      <c r="C133" s="61">
        <f t="shared" si="63"/>
        <v>2008</v>
      </c>
      <c r="D133" s="6">
        <f t="shared" si="64"/>
        <v>2010</v>
      </c>
      <c r="E133" t="s">
        <v>524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120">
        <v>1</v>
      </c>
      <c r="S133" s="74" t="s">
        <v>227</v>
      </c>
      <c r="T133" t="s">
        <v>143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539</v>
      </c>
      <c r="AC133" t="s">
        <v>528</v>
      </c>
    </row>
    <row r="134" spans="1:29" x14ac:dyDescent="0.25">
      <c r="C134" s="61">
        <f t="shared" si="63"/>
        <v>2008</v>
      </c>
      <c r="D134" s="6">
        <f t="shared" si="64"/>
        <v>2010</v>
      </c>
      <c r="E134" t="s">
        <v>144</v>
      </c>
      <c r="F134" s="67" t="s">
        <v>154</v>
      </c>
      <c r="G134" s="55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1</v>
      </c>
      <c r="M134" s="49">
        <v>1</v>
      </c>
      <c r="N134" s="1">
        <v>1</v>
      </c>
      <c r="O134" s="1">
        <v>0</v>
      </c>
      <c r="P134" s="1">
        <v>0</v>
      </c>
      <c r="Q134" s="80">
        <v>68</v>
      </c>
      <c r="R134" s="92">
        <v>0</v>
      </c>
      <c r="S134" s="97" t="s">
        <v>143</v>
      </c>
      <c r="T134" s="24" t="s">
        <v>227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17</v>
      </c>
    </row>
    <row r="135" spans="1:29" x14ac:dyDescent="0.25">
      <c r="C135" s="61">
        <f t="shared" si="63"/>
        <v>2008</v>
      </c>
      <c r="D135" s="6">
        <f t="shared" si="64"/>
        <v>2010</v>
      </c>
      <c r="E135" t="s">
        <v>145</v>
      </c>
      <c r="F135" s="67" t="s">
        <v>154</v>
      </c>
      <c r="G135" s="11">
        <v>0</v>
      </c>
      <c r="H135" s="66" t="s">
        <v>189</v>
      </c>
      <c r="I135" s="66" t="s">
        <v>189</v>
      </c>
      <c r="J135" s="66" t="s">
        <v>188</v>
      </c>
      <c r="K135" s="16">
        <v>0</v>
      </c>
      <c r="L135" s="1">
        <v>1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92">
        <v>0</v>
      </c>
      <c r="S135" s="97" t="s">
        <v>143</v>
      </c>
      <c r="T135" s="24" t="s">
        <v>227</v>
      </c>
      <c r="U135" s="70">
        <f t="shared" si="59"/>
        <v>0</v>
      </c>
      <c r="V135" s="48">
        <f t="shared" si="60"/>
        <v>0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18</v>
      </c>
    </row>
    <row r="136" spans="1:29" x14ac:dyDescent="0.25">
      <c r="C136" s="61">
        <f t="shared" si="63"/>
        <v>2008</v>
      </c>
      <c r="D136" s="6">
        <f t="shared" si="64"/>
        <v>2010</v>
      </c>
      <c r="E136" t="s">
        <v>146</v>
      </c>
      <c r="F136" s="67" t="s">
        <v>154</v>
      </c>
      <c r="G136" s="55">
        <v>7.4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0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120">
        <v>1</v>
      </c>
      <c r="S136" s="74" t="s">
        <v>227</v>
      </c>
      <c r="T136" s="123" t="s">
        <v>143</v>
      </c>
      <c r="U136" s="70">
        <f t="shared" si="59"/>
        <v>0</v>
      </c>
      <c r="V136" s="48">
        <f t="shared" si="60"/>
        <v>1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19</v>
      </c>
    </row>
    <row r="137" spans="1:29" x14ac:dyDescent="0.25">
      <c r="C137" s="61">
        <f t="shared" si="63"/>
        <v>2008</v>
      </c>
      <c r="D137" s="6">
        <f t="shared" si="64"/>
        <v>2010</v>
      </c>
      <c r="E137" t="s">
        <v>147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94">
        <v>1</v>
      </c>
      <c r="L137" s="1">
        <v>-1</v>
      </c>
      <c r="M137" s="48">
        <v>0</v>
      </c>
      <c r="N137" s="1">
        <v>1</v>
      </c>
      <c r="O137" s="1">
        <v>0</v>
      </c>
      <c r="P137" s="1">
        <v>0</v>
      </c>
      <c r="Q137" s="80">
        <v>-1</v>
      </c>
      <c r="R137" s="92">
        <v>0</v>
      </c>
      <c r="S137" s="97" t="s">
        <v>143</v>
      </c>
      <c r="T137" s="54" t="s">
        <v>143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20</v>
      </c>
    </row>
    <row r="138" spans="1:29" x14ac:dyDescent="0.25">
      <c r="C138" s="61">
        <f t="shared" si="63"/>
        <v>2008</v>
      </c>
      <c r="D138" s="6">
        <f t="shared" si="64"/>
        <v>2010</v>
      </c>
      <c r="E138" t="s">
        <v>148</v>
      </c>
      <c r="F138" s="67" t="s">
        <v>154</v>
      </c>
      <c r="G138" s="66" t="s">
        <v>155</v>
      </c>
      <c r="H138" s="66" t="s">
        <v>189</v>
      </c>
      <c r="I138" s="66" t="s">
        <v>189</v>
      </c>
      <c r="J138" s="66" t="s">
        <v>188</v>
      </c>
      <c r="K138" s="94">
        <v>1</v>
      </c>
      <c r="L138" s="1">
        <v>-1</v>
      </c>
      <c r="M138" s="48">
        <v>0</v>
      </c>
      <c r="N138" s="1">
        <v>0</v>
      </c>
      <c r="O138" s="1">
        <v>1</v>
      </c>
      <c r="P138" s="1">
        <v>0</v>
      </c>
      <c r="Q138" s="80">
        <v>-1</v>
      </c>
      <c r="R138" s="92">
        <v>0</v>
      </c>
      <c r="S138" s="43" t="s">
        <v>141</v>
      </c>
      <c r="T138" s="123" t="s">
        <v>141</v>
      </c>
      <c r="U138" s="70">
        <f t="shared" si="59"/>
        <v>0</v>
      </c>
      <c r="V138" s="48">
        <f t="shared" si="60"/>
        <v>0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21</v>
      </c>
    </row>
    <row r="139" spans="1:29" x14ac:dyDescent="0.25">
      <c r="C139" s="61">
        <f t="shared" si="63"/>
        <v>2008</v>
      </c>
      <c r="D139" s="6">
        <f t="shared" si="64"/>
        <v>2010</v>
      </c>
      <c r="E139" t="s">
        <v>514</v>
      </c>
      <c r="F139" s="67" t="s">
        <v>154</v>
      </c>
      <c r="G139" s="66" t="s">
        <v>155</v>
      </c>
      <c r="H139" s="66" t="s">
        <v>189</v>
      </c>
      <c r="I139" s="66" t="s">
        <v>189</v>
      </c>
      <c r="J139" s="66" t="s">
        <v>188</v>
      </c>
      <c r="K139" s="94">
        <v>1</v>
      </c>
      <c r="L139" s="1">
        <v>-1</v>
      </c>
      <c r="M139" s="48">
        <v>0</v>
      </c>
      <c r="N139" s="1">
        <v>1</v>
      </c>
      <c r="O139" s="1">
        <v>0</v>
      </c>
      <c r="P139" s="1">
        <v>0</v>
      </c>
      <c r="Q139" s="80">
        <v>-1</v>
      </c>
      <c r="R139" s="92">
        <v>0</v>
      </c>
      <c r="S139" s="97" t="s">
        <v>143</v>
      </c>
      <c r="T139" s="54" t="s">
        <v>143</v>
      </c>
      <c r="U139" s="70">
        <f t="shared" si="59"/>
        <v>0</v>
      </c>
      <c r="V139" s="48">
        <f t="shared" si="60"/>
        <v>0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21</v>
      </c>
    </row>
    <row r="140" spans="1:29" x14ac:dyDescent="0.25">
      <c r="C140" s="61">
        <f t="shared" si="63"/>
        <v>2008</v>
      </c>
      <c r="D140" s="6">
        <f t="shared" si="64"/>
        <v>2010</v>
      </c>
      <c r="E140" t="s">
        <v>367</v>
      </c>
      <c r="F140" s="67" t="s">
        <v>154</v>
      </c>
      <c r="G140" s="66" t="s">
        <v>155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-1</v>
      </c>
      <c r="M140" s="48">
        <v>1</v>
      </c>
      <c r="N140" s="1">
        <v>1</v>
      </c>
      <c r="O140" s="1">
        <v>0</v>
      </c>
      <c r="P140" s="1">
        <v>1</v>
      </c>
      <c r="Q140" s="80">
        <v>68</v>
      </c>
      <c r="R140" s="92">
        <v>0</v>
      </c>
      <c r="S140" s="97" t="s">
        <v>143</v>
      </c>
      <c r="T140" s="54" t="s">
        <v>143</v>
      </c>
      <c r="U140" s="70">
        <f t="shared" si="59"/>
        <v>0</v>
      </c>
      <c r="V140" s="48">
        <f t="shared" si="60"/>
        <v>0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368</v>
      </c>
    </row>
    <row r="141" spans="1:29" x14ac:dyDescent="0.25">
      <c r="C141" s="61">
        <v>2008</v>
      </c>
      <c r="D141" s="6">
        <f t="shared" si="64"/>
        <v>2010</v>
      </c>
      <c r="E141" t="s">
        <v>366</v>
      </c>
      <c r="F141" s="67" t="s">
        <v>154</v>
      </c>
      <c r="G141" s="10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-1</v>
      </c>
      <c r="M141" s="48">
        <v>1</v>
      </c>
      <c r="N141" s="1">
        <v>1</v>
      </c>
      <c r="O141" s="1">
        <v>0</v>
      </c>
      <c r="P141" s="1">
        <v>1</v>
      </c>
      <c r="Q141" s="80">
        <v>68</v>
      </c>
      <c r="R141" s="120">
        <v>1</v>
      </c>
      <c r="S141" s="97" t="s">
        <v>143</v>
      </c>
      <c r="T141" s="54" t="s">
        <v>143</v>
      </c>
      <c r="U141" s="70">
        <f t="shared" si="59"/>
        <v>0</v>
      </c>
      <c r="V141" s="48">
        <f t="shared" si="60"/>
        <v>1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369</v>
      </c>
    </row>
    <row r="142" spans="1:29" x14ac:dyDescent="0.25">
      <c r="C142" s="61">
        <f t="shared" ref="C142:C143" si="66">C141</f>
        <v>2008</v>
      </c>
      <c r="D142" s="6">
        <f t="shared" si="64"/>
        <v>2010</v>
      </c>
      <c r="E142" t="s">
        <v>553</v>
      </c>
      <c r="F142" s="67" t="s">
        <v>154</v>
      </c>
      <c r="G142" s="10">
        <v>7.7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-1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1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554</v>
      </c>
      <c r="AC142" t="s">
        <v>555</v>
      </c>
    </row>
    <row r="143" spans="1:29" x14ac:dyDescent="0.25">
      <c r="C143" s="61">
        <f t="shared" si="66"/>
        <v>2008</v>
      </c>
      <c r="D143" s="6">
        <f t="shared" si="64"/>
        <v>2010</v>
      </c>
      <c r="E143" t="s">
        <v>744</v>
      </c>
      <c r="F143" s="67" t="s">
        <v>154</v>
      </c>
      <c r="G143" s="10">
        <v>7.7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92">
        <v>0</v>
      </c>
      <c r="S143" s="97" t="s">
        <v>143</v>
      </c>
      <c r="T143" s="54" t="s">
        <v>143</v>
      </c>
      <c r="U143" s="70">
        <f t="shared" ref="U143" si="67">IF(AND(ISNUMBER(F143), F143&gt;0), 1, 0)</f>
        <v>0</v>
      </c>
      <c r="V143" s="48">
        <f t="shared" ref="V143" si="68">IF(AND(ISNUMBER(G143), G143&gt;0), 1, 0)</f>
        <v>1</v>
      </c>
      <c r="W143" s="48">
        <f t="shared" si="61"/>
        <v>0</v>
      </c>
      <c r="X143" s="48">
        <f t="shared" ref="X143" si="69">IF(AND(ISNUMBER(J143), J143&gt;0), 1, 0)</f>
        <v>0</v>
      </c>
      <c r="Y143" s="61">
        <v>-1</v>
      </c>
      <c r="Z143" s="61" t="s">
        <v>0</v>
      </c>
      <c r="AA143" t="s">
        <v>745</v>
      </c>
      <c r="AC143" t="s">
        <v>555</v>
      </c>
    </row>
    <row r="144" spans="1:29" x14ac:dyDescent="0.25">
      <c r="A144" t="s">
        <v>435</v>
      </c>
      <c r="D144" s="126"/>
      <c r="E144" s="126"/>
      <c r="F144" s="126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86"/>
    </row>
    <row r="145" spans="3:29" x14ac:dyDescent="0.25">
      <c r="C145" s="60">
        <v>2006</v>
      </c>
      <c r="D145" s="60">
        <v>2007</v>
      </c>
      <c r="E145" t="s">
        <v>141</v>
      </c>
      <c r="F145" s="69">
        <v>78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24" t="s">
        <v>227</v>
      </c>
      <c r="U145" s="70">
        <f t="shared" ref="U145:U165" si="70">IF(AND(ISNUMBER(F145), F145&gt;0), 1, 0)</f>
        <v>1</v>
      </c>
      <c r="V145" s="48">
        <f t="shared" ref="V145:V165" si="71">IF(AND(ISNUMBER(G145), G145&gt;0), 1, 0)</f>
        <v>0</v>
      </c>
      <c r="W145" s="48">
        <f t="shared" ref="W145:W166" si="72">IF(AND(ISNUMBER(H145), H145&gt;0), 1, 0)</f>
        <v>0</v>
      </c>
      <c r="X145" s="48">
        <f t="shared" ref="X145:X165" si="73">IF(AND(ISNUMBER(J145), J145&gt;0), 1, 0)</f>
        <v>0</v>
      </c>
      <c r="Y145" s="61">
        <v>-1</v>
      </c>
      <c r="Z145" s="61" t="s">
        <v>0</v>
      </c>
      <c r="AA145" t="s">
        <v>13</v>
      </c>
    </row>
    <row r="146" spans="3:29" x14ac:dyDescent="0.25">
      <c r="C146" s="61">
        <f>C145</f>
        <v>2006</v>
      </c>
      <c r="D146" s="6">
        <f>D145</f>
        <v>2007</v>
      </c>
      <c r="E146" t="s">
        <v>385</v>
      </c>
      <c r="F146" s="51">
        <v>75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0</v>
      </c>
      <c r="M146" s="48">
        <v>0</v>
      </c>
      <c r="N146" s="1">
        <v>0</v>
      </c>
      <c r="O146" s="1">
        <v>1</v>
      </c>
      <c r="P146" s="1">
        <v>0</v>
      </c>
      <c r="Q146" s="80">
        <v>-1</v>
      </c>
      <c r="R146" s="92">
        <v>0</v>
      </c>
      <c r="S146" s="74" t="s">
        <v>227</v>
      </c>
      <c r="T146" s="124" t="s">
        <v>141</v>
      </c>
      <c r="U146" s="70">
        <f t="shared" si="70"/>
        <v>1</v>
      </c>
      <c r="V146" s="48">
        <f t="shared" si="71"/>
        <v>0</v>
      </c>
      <c r="W146" s="48">
        <f t="shared" si="72"/>
        <v>0</v>
      </c>
      <c r="X146" s="48">
        <f t="shared" si="73"/>
        <v>0</v>
      </c>
      <c r="Y146" s="61">
        <v>-1</v>
      </c>
      <c r="Z146" s="61" t="s">
        <v>0</v>
      </c>
      <c r="AA146" t="s">
        <v>695</v>
      </c>
    </row>
    <row r="147" spans="3:29" x14ac:dyDescent="0.25">
      <c r="C147" s="61">
        <f t="shared" ref="C147:C166" si="74">C146</f>
        <v>2006</v>
      </c>
      <c r="D147" s="6">
        <f t="shared" ref="D147:D166" si="75">D146</f>
        <v>2007</v>
      </c>
      <c r="E147" t="s">
        <v>386</v>
      </c>
      <c r="F147" s="51">
        <v>65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0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74" t="s">
        <v>227</v>
      </c>
      <c r="T147" s="124" t="s">
        <v>141</v>
      </c>
      <c r="U147" s="70">
        <f t="shared" si="70"/>
        <v>1</v>
      </c>
      <c r="V147" s="48">
        <f t="shared" si="71"/>
        <v>0</v>
      </c>
      <c r="W147" s="48">
        <f t="shared" si="72"/>
        <v>0</v>
      </c>
      <c r="X147" s="48">
        <f t="shared" si="73"/>
        <v>0</v>
      </c>
      <c r="Y147" s="61">
        <v>-1</v>
      </c>
      <c r="Z147" s="61" t="s">
        <v>0</v>
      </c>
      <c r="AA147" t="s">
        <v>696</v>
      </c>
    </row>
    <row r="148" spans="3:29" x14ac:dyDescent="0.25">
      <c r="C148" s="61">
        <f t="shared" si="74"/>
        <v>2006</v>
      </c>
      <c r="D148" s="6">
        <f t="shared" si="75"/>
        <v>2007</v>
      </c>
      <c r="E148" t="s">
        <v>383</v>
      </c>
      <c r="F148" s="51">
        <v>57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0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74" t="s">
        <v>227</v>
      </c>
      <c r="T148" s="124" t="s">
        <v>141</v>
      </c>
      <c r="U148" s="70">
        <f t="shared" si="70"/>
        <v>1</v>
      </c>
      <c r="V148" s="48">
        <f t="shared" si="71"/>
        <v>0</v>
      </c>
      <c r="W148" s="48">
        <f t="shared" si="72"/>
        <v>0</v>
      </c>
      <c r="X148" s="48">
        <f t="shared" si="73"/>
        <v>0</v>
      </c>
      <c r="Y148" s="61">
        <v>-1</v>
      </c>
      <c r="Z148" s="61" t="s">
        <v>0</v>
      </c>
      <c r="AA148" t="s">
        <v>697</v>
      </c>
    </row>
    <row r="149" spans="3:29" x14ac:dyDescent="0.25">
      <c r="C149" s="61">
        <f t="shared" si="74"/>
        <v>2006</v>
      </c>
      <c r="D149" s="6">
        <f t="shared" si="75"/>
        <v>2007</v>
      </c>
      <c r="E149" t="s">
        <v>384</v>
      </c>
      <c r="F149" s="51">
        <v>61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14</v>
      </c>
    </row>
    <row r="150" spans="3:29" x14ac:dyDescent="0.25">
      <c r="C150" s="61">
        <f t="shared" si="74"/>
        <v>2006</v>
      </c>
      <c r="D150" s="6">
        <f t="shared" si="75"/>
        <v>2007</v>
      </c>
      <c r="E150" t="s">
        <v>142</v>
      </c>
      <c r="F150" s="51">
        <v>80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43" t="s">
        <v>141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15</v>
      </c>
    </row>
    <row r="151" spans="3:29" x14ac:dyDescent="0.25">
      <c r="C151" s="61">
        <f t="shared" ref="C151:C163" si="76">C150</f>
        <v>2006</v>
      </c>
      <c r="D151" s="6">
        <f t="shared" si="75"/>
        <v>2007</v>
      </c>
      <c r="E151" t="s">
        <v>525</v>
      </c>
      <c r="F151" s="67" t="s">
        <v>154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0</v>
      </c>
      <c r="M151" s="48">
        <v>0</v>
      </c>
      <c r="N151" s="1">
        <v>0</v>
      </c>
      <c r="O151" s="1">
        <v>0</v>
      </c>
      <c r="P151" s="1">
        <v>0</v>
      </c>
      <c r="Q151" s="80">
        <v>-1</v>
      </c>
      <c r="R151" s="120">
        <v>1</v>
      </c>
      <c r="S151" s="43" t="s">
        <v>141</v>
      </c>
      <c r="T151" s="124" t="s">
        <v>141</v>
      </c>
      <c r="U151" s="70">
        <f t="shared" si="70"/>
        <v>0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526</v>
      </c>
      <c r="AC151" t="s">
        <v>528</v>
      </c>
    </row>
    <row r="152" spans="3:29" x14ac:dyDescent="0.25">
      <c r="C152" s="61">
        <f t="shared" si="76"/>
        <v>2006</v>
      </c>
      <c r="D152" s="6">
        <f t="shared" si="75"/>
        <v>2007</v>
      </c>
      <c r="E152" t="s">
        <v>143</v>
      </c>
      <c r="F152" s="67" t="s">
        <v>154</v>
      </c>
      <c r="G152" s="10">
        <v>7.7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1</v>
      </c>
      <c r="M152" s="48">
        <v>1</v>
      </c>
      <c r="N152" s="1">
        <v>1</v>
      </c>
      <c r="O152" s="1">
        <v>0</v>
      </c>
      <c r="P152" s="1">
        <v>0</v>
      </c>
      <c r="Q152" s="80">
        <v>68</v>
      </c>
      <c r="R152" s="92">
        <v>0</v>
      </c>
      <c r="S152" s="97" t="s">
        <v>143</v>
      </c>
      <c r="T152" s="24" t="s">
        <v>227</v>
      </c>
      <c r="U152" s="70">
        <f t="shared" si="70"/>
        <v>0</v>
      </c>
      <c r="V152" s="48">
        <f t="shared" si="71"/>
        <v>1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16</v>
      </c>
    </row>
    <row r="153" spans="3:29" x14ac:dyDescent="0.25">
      <c r="C153" s="61">
        <f t="shared" si="76"/>
        <v>2006</v>
      </c>
      <c r="D153" s="6">
        <f t="shared" si="75"/>
        <v>2007</v>
      </c>
      <c r="E153" t="s">
        <v>515</v>
      </c>
      <c r="F153" s="67" t="s">
        <v>154</v>
      </c>
      <c r="G153" s="10">
        <v>7.7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1</v>
      </c>
      <c r="N153" s="1">
        <v>1</v>
      </c>
      <c r="O153" s="1">
        <v>0</v>
      </c>
      <c r="P153" s="1">
        <v>0</v>
      </c>
      <c r="Q153" s="80">
        <v>68</v>
      </c>
      <c r="R153" s="92">
        <v>0</v>
      </c>
      <c r="S153" s="97" t="s">
        <v>143</v>
      </c>
      <c r="T153" s="24" t="s">
        <v>227</v>
      </c>
      <c r="U153" s="70">
        <f t="shared" si="70"/>
        <v>0</v>
      </c>
      <c r="V153" s="48">
        <f t="shared" si="71"/>
        <v>1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516</v>
      </c>
    </row>
    <row r="154" spans="3:29" x14ac:dyDescent="0.25">
      <c r="C154" s="61">
        <f t="shared" si="76"/>
        <v>2006</v>
      </c>
      <c r="D154" s="6">
        <f t="shared" si="75"/>
        <v>2007</v>
      </c>
      <c r="E154" t="s">
        <v>534</v>
      </c>
      <c r="F154" s="67" t="s">
        <v>154</v>
      </c>
      <c r="G154" s="10">
        <v>7.7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1</v>
      </c>
      <c r="N154" s="1">
        <v>1</v>
      </c>
      <c r="O154" s="1">
        <v>0</v>
      </c>
      <c r="P154" s="1">
        <v>0</v>
      </c>
      <c r="Q154" s="80">
        <v>68</v>
      </c>
      <c r="R154" s="120">
        <v>1</v>
      </c>
      <c r="S154" s="74" t="s">
        <v>227</v>
      </c>
      <c r="T154" t="s">
        <v>143</v>
      </c>
      <c r="U154" s="70">
        <f t="shared" si="70"/>
        <v>0</v>
      </c>
      <c r="V154" s="48">
        <f t="shared" si="71"/>
        <v>1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533</v>
      </c>
      <c r="AC154" t="s">
        <v>529</v>
      </c>
    </row>
    <row r="155" spans="3:29" x14ac:dyDescent="0.25">
      <c r="C155" s="61">
        <f t="shared" si="76"/>
        <v>2006</v>
      </c>
      <c r="D155" s="6">
        <f t="shared" si="75"/>
        <v>2007</v>
      </c>
      <c r="E155" t="s">
        <v>535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120">
        <v>1</v>
      </c>
      <c r="S155" s="74" t="s">
        <v>227</v>
      </c>
      <c r="T155" t="s">
        <v>143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536</v>
      </c>
      <c r="AC155" t="s">
        <v>528</v>
      </c>
    </row>
    <row r="156" spans="3:29" x14ac:dyDescent="0.25">
      <c r="C156" s="61">
        <f t="shared" si="76"/>
        <v>2006</v>
      </c>
      <c r="D156" s="6">
        <f t="shared" si="75"/>
        <v>2007</v>
      </c>
      <c r="E156" t="s">
        <v>524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120">
        <v>1</v>
      </c>
      <c r="S156" s="74" t="s">
        <v>227</v>
      </c>
      <c r="T156" t="s">
        <v>143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539</v>
      </c>
      <c r="AC156" t="s">
        <v>528</v>
      </c>
    </row>
    <row r="157" spans="3:29" x14ac:dyDescent="0.25">
      <c r="C157" s="61">
        <f t="shared" si="76"/>
        <v>2006</v>
      </c>
      <c r="D157" s="6">
        <f t="shared" si="75"/>
        <v>2007</v>
      </c>
      <c r="E157" t="s">
        <v>144</v>
      </c>
      <c r="F157" s="67" t="s">
        <v>154</v>
      </c>
      <c r="G157" s="55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1</v>
      </c>
      <c r="M157" s="49">
        <v>1</v>
      </c>
      <c r="N157" s="1">
        <v>1</v>
      </c>
      <c r="O157" s="1">
        <v>0</v>
      </c>
      <c r="P157" s="1">
        <v>0</v>
      </c>
      <c r="Q157" s="80">
        <v>68</v>
      </c>
      <c r="R157" s="92">
        <v>0</v>
      </c>
      <c r="S157" s="97" t="s">
        <v>143</v>
      </c>
      <c r="T157" s="24" t="s">
        <v>227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17</v>
      </c>
    </row>
    <row r="158" spans="3:29" x14ac:dyDescent="0.25">
      <c r="C158" s="61">
        <f t="shared" si="76"/>
        <v>2006</v>
      </c>
      <c r="D158" s="6">
        <f t="shared" si="75"/>
        <v>2007</v>
      </c>
      <c r="E158" t="s">
        <v>145</v>
      </c>
      <c r="F158" s="67" t="s">
        <v>154</v>
      </c>
      <c r="G158" s="11">
        <v>0</v>
      </c>
      <c r="H158" s="66" t="s">
        <v>189</v>
      </c>
      <c r="I158" s="66" t="s">
        <v>189</v>
      </c>
      <c r="J158" s="66" t="s">
        <v>188</v>
      </c>
      <c r="K158" s="16">
        <v>0</v>
      </c>
      <c r="L158" s="1">
        <v>1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92">
        <v>0</v>
      </c>
      <c r="S158" s="97" t="s">
        <v>143</v>
      </c>
      <c r="T158" s="24" t="s">
        <v>227</v>
      </c>
      <c r="U158" s="70">
        <f t="shared" si="70"/>
        <v>0</v>
      </c>
      <c r="V158" s="48">
        <f t="shared" si="71"/>
        <v>0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18</v>
      </c>
    </row>
    <row r="159" spans="3:29" x14ac:dyDescent="0.25">
      <c r="C159" s="61">
        <f t="shared" si="76"/>
        <v>2006</v>
      </c>
      <c r="D159" s="6">
        <f t="shared" si="75"/>
        <v>2007</v>
      </c>
      <c r="E159" t="s">
        <v>146</v>
      </c>
      <c r="F159" s="67" t="s">
        <v>154</v>
      </c>
      <c r="G159" s="55">
        <v>7.4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120">
        <v>1</v>
      </c>
      <c r="S159" s="74" t="s">
        <v>227</v>
      </c>
      <c r="T159" s="123" t="s">
        <v>143</v>
      </c>
      <c r="U159" s="70">
        <f t="shared" si="70"/>
        <v>0</v>
      </c>
      <c r="V159" s="48">
        <f t="shared" si="71"/>
        <v>1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19</v>
      </c>
    </row>
    <row r="160" spans="3:29" x14ac:dyDescent="0.25">
      <c r="C160" s="61">
        <f t="shared" si="76"/>
        <v>2006</v>
      </c>
      <c r="D160" s="6">
        <f t="shared" si="75"/>
        <v>2007</v>
      </c>
      <c r="E160" t="s">
        <v>147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94">
        <v>1</v>
      </c>
      <c r="L160" s="1">
        <v>-1</v>
      </c>
      <c r="M160" s="48">
        <v>0</v>
      </c>
      <c r="N160" s="1">
        <v>1</v>
      </c>
      <c r="O160" s="1">
        <v>0</v>
      </c>
      <c r="P160" s="1">
        <v>0</v>
      </c>
      <c r="Q160" s="80">
        <v>-1</v>
      </c>
      <c r="R160" s="92">
        <v>0</v>
      </c>
      <c r="S160" s="97" t="s">
        <v>143</v>
      </c>
      <c r="T160" s="54" t="s">
        <v>143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20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148</v>
      </c>
      <c r="F161" s="67" t="s">
        <v>154</v>
      </c>
      <c r="G161" s="66" t="s">
        <v>155</v>
      </c>
      <c r="H161" s="66" t="s">
        <v>189</v>
      </c>
      <c r="I161" s="66" t="s">
        <v>189</v>
      </c>
      <c r="J161" s="66" t="s">
        <v>188</v>
      </c>
      <c r="K161" s="94">
        <v>1</v>
      </c>
      <c r="L161" s="1">
        <v>-1</v>
      </c>
      <c r="M161" s="48">
        <v>0</v>
      </c>
      <c r="N161" s="1">
        <v>0</v>
      </c>
      <c r="O161" s="1">
        <v>1</v>
      </c>
      <c r="P161" s="1">
        <v>0</v>
      </c>
      <c r="Q161" s="80">
        <v>-1</v>
      </c>
      <c r="R161" s="92">
        <v>0</v>
      </c>
      <c r="S161" s="43" t="s">
        <v>141</v>
      </c>
      <c r="T161" s="123" t="s">
        <v>141</v>
      </c>
      <c r="U161" s="70">
        <f t="shared" si="70"/>
        <v>0</v>
      </c>
      <c r="V161" s="48">
        <f t="shared" si="71"/>
        <v>0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21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514</v>
      </c>
      <c r="F162" s="67" t="s">
        <v>154</v>
      </c>
      <c r="G162" s="66" t="s">
        <v>155</v>
      </c>
      <c r="H162" s="66" t="s">
        <v>189</v>
      </c>
      <c r="I162" s="66" t="s">
        <v>189</v>
      </c>
      <c r="J162" s="66" t="s">
        <v>188</v>
      </c>
      <c r="K162" s="94">
        <v>1</v>
      </c>
      <c r="L162" s="1">
        <v>-1</v>
      </c>
      <c r="M162" s="48">
        <v>0</v>
      </c>
      <c r="N162" s="1">
        <v>1</v>
      </c>
      <c r="O162" s="1">
        <v>0</v>
      </c>
      <c r="P162" s="1">
        <v>0</v>
      </c>
      <c r="Q162" s="80">
        <v>-1</v>
      </c>
      <c r="R162" s="92">
        <v>0</v>
      </c>
      <c r="S162" s="97" t="s">
        <v>143</v>
      </c>
      <c r="T162" s="54" t="s">
        <v>143</v>
      </c>
      <c r="U162" s="70">
        <f t="shared" si="70"/>
        <v>0</v>
      </c>
      <c r="V162" s="48">
        <f t="shared" si="71"/>
        <v>0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21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367</v>
      </c>
      <c r="F163" s="67" t="s">
        <v>154</v>
      </c>
      <c r="G163" s="66" t="s">
        <v>155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-1</v>
      </c>
      <c r="M163" s="48">
        <v>1</v>
      </c>
      <c r="N163" s="1">
        <v>1</v>
      </c>
      <c r="O163" s="1">
        <v>0</v>
      </c>
      <c r="P163" s="1">
        <v>1</v>
      </c>
      <c r="Q163" s="80">
        <v>68</v>
      </c>
      <c r="R163" s="92">
        <v>0</v>
      </c>
      <c r="S163" s="97" t="s">
        <v>143</v>
      </c>
      <c r="T163" s="54" t="s">
        <v>143</v>
      </c>
      <c r="U163" s="70">
        <f t="shared" si="70"/>
        <v>0</v>
      </c>
      <c r="V163" s="48">
        <f t="shared" si="71"/>
        <v>0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368</v>
      </c>
    </row>
    <row r="164" spans="1:29" x14ac:dyDescent="0.25">
      <c r="C164" s="61">
        <f t="shared" si="74"/>
        <v>2006</v>
      </c>
      <c r="D164" s="6">
        <f t="shared" si="75"/>
        <v>2007</v>
      </c>
      <c r="E164" t="s">
        <v>366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-1</v>
      </c>
      <c r="M164" s="48">
        <v>1</v>
      </c>
      <c r="N164" s="1">
        <v>1</v>
      </c>
      <c r="O164" s="1">
        <v>0</v>
      </c>
      <c r="P164" s="1">
        <v>1</v>
      </c>
      <c r="Q164" s="80">
        <v>68</v>
      </c>
      <c r="R164" s="120">
        <v>1</v>
      </c>
      <c r="S164" s="97" t="s">
        <v>143</v>
      </c>
      <c r="T164" s="54" t="s">
        <v>143</v>
      </c>
      <c r="U164" s="70">
        <f t="shared" si="70"/>
        <v>0</v>
      </c>
      <c r="V164" s="48">
        <f t="shared" si="71"/>
        <v>1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369</v>
      </c>
    </row>
    <row r="165" spans="1:29" x14ac:dyDescent="0.25">
      <c r="C165" s="61">
        <f t="shared" si="74"/>
        <v>2006</v>
      </c>
      <c r="D165" s="6">
        <f t="shared" si="75"/>
        <v>2007</v>
      </c>
      <c r="E165" t="s">
        <v>553</v>
      </c>
      <c r="F165" s="67" t="s">
        <v>154</v>
      </c>
      <c r="G165" s="10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-1</v>
      </c>
      <c r="M165" s="48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1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554</v>
      </c>
      <c r="AC165" t="s">
        <v>555</v>
      </c>
    </row>
    <row r="166" spans="1:29" x14ac:dyDescent="0.25">
      <c r="C166" s="61">
        <f t="shared" si="74"/>
        <v>2006</v>
      </c>
      <c r="D166" s="6">
        <f t="shared" si="75"/>
        <v>2007</v>
      </c>
      <c r="E166" t="s">
        <v>744</v>
      </c>
      <c r="F166" s="67" t="s">
        <v>154</v>
      </c>
      <c r="G166" s="10">
        <v>7.7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54" t="s">
        <v>143</v>
      </c>
      <c r="U166" s="70">
        <f t="shared" ref="U166" si="77">IF(AND(ISNUMBER(F166), F166&gt;0), 1, 0)</f>
        <v>0</v>
      </c>
      <c r="V166" s="48">
        <f t="shared" ref="V166" si="78">IF(AND(ISNUMBER(G166), G166&gt;0), 1, 0)</f>
        <v>1</v>
      </c>
      <c r="W166" s="48">
        <f t="shared" si="72"/>
        <v>0</v>
      </c>
      <c r="X166" s="48">
        <f t="shared" ref="X166" si="79">IF(AND(ISNUMBER(J166), J166&gt;0), 1, 0)</f>
        <v>0</v>
      </c>
      <c r="Y166" s="61">
        <v>-1</v>
      </c>
      <c r="Z166" s="61" t="s">
        <v>0</v>
      </c>
      <c r="AA166" t="s">
        <v>745</v>
      </c>
      <c r="AC166" t="s">
        <v>555</v>
      </c>
    </row>
    <row r="167" spans="1:29" x14ac:dyDescent="0.25">
      <c r="A167" t="s">
        <v>523</v>
      </c>
      <c r="D167" s="126"/>
      <c r="E167" s="126"/>
      <c r="F167" s="126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86"/>
    </row>
    <row r="168" spans="1:29" x14ac:dyDescent="0.25">
      <c r="C168" s="60">
        <v>2014</v>
      </c>
      <c r="D168" s="60">
        <v>2014</v>
      </c>
      <c r="E168" t="s">
        <v>141</v>
      </c>
      <c r="F168" s="69">
        <v>78</v>
      </c>
      <c r="G168" s="66" t="s">
        <v>155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1</v>
      </c>
      <c r="M168" s="48">
        <v>0</v>
      </c>
      <c r="N168" s="1">
        <v>0</v>
      </c>
      <c r="O168" s="1">
        <v>1</v>
      </c>
      <c r="P168" s="1">
        <v>0</v>
      </c>
      <c r="Q168" s="80">
        <v>-1</v>
      </c>
      <c r="R168" s="92">
        <v>0</v>
      </c>
      <c r="S168" s="43" t="s">
        <v>141</v>
      </c>
      <c r="T168" s="24" t="s">
        <v>141</v>
      </c>
      <c r="U168" s="70">
        <f t="shared" ref="U168:U194" si="80">IF(AND(ISNUMBER(F168), F168&gt;0), 1, 0)</f>
        <v>1</v>
      </c>
      <c r="V168" s="48">
        <f t="shared" ref="V168:V194" si="81">IF(AND(ISNUMBER(G168), G168&gt;0), 1, 0)</f>
        <v>0</v>
      </c>
      <c r="W168" s="48">
        <f t="shared" ref="W168:W195" si="82">IF(AND(ISNUMBER(H168), H168&gt;0), 1, 0)</f>
        <v>0</v>
      </c>
      <c r="X168" s="48">
        <f t="shared" ref="X168:X194" si="83">IF(AND(ISNUMBER(J168), J168&gt;0), 1, 0)</f>
        <v>0</v>
      </c>
      <c r="Y168" s="61">
        <v>-1</v>
      </c>
      <c r="Z168" s="61" t="s">
        <v>0</v>
      </c>
      <c r="AA168" t="s">
        <v>13</v>
      </c>
    </row>
    <row r="169" spans="1:29" x14ac:dyDescent="0.25">
      <c r="C169" s="61">
        <f>C168</f>
        <v>2014</v>
      </c>
      <c r="D169" s="6">
        <f>D168</f>
        <v>2014</v>
      </c>
      <c r="E169" t="s">
        <v>385</v>
      </c>
      <c r="F169" s="51">
        <v>75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0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74" t="s">
        <v>141</v>
      </c>
      <c r="T169" s="124" t="s">
        <v>141</v>
      </c>
      <c r="U169" s="70">
        <f t="shared" si="80"/>
        <v>1</v>
      </c>
      <c r="V169" s="48">
        <f t="shared" si="81"/>
        <v>0</v>
      </c>
      <c r="W169" s="48">
        <f t="shared" si="82"/>
        <v>0</v>
      </c>
      <c r="X169" s="48">
        <f t="shared" si="83"/>
        <v>0</v>
      </c>
      <c r="Y169" s="61">
        <v>-1</v>
      </c>
      <c r="Z169" s="61" t="s">
        <v>0</v>
      </c>
      <c r="AA169" t="s">
        <v>695</v>
      </c>
    </row>
    <row r="170" spans="1:29" x14ac:dyDescent="0.25">
      <c r="C170" s="61">
        <f t="shared" ref="C170:C195" si="84">C169</f>
        <v>2014</v>
      </c>
      <c r="D170" s="6">
        <f t="shared" ref="D170:D195" si="85">D169</f>
        <v>2014</v>
      </c>
      <c r="E170" t="s">
        <v>386</v>
      </c>
      <c r="F170" s="51">
        <v>65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0</v>
      </c>
      <c r="M170" s="48">
        <v>0</v>
      </c>
      <c r="N170" s="1">
        <v>0</v>
      </c>
      <c r="O170" s="1">
        <v>1</v>
      </c>
      <c r="P170" s="1">
        <v>0</v>
      </c>
      <c r="Q170" s="80">
        <v>-1</v>
      </c>
      <c r="R170" s="92">
        <v>0</v>
      </c>
      <c r="S170" s="74" t="s">
        <v>141</v>
      </c>
      <c r="T170" s="124" t="s">
        <v>141</v>
      </c>
      <c r="U170" s="70">
        <f t="shared" si="80"/>
        <v>1</v>
      </c>
      <c r="V170" s="48">
        <f t="shared" si="81"/>
        <v>0</v>
      </c>
      <c r="W170" s="48">
        <f t="shared" si="82"/>
        <v>0</v>
      </c>
      <c r="X170" s="48">
        <f t="shared" si="83"/>
        <v>0</v>
      </c>
      <c r="Y170" s="61">
        <v>-1</v>
      </c>
      <c r="Z170" s="61" t="s">
        <v>0</v>
      </c>
      <c r="AA170" t="s">
        <v>696</v>
      </c>
    </row>
    <row r="171" spans="1:29" x14ac:dyDescent="0.25">
      <c r="C171" s="61">
        <f t="shared" si="84"/>
        <v>2014</v>
      </c>
      <c r="D171" s="6">
        <f t="shared" si="85"/>
        <v>2014</v>
      </c>
      <c r="E171" t="s">
        <v>383</v>
      </c>
      <c r="F171" s="51">
        <v>57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0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74" t="s">
        <v>141</v>
      </c>
      <c r="T171" s="124" t="s">
        <v>141</v>
      </c>
      <c r="U171" s="70">
        <f t="shared" si="80"/>
        <v>1</v>
      </c>
      <c r="V171" s="48">
        <f t="shared" si="81"/>
        <v>0</v>
      </c>
      <c r="W171" s="48">
        <f t="shared" si="82"/>
        <v>0</v>
      </c>
      <c r="X171" s="48">
        <f t="shared" si="83"/>
        <v>0</v>
      </c>
      <c r="Y171" s="61">
        <v>-1</v>
      </c>
      <c r="Z171" s="61" t="s">
        <v>0</v>
      </c>
      <c r="AA171" t="s">
        <v>697</v>
      </c>
    </row>
    <row r="172" spans="1:29" x14ac:dyDescent="0.25">
      <c r="C172" s="61">
        <f t="shared" si="84"/>
        <v>2014</v>
      </c>
      <c r="D172" s="6">
        <f t="shared" si="85"/>
        <v>2014</v>
      </c>
      <c r="E172" s="188" t="s">
        <v>691</v>
      </c>
      <c r="F172" s="203">
        <v>78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70">
        <v>1</v>
      </c>
      <c r="L172" s="1">
        <v>1</v>
      </c>
      <c r="M172" s="48">
        <v>0</v>
      </c>
      <c r="N172" s="48">
        <v>0</v>
      </c>
      <c r="O172" s="48">
        <v>1</v>
      </c>
      <c r="P172" s="190">
        <v>0</v>
      </c>
      <c r="Q172" s="70">
        <v>-1</v>
      </c>
      <c r="R172" s="70">
        <v>0</v>
      </c>
      <c r="S172" s="97" t="s">
        <v>141</v>
      </c>
      <c r="T172" s="54" t="s">
        <v>141</v>
      </c>
      <c r="U172" s="92">
        <f t="shared" si="80"/>
        <v>1</v>
      </c>
      <c r="V172" s="6">
        <f t="shared" si="81"/>
        <v>0</v>
      </c>
      <c r="W172" s="6">
        <f t="shared" si="82"/>
        <v>0</v>
      </c>
      <c r="X172" s="6">
        <f t="shared" si="83"/>
        <v>0</v>
      </c>
      <c r="Y172" s="61">
        <v>-1</v>
      </c>
      <c r="Z172" s="61" t="s">
        <v>0</v>
      </c>
      <c r="AA172" s="54" t="s">
        <v>694</v>
      </c>
    </row>
    <row r="173" spans="1:29" x14ac:dyDescent="0.25">
      <c r="C173" s="61">
        <f t="shared" si="84"/>
        <v>2014</v>
      </c>
      <c r="D173" s="6">
        <f t="shared" si="85"/>
        <v>2014</v>
      </c>
      <c r="E173" t="s">
        <v>384</v>
      </c>
      <c r="F173" s="51">
        <v>61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0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74" t="s">
        <v>141</v>
      </c>
      <c r="T173" s="124" t="s">
        <v>141</v>
      </c>
      <c r="U173" s="70">
        <f t="shared" si="80"/>
        <v>1</v>
      </c>
      <c r="V173" s="48">
        <f t="shared" si="81"/>
        <v>0</v>
      </c>
      <c r="W173" s="48">
        <f t="shared" si="82"/>
        <v>0</v>
      </c>
      <c r="X173" s="48">
        <f t="shared" si="83"/>
        <v>0</v>
      </c>
      <c r="Y173" s="61">
        <v>-1</v>
      </c>
      <c r="Z173" s="61" t="s">
        <v>0</v>
      </c>
      <c r="AA173" t="s">
        <v>14</v>
      </c>
    </row>
    <row r="174" spans="1:29" x14ac:dyDescent="0.25">
      <c r="C174" s="61">
        <f t="shared" si="84"/>
        <v>2014</v>
      </c>
      <c r="D174" s="6">
        <f t="shared" si="85"/>
        <v>2014</v>
      </c>
      <c r="E174" t="s">
        <v>142</v>
      </c>
      <c r="F174" s="51">
        <v>80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43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15</v>
      </c>
    </row>
    <row r="175" spans="1:29" x14ac:dyDescent="0.25">
      <c r="C175" s="61">
        <f t="shared" si="84"/>
        <v>2014</v>
      </c>
      <c r="D175" s="6">
        <f t="shared" si="85"/>
        <v>2014</v>
      </c>
      <c r="E175" t="s">
        <v>525</v>
      </c>
      <c r="F175" s="67" t="s">
        <v>154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0</v>
      </c>
      <c r="M175" s="48">
        <v>0</v>
      </c>
      <c r="N175" s="1">
        <v>0</v>
      </c>
      <c r="O175" s="1">
        <v>0</v>
      </c>
      <c r="P175" s="1">
        <v>0</v>
      </c>
      <c r="Q175" s="80">
        <v>-1</v>
      </c>
      <c r="R175" s="120">
        <v>1</v>
      </c>
      <c r="S175" s="43" t="s">
        <v>141</v>
      </c>
      <c r="T175" s="124" t="s">
        <v>141</v>
      </c>
      <c r="U175" s="70">
        <f t="shared" si="80"/>
        <v>0</v>
      </c>
      <c r="V175" s="48">
        <f t="shared" si="81"/>
        <v>0</v>
      </c>
      <c r="W175" s="48">
        <f t="shared" si="82"/>
        <v>0</v>
      </c>
      <c r="X175" s="48">
        <f t="shared" si="83"/>
        <v>0</v>
      </c>
      <c r="Y175" s="61">
        <v>-1</v>
      </c>
      <c r="Z175" s="61" t="s">
        <v>0</v>
      </c>
      <c r="AA175" t="s">
        <v>526</v>
      </c>
      <c r="AC175" t="s">
        <v>528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143</v>
      </c>
      <c r="F176" s="67" t="s">
        <v>154</v>
      </c>
      <c r="G176" s="10">
        <v>7.7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1</v>
      </c>
      <c r="M176" s="48">
        <v>1</v>
      </c>
      <c r="N176" s="1">
        <v>1</v>
      </c>
      <c r="O176" s="1">
        <v>0</v>
      </c>
      <c r="P176" s="1">
        <v>0</v>
      </c>
      <c r="Q176" s="80">
        <v>68</v>
      </c>
      <c r="R176" s="92">
        <v>0</v>
      </c>
      <c r="S176" s="97" t="s">
        <v>143</v>
      </c>
      <c r="T176" s="24" t="s">
        <v>143</v>
      </c>
      <c r="U176" s="70">
        <f t="shared" si="80"/>
        <v>0</v>
      </c>
      <c r="V176" s="48">
        <f t="shared" si="81"/>
        <v>1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16</v>
      </c>
    </row>
    <row r="177" spans="3:29" x14ac:dyDescent="0.25">
      <c r="C177" s="61">
        <f t="shared" si="84"/>
        <v>2014</v>
      </c>
      <c r="D177" s="6">
        <f t="shared" si="85"/>
        <v>2014</v>
      </c>
      <c r="E177" s="188" t="s">
        <v>698</v>
      </c>
      <c r="F177" s="67" t="s">
        <v>154</v>
      </c>
      <c r="G177" s="66" t="s">
        <v>155</v>
      </c>
      <c r="H177" s="66" t="s">
        <v>189</v>
      </c>
      <c r="I177" s="66" t="s">
        <v>189</v>
      </c>
      <c r="J177" s="202">
        <v>2.5</v>
      </c>
      <c r="K177" s="70">
        <v>1</v>
      </c>
      <c r="L177" s="48">
        <v>0</v>
      </c>
      <c r="M177" s="48">
        <v>1</v>
      </c>
      <c r="N177" s="48">
        <v>1</v>
      </c>
      <c r="O177" s="48">
        <v>0</v>
      </c>
      <c r="P177" s="190">
        <v>0</v>
      </c>
      <c r="Q177" s="193">
        <v>68</v>
      </c>
      <c r="R177" s="70">
        <v>0</v>
      </c>
      <c r="S177" s="97" t="s">
        <v>143</v>
      </c>
      <c r="T177" s="54" t="s">
        <v>143</v>
      </c>
      <c r="U177" s="92">
        <f t="shared" si="80"/>
        <v>0</v>
      </c>
      <c r="V177" s="6">
        <f t="shared" si="81"/>
        <v>0</v>
      </c>
      <c r="W177" s="6">
        <f t="shared" si="82"/>
        <v>0</v>
      </c>
      <c r="X177" s="6">
        <f t="shared" si="83"/>
        <v>1</v>
      </c>
      <c r="Y177" s="61">
        <v>-1</v>
      </c>
      <c r="Z177" s="61" t="s">
        <v>0</v>
      </c>
      <c r="AA177" s="54" t="s">
        <v>700</v>
      </c>
    </row>
    <row r="178" spans="3:29" x14ac:dyDescent="0.25">
      <c r="C178" s="61">
        <f t="shared" si="84"/>
        <v>2014</v>
      </c>
      <c r="D178" s="6">
        <f t="shared" si="85"/>
        <v>2014</v>
      </c>
      <c r="E178" s="188" t="s">
        <v>699</v>
      </c>
      <c r="F178" s="67" t="s">
        <v>154</v>
      </c>
      <c r="G178" s="66" t="s">
        <v>155</v>
      </c>
      <c r="H178" s="66" t="s">
        <v>189</v>
      </c>
      <c r="I178" s="66" t="s">
        <v>189</v>
      </c>
      <c r="J178" s="202">
        <v>3</v>
      </c>
      <c r="K178" s="70">
        <v>1</v>
      </c>
      <c r="L178" s="48">
        <v>0</v>
      </c>
      <c r="M178" s="48">
        <v>1</v>
      </c>
      <c r="N178" s="48">
        <v>1</v>
      </c>
      <c r="O178" s="48">
        <v>0</v>
      </c>
      <c r="P178" s="190">
        <v>0</v>
      </c>
      <c r="Q178" s="193">
        <v>68</v>
      </c>
      <c r="R178" s="70">
        <v>0</v>
      </c>
      <c r="S178" s="97" t="s">
        <v>143</v>
      </c>
      <c r="T178" s="54" t="s">
        <v>143</v>
      </c>
      <c r="U178" s="92">
        <f t="shared" si="80"/>
        <v>0</v>
      </c>
      <c r="V178" s="6">
        <f t="shared" si="81"/>
        <v>0</v>
      </c>
      <c r="W178" s="6">
        <f t="shared" si="82"/>
        <v>0</v>
      </c>
      <c r="X178" s="6">
        <f t="shared" si="83"/>
        <v>1</v>
      </c>
      <c r="Y178" s="61">
        <v>-1</v>
      </c>
      <c r="Z178" s="61" t="s">
        <v>0</v>
      </c>
      <c r="AA178" s="54" t="s">
        <v>701</v>
      </c>
    </row>
    <row r="179" spans="3:29" x14ac:dyDescent="0.25">
      <c r="C179" s="61">
        <f t="shared" si="84"/>
        <v>2014</v>
      </c>
      <c r="D179" s="6">
        <f t="shared" si="85"/>
        <v>2014</v>
      </c>
      <c r="E179" t="s">
        <v>515</v>
      </c>
      <c r="F179" s="67" t="s">
        <v>154</v>
      </c>
      <c r="G179" s="10">
        <v>7.7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1</v>
      </c>
      <c r="M179" s="48">
        <v>1</v>
      </c>
      <c r="N179" s="1">
        <v>1</v>
      </c>
      <c r="O179" s="1">
        <v>0</v>
      </c>
      <c r="P179" s="1">
        <v>0</v>
      </c>
      <c r="Q179" s="80">
        <v>68</v>
      </c>
      <c r="R179" s="92">
        <v>0</v>
      </c>
      <c r="S179" s="97" t="s">
        <v>143</v>
      </c>
      <c r="T179" s="24" t="s">
        <v>143</v>
      </c>
      <c r="U179" s="70">
        <f t="shared" si="80"/>
        <v>0</v>
      </c>
      <c r="V179" s="48">
        <f t="shared" si="81"/>
        <v>1</v>
      </c>
      <c r="W179" s="48">
        <f t="shared" si="82"/>
        <v>0</v>
      </c>
      <c r="X179" s="48">
        <f t="shared" si="83"/>
        <v>0</v>
      </c>
      <c r="Y179" s="61">
        <v>-1</v>
      </c>
      <c r="Z179" s="61" t="s">
        <v>0</v>
      </c>
      <c r="AA179" t="s">
        <v>516</v>
      </c>
    </row>
    <row r="180" spans="3:29" x14ac:dyDescent="0.25">
      <c r="C180" s="61">
        <f t="shared" si="84"/>
        <v>2014</v>
      </c>
      <c r="D180" s="6">
        <f t="shared" si="85"/>
        <v>2014</v>
      </c>
      <c r="E180" t="s">
        <v>534</v>
      </c>
      <c r="F180" s="67" t="s">
        <v>154</v>
      </c>
      <c r="G180" s="10">
        <v>7.7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1</v>
      </c>
      <c r="N180" s="1">
        <v>1</v>
      </c>
      <c r="O180" s="1">
        <v>0</v>
      </c>
      <c r="P180" s="1">
        <v>0</v>
      </c>
      <c r="Q180" s="80">
        <v>68</v>
      </c>
      <c r="R180" s="120">
        <v>1</v>
      </c>
      <c r="S180" s="74" t="s">
        <v>143</v>
      </c>
      <c r="T180" t="s">
        <v>143</v>
      </c>
      <c r="U180" s="70">
        <f t="shared" si="80"/>
        <v>0</v>
      </c>
      <c r="V180" s="48">
        <f t="shared" si="81"/>
        <v>1</v>
      </c>
      <c r="W180" s="48">
        <f t="shared" si="82"/>
        <v>0</v>
      </c>
      <c r="X180" s="48">
        <f t="shared" si="83"/>
        <v>0</v>
      </c>
      <c r="Y180" s="61">
        <v>-1</v>
      </c>
      <c r="Z180" s="61" t="s">
        <v>0</v>
      </c>
      <c r="AA180" t="s">
        <v>533</v>
      </c>
      <c r="AC180" t="s">
        <v>529</v>
      </c>
    </row>
    <row r="181" spans="3:29" x14ac:dyDescent="0.25">
      <c r="C181" s="61">
        <f t="shared" si="84"/>
        <v>2014</v>
      </c>
      <c r="D181" s="6">
        <f t="shared" si="85"/>
        <v>2014</v>
      </c>
      <c r="E181" t="s">
        <v>535</v>
      </c>
      <c r="F181" s="67" t="s">
        <v>154</v>
      </c>
      <c r="G181" s="10">
        <v>7.7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0</v>
      </c>
      <c r="M181" s="48">
        <v>1</v>
      </c>
      <c r="N181" s="1">
        <v>1</v>
      </c>
      <c r="O181" s="1">
        <v>0</v>
      </c>
      <c r="P181" s="1">
        <v>0</v>
      </c>
      <c r="Q181" s="80">
        <v>68</v>
      </c>
      <c r="R181" s="120">
        <v>1</v>
      </c>
      <c r="S181" s="74" t="s">
        <v>143</v>
      </c>
      <c r="T181" t="s">
        <v>143</v>
      </c>
      <c r="U181" s="70">
        <f t="shared" si="80"/>
        <v>0</v>
      </c>
      <c r="V181" s="48">
        <f t="shared" si="81"/>
        <v>1</v>
      </c>
      <c r="W181" s="48">
        <f t="shared" si="82"/>
        <v>0</v>
      </c>
      <c r="X181" s="48">
        <f t="shared" si="83"/>
        <v>0</v>
      </c>
      <c r="Y181" s="61">
        <v>-1</v>
      </c>
      <c r="Z181" s="61" t="s">
        <v>0</v>
      </c>
      <c r="AA181" t="s">
        <v>536</v>
      </c>
      <c r="AC181" t="s">
        <v>528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524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120">
        <v>1</v>
      </c>
      <c r="S182" s="74" t="s">
        <v>143</v>
      </c>
      <c r="T182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539</v>
      </c>
      <c r="AC182" t="s">
        <v>528</v>
      </c>
    </row>
    <row r="183" spans="3:29" x14ac:dyDescent="0.25">
      <c r="C183" s="61">
        <f t="shared" si="84"/>
        <v>2014</v>
      </c>
      <c r="D183" s="6">
        <f t="shared" si="85"/>
        <v>2014</v>
      </c>
      <c r="E183" s="188" t="s">
        <v>702</v>
      </c>
      <c r="F183" s="67" t="s">
        <v>154</v>
      </c>
      <c r="G183" s="202">
        <v>8.1999999999999993</v>
      </c>
      <c r="H183" s="66" t="s">
        <v>189</v>
      </c>
      <c r="I183" s="66" t="s">
        <v>189</v>
      </c>
      <c r="J183" s="66" t="s">
        <v>188</v>
      </c>
      <c r="K183" s="70">
        <v>1</v>
      </c>
      <c r="L183" s="48">
        <v>1</v>
      </c>
      <c r="M183" s="48">
        <v>1</v>
      </c>
      <c r="N183" s="48">
        <v>1</v>
      </c>
      <c r="O183" s="48">
        <v>0</v>
      </c>
      <c r="P183" s="48">
        <v>0</v>
      </c>
      <c r="Q183" s="196">
        <v>68</v>
      </c>
      <c r="R183" s="70">
        <v>1</v>
      </c>
      <c r="S183" s="97" t="s">
        <v>143</v>
      </c>
      <c r="T183" s="54" t="s">
        <v>143</v>
      </c>
      <c r="U183" s="92">
        <f t="shared" si="80"/>
        <v>0</v>
      </c>
      <c r="V183" s="6">
        <f t="shared" si="81"/>
        <v>1</v>
      </c>
      <c r="W183" s="6">
        <f t="shared" si="82"/>
        <v>0</v>
      </c>
      <c r="X183" s="6">
        <f t="shared" si="83"/>
        <v>0</v>
      </c>
      <c r="Y183" s="61">
        <v>-1</v>
      </c>
      <c r="Z183" s="61" t="s">
        <v>0</v>
      </c>
      <c r="AA183" s="54" t="s">
        <v>705</v>
      </c>
    </row>
    <row r="184" spans="3:29" x14ac:dyDescent="0.25">
      <c r="C184" s="61">
        <f t="shared" si="84"/>
        <v>2014</v>
      </c>
      <c r="D184" s="6">
        <f t="shared" si="85"/>
        <v>2014</v>
      </c>
      <c r="E184" s="188" t="s">
        <v>703</v>
      </c>
      <c r="F184" s="67" t="s">
        <v>154</v>
      </c>
      <c r="G184" s="202">
        <v>8.1999999999999993</v>
      </c>
      <c r="H184" s="66" t="s">
        <v>189</v>
      </c>
      <c r="I184" s="66" t="s">
        <v>189</v>
      </c>
      <c r="J184" s="66" t="s">
        <v>188</v>
      </c>
      <c r="K184" s="70">
        <v>1</v>
      </c>
      <c r="L184" s="48">
        <v>1</v>
      </c>
      <c r="M184" s="48">
        <v>1</v>
      </c>
      <c r="N184" s="48">
        <v>1</v>
      </c>
      <c r="O184" s="48">
        <v>0</v>
      </c>
      <c r="P184" s="48">
        <v>0</v>
      </c>
      <c r="Q184" s="196">
        <v>68</v>
      </c>
      <c r="R184" s="70">
        <v>1</v>
      </c>
      <c r="S184" s="97" t="s">
        <v>143</v>
      </c>
      <c r="T184" s="54" t="s">
        <v>143</v>
      </c>
      <c r="U184" s="92">
        <f t="shared" si="80"/>
        <v>0</v>
      </c>
      <c r="V184" s="6">
        <f t="shared" si="81"/>
        <v>1</v>
      </c>
      <c r="W184" s="6">
        <f t="shared" si="82"/>
        <v>0</v>
      </c>
      <c r="X184" s="6">
        <f t="shared" si="83"/>
        <v>0</v>
      </c>
      <c r="Y184" s="61">
        <v>-1</v>
      </c>
      <c r="Z184" s="61" t="s">
        <v>0</v>
      </c>
      <c r="AA184" s="54" t="s">
        <v>706</v>
      </c>
    </row>
    <row r="185" spans="3:29" x14ac:dyDescent="0.25">
      <c r="C185" s="61">
        <f t="shared" si="84"/>
        <v>2014</v>
      </c>
      <c r="D185" s="6">
        <f t="shared" si="85"/>
        <v>2014</v>
      </c>
      <c r="E185" s="188" t="s">
        <v>704</v>
      </c>
      <c r="F185" s="67" t="s">
        <v>154</v>
      </c>
      <c r="G185" s="202">
        <v>8.1999999999999993</v>
      </c>
      <c r="H185" s="66" t="s">
        <v>189</v>
      </c>
      <c r="I185" s="66" t="s">
        <v>189</v>
      </c>
      <c r="J185" s="66" t="s">
        <v>188</v>
      </c>
      <c r="K185" s="70">
        <v>1</v>
      </c>
      <c r="L185" s="48">
        <v>1</v>
      </c>
      <c r="M185" s="48">
        <v>1</v>
      </c>
      <c r="N185" s="48">
        <v>1</v>
      </c>
      <c r="O185" s="48">
        <v>0</v>
      </c>
      <c r="P185" s="48">
        <v>0</v>
      </c>
      <c r="Q185" s="196">
        <v>68</v>
      </c>
      <c r="R185" s="70">
        <v>1</v>
      </c>
      <c r="S185" s="97" t="s">
        <v>143</v>
      </c>
      <c r="T185" s="54" t="s">
        <v>143</v>
      </c>
      <c r="U185" s="92">
        <f t="shared" si="80"/>
        <v>0</v>
      </c>
      <c r="V185" s="6">
        <f t="shared" si="81"/>
        <v>1</v>
      </c>
      <c r="W185" s="6">
        <f t="shared" si="82"/>
        <v>0</v>
      </c>
      <c r="X185" s="6">
        <f t="shared" si="83"/>
        <v>0</v>
      </c>
      <c r="Y185" s="61">
        <v>-1</v>
      </c>
      <c r="Z185" s="61" t="s">
        <v>0</v>
      </c>
      <c r="AA185" s="54" t="s">
        <v>707</v>
      </c>
    </row>
    <row r="186" spans="3:29" x14ac:dyDescent="0.25">
      <c r="C186" s="61">
        <f t="shared" si="84"/>
        <v>2014</v>
      </c>
      <c r="D186" s="6">
        <f t="shared" si="85"/>
        <v>2014</v>
      </c>
      <c r="E186" t="s">
        <v>144</v>
      </c>
      <c r="F186" s="67" t="s">
        <v>154</v>
      </c>
      <c r="G186" s="55">
        <v>7.7</v>
      </c>
      <c r="H186" s="66" t="s">
        <v>189</v>
      </c>
      <c r="I186" s="66" t="s">
        <v>189</v>
      </c>
      <c r="J186" s="66" t="s">
        <v>188</v>
      </c>
      <c r="K186" s="16">
        <v>1</v>
      </c>
      <c r="L186" s="1">
        <v>1</v>
      </c>
      <c r="M186" s="49">
        <v>1</v>
      </c>
      <c r="N186" s="1">
        <v>1</v>
      </c>
      <c r="O186" s="1">
        <v>0</v>
      </c>
      <c r="P186" s="1">
        <v>0</v>
      </c>
      <c r="Q186" s="80">
        <v>68</v>
      </c>
      <c r="R186" s="92">
        <v>0</v>
      </c>
      <c r="S186" s="97" t="s">
        <v>143</v>
      </c>
      <c r="T186" s="24" t="s">
        <v>143</v>
      </c>
      <c r="U186" s="70">
        <f t="shared" si="80"/>
        <v>0</v>
      </c>
      <c r="V186" s="48">
        <f t="shared" si="81"/>
        <v>1</v>
      </c>
      <c r="W186" s="48">
        <f t="shared" si="82"/>
        <v>0</v>
      </c>
      <c r="X186" s="48">
        <f t="shared" si="83"/>
        <v>0</v>
      </c>
      <c r="Y186" s="61">
        <v>-1</v>
      </c>
      <c r="Z186" s="61" t="s">
        <v>0</v>
      </c>
      <c r="AA186" t="s">
        <v>17</v>
      </c>
    </row>
    <row r="187" spans="3:29" x14ac:dyDescent="0.25">
      <c r="C187" s="61">
        <f t="shared" si="84"/>
        <v>2014</v>
      </c>
      <c r="D187" s="6">
        <f t="shared" si="85"/>
        <v>2014</v>
      </c>
      <c r="E187" t="s">
        <v>145</v>
      </c>
      <c r="F187" s="67" t="s">
        <v>154</v>
      </c>
      <c r="G187" s="11">
        <v>0</v>
      </c>
      <c r="H187" s="66" t="s">
        <v>189</v>
      </c>
      <c r="I187" s="66" t="s">
        <v>189</v>
      </c>
      <c r="J187" s="66" t="s">
        <v>188</v>
      </c>
      <c r="K187" s="16">
        <v>0</v>
      </c>
      <c r="L187" s="1">
        <v>1</v>
      </c>
      <c r="M187" s="48">
        <v>1</v>
      </c>
      <c r="N187" s="1">
        <v>1</v>
      </c>
      <c r="O187" s="1">
        <v>0</v>
      </c>
      <c r="P187" s="1">
        <v>0</v>
      </c>
      <c r="Q187" s="80">
        <v>68</v>
      </c>
      <c r="R187" s="92">
        <v>0</v>
      </c>
      <c r="S187" s="97" t="s">
        <v>143</v>
      </c>
      <c r="T187" s="24" t="s">
        <v>143</v>
      </c>
      <c r="U187" s="70">
        <f t="shared" si="80"/>
        <v>0</v>
      </c>
      <c r="V187" s="48">
        <f t="shared" si="81"/>
        <v>0</v>
      </c>
      <c r="W187" s="48">
        <f t="shared" si="82"/>
        <v>0</v>
      </c>
      <c r="X187" s="48">
        <f t="shared" si="83"/>
        <v>0</v>
      </c>
      <c r="Y187" s="61">
        <v>-1</v>
      </c>
      <c r="Z187" s="61" t="s">
        <v>0</v>
      </c>
      <c r="AA187" t="s">
        <v>18</v>
      </c>
    </row>
    <row r="188" spans="3:29" x14ac:dyDescent="0.25">
      <c r="C188" s="61">
        <f t="shared" si="84"/>
        <v>2014</v>
      </c>
      <c r="D188" s="6">
        <f t="shared" si="85"/>
        <v>2014</v>
      </c>
      <c r="E188" t="s">
        <v>146</v>
      </c>
      <c r="F188" s="67" t="s">
        <v>154</v>
      </c>
      <c r="G188" s="55">
        <v>7.4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0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120">
        <v>1</v>
      </c>
      <c r="S188" s="74" t="s">
        <v>143</v>
      </c>
      <c r="T188" s="123" t="s">
        <v>143</v>
      </c>
      <c r="U188" s="70">
        <f t="shared" si="80"/>
        <v>0</v>
      </c>
      <c r="V188" s="48">
        <f t="shared" si="81"/>
        <v>1</v>
      </c>
      <c r="W188" s="48">
        <f t="shared" si="82"/>
        <v>0</v>
      </c>
      <c r="X188" s="48">
        <f t="shared" si="83"/>
        <v>0</v>
      </c>
      <c r="Y188" s="61">
        <v>-1</v>
      </c>
      <c r="Z188" s="61" t="s">
        <v>0</v>
      </c>
      <c r="AA188" t="s">
        <v>19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147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94">
        <v>1</v>
      </c>
      <c r="L189" s="1">
        <v>-1</v>
      </c>
      <c r="M189" s="48">
        <v>0</v>
      </c>
      <c r="N189" s="1">
        <v>1</v>
      </c>
      <c r="O189" s="1">
        <v>0</v>
      </c>
      <c r="P189" s="1">
        <v>0</v>
      </c>
      <c r="Q189" s="80">
        <v>-1</v>
      </c>
      <c r="R189" s="92">
        <v>0</v>
      </c>
      <c r="S189" s="97" t="s">
        <v>143</v>
      </c>
      <c r="T189" s="54" t="s">
        <v>143</v>
      </c>
      <c r="U189" s="70">
        <f t="shared" si="80"/>
        <v>0</v>
      </c>
      <c r="V189" s="48">
        <f t="shared" si="81"/>
        <v>1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20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148</v>
      </c>
      <c r="F190" s="67" t="s">
        <v>154</v>
      </c>
      <c r="G190" s="66" t="s">
        <v>155</v>
      </c>
      <c r="H190" s="66" t="s">
        <v>189</v>
      </c>
      <c r="I190" s="66" t="s">
        <v>189</v>
      </c>
      <c r="J190" s="66" t="s">
        <v>188</v>
      </c>
      <c r="K190" s="94">
        <v>1</v>
      </c>
      <c r="L190" s="1">
        <v>-1</v>
      </c>
      <c r="M190" s="48">
        <v>0</v>
      </c>
      <c r="N190" s="1">
        <v>0</v>
      </c>
      <c r="O190" s="1">
        <v>1</v>
      </c>
      <c r="P190" s="1">
        <v>0</v>
      </c>
      <c r="Q190" s="80">
        <v>-1</v>
      </c>
      <c r="R190" s="92">
        <v>0</v>
      </c>
      <c r="S190" s="43" t="s">
        <v>141</v>
      </c>
      <c r="T190" s="123" t="s">
        <v>141</v>
      </c>
      <c r="U190" s="70">
        <f t="shared" si="80"/>
        <v>0</v>
      </c>
      <c r="V190" s="48">
        <f t="shared" si="81"/>
        <v>0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21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514</v>
      </c>
      <c r="F191" s="67" t="s">
        <v>154</v>
      </c>
      <c r="G191" s="66" t="s">
        <v>155</v>
      </c>
      <c r="H191" s="66" t="s">
        <v>189</v>
      </c>
      <c r="I191" s="66" t="s">
        <v>189</v>
      </c>
      <c r="J191" s="66" t="s">
        <v>188</v>
      </c>
      <c r="K191" s="94">
        <v>1</v>
      </c>
      <c r="L191" s="1">
        <v>-1</v>
      </c>
      <c r="M191" s="48">
        <v>0</v>
      </c>
      <c r="N191" s="1">
        <v>1</v>
      </c>
      <c r="O191" s="1">
        <v>0</v>
      </c>
      <c r="P191" s="1">
        <v>0</v>
      </c>
      <c r="Q191" s="80">
        <v>-1</v>
      </c>
      <c r="R191" s="92">
        <v>0</v>
      </c>
      <c r="S191" s="97" t="s">
        <v>143</v>
      </c>
      <c r="T191" s="54" t="s">
        <v>143</v>
      </c>
      <c r="U191" s="70">
        <f t="shared" si="80"/>
        <v>0</v>
      </c>
      <c r="V191" s="48">
        <f t="shared" si="81"/>
        <v>0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21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367</v>
      </c>
      <c r="F192" s="67" t="s">
        <v>154</v>
      </c>
      <c r="G192" s="66" t="s">
        <v>155</v>
      </c>
      <c r="H192" s="66" t="s">
        <v>189</v>
      </c>
      <c r="I192" s="66" t="s">
        <v>189</v>
      </c>
      <c r="J192" s="66" t="s">
        <v>188</v>
      </c>
      <c r="K192" s="16">
        <v>1</v>
      </c>
      <c r="L192" s="1">
        <v>-1</v>
      </c>
      <c r="M192" s="48">
        <v>1</v>
      </c>
      <c r="N192" s="1">
        <v>1</v>
      </c>
      <c r="O192" s="1">
        <v>0</v>
      </c>
      <c r="P192" s="1">
        <v>1</v>
      </c>
      <c r="Q192" s="80">
        <v>68</v>
      </c>
      <c r="R192" s="92">
        <v>0</v>
      </c>
      <c r="S192" s="97" t="s">
        <v>143</v>
      </c>
      <c r="T192" s="54" t="s">
        <v>143</v>
      </c>
      <c r="U192" s="70">
        <f t="shared" si="80"/>
        <v>0</v>
      </c>
      <c r="V192" s="48">
        <f t="shared" si="81"/>
        <v>0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368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366</v>
      </c>
      <c r="F193" s="67" t="s">
        <v>154</v>
      </c>
      <c r="G193" s="10">
        <v>7.7</v>
      </c>
      <c r="H193" s="66" t="s">
        <v>189</v>
      </c>
      <c r="I193" s="66" t="s">
        <v>189</v>
      </c>
      <c r="J193" s="66" t="s">
        <v>188</v>
      </c>
      <c r="K193" s="16">
        <v>1</v>
      </c>
      <c r="L193" s="1">
        <v>-1</v>
      </c>
      <c r="M193" s="48">
        <v>1</v>
      </c>
      <c r="N193" s="1">
        <v>1</v>
      </c>
      <c r="O193" s="1">
        <v>0</v>
      </c>
      <c r="P193" s="1">
        <v>1</v>
      </c>
      <c r="Q193" s="80">
        <v>68</v>
      </c>
      <c r="R193" s="120">
        <v>1</v>
      </c>
      <c r="S193" s="97" t="s">
        <v>143</v>
      </c>
      <c r="T193" s="54" t="s">
        <v>143</v>
      </c>
      <c r="U193" s="70">
        <f t="shared" si="80"/>
        <v>0</v>
      </c>
      <c r="V193" s="48">
        <f t="shared" si="81"/>
        <v>1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369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553</v>
      </c>
      <c r="F194" s="67" t="s">
        <v>154</v>
      </c>
      <c r="G194" s="10">
        <v>7.7</v>
      </c>
      <c r="H194" s="66" t="s">
        <v>189</v>
      </c>
      <c r="I194" s="66" t="s">
        <v>189</v>
      </c>
      <c r="J194" s="66" t="s">
        <v>188</v>
      </c>
      <c r="K194" s="16">
        <v>1</v>
      </c>
      <c r="L194" s="1">
        <v>-1</v>
      </c>
      <c r="M194" s="48">
        <v>1</v>
      </c>
      <c r="N194" s="1">
        <v>1</v>
      </c>
      <c r="O194" s="1">
        <v>0</v>
      </c>
      <c r="P194" s="1">
        <v>0</v>
      </c>
      <c r="Q194" s="80">
        <v>68</v>
      </c>
      <c r="R194" s="92">
        <v>0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1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554</v>
      </c>
      <c r="AC194" t="s">
        <v>555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744</v>
      </c>
      <c r="F195" s="67" t="s">
        <v>154</v>
      </c>
      <c r="G195" s="10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54" t="s">
        <v>143</v>
      </c>
      <c r="U195" s="70">
        <f t="shared" ref="U195" si="86">IF(AND(ISNUMBER(F195), F195&gt;0), 1, 0)</f>
        <v>0</v>
      </c>
      <c r="V195" s="48">
        <f t="shared" ref="V195" si="87">IF(AND(ISNUMBER(G195), G195&gt;0), 1, 0)</f>
        <v>1</v>
      </c>
      <c r="W195" s="48">
        <f t="shared" si="82"/>
        <v>0</v>
      </c>
      <c r="X195" s="48">
        <f t="shared" ref="X195" si="88">IF(AND(ISNUMBER(J195), J195&gt;0), 1, 0)</f>
        <v>0</v>
      </c>
      <c r="Y195" s="61">
        <v>-1</v>
      </c>
      <c r="Z195" s="61" t="s">
        <v>0</v>
      </c>
      <c r="AA195" t="s">
        <v>745</v>
      </c>
      <c r="AC195" t="s">
        <v>555</v>
      </c>
    </row>
    <row r="196" spans="1:29" x14ac:dyDescent="0.25">
      <c r="A196" t="s">
        <v>438</v>
      </c>
      <c r="D196" s="126"/>
      <c r="E196" s="126"/>
      <c r="F196" s="126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86"/>
    </row>
    <row r="197" spans="1:29" x14ac:dyDescent="0.25">
      <c r="C197" s="60">
        <v>2016</v>
      </c>
      <c r="D197" s="60">
        <v>2017</v>
      </c>
      <c r="E197" t="s">
        <v>141</v>
      </c>
      <c r="F197" s="50">
        <v>80</v>
      </c>
      <c r="G197" s="66" t="s">
        <v>155</v>
      </c>
      <c r="H197" s="66" t="s">
        <v>189</v>
      </c>
      <c r="I197" s="66" t="s">
        <v>189</v>
      </c>
      <c r="J197" s="66" t="s">
        <v>188</v>
      </c>
      <c r="K197" s="128">
        <f>K98</f>
        <v>1</v>
      </c>
      <c r="L197" s="129">
        <f t="shared" ref="L197:T197" si="89">L98</f>
        <v>1</v>
      </c>
      <c r="M197" s="129">
        <f t="shared" si="89"/>
        <v>0</v>
      </c>
      <c r="N197" s="129">
        <f t="shared" si="89"/>
        <v>0</v>
      </c>
      <c r="O197" s="129">
        <f t="shared" si="89"/>
        <v>1</v>
      </c>
      <c r="P197" s="130">
        <f t="shared" si="89"/>
        <v>0</v>
      </c>
      <c r="Q197" s="72">
        <f t="shared" si="89"/>
        <v>-1</v>
      </c>
      <c r="R197" s="72">
        <f t="shared" si="89"/>
        <v>0</v>
      </c>
      <c r="S197" s="75" t="str">
        <f t="shared" si="89"/>
        <v xml:space="preserve">CntrlFurnace   </v>
      </c>
      <c r="T197" s="62" t="str">
        <f t="shared" si="89"/>
        <v>N/A</v>
      </c>
      <c r="U197" s="92">
        <f t="shared" ref="U197:U216" si="90">IF(AND(ISNUMBER(F197), F197&gt;0), 1, 0)</f>
        <v>1</v>
      </c>
      <c r="V197" s="6">
        <f t="shared" ref="V197:V217" si="91">IF(AND(ISNUMBER(G197), G197&gt;0), 1, 0)</f>
        <v>0</v>
      </c>
      <c r="W197" s="6">
        <f t="shared" ref="W197:W218" si="92">IF(AND(ISNUMBER(H197), H197&gt;0), 1, 0)</f>
        <v>0</v>
      </c>
      <c r="X197" s="6">
        <f t="shared" ref="X197:X216" si="93">IF(AND(ISNUMBER(J197), J197&gt;0), 1, 0)</f>
        <v>0</v>
      </c>
      <c r="Y197" s="61">
        <v>-1</v>
      </c>
      <c r="Z197" s="61" t="s">
        <v>0</v>
      </c>
      <c r="AA197" s="62" t="str">
        <f t="shared" ref="AA197:AA218" si="94">AA145</f>
        <v xml:space="preserve">CntrlFurnace - Fuel-fired central furnace                         </v>
      </c>
    </row>
    <row r="198" spans="1:29" x14ac:dyDescent="0.25">
      <c r="C198" s="61">
        <f>C197</f>
        <v>2016</v>
      </c>
      <c r="D198" s="6">
        <f>D197</f>
        <v>2017</v>
      </c>
      <c r="E198" t="s">
        <v>385</v>
      </c>
      <c r="F198" s="63">
        <v>73</v>
      </c>
      <c r="G198" s="66" t="s">
        <v>155</v>
      </c>
      <c r="H198" s="66" t="s">
        <v>189</v>
      </c>
      <c r="I198" s="66" t="s">
        <v>189</v>
      </c>
      <c r="J198" s="66" t="s">
        <v>188</v>
      </c>
      <c r="K198" s="72">
        <f t="shared" ref="K198:T198" si="95">K99</f>
        <v>1</v>
      </c>
      <c r="L198" s="61">
        <f t="shared" si="95"/>
        <v>0</v>
      </c>
      <c r="M198" s="61">
        <f t="shared" si="95"/>
        <v>0</v>
      </c>
      <c r="N198" s="61">
        <f t="shared" si="95"/>
        <v>0</v>
      </c>
      <c r="O198" s="61">
        <f t="shared" si="95"/>
        <v>1</v>
      </c>
      <c r="P198" s="105">
        <f t="shared" si="95"/>
        <v>0</v>
      </c>
      <c r="Q198" s="72">
        <f t="shared" si="95"/>
        <v>-1</v>
      </c>
      <c r="R198" s="72">
        <f t="shared" si="95"/>
        <v>0</v>
      </c>
      <c r="S198" s="75" t="str">
        <f t="shared" si="95"/>
        <v>N/A</v>
      </c>
      <c r="T198" s="62" t="str">
        <f t="shared" si="95"/>
        <v xml:space="preserve">CntrlFurnace   </v>
      </c>
      <c r="U198" s="92">
        <f t="shared" si="90"/>
        <v>1</v>
      </c>
      <c r="V198" s="6">
        <f t="shared" si="91"/>
        <v>0</v>
      </c>
      <c r="W198" s="6">
        <f t="shared" si="92"/>
        <v>0</v>
      </c>
      <c r="X198" s="6">
        <f t="shared" si="93"/>
        <v>0</v>
      </c>
      <c r="Y198" s="61">
        <v>-1</v>
      </c>
      <c r="Z198" s="61" t="s">
        <v>0</v>
      </c>
      <c r="AA198" s="62" t="str">
        <f t="shared" si="94"/>
        <v>WallFurnaceFan - Ductless fan forced wall furnace</v>
      </c>
    </row>
    <row r="199" spans="1:29" x14ac:dyDescent="0.25">
      <c r="C199" s="61">
        <f t="shared" ref="C199:C218" si="96">C198</f>
        <v>2016</v>
      </c>
      <c r="D199" s="6">
        <f t="shared" ref="D199:D218" si="97">D198</f>
        <v>2017</v>
      </c>
      <c r="E199" t="s">
        <v>386</v>
      </c>
      <c r="F199" s="63">
        <v>59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72">
        <f t="shared" ref="K199:T199" si="98">K100</f>
        <v>1</v>
      </c>
      <c r="L199" s="61">
        <f t="shared" si="98"/>
        <v>0</v>
      </c>
      <c r="M199" s="61">
        <f t="shared" si="98"/>
        <v>0</v>
      </c>
      <c r="N199" s="61">
        <f t="shared" si="98"/>
        <v>0</v>
      </c>
      <c r="O199" s="61">
        <f t="shared" si="98"/>
        <v>1</v>
      </c>
      <c r="P199" s="105">
        <f t="shared" si="98"/>
        <v>0</v>
      </c>
      <c r="Q199" s="72">
        <f t="shared" si="98"/>
        <v>-1</v>
      </c>
      <c r="R199" s="72">
        <f t="shared" si="98"/>
        <v>0</v>
      </c>
      <c r="S199" s="75" t="str">
        <f t="shared" si="98"/>
        <v>N/A</v>
      </c>
      <c r="T199" s="62" t="str">
        <f t="shared" si="98"/>
        <v xml:space="preserve">CntrlFurnace   </v>
      </c>
      <c r="U199" s="92">
        <f t="shared" si="90"/>
        <v>1</v>
      </c>
      <c r="V199" s="6">
        <f t="shared" si="91"/>
        <v>0</v>
      </c>
      <c r="W199" s="6">
        <f t="shared" si="92"/>
        <v>0</v>
      </c>
      <c r="X199" s="6">
        <f t="shared" si="93"/>
        <v>0</v>
      </c>
      <c r="Y199" s="61">
        <v>-1</v>
      </c>
      <c r="Z199" s="61" t="s">
        <v>0</v>
      </c>
      <c r="AA199" s="62" t="str">
        <f t="shared" si="94"/>
        <v>WallFurnaceGravity - Ductless gravity flowed wall furnace</v>
      </c>
    </row>
    <row r="200" spans="1:29" x14ac:dyDescent="0.25">
      <c r="C200" s="61">
        <f t="shared" si="96"/>
        <v>2016</v>
      </c>
      <c r="D200" s="6">
        <f t="shared" si="97"/>
        <v>2017</v>
      </c>
      <c r="E200" t="s">
        <v>383</v>
      </c>
      <c r="F200" s="63">
        <v>56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72">
        <f t="shared" ref="K200:T200" si="99">K101</f>
        <v>1</v>
      </c>
      <c r="L200" s="61">
        <f t="shared" si="99"/>
        <v>0</v>
      </c>
      <c r="M200" s="61">
        <f t="shared" si="99"/>
        <v>0</v>
      </c>
      <c r="N200" s="61">
        <f t="shared" si="99"/>
        <v>0</v>
      </c>
      <c r="O200" s="61">
        <f t="shared" si="99"/>
        <v>1</v>
      </c>
      <c r="P200" s="105">
        <f t="shared" si="99"/>
        <v>0</v>
      </c>
      <c r="Q200" s="72">
        <f t="shared" si="99"/>
        <v>-1</v>
      </c>
      <c r="R200" s="72">
        <f t="shared" si="99"/>
        <v>0</v>
      </c>
      <c r="S200" s="75" t="str">
        <f t="shared" si="99"/>
        <v>N/A</v>
      </c>
      <c r="T200" s="62" t="str">
        <f t="shared" si="99"/>
        <v xml:space="preserve">CntrlFurnace   </v>
      </c>
      <c r="U200" s="92">
        <f t="shared" si="90"/>
        <v>1</v>
      </c>
      <c r="V200" s="6">
        <f t="shared" si="91"/>
        <v>0</v>
      </c>
      <c r="W200" s="6">
        <f t="shared" si="92"/>
        <v>0</v>
      </c>
      <c r="X200" s="6">
        <f t="shared" si="93"/>
        <v>0</v>
      </c>
      <c r="Y200" s="61">
        <v>-1</v>
      </c>
      <c r="Z200" s="61" t="s">
        <v>0</v>
      </c>
      <c r="AA200" s="62" t="str">
        <f t="shared" si="94"/>
        <v>FloorFurnace - Ductless floor heating system</v>
      </c>
    </row>
    <row r="201" spans="1:29" x14ac:dyDescent="0.25">
      <c r="C201" s="61">
        <f t="shared" si="96"/>
        <v>2016</v>
      </c>
      <c r="D201" s="6">
        <f t="shared" si="97"/>
        <v>2017</v>
      </c>
      <c r="E201" t="s">
        <v>384</v>
      </c>
      <c r="F201" s="63">
        <v>57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100">K102</f>
        <v>1</v>
      </c>
      <c r="L201" s="61">
        <f t="shared" si="100"/>
        <v>0</v>
      </c>
      <c r="M201" s="61">
        <f t="shared" si="100"/>
        <v>0</v>
      </c>
      <c r="N201" s="61">
        <f t="shared" si="100"/>
        <v>0</v>
      </c>
      <c r="O201" s="61">
        <f t="shared" si="100"/>
        <v>1</v>
      </c>
      <c r="P201" s="105">
        <f t="shared" si="100"/>
        <v>0</v>
      </c>
      <c r="Q201" s="72">
        <f t="shared" si="100"/>
        <v>-1</v>
      </c>
      <c r="R201" s="72">
        <f t="shared" si="100"/>
        <v>0</v>
      </c>
      <c r="S201" s="75" t="str">
        <f t="shared" si="100"/>
        <v>N/A</v>
      </c>
      <c r="T201" s="62" t="str">
        <f t="shared" si="100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 xml:space="preserve">Heater - Non-central fuel-fired space heater                      </v>
      </c>
    </row>
    <row r="202" spans="1:29" x14ac:dyDescent="0.25">
      <c r="C202" s="61">
        <f t="shared" si="96"/>
        <v>2016</v>
      </c>
      <c r="D202" s="6">
        <f t="shared" si="97"/>
        <v>2017</v>
      </c>
      <c r="E202" t="s">
        <v>142</v>
      </c>
      <c r="F202" s="51">
        <v>80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101">K103</f>
        <v>1</v>
      </c>
      <c r="L202" s="61">
        <f t="shared" si="101"/>
        <v>-1</v>
      </c>
      <c r="M202" s="61">
        <f t="shared" si="101"/>
        <v>0</v>
      </c>
      <c r="N202" s="61">
        <f t="shared" si="101"/>
        <v>0</v>
      </c>
      <c r="O202" s="61">
        <f t="shared" si="101"/>
        <v>1</v>
      </c>
      <c r="P202" s="105">
        <f t="shared" si="101"/>
        <v>0</v>
      </c>
      <c r="Q202" s="72">
        <f t="shared" si="101"/>
        <v>-1</v>
      </c>
      <c r="R202" s="72">
        <f t="shared" si="101"/>
        <v>0</v>
      </c>
      <c r="S202" s="75" t="str">
        <f t="shared" si="101"/>
        <v xml:space="preserve">CntrlFurnace   </v>
      </c>
      <c r="T202" s="62" t="str">
        <f t="shared" si="101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 xml:space="preserve">Boiler - Gas or oil boiler                                        </v>
      </c>
    </row>
    <row r="203" spans="1:29" x14ac:dyDescent="0.25">
      <c r="C203" s="61">
        <f t="shared" ref="C203:C212" si="102">C202</f>
        <v>2016</v>
      </c>
      <c r="D203" s="6">
        <f t="shared" si="97"/>
        <v>2017</v>
      </c>
      <c r="E203" t="s">
        <v>525</v>
      </c>
      <c r="F203" s="67" t="s">
        <v>154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103">K104</f>
        <v>1</v>
      </c>
      <c r="L203" s="61">
        <f t="shared" si="103"/>
        <v>0</v>
      </c>
      <c r="M203" s="61">
        <f t="shared" si="103"/>
        <v>0</v>
      </c>
      <c r="N203" s="61">
        <f t="shared" si="103"/>
        <v>0</v>
      </c>
      <c r="O203" s="61">
        <f t="shared" si="103"/>
        <v>0</v>
      </c>
      <c r="P203" s="105">
        <f t="shared" si="103"/>
        <v>0</v>
      </c>
      <c r="Q203" s="72">
        <f t="shared" si="103"/>
        <v>-1</v>
      </c>
      <c r="R203" s="72">
        <f t="shared" si="103"/>
        <v>1</v>
      </c>
      <c r="S203" s="75" t="str">
        <f t="shared" si="103"/>
        <v xml:space="preserve">CntrlFurnace   </v>
      </c>
      <c r="T203" s="62" t="str">
        <f t="shared" si="103"/>
        <v xml:space="preserve">CntrlFurnace   </v>
      </c>
      <c r="U203" s="92">
        <f t="shared" si="90"/>
        <v>0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>WoodHeat - Wood heat meeting exceptional method criteria</v>
      </c>
      <c r="AC203" t="s">
        <v>528</v>
      </c>
    </row>
    <row r="204" spans="1:29" x14ac:dyDescent="0.25">
      <c r="C204" s="61">
        <f t="shared" si="102"/>
        <v>2016</v>
      </c>
      <c r="D204" s="6">
        <f t="shared" si="97"/>
        <v>2017</v>
      </c>
      <c r="E204" t="s">
        <v>143</v>
      </c>
      <c r="F204" s="67" t="s">
        <v>154</v>
      </c>
      <c r="G204" s="10">
        <v>8.1999999999999993</v>
      </c>
      <c r="H204" s="66" t="s">
        <v>189</v>
      </c>
      <c r="I204" s="66" t="s">
        <v>189</v>
      </c>
      <c r="J204" s="66" t="s">
        <v>188</v>
      </c>
      <c r="K204" s="72">
        <f t="shared" ref="K204:T204" si="104">K105</f>
        <v>1</v>
      </c>
      <c r="L204" s="61">
        <f t="shared" si="104"/>
        <v>1</v>
      </c>
      <c r="M204" s="61">
        <f t="shared" si="104"/>
        <v>1</v>
      </c>
      <c r="N204" s="61">
        <f t="shared" si="104"/>
        <v>1</v>
      </c>
      <c r="O204" s="61">
        <f t="shared" si="104"/>
        <v>0</v>
      </c>
      <c r="P204" s="105">
        <f t="shared" si="104"/>
        <v>0</v>
      </c>
      <c r="Q204" s="72">
        <f t="shared" si="104"/>
        <v>68</v>
      </c>
      <c r="R204" s="72">
        <f t="shared" si="104"/>
        <v>0</v>
      </c>
      <c r="S204" s="75" t="str">
        <f t="shared" si="104"/>
        <v xml:space="preserve">SplitHeatPump  </v>
      </c>
      <c r="T204" s="62" t="str">
        <f t="shared" si="104"/>
        <v>N/A</v>
      </c>
      <c r="U204" s="92">
        <f t="shared" si="90"/>
        <v>0</v>
      </c>
      <c r="V204" s="6">
        <f t="shared" si="91"/>
        <v>1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 xml:space="preserve">SplitHeatPump - Heating side of central split heat pump           </v>
      </c>
    </row>
    <row r="205" spans="1:29" x14ac:dyDescent="0.25">
      <c r="C205" s="61">
        <f t="shared" si="102"/>
        <v>2016</v>
      </c>
      <c r="D205" s="6">
        <f t="shared" si="97"/>
        <v>2017</v>
      </c>
      <c r="E205" t="s">
        <v>515</v>
      </c>
      <c r="F205" s="67" t="s">
        <v>154</v>
      </c>
      <c r="G205" s="10">
        <v>7.2</v>
      </c>
      <c r="H205" s="66" t="s">
        <v>189</v>
      </c>
      <c r="I205" s="66" t="s">
        <v>189</v>
      </c>
      <c r="J205" s="66" t="s">
        <v>188</v>
      </c>
      <c r="K205" s="72">
        <f t="shared" ref="K205:T205" si="105">K106</f>
        <v>1</v>
      </c>
      <c r="L205" s="61">
        <f t="shared" si="105"/>
        <v>1</v>
      </c>
      <c r="M205" s="61">
        <f t="shared" si="105"/>
        <v>1</v>
      </c>
      <c r="N205" s="61">
        <f t="shared" si="105"/>
        <v>1</v>
      </c>
      <c r="O205" s="61">
        <f t="shared" si="105"/>
        <v>0</v>
      </c>
      <c r="P205" s="105">
        <f t="shared" si="105"/>
        <v>0</v>
      </c>
      <c r="Q205" s="72">
        <f t="shared" si="105"/>
        <v>68</v>
      </c>
      <c r="R205" s="72">
        <f t="shared" si="105"/>
        <v>0</v>
      </c>
      <c r="S205" s="75" t="str">
        <f t="shared" si="105"/>
        <v xml:space="preserve">SplitHeatPump  </v>
      </c>
      <c r="T205" s="62" t="str">
        <f t="shared" si="105"/>
        <v>N/A</v>
      </c>
      <c r="U205" s="92">
        <f t="shared" si="90"/>
        <v>0</v>
      </c>
      <c r="V205" s="6">
        <f t="shared" si="91"/>
        <v>1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 xml:space="preserve">SDHVSplitHeatPump - Small duct, high velocity, central split heat pump           </v>
      </c>
    </row>
    <row r="206" spans="1:29" x14ac:dyDescent="0.25">
      <c r="C206" s="61">
        <f t="shared" si="102"/>
        <v>2016</v>
      </c>
      <c r="D206" s="6">
        <f t="shared" si="97"/>
        <v>2017</v>
      </c>
      <c r="E206" t="s">
        <v>534</v>
      </c>
      <c r="F206" s="67" t="s">
        <v>154</v>
      </c>
      <c r="G206" s="10">
        <v>8.1999999999999993</v>
      </c>
      <c r="H206" s="66" t="s">
        <v>189</v>
      </c>
      <c r="I206" s="66" t="s">
        <v>189</v>
      </c>
      <c r="J206" s="66" t="s">
        <v>188</v>
      </c>
      <c r="K206" s="72">
        <f t="shared" ref="K206:T206" si="106">K107</f>
        <v>1</v>
      </c>
      <c r="L206" s="61">
        <f t="shared" si="106"/>
        <v>0</v>
      </c>
      <c r="M206" s="61">
        <f t="shared" si="106"/>
        <v>1</v>
      </c>
      <c r="N206" s="61">
        <f t="shared" si="106"/>
        <v>1</v>
      </c>
      <c r="O206" s="61">
        <f t="shared" si="106"/>
        <v>0</v>
      </c>
      <c r="P206" s="105">
        <f t="shared" si="106"/>
        <v>0</v>
      </c>
      <c r="Q206" s="72">
        <f t="shared" si="106"/>
        <v>68</v>
      </c>
      <c r="R206" s="72">
        <f t="shared" si="106"/>
        <v>1</v>
      </c>
      <c r="S206" s="75" t="str">
        <f t="shared" si="106"/>
        <v>N/A</v>
      </c>
      <c r="T206" s="62" t="str">
        <f t="shared" si="106"/>
        <v xml:space="preserve">SplitHeatPump  </v>
      </c>
      <c r="U206" s="92">
        <f t="shared" si="90"/>
        <v>0</v>
      </c>
      <c r="V206" s="6">
        <f t="shared" si="91"/>
        <v>1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>DuctlessMiniSplitHeatPump – Ductless mini-split heat pump system</v>
      </c>
      <c r="AC206" t="s">
        <v>529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535</v>
      </c>
      <c r="F207" s="67" t="s">
        <v>154</v>
      </c>
      <c r="G207" s="10">
        <v>8.1999999999999993</v>
      </c>
      <c r="H207" s="66" t="s">
        <v>189</v>
      </c>
      <c r="I207" s="66" t="s">
        <v>189</v>
      </c>
      <c r="J207" s="66" t="s">
        <v>188</v>
      </c>
      <c r="K207" s="72">
        <f t="shared" ref="K207:T207" si="107">K108</f>
        <v>1</v>
      </c>
      <c r="L207" s="61">
        <f t="shared" si="107"/>
        <v>0</v>
      </c>
      <c r="M207" s="61">
        <f t="shared" si="107"/>
        <v>1</v>
      </c>
      <c r="N207" s="61">
        <f t="shared" si="107"/>
        <v>1</v>
      </c>
      <c r="O207" s="61">
        <f t="shared" si="107"/>
        <v>0</v>
      </c>
      <c r="P207" s="61">
        <f t="shared" si="107"/>
        <v>0</v>
      </c>
      <c r="Q207" s="96">
        <f t="shared" si="107"/>
        <v>68</v>
      </c>
      <c r="R207" s="72">
        <f t="shared" si="107"/>
        <v>1</v>
      </c>
      <c r="S207" s="75" t="str">
        <f t="shared" si="107"/>
        <v>N/A</v>
      </c>
      <c r="T207" s="62" t="str">
        <f t="shared" si="107"/>
        <v xml:space="preserve">SplitHeatPump  </v>
      </c>
      <c r="U207" s="72">
        <f t="shared" si="90"/>
        <v>0</v>
      </c>
      <c r="V207" s="61">
        <f t="shared" si="91"/>
        <v>1</v>
      </c>
      <c r="W207" s="61">
        <f t="shared" si="92"/>
        <v>0</v>
      </c>
      <c r="X207" s="61">
        <f t="shared" si="93"/>
        <v>0</v>
      </c>
      <c r="Y207" s="61">
        <v>-1</v>
      </c>
      <c r="Z207" s="61" t="s">
        <v>0</v>
      </c>
      <c r="AA207" s="62" t="str">
        <f t="shared" si="94"/>
        <v>DuctlessMultiSplitHeatPump - Ductless multi-split heat pump system</v>
      </c>
      <c r="AC207" t="s">
        <v>528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524</v>
      </c>
      <c r="F208" s="67" t="s">
        <v>154</v>
      </c>
      <c r="G208" s="10">
        <v>7.7</v>
      </c>
      <c r="H208" s="66" t="s">
        <v>189</v>
      </c>
      <c r="I208" s="66" t="s">
        <v>189</v>
      </c>
      <c r="J208" s="66" t="s">
        <v>188</v>
      </c>
      <c r="K208" s="72">
        <f t="shared" ref="K208:T208" si="108">K109</f>
        <v>1</v>
      </c>
      <c r="L208" s="61">
        <f t="shared" si="108"/>
        <v>0</v>
      </c>
      <c r="M208" s="61">
        <f t="shared" si="108"/>
        <v>1</v>
      </c>
      <c r="N208" s="61">
        <f t="shared" si="108"/>
        <v>1</v>
      </c>
      <c r="O208" s="61">
        <f t="shared" si="108"/>
        <v>0</v>
      </c>
      <c r="P208" s="61">
        <f t="shared" si="108"/>
        <v>0</v>
      </c>
      <c r="Q208" s="96">
        <f t="shared" si="108"/>
        <v>68</v>
      </c>
      <c r="R208" s="72">
        <f t="shared" si="108"/>
        <v>1</v>
      </c>
      <c r="S208" s="75" t="str">
        <f t="shared" si="108"/>
        <v>N/A</v>
      </c>
      <c r="T208" s="62" t="str">
        <f t="shared" si="108"/>
        <v xml:space="preserve">SplitHeatPump  </v>
      </c>
      <c r="U208" s="72">
        <f t="shared" si="90"/>
        <v>0</v>
      </c>
      <c r="V208" s="61">
        <f t="shared" si="91"/>
        <v>1</v>
      </c>
      <c r="W208" s="61">
        <f t="shared" si="92"/>
        <v>0</v>
      </c>
      <c r="X208" s="61">
        <f t="shared" si="93"/>
        <v>0</v>
      </c>
      <c r="Y208" s="61">
        <v>-1</v>
      </c>
      <c r="Z208" s="61" t="s">
        <v>0</v>
      </c>
      <c r="AA208" s="62" t="str">
        <f t="shared" si="94"/>
        <v>DuctlessVRFHeatPump - Ductless variable refrigerant flow (VRF) heat pump system</v>
      </c>
      <c r="AC208" t="s">
        <v>528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144</v>
      </c>
      <c r="F209" s="67" t="s">
        <v>154</v>
      </c>
      <c r="G209" s="55">
        <v>8</v>
      </c>
      <c r="H209" s="66" t="s">
        <v>189</v>
      </c>
      <c r="I209" s="66" t="s">
        <v>189</v>
      </c>
      <c r="J209" s="66" t="s">
        <v>188</v>
      </c>
      <c r="K209" s="72">
        <f t="shared" ref="K209:T209" si="109">K110</f>
        <v>1</v>
      </c>
      <c r="L209" s="61">
        <f t="shared" si="109"/>
        <v>1</v>
      </c>
      <c r="M209" s="61">
        <f t="shared" si="109"/>
        <v>1</v>
      </c>
      <c r="N209" s="61">
        <f t="shared" si="109"/>
        <v>1</v>
      </c>
      <c r="O209" s="61">
        <f t="shared" si="109"/>
        <v>0</v>
      </c>
      <c r="P209" s="61">
        <f t="shared" si="109"/>
        <v>0</v>
      </c>
      <c r="Q209" s="96">
        <f t="shared" si="109"/>
        <v>68</v>
      </c>
      <c r="R209" s="96">
        <f t="shared" si="109"/>
        <v>0</v>
      </c>
      <c r="S209" s="75" t="str">
        <f t="shared" si="109"/>
        <v xml:space="preserve">SplitHeatPump  </v>
      </c>
      <c r="T209" s="62" t="str">
        <f t="shared" si="109"/>
        <v>N/A</v>
      </c>
      <c r="U209" s="92">
        <f t="shared" si="90"/>
        <v>0</v>
      </c>
      <c r="V209" s="6">
        <f t="shared" si="91"/>
        <v>1</v>
      </c>
      <c r="W209" s="6">
        <f t="shared" si="92"/>
        <v>0</v>
      </c>
      <c r="X209" s="6">
        <f t="shared" si="93"/>
        <v>0</v>
      </c>
      <c r="Y209" s="61">
        <v>-1</v>
      </c>
      <c r="Z209" s="61" t="s">
        <v>0</v>
      </c>
      <c r="AA209" s="62" t="str">
        <f t="shared" si="94"/>
        <v xml:space="preserve">PkgHeatPump - Heating side of central packaged heat pump          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145</v>
      </c>
      <c r="F210" s="67" t="s">
        <v>154</v>
      </c>
      <c r="G210" s="11">
        <v>0</v>
      </c>
      <c r="H210" s="66" t="s">
        <v>189</v>
      </c>
      <c r="I210" s="66" t="s">
        <v>189</v>
      </c>
      <c r="J210" s="66" t="s">
        <v>188</v>
      </c>
      <c r="K210" s="72">
        <f t="shared" ref="K210:T210" si="110">K111</f>
        <v>0</v>
      </c>
      <c r="L210" s="61">
        <f t="shared" si="110"/>
        <v>1</v>
      </c>
      <c r="M210" s="61">
        <f t="shared" si="110"/>
        <v>1</v>
      </c>
      <c r="N210" s="61">
        <f t="shared" si="110"/>
        <v>1</v>
      </c>
      <c r="O210" s="61">
        <f t="shared" si="110"/>
        <v>0</v>
      </c>
      <c r="P210" s="61">
        <f t="shared" si="110"/>
        <v>0</v>
      </c>
      <c r="Q210" s="96">
        <f t="shared" si="110"/>
        <v>68</v>
      </c>
      <c r="R210" s="96">
        <f t="shared" si="110"/>
        <v>0</v>
      </c>
      <c r="S210" s="75" t="str">
        <f t="shared" si="110"/>
        <v xml:space="preserve">SplitHeatPump  </v>
      </c>
      <c r="T210" s="62" t="str">
        <f t="shared" si="110"/>
        <v>N/A</v>
      </c>
      <c r="U210" s="92">
        <f t="shared" si="90"/>
        <v>0</v>
      </c>
      <c r="V210" s="6">
        <f t="shared" si="91"/>
        <v>0</v>
      </c>
      <c r="W210" s="6">
        <f t="shared" si="92"/>
        <v>0</v>
      </c>
      <c r="X210" s="6">
        <f t="shared" si="93"/>
        <v>0</v>
      </c>
      <c r="Y210" s="61">
        <v>-1</v>
      </c>
      <c r="Z210" s="61" t="s">
        <v>0</v>
      </c>
      <c r="AA210" s="62" t="str">
        <f t="shared" si="94"/>
        <v>LrgPkgHeatPump - Heating side of large (&gt;= 65 kBtuh) packaged unit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146</v>
      </c>
      <c r="F211" s="67" t="s">
        <v>154</v>
      </c>
      <c r="G211" s="55">
        <v>7.4</v>
      </c>
      <c r="H211" s="66" t="s">
        <v>189</v>
      </c>
      <c r="I211" s="66" t="s">
        <v>189</v>
      </c>
      <c r="J211" s="66" t="s">
        <v>188</v>
      </c>
      <c r="K211" s="72">
        <f t="shared" ref="K211:T211" si="111">K112</f>
        <v>1</v>
      </c>
      <c r="L211" s="61">
        <f t="shared" si="111"/>
        <v>0</v>
      </c>
      <c r="M211" s="61">
        <f t="shared" si="111"/>
        <v>1</v>
      </c>
      <c r="N211" s="61">
        <f t="shared" si="111"/>
        <v>1</v>
      </c>
      <c r="O211" s="61">
        <f t="shared" si="111"/>
        <v>0</v>
      </c>
      <c r="P211" s="61">
        <f t="shared" si="111"/>
        <v>0</v>
      </c>
      <c r="Q211" s="96">
        <f t="shared" si="111"/>
        <v>68</v>
      </c>
      <c r="R211" s="96">
        <f t="shared" si="111"/>
        <v>1</v>
      </c>
      <c r="S211" s="75" t="str">
        <f t="shared" si="111"/>
        <v>N/A</v>
      </c>
      <c r="T211" s="62" t="str">
        <f t="shared" si="111"/>
        <v xml:space="preserve">SplitHeatPump  </v>
      </c>
      <c r="U211" s="92">
        <f t="shared" si="90"/>
        <v>0</v>
      </c>
      <c r="V211" s="6">
        <f t="shared" si="91"/>
        <v>1</v>
      </c>
      <c r="W211" s="6">
        <f t="shared" si="92"/>
        <v>0</v>
      </c>
      <c r="X211" s="6">
        <f t="shared" si="93"/>
        <v>0</v>
      </c>
      <c r="Y211" s="61">
        <v>-1</v>
      </c>
      <c r="Z211" s="61" t="s">
        <v>0</v>
      </c>
      <c r="AA211" s="62" t="str">
        <f t="shared" si="94"/>
        <v xml:space="preserve">RoomHeatPump - Heating side of non-central room A/C system        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147</v>
      </c>
      <c r="F212" s="67" t="s">
        <v>154</v>
      </c>
      <c r="G212" s="10">
        <v>8.1999999999999993</v>
      </c>
      <c r="H212" s="66" t="s">
        <v>189</v>
      </c>
      <c r="I212" s="66" t="s">
        <v>189</v>
      </c>
      <c r="J212" s="66" t="s">
        <v>188</v>
      </c>
      <c r="K212" s="72">
        <f t="shared" ref="K212:T212" si="112">K113</f>
        <v>1</v>
      </c>
      <c r="L212" s="61">
        <f t="shared" si="112"/>
        <v>-1</v>
      </c>
      <c r="M212" s="61">
        <f t="shared" si="112"/>
        <v>0</v>
      </c>
      <c r="N212" s="61">
        <f t="shared" si="112"/>
        <v>1</v>
      </c>
      <c r="O212" s="61">
        <f t="shared" si="112"/>
        <v>0</v>
      </c>
      <c r="P212" s="61">
        <f t="shared" si="112"/>
        <v>0</v>
      </c>
      <c r="Q212" s="96">
        <f t="shared" si="112"/>
        <v>-1</v>
      </c>
      <c r="R212" s="96">
        <f t="shared" si="112"/>
        <v>0</v>
      </c>
      <c r="S212" s="75" t="str">
        <f t="shared" si="112"/>
        <v xml:space="preserve">SplitHeatPump  </v>
      </c>
      <c r="T212" s="62" t="str">
        <f t="shared" si="112"/>
        <v xml:space="preserve">SplitHeatPump  </v>
      </c>
      <c r="U212" s="92">
        <f t="shared" si="90"/>
        <v>0</v>
      </c>
      <c r="V212" s="6">
        <f t="shared" si="91"/>
        <v>1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 xml:space="preserve">Electric - All electric heating systems other than heat pump      </v>
      </c>
    </row>
    <row r="213" spans="1:29" x14ac:dyDescent="0.25">
      <c r="C213" s="61">
        <f t="shared" si="96"/>
        <v>2016</v>
      </c>
      <c r="D213" s="6">
        <f t="shared" si="97"/>
        <v>2017</v>
      </c>
      <c r="E213" t="s">
        <v>148</v>
      </c>
      <c r="F213" s="67" t="s">
        <v>154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13">K114</f>
        <v>1</v>
      </c>
      <c r="L213" s="61">
        <f t="shared" si="113"/>
        <v>-1</v>
      </c>
      <c r="M213" s="61">
        <f t="shared" si="113"/>
        <v>0</v>
      </c>
      <c r="N213" s="61">
        <f t="shared" si="113"/>
        <v>0</v>
      </c>
      <c r="O213" s="61">
        <f t="shared" si="113"/>
        <v>1</v>
      </c>
      <c r="P213" s="61">
        <f t="shared" si="113"/>
        <v>0</v>
      </c>
      <c r="Q213" s="96">
        <f t="shared" si="113"/>
        <v>-1</v>
      </c>
      <c r="R213" s="96">
        <f t="shared" si="113"/>
        <v>0</v>
      </c>
      <c r="S213" s="75" t="str">
        <f t="shared" si="113"/>
        <v xml:space="preserve">CntrlFurnace   </v>
      </c>
      <c r="T213" s="62" t="str">
        <f t="shared" si="113"/>
        <v xml:space="preserve">CntrlFurnace   </v>
      </c>
      <c r="U213" s="92">
        <f t="shared" si="90"/>
        <v>0</v>
      </c>
      <c r="V213" s="6">
        <f t="shared" si="91"/>
        <v>0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 xml:space="preserve">CombHydro - Water heating system can be storage gas/elec/ht pump  </v>
      </c>
    </row>
    <row r="214" spans="1:29" x14ac:dyDescent="0.25">
      <c r="C214" s="61">
        <f t="shared" si="96"/>
        <v>2016</v>
      </c>
      <c r="D214" s="6">
        <f t="shared" si="97"/>
        <v>2017</v>
      </c>
      <c r="E214" t="s">
        <v>514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14">K115</f>
        <v>1</v>
      </c>
      <c r="L214" s="61">
        <f t="shared" si="114"/>
        <v>-1</v>
      </c>
      <c r="M214" s="61">
        <f t="shared" si="114"/>
        <v>0</v>
      </c>
      <c r="N214" s="61">
        <f t="shared" si="114"/>
        <v>1</v>
      </c>
      <c r="O214" s="61">
        <f t="shared" si="114"/>
        <v>0</v>
      </c>
      <c r="P214" s="61">
        <f t="shared" si="114"/>
        <v>0</v>
      </c>
      <c r="Q214" s="96">
        <f t="shared" si="114"/>
        <v>-1</v>
      </c>
      <c r="R214" s="96">
        <f t="shared" si="114"/>
        <v>0</v>
      </c>
      <c r="S214" s="75" t="str">
        <f t="shared" si="114"/>
        <v xml:space="preserve">SplitHeatPump  </v>
      </c>
      <c r="T214" s="62" t="str">
        <f t="shared" si="114"/>
        <v xml:space="preserve">SplitHeatPump  </v>
      </c>
      <c r="U214" s="92">
        <f t="shared" si="90"/>
        <v>0</v>
      </c>
      <c r="V214" s="6">
        <f t="shared" si="91"/>
        <v>0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CombHydro - Water heating system can be storage gas/elec/ht pump  </v>
      </c>
    </row>
    <row r="215" spans="1:29" x14ac:dyDescent="0.25">
      <c r="C215" s="61">
        <f t="shared" si="96"/>
        <v>2016</v>
      </c>
      <c r="D215" s="6">
        <f t="shared" si="97"/>
        <v>2017</v>
      </c>
      <c r="E215" t="s">
        <v>367</v>
      </c>
      <c r="F215" s="67" t="s">
        <v>154</v>
      </c>
      <c r="G215" s="66" t="s">
        <v>155</v>
      </c>
      <c r="H215" s="66" t="s">
        <v>189</v>
      </c>
      <c r="I215" s="66" t="s">
        <v>189</v>
      </c>
      <c r="J215" s="66" t="s">
        <v>188</v>
      </c>
      <c r="K215" s="72">
        <f t="shared" ref="K215:T215" si="115">K116</f>
        <v>1</v>
      </c>
      <c r="L215" s="61">
        <f t="shared" si="115"/>
        <v>-1</v>
      </c>
      <c r="M215" s="61">
        <f t="shared" si="115"/>
        <v>1</v>
      </c>
      <c r="N215" s="61">
        <f t="shared" si="115"/>
        <v>1</v>
      </c>
      <c r="O215" s="61">
        <f t="shared" si="115"/>
        <v>0</v>
      </c>
      <c r="P215" s="61">
        <f t="shared" si="115"/>
        <v>1</v>
      </c>
      <c r="Q215" s="96">
        <f t="shared" si="115"/>
        <v>68</v>
      </c>
      <c r="R215" s="96">
        <f t="shared" si="115"/>
        <v>0</v>
      </c>
      <c r="S215" s="75" t="str">
        <f t="shared" si="115"/>
        <v xml:space="preserve">SplitHeatPump  </v>
      </c>
      <c r="T215" s="62" t="str">
        <f t="shared" si="115"/>
        <v xml:space="preserve">SplitHeatPump  </v>
      </c>
      <c r="U215" s="92">
        <f t="shared" si="90"/>
        <v>0</v>
      </c>
      <c r="V215" s="6">
        <f t="shared" si="91"/>
        <v>0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>AirToWaterHeatPump - Air to water heat pump (able to heat DHW)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366</v>
      </c>
      <c r="F216" s="67" t="s">
        <v>154</v>
      </c>
      <c r="G216" s="10">
        <v>8.1999999999999993</v>
      </c>
      <c r="H216" s="66" t="s">
        <v>189</v>
      </c>
      <c r="I216" s="66" t="s">
        <v>189</v>
      </c>
      <c r="J216" s="66" t="s">
        <v>188</v>
      </c>
      <c r="K216" s="72">
        <f t="shared" ref="K216:T216" si="116">K117</f>
        <v>1</v>
      </c>
      <c r="L216" s="61">
        <f t="shared" si="116"/>
        <v>-1</v>
      </c>
      <c r="M216" s="61">
        <f t="shared" si="116"/>
        <v>1</v>
      </c>
      <c r="N216" s="61">
        <f t="shared" si="116"/>
        <v>1</v>
      </c>
      <c r="O216" s="61">
        <f t="shared" si="116"/>
        <v>0</v>
      </c>
      <c r="P216" s="61">
        <f t="shared" si="116"/>
        <v>1</v>
      </c>
      <c r="Q216" s="96">
        <f t="shared" si="116"/>
        <v>68</v>
      </c>
      <c r="R216" s="96">
        <f t="shared" si="116"/>
        <v>1</v>
      </c>
      <c r="S216" s="75" t="str">
        <f t="shared" si="116"/>
        <v xml:space="preserve">SplitHeatPump  </v>
      </c>
      <c r="T216" s="62" t="str">
        <f t="shared" si="116"/>
        <v xml:space="preserve">SplitHeatPump  </v>
      </c>
      <c r="U216" s="92">
        <f t="shared" si="90"/>
        <v>0</v>
      </c>
      <c r="V216" s="6">
        <f t="shared" si="91"/>
        <v>1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>GroundSourceHeatPump - Ground source heat pump (able to heat DHW)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553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8" si="117">K118</f>
        <v>1</v>
      </c>
      <c r="L217" s="61">
        <f t="shared" si="117"/>
        <v>-1</v>
      </c>
      <c r="M217" s="61">
        <f t="shared" si="117"/>
        <v>1</v>
      </c>
      <c r="N217" s="61">
        <f t="shared" si="117"/>
        <v>1</v>
      </c>
      <c r="O217" s="61">
        <f t="shared" si="117"/>
        <v>0</v>
      </c>
      <c r="P217" s="61">
        <f t="shared" si="117"/>
        <v>0</v>
      </c>
      <c r="Q217" s="96">
        <f t="shared" si="117"/>
        <v>68</v>
      </c>
      <c r="R217" s="96">
        <f t="shared" si="117"/>
        <v>0</v>
      </c>
      <c r="S217" s="75" t="str">
        <f t="shared" si="117"/>
        <v xml:space="preserve">SplitHeatPump  </v>
      </c>
      <c r="T217" s="62" t="str">
        <f t="shared" si="117"/>
        <v xml:space="preserve">SplitHeatPump  </v>
      </c>
      <c r="U217" s="92">
        <f t="shared" ref="U217" si="118">IF(AND(ISNUMBER(F217), F217&gt;0), 1, 0)</f>
        <v>0</v>
      </c>
      <c r="V217" s="6">
        <f t="shared" si="91"/>
        <v>1</v>
      </c>
      <c r="W217" s="6">
        <f t="shared" si="92"/>
        <v>0</v>
      </c>
      <c r="X217" s="6">
        <f t="shared" ref="X217" si="119">IF(AND(ISNUMBER(J217), J217&gt;0), 1, 0)</f>
        <v>0</v>
      </c>
      <c r="Y217" s="61">
        <v>-1</v>
      </c>
      <c r="Z217" s="61" t="s">
        <v>0</v>
      </c>
      <c r="AA217" s="62" t="str">
        <f t="shared" si="94"/>
        <v>VCHP - Variable Capacity Heat Pump</v>
      </c>
      <c r="AC217" t="s">
        <v>555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744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si="117"/>
        <v>1</v>
      </c>
      <c r="L218" s="61">
        <f t="shared" si="117"/>
        <v>-1</v>
      </c>
      <c r="M218" s="61">
        <f t="shared" si="117"/>
        <v>1</v>
      </c>
      <c r="N218" s="61">
        <f t="shared" si="117"/>
        <v>1</v>
      </c>
      <c r="O218" s="61">
        <f t="shared" si="117"/>
        <v>0</v>
      </c>
      <c r="P218" s="61">
        <f t="shared" si="117"/>
        <v>0</v>
      </c>
      <c r="Q218" s="96">
        <f t="shared" si="117"/>
        <v>68</v>
      </c>
      <c r="R218" s="96">
        <f t="shared" si="117"/>
        <v>0</v>
      </c>
      <c r="S218" s="75" t="str">
        <f t="shared" si="117"/>
        <v xml:space="preserve">SplitHeatPump  </v>
      </c>
      <c r="T218" s="62" t="str">
        <f t="shared" si="117"/>
        <v xml:space="preserve">SplitHeatPump  </v>
      </c>
      <c r="U218" s="92">
        <f t="shared" ref="U218" si="120">IF(AND(ISNUMBER(F218), F218&gt;0), 1, 0)</f>
        <v>0</v>
      </c>
      <c r="V218" s="6">
        <f t="shared" ref="V218" si="121">IF(AND(ISNUMBER(G218), G218&gt;0), 1, 0)</f>
        <v>1</v>
      </c>
      <c r="W218" s="6">
        <f t="shared" si="92"/>
        <v>0</v>
      </c>
      <c r="X218" s="6">
        <f t="shared" ref="X218" si="122">IF(AND(ISNUMBER(J218), J218&gt;0), 1, 0)</f>
        <v>0</v>
      </c>
      <c r="Y218" s="61">
        <v>-1</v>
      </c>
      <c r="Z218" s="61" t="s">
        <v>0</v>
      </c>
      <c r="AA218" s="62" t="str">
        <f t="shared" si="94"/>
        <v>VCHP2 - Variable Capacity Heat Pump</v>
      </c>
      <c r="AC218" t="s">
        <v>555</v>
      </c>
    </row>
    <row r="219" spans="1:29" x14ac:dyDescent="0.25">
      <c r="A219" t="s">
        <v>541</v>
      </c>
      <c r="D219" s="126"/>
      <c r="E219" s="126"/>
      <c r="F219" s="126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86"/>
    </row>
    <row r="220" spans="1:29" x14ac:dyDescent="0.25">
      <c r="C220" s="60">
        <v>2019</v>
      </c>
      <c r="D220" s="60">
        <v>2020</v>
      </c>
      <c r="E220" t="s">
        <v>141</v>
      </c>
      <c r="F220" s="50">
        <v>80</v>
      </c>
      <c r="G220" s="66" t="s">
        <v>155</v>
      </c>
      <c r="H220" s="66" t="s">
        <v>189</v>
      </c>
      <c r="I220" s="66" t="s">
        <v>189</v>
      </c>
      <c r="J220" s="66" t="s">
        <v>188</v>
      </c>
      <c r="K220" s="128">
        <f>K197</f>
        <v>1</v>
      </c>
      <c r="L220" s="129">
        <f t="shared" ref="L220:S220" si="123">L197</f>
        <v>1</v>
      </c>
      <c r="M220" s="129">
        <f t="shared" si="123"/>
        <v>0</v>
      </c>
      <c r="N220" s="129">
        <f t="shared" si="123"/>
        <v>0</v>
      </c>
      <c r="O220" s="129">
        <f t="shared" si="123"/>
        <v>1</v>
      </c>
      <c r="P220" s="130">
        <f t="shared" si="123"/>
        <v>0</v>
      </c>
      <c r="Q220" s="72">
        <f t="shared" si="123"/>
        <v>-1</v>
      </c>
      <c r="R220" s="72">
        <f t="shared" si="123"/>
        <v>0</v>
      </c>
      <c r="S220" s="75" t="str">
        <f t="shared" si="123"/>
        <v xml:space="preserve">CntrlFurnace   </v>
      </c>
      <c r="T220" s="62" t="str">
        <f>S220</f>
        <v xml:space="preserve">CntrlFurnace   </v>
      </c>
      <c r="U220" s="92">
        <f t="shared" ref="U220:U245" si="124">IF(AND(ISNUMBER(F220), F220&gt;0), 1, 0)</f>
        <v>1</v>
      </c>
      <c r="V220" s="6">
        <f t="shared" ref="V220:V228" si="125">IF(AND(ISNUMBER(G220), G220&gt;0), 1, 0)</f>
        <v>0</v>
      </c>
      <c r="W220" s="6">
        <f t="shared" ref="W220:W247" si="126">IF(AND(ISNUMBER(H220), H220&gt;0), 1, 0)</f>
        <v>0</v>
      </c>
      <c r="X220" s="6">
        <f t="shared" ref="X220:X245" si="127">IF(AND(ISNUMBER(J220), J220&gt;0), 1, 0)</f>
        <v>0</v>
      </c>
      <c r="Y220" s="48">
        <v>1</v>
      </c>
      <c r="Z220" s="61" t="s">
        <v>0</v>
      </c>
      <c r="AA220" s="62" t="str">
        <f>AA197</f>
        <v xml:space="preserve">CntrlFurnace - Fuel-fired central furnace                         </v>
      </c>
    </row>
    <row r="221" spans="1:29" x14ac:dyDescent="0.25">
      <c r="C221" s="61">
        <f>C220</f>
        <v>2019</v>
      </c>
      <c r="D221" s="6">
        <f>D220</f>
        <v>2020</v>
      </c>
      <c r="E221" t="s">
        <v>385</v>
      </c>
      <c r="F221" s="63">
        <v>73</v>
      </c>
      <c r="G221" s="66" t="s">
        <v>155</v>
      </c>
      <c r="H221" s="66" t="s">
        <v>189</v>
      </c>
      <c r="I221" s="66" t="s">
        <v>189</v>
      </c>
      <c r="J221" s="66" t="s">
        <v>188</v>
      </c>
      <c r="K221" s="72">
        <f>K198</f>
        <v>1</v>
      </c>
      <c r="L221" s="61">
        <f t="shared" ref="L221:T221" si="128">L198</f>
        <v>0</v>
      </c>
      <c r="M221" s="61">
        <f t="shared" si="128"/>
        <v>0</v>
      </c>
      <c r="N221" s="61">
        <f t="shared" si="128"/>
        <v>0</v>
      </c>
      <c r="O221" s="61">
        <f t="shared" si="128"/>
        <v>1</v>
      </c>
      <c r="P221" s="105">
        <f t="shared" si="128"/>
        <v>0</v>
      </c>
      <c r="Q221" s="72">
        <f t="shared" si="128"/>
        <v>-1</v>
      </c>
      <c r="R221" s="72">
        <f t="shared" si="128"/>
        <v>0</v>
      </c>
      <c r="S221" s="75" t="str">
        <f>T221</f>
        <v xml:space="preserve">CntrlFurnace   </v>
      </c>
      <c r="T221" s="62" t="str">
        <f t="shared" si="128"/>
        <v xml:space="preserve">CntrlFurnace   </v>
      </c>
      <c r="U221" s="92">
        <f t="shared" si="124"/>
        <v>1</v>
      </c>
      <c r="V221" s="6">
        <f t="shared" si="125"/>
        <v>0</v>
      </c>
      <c r="W221" s="6">
        <f t="shared" si="126"/>
        <v>0</v>
      </c>
      <c r="X221" s="6">
        <f t="shared" si="127"/>
        <v>0</v>
      </c>
      <c r="Y221" s="48">
        <v>1</v>
      </c>
      <c r="Z221" s="61" t="s">
        <v>0</v>
      </c>
      <c r="AA221" s="62" t="str">
        <f>AA198</f>
        <v>WallFurnaceFan - Ductless fan forced wall furnace</v>
      </c>
    </row>
    <row r="222" spans="1:29" x14ac:dyDescent="0.25">
      <c r="C222" s="61">
        <f t="shared" ref="C222:D243" si="129">C221</f>
        <v>2019</v>
      </c>
      <c r="D222" s="6">
        <f t="shared" si="129"/>
        <v>2020</v>
      </c>
      <c r="E222" t="s">
        <v>386</v>
      </c>
      <c r="F222" s="63">
        <v>59</v>
      </c>
      <c r="G222" s="66" t="s">
        <v>155</v>
      </c>
      <c r="H222" s="66" t="s">
        <v>189</v>
      </c>
      <c r="I222" s="66" t="s">
        <v>189</v>
      </c>
      <c r="J222" s="66" t="s">
        <v>188</v>
      </c>
      <c r="K222" s="72">
        <f>K199</f>
        <v>1</v>
      </c>
      <c r="L222" s="61">
        <f t="shared" ref="L222:T222" si="130">L199</f>
        <v>0</v>
      </c>
      <c r="M222" s="61">
        <f t="shared" si="130"/>
        <v>0</v>
      </c>
      <c r="N222" s="61">
        <f t="shared" si="130"/>
        <v>0</v>
      </c>
      <c r="O222" s="61">
        <f t="shared" si="130"/>
        <v>1</v>
      </c>
      <c r="P222" s="105">
        <f t="shared" si="130"/>
        <v>0</v>
      </c>
      <c r="Q222" s="72">
        <f t="shared" si="130"/>
        <v>-1</v>
      </c>
      <c r="R222" s="72">
        <f t="shared" si="130"/>
        <v>0</v>
      </c>
      <c r="S222" s="75" t="str">
        <f t="shared" ref="S222:S225" si="131">T222</f>
        <v xml:space="preserve">CntrlFurnace   </v>
      </c>
      <c r="T222" s="62" t="str">
        <f t="shared" si="130"/>
        <v xml:space="preserve">CntrlFurnace   </v>
      </c>
      <c r="U222" s="92">
        <f t="shared" si="124"/>
        <v>1</v>
      </c>
      <c r="V222" s="6">
        <f t="shared" si="125"/>
        <v>0</v>
      </c>
      <c r="W222" s="6">
        <f t="shared" si="126"/>
        <v>0</v>
      </c>
      <c r="X222" s="6">
        <f t="shared" si="127"/>
        <v>0</v>
      </c>
      <c r="Y222" s="48">
        <v>0</v>
      </c>
      <c r="Z222" s="61" t="s">
        <v>0</v>
      </c>
      <c r="AA222" s="62" t="str">
        <f>AA199</f>
        <v>WallFurnaceGravity - Ductless gravity flowed wall furnace</v>
      </c>
    </row>
    <row r="223" spans="1:29" x14ac:dyDescent="0.25">
      <c r="C223" s="61">
        <f t="shared" si="129"/>
        <v>2019</v>
      </c>
      <c r="D223" s="6">
        <f t="shared" si="129"/>
        <v>2020</v>
      </c>
      <c r="E223" t="s">
        <v>383</v>
      </c>
      <c r="F223" s="63">
        <v>56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72">
        <f>K200</f>
        <v>1</v>
      </c>
      <c r="L223" s="61">
        <f t="shared" ref="L223:T223" si="132">L200</f>
        <v>0</v>
      </c>
      <c r="M223" s="61">
        <f t="shared" si="132"/>
        <v>0</v>
      </c>
      <c r="N223" s="61">
        <f t="shared" si="132"/>
        <v>0</v>
      </c>
      <c r="O223" s="61">
        <f t="shared" si="132"/>
        <v>1</v>
      </c>
      <c r="P223" s="105">
        <f t="shared" si="132"/>
        <v>0</v>
      </c>
      <c r="Q223" s="72">
        <f t="shared" si="132"/>
        <v>-1</v>
      </c>
      <c r="R223" s="72">
        <f t="shared" si="132"/>
        <v>0</v>
      </c>
      <c r="S223" s="75" t="str">
        <f t="shared" si="131"/>
        <v xml:space="preserve">CntrlFurnace   </v>
      </c>
      <c r="T223" s="62" t="str">
        <f t="shared" si="132"/>
        <v xml:space="preserve">CntrlFurnace   </v>
      </c>
      <c r="U223" s="92">
        <f t="shared" si="124"/>
        <v>1</v>
      </c>
      <c r="V223" s="6">
        <f t="shared" si="125"/>
        <v>0</v>
      </c>
      <c r="W223" s="6">
        <f t="shared" si="126"/>
        <v>0</v>
      </c>
      <c r="X223" s="6">
        <f t="shared" si="127"/>
        <v>0</v>
      </c>
      <c r="Y223" s="48">
        <v>0</v>
      </c>
      <c r="Z223" s="61" t="s">
        <v>0</v>
      </c>
      <c r="AA223" s="62" t="str">
        <f>AA200</f>
        <v>FloorFurnace - Ductless floor heating system</v>
      </c>
    </row>
    <row r="224" spans="1:29" x14ac:dyDescent="0.25">
      <c r="C224" s="61">
        <f t="shared" ref="C224:D224" si="133">C223</f>
        <v>2019</v>
      </c>
      <c r="D224" s="6">
        <f t="shared" si="133"/>
        <v>2020</v>
      </c>
      <c r="E224" s="188" t="s">
        <v>691</v>
      </c>
      <c r="F224" s="192">
        <v>81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0">
        <v>1</v>
      </c>
      <c r="L224" s="48">
        <v>1</v>
      </c>
      <c r="M224" s="48">
        <v>0</v>
      </c>
      <c r="N224" s="48">
        <v>0</v>
      </c>
      <c r="O224" s="48">
        <v>1</v>
      </c>
      <c r="P224" s="190">
        <v>0</v>
      </c>
      <c r="Q224" s="70">
        <v>-1</v>
      </c>
      <c r="R224" s="70">
        <v>0</v>
      </c>
      <c r="S224" s="97" t="str">
        <f t="shared" si="131"/>
        <v xml:space="preserve">CntrlFurnace   </v>
      </c>
      <c r="T224" s="54" t="s">
        <v>141</v>
      </c>
      <c r="U224" s="92">
        <f t="shared" ref="U224" si="134">IF(AND(ISNUMBER(F224), F224&gt;0), 1, 0)</f>
        <v>1</v>
      </c>
      <c r="V224" s="6">
        <f t="shared" si="125"/>
        <v>0</v>
      </c>
      <c r="W224" s="6">
        <f t="shared" si="126"/>
        <v>0</v>
      </c>
      <c r="X224" s="6">
        <f t="shared" ref="X224" si="135">IF(AND(ISNUMBER(J224), J224&gt;0), 1, 0)</f>
        <v>0</v>
      </c>
      <c r="Y224" s="48">
        <v>1</v>
      </c>
      <c r="Z224" s="61" t="s">
        <v>0</v>
      </c>
      <c r="AA224" s="54" t="s">
        <v>694</v>
      </c>
      <c r="AC224" t="s">
        <v>711</v>
      </c>
    </row>
    <row r="225" spans="3:29" x14ac:dyDescent="0.25">
      <c r="C225" s="61">
        <f t="shared" ref="C225:D225" si="136">C224</f>
        <v>2019</v>
      </c>
      <c r="D225" s="6">
        <f t="shared" si="136"/>
        <v>2020</v>
      </c>
      <c r="E225" t="s">
        <v>384</v>
      </c>
      <c r="F225" s="63">
        <v>57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>K201</f>
        <v>1</v>
      </c>
      <c r="L225" s="61">
        <f t="shared" ref="L225:T225" si="137">L201</f>
        <v>0</v>
      </c>
      <c r="M225" s="61">
        <f t="shared" si="137"/>
        <v>0</v>
      </c>
      <c r="N225" s="61">
        <f t="shared" si="137"/>
        <v>0</v>
      </c>
      <c r="O225" s="61">
        <f t="shared" si="137"/>
        <v>1</v>
      </c>
      <c r="P225" s="105">
        <f t="shared" si="137"/>
        <v>0</v>
      </c>
      <c r="Q225" s="72">
        <f t="shared" si="137"/>
        <v>-1</v>
      </c>
      <c r="R225" s="72">
        <f t="shared" si="137"/>
        <v>0</v>
      </c>
      <c r="S225" s="75" t="str">
        <f t="shared" si="131"/>
        <v xml:space="preserve">CntrlFurnace   </v>
      </c>
      <c r="T225" s="62" t="str">
        <f t="shared" si="137"/>
        <v xml:space="preserve">CntrlFurnace   </v>
      </c>
      <c r="U225" s="92">
        <f t="shared" si="124"/>
        <v>1</v>
      </c>
      <c r="V225" s="6">
        <f t="shared" si="125"/>
        <v>0</v>
      </c>
      <c r="W225" s="6">
        <f t="shared" si="126"/>
        <v>0</v>
      </c>
      <c r="X225" s="6">
        <f t="shared" si="127"/>
        <v>0</v>
      </c>
      <c r="Y225" s="48">
        <v>0</v>
      </c>
      <c r="Z225" s="61" t="s">
        <v>0</v>
      </c>
      <c r="AA225" s="62" t="str">
        <f>AA201</f>
        <v xml:space="preserve">Heater - Non-central fuel-fired space heater                      </v>
      </c>
    </row>
    <row r="226" spans="3:29" x14ac:dyDescent="0.25">
      <c r="C226" s="61">
        <f t="shared" si="129"/>
        <v>2019</v>
      </c>
      <c r="D226" s="6">
        <f t="shared" si="129"/>
        <v>2020</v>
      </c>
      <c r="E226" t="s">
        <v>142</v>
      </c>
      <c r="F226" s="51">
        <v>80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K202</f>
        <v>1</v>
      </c>
      <c r="L226" s="61">
        <f t="shared" ref="L226:T226" si="138">L202</f>
        <v>-1</v>
      </c>
      <c r="M226" s="61">
        <f t="shared" si="138"/>
        <v>0</v>
      </c>
      <c r="N226" s="61">
        <f t="shared" si="138"/>
        <v>0</v>
      </c>
      <c r="O226" s="61">
        <f t="shared" si="138"/>
        <v>1</v>
      </c>
      <c r="P226" s="105">
        <f t="shared" si="138"/>
        <v>0</v>
      </c>
      <c r="Q226" s="72">
        <f t="shared" si="138"/>
        <v>-1</v>
      </c>
      <c r="R226" s="72">
        <f t="shared" si="138"/>
        <v>0</v>
      </c>
      <c r="S226" s="75" t="str">
        <f t="shared" si="138"/>
        <v xml:space="preserve">CntrlFurnace   </v>
      </c>
      <c r="T226" s="62" t="str">
        <f t="shared" si="138"/>
        <v xml:space="preserve">CntrlFurnace   </v>
      </c>
      <c r="U226" s="92">
        <f t="shared" si="124"/>
        <v>1</v>
      </c>
      <c r="V226" s="6">
        <f t="shared" si="125"/>
        <v>0</v>
      </c>
      <c r="W226" s="6">
        <f t="shared" si="126"/>
        <v>0</v>
      </c>
      <c r="X226" s="6">
        <f t="shared" si="127"/>
        <v>0</v>
      </c>
      <c r="Y226" s="48">
        <v>1</v>
      </c>
      <c r="Z226" s="61" t="s">
        <v>0</v>
      </c>
      <c r="AA226" s="62" t="str">
        <f>AA202</f>
        <v xml:space="preserve">Boiler - Gas or oil boiler                                        </v>
      </c>
    </row>
    <row r="227" spans="3:29" x14ac:dyDescent="0.25">
      <c r="C227" s="61">
        <f t="shared" si="129"/>
        <v>2019</v>
      </c>
      <c r="D227" s="6">
        <f t="shared" si="129"/>
        <v>2020</v>
      </c>
      <c r="E227" t="s">
        <v>525</v>
      </c>
      <c r="F227" s="67" t="s">
        <v>154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>K203</f>
        <v>1</v>
      </c>
      <c r="L227" s="61">
        <f t="shared" ref="L227:T227" si="139">L203</f>
        <v>0</v>
      </c>
      <c r="M227" s="61">
        <f t="shared" si="139"/>
        <v>0</v>
      </c>
      <c r="N227" s="61">
        <f t="shared" si="139"/>
        <v>0</v>
      </c>
      <c r="O227" s="61">
        <f t="shared" si="139"/>
        <v>0</v>
      </c>
      <c r="P227" s="105">
        <f t="shared" si="139"/>
        <v>0</v>
      </c>
      <c r="Q227" s="72">
        <f t="shared" si="139"/>
        <v>-1</v>
      </c>
      <c r="R227" s="72">
        <f t="shared" si="139"/>
        <v>1</v>
      </c>
      <c r="S227" s="75" t="str">
        <f t="shared" si="139"/>
        <v xml:space="preserve">CntrlFurnace   </v>
      </c>
      <c r="T227" s="62" t="str">
        <f t="shared" si="139"/>
        <v xml:space="preserve">CntrlFurnace   </v>
      </c>
      <c r="U227" s="92">
        <f t="shared" si="124"/>
        <v>0</v>
      </c>
      <c r="V227" s="6">
        <f t="shared" si="125"/>
        <v>0</v>
      </c>
      <c r="W227" s="6">
        <f t="shared" si="126"/>
        <v>0</v>
      </c>
      <c r="X227" s="6">
        <f t="shared" si="127"/>
        <v>0</v>
      </c>
      <c r="Y227" s="48">
        <v>0</v>
      </c>
      <c r="Z227" s="61" t="s">
        <v>0</v>
      </c>
      <c r="AA227" s="62" t="str">
        <f>AA203</f>
        <v>WoodHeat - Wood heat meeting exceptional method criteria</v>
      </c>
      <c r="AC227" t="s">
        <v>528</v>
      </c>
    </row>
    <row r="228" spans="3:29" x14ac:dyDescent="0.25">
      <c r="C228" s="61">
        <f t="shared" si="129"/>
        <v>2019</v>
      </c>
      <c r="D228" s="6">
        <f t="shared" si="129"/>
        <v>2020</v>
      </c>
      <c r="E228" t="s">
        <v>143</v>
      </c>
      <c r="F228" s="67" t="s">
        <v>154</v>
      </c>
      <c r="G228" s="10">
        <v>8.1999999999999993</v>
      </c>
      <c r="H228" s="208">
        <f>G228*I228</f>
        <v>6.9699999999999989</v>
      </c>
      <c r="I228" s="208">
        <v>0.85</v>
      </c>
      <c r="J228" s="66" t="s">
        <v>188</v>
      </c>
      <c r="K228" s="72">
        <f>K204</f>
        <v>1</v>
      </c>
      <c r="L228" s="61">
        <f t="shared" ref="L228:S228" si="140">L204</f>
        <v>1</v>
      </c>
      <c r="M228" s="61">
        <f t="shared" si="140"/>
        <v>1</v>
      </c>
      <c r="N228" s="61">
        <f t="shared" si="140"/>
        <v>1</v>
      </c>
      <c r="O228" s="61">
        <f t="shared" si="140"/>
        <v>0</v>
      </c>
      <c r="P228" s="105">
        <f t="shared" si="140"/>
        <v>0</v>
      </c>
      <c r="Q228" s="72">
        <f t="shared" si="140"/>
        <v>68</v>
      </c>
      <c r="R228" s="72">
        <f t="shared" si="140"/>
        <v>0</v>
      </c>
      <c r="S228" s="75" t="str">
        <f t="shared" si="140"/>
        <v xml:space="preserve">SplitHeatPump  </v>
      </c>
      <c r="T228" s="62" t="str">
        <f>S228</f>
        <v xml:space="preserve">SplitHeatPump  </v>
      </c>
      <c r="U228" s="92">
        <f t="shared" si="124"/>
        <v>0</v>
      </c>
      <c r="V228" s="6">
        <f t="shared" si="125"/>
        <v>1</v>
      </c>
      <c r="W228" s="6">
        <f t="shared" si="126"/>
        <v>1</v>
      </c>
      <c r="X228" s="6">
        <f t="shared" si="127"/>
        <v>0</v>
      </c>
      <c r="Y228" s="197">
        <v>1</v>
      </c>
      <c r="Z228" s="61" t="s">
        <v>0</v>
      </c>
      <c r="AA228" s="62" t="str">
        <f>AA204</f>
        <v xml:space="preserve">SplitHeatPump - Heating side of central split heat pump           </v>
      </c>
    </row>
    <row r="229" spans="3:29" x14ac:dyDescent="0.25">
      <c r="C229" s="61">
        <f t="shared" ref="C229:D229" si="141">C228</f>
        <v>2019</v>
      </c>
      <c r="D229" s="6">
        <f t="shared" si="141"/>
        <v>2020</v>
      </c>
      <c r="E229" s="188" t="s">
        <v>698</v>
      </c>
      <c r="F229" s="67" t="s">
        <v>154</v>
      </c>
      <c r="G229" s="66" t="s">
        <v>155</v>
      </c>
      <c r="H229" s="66" t="s">
        <v>189</v>
      </c>
      <c r="I229" s="66" t="s">
        <v>189</v>
      </c>
      <c r="J229" s="191">
        <v>2.9</v>
      </c>
      <c r="K229" s="70">
        <v>1</v>
      </c>
      <c r="L229" s="48">
        <v>0</v>
      </c>
      <c r="M229" s="48">
        <v>1</v>
      </c>
      <c r="N229" s="48">
        <v>1</v>
      </c>
      <c r="O229" s="48">
        <v>0</v>
      </c>
      <c r="P229" s="190">
        <v>0</v>
      </c>
      <c r="Q229" s="193">
        <v>68</v>
      </c>
      <c r="R229" s="70">
        <v>0</v>
      </c>
      <c r="S229" s="97" t="s">
        <v>143</v>
      </c>
      <c r="T229" s="54" t="s">
        <v>143</v>
      </c>
      <c r="U229" s="92">
        <f t="shared" ref="U229:U230" si="142">IF(AND(ISNUMBER(F229), F229&gt;0), 1, 0)</f>
        <v>0</v>
      </c>
      <c r="V229" s="6">
        <f t="shared" ref="V229:V230" si="143">IF(AND(ISNUMBER(G229), G229&gt;0), 1, 0)</f>
        <v>0</v>
      </c>
      <c r="W229" s="6">
        <f t="shared" si="126"/>
        <v>0</v>
      </c>
      <c r="X229" s="6">
        <f t="shared" ref="X229:X230" si="144">IF(AND(ISNUMBER(J229), J229&gt;0), 1, 0)</f>
        <v>1</v>
      </c>
      <c r="Y229" s="197">
        <v>1</v>
      </c>
      <c r="Z229" s="61" t="s">
        <v>0</v>
      </c>
      <c r="AA229" s="54" t="s">
        <v>700</v>
      </c>
      <c r="AC229" t="s">
        <v>709</v>
      </c>
    </row>
    <row r="230" spans="3:29" x14ac:dyDescent="0.25">
      <c r="C230" s="61">
        <f t="shared" ref="C230:D230" si="145">C229</f>
        <v>2019</v>
      </c>
      <c r="D230" s="6">
        <f t="shared" si="145"/>
        <v>2020</v>
      </c>
      <c r="E230" s="188" t="s">
        <v>699</v>
      </c>
      <c r="F230" s="67" t="s">
        <v>154</v>
      </c>
      <c r="G230" s="66" t="s">
        <v>155</v>
      </c>
      <c r="H230" s="66" t="s">
        <v>189</v>
      </c>
      <c r="I230" s="66" t="s">
        <v>189</v>
      </c>
      <c r="J230" s="191">
        <v>3.3</v>
      </c>
      <c r="K230" s="70">
        <v>1</v>
      </c>
      <c r="L230" s="48">
        <v>1</v>
      </c>
      <c r="M230" s="48">
        <v>1</v>
      </c>
      <c r="N230" s="48">
        <v>1</v>
      </c>
      <c r="O230" s="48">
        <v>0</v>
      </c>
      <c r="P230" s="190">
        <v>0</v>
      </c>
      <c r="Q230" s="193">
        <v>68</v>
      </c>
      <c r="R230" s="70">
        <v>0</v>
      </c>
      <c r="S230" s="97" t="s">
        <v>143</v>
      </c>
      <c r="T230" s="54" t="s">
        <v>143</v>
      </c>
      <c r="U230" s="92">
        <f t="shared" si="142"/>
        <v>0</v>
      </c>
      <c r="V230" s="6">
        <f t="shared" si="143"/>
        <v>0</v>
      </c>
      <c r="W230" s="6">
        <f t="shared" si="126"/>
        <v>0</v>
      </c>
      <c r="X230" s="6">
        <f t="shared" si="144"/>
        <v>1</v>
      </c>
      <c r="Y230" s="197">
        <v>1</v>
      </c>
      <c r="Z230" s="61" t="s">
        <v>0</v>
      </c>
      <c r="AA230" s="54" t="s">
        <v>701</v>
      </c>
      <c r="AC230" t="s">
        <v>710</v>
      </c>
    </row>
    <row r="231" spans="3:29" x14ac:dyDescent="0.25">
      <c r="C231" s="61">
        <f t="shared" ref="C231:D231" si="146">C230</f>
        <v>2019</v>
      </c>
      <c r="D231" s="6">
        <f t="shared" si="146"/>
        <v>2020</v>
      </c>
      <c r="E231" t="s">
        <v>515</v>
      </c>
      <c r="F231" s="67" t="s">
        <v>154</v>
      </c>
      <c r="G231" s="10">
        <v>7.2</v>
      </c>
      <c r="H231" s="208">
        <f>G231*I231</f>
        <v>6.12</v>
      </c>
      <c r="I231" s="208">
        <v>0.85</v>
      </c>
      <c r="J231" s="66" t="s">
        <v>188</v>
      </c>
      <c r="K231" s="72">
        <f>K205</f>
        <v>1</v>
      </c>
      <c r="L231" s="61">
        <f t="shared" ref="L231:S231" si="147">L205</f>
        <v>1</v>
      </c>
      <c r="M231" s="61">
        <f t="shared" si="147"/>
        <v>1</v>
      </c>
      <c r="N231" s="61">
        <f t="shared" si="147"/>
        <v>1</v>
      </c>
      <c r="O231" s="61">
        <f t="shared" si="147"/>
        <v>0</v>
      </c>
      <c r="P231" s="105">
        <f t="shared" si="147"/>
        <v>0</v>
      </c>
      <c r="Q231" s="194">
        <f t="shared" si="147"/>
        <v>68</v>
      </c>
      <c r="R231" s="72">
        <f t="shared" si="147"/>
        <v>0</v>
      </c>
      <c r="S231" s="75" t="str">
        <f t="shared" si="147"/>
        <v xml:space="preserve">SplitHeatPump  </v>
      </c>
      <c r="T231" s="62" t="str">
        <f>S231</f>
        <v xml:space="preserve">SplitHeatPump  </v>
      </c>
      <c r="U231" s="92">
        <f t="shared" si="124"/>
        <v>0</v>
      </c>
      <c r="V231" s="6">
        <f t="shared" ref="V231:V246" si="148">IF(AND(ISNUMBER(G231), G231&gt;0), 1, 0)</f>
        <v>1</v>
      </c>
      <c r="W231" s="6">
        <f t="shared" si="126"/>
        <v>1</v>
      </c>
      <c r="X231" s="6">
        <f t="shared" si="127"/>
        <v>0</v>
      </c>
      <c r="Y231" s="197">
        <v>1</v>
      </c>
      <c r="Z231" s="61" t="s">
        <v>0</v>
      </c>
      <c r="AA231" s="62" t="str">
        <f>AA205</f>
        <v xml:space="preserve">SDHVSplitHeatPump - Small duct, high velocity, central split heat pump           </v>
      </c>
    </row>
    <row r="232" spans="3:29" x14ac:dyDescent="0.25">
      <c r="C232" s="61">
        <f t="shared" si="129"/>
        <v>2019</v>
      </c>
      <c r="D232" s="6">
        <f t="shared" si="129"/>
        <v>2020</v>
      </c>
      <c r="E232" t="s">
        <v>534</v>
      </c>
      <c r="F232" s="67" t="s">
        <v>154</v>
      </c>
      <c r="G232" s="10">
        <v>8.1999999999999993</v>
      </c>
      <c r="H232" s="208">
        <f t="shared" ref="H232:H238" si="149">G232*I232</f>
        <v>6.9699999999999989</v>
      </c>
      <c r="I232" s="208">
        <v>0.85</v>
      </c>
      <c r="J232" s="66" t="s">
        <v>188</v>
      </c>
      <c r="K232" s="72">
        <f>K206</f>
        <v>1</v>
      </c>
      <c r="L232" s="61">
        <f t="shared" ref="L232:T232" si="150">L206</f>
        <v>0</v>
      </c>
      <c r="M232" s="61">
        <f t="shared" si="150"/>
        <v>1</v>
      </c>
      <c r="N232" s="61">
        <f t="shared" si="150"/>
        <v>1</v>
      </c>
      <c r="O232" s="61">
        <f t="shared" si="150"/>
        <v>0</v>
      </c>
      <c r="P232" s="105">
        <f t="shared" si="150"/>
        <v>0</v>
      </c>
      <c r="Q232" s="194">
        <f t="shared" si="150"/>
        <v>68</v>
      </c>
      <c r="R232" s="72">
        <f t="shared" si="150"/>
        <v>1</v>
      </c>
      <c r="S232" s="75" t="str">
        <f t="shared" ref="S232:S234" si="151">T232</f>
        <v xml:space="preserve">SplitHeatPump  </v>
      </c>
      <c r="T232" s="62" t="str">
        <f t="shared" si="150"/>
        <v xml:space="preserve">SplitHeatPump  </v>
      </c>
      <c r="U232" s="92">
        <f t="shared" si="124"/>
        <v>0</v>
      </c>
      <c r="V232" s="6">
        <f t="shared" si="148"/>
        <v>1</v>
      </c>
      <c r="W232" s="6">
        <f t="shared" si="126"/>
        <v>1</v>
      </c>
      <c r="X232" s="6">
        <f t="shared" si="127"/>
        <v>0</v>
      </c>
      <c r="Y232" s="197">
        <v>1</v>
      </c>
      <c r="Z232" s="61" t="s">
        <v>0</v>
      </c>
      <c r="AA232" s="62" t="str">
        <f>AA206</f>
        <v>DuctlessMiniSplitHeatPump – Ductless mini-split heat pump system</v>
      </c>
      <c r="AC232" t="s">
        <v>529</v>
      </c>
    </row>
    <row r="233" spans="3:29" x14ac:dyDescent="0.25">
      <c r="C233" s="61">
        <f t="shared" si="129"/>
        <v>2019</v>
      </c>
      <c r="D233" s="6">
        <f t="shared" si="129"/>
        <v>2020</v>
      </c>
      <c r="E233" t="s">
        <v>535</v>
      </c>
      <c r="F233" s="67" t="s">
        <v>154</v>
      </c>
      <c r="G233" s="10">
        <v>8.1999999999999993</v>
      </c>
      <c r="H233" s="208">
        <f t="shared" si="149"/>
        <v>6.9699999999999989</v>
      </c>
      <c r="I233" s="208">
        <v>0.85</v>
      </c>
      <c r="J233" s="66" t="s">
        <v>188</v>
      </c>
      <c r="K233" s="72">
        <f>K207</f>
        <v>1</v>
      </c>
      <c r="L233" s="61">
        <f t="shared" ref="L233:T233" si="152">L207</f>
        <v>0</v>
      </c>
      <c r="M233" s="61">
        <f t="shared" si="152"/>
        <v>1</v>
      </c>
      <c r="N233" s="61">
        <f t="shared" si="152"/>
        <v>1</v>
      </c>
      <c r="O233" s="61">
        <f t="shared" si="152"/>
        <v>0</v>
      </c>
      <c r="P233" s="61">
        <f t="shared" si="152"/>
        <v>0</v>
      </c>
      <c r="Q233" s="195">
        <f t="shared" si="152"/>
        <v>68</v>
      </c>
      <c r="R233" s="72">
        <f t="shared" si="152"/>
        <v>1</v>
      </c>
      <c r="S233" s="75" t="str">
        <f t="shared" si="151"/>
        <v xml:space="preserve">SplitHeatPump  </v>
      </c>
      <c r="T233" s="62" t="str">
        <f t="shared" si="152"/>
        <v xml:space="preserve">SplitHeatPump  </v>
      </c>
      <c r="U233" s="72">
        <f t="shared" si="124"/>
        <v>0</v>
      </c>
      <c r="V233" s="61">
        <f t="shared" si="148"/>
        <v>1</v>
      </c>
      <c r="W233" s="61">
        <f t="shared" si="126"/>
        <v>1</v>
      </c>
      <c r="X233" s="61">
        <f t="shared" si="127"/>
        <v>0</v>
      </c>
      <c r="Y233" s="197">
        <v>1</v>
      </c>
      <c r="Z233" s="61" t="s">
        <v>0</v>
      </c>
      <c r="AA233" s="62" t="str">
        <f>AA207</f>
        <v>DuctlessMultiSplitHeatPump - Ductless multi-split heat pump system</v>
      </c>
      <c r="AC233" t="s">
        <v>528</v>
      </c>
    </row>
    <row r="234" spans="3:29" x14ac:dyDescent="0.25">
      <c r="C234" s="61">
        <f t="shared" si="129"/>
        <v>2019</v>
      </c>
      <c r="D234" s="6">
        <f t="shared" si="129"/>
        <v>2020</v>
      </c>
      <c r="E234" t="s">
        <v>524</v>
      </c>
      <c r="F234" s="67" t="s">
        <v>154</v>
      </c>
      <c r="G234" s="10">
        <v>7.7</v>
      </c>
      <c r="H234" s="209">
        <f t="shared" si="149"/>
        <v>6.5449999999999999</v>
      </c>
      <c r="I234" s="208">
        <v>0.85</v>
      </c>
      <c r="J234" s="66" t="s">
        <v>188</v>
      </c>
      <c r="K234" s="72">
        <f>K208</f>
        <v>1</v>
      </c>
      <c r="L234" s="61">
        <f t="shared" ref="L234:T234" si="153">L208</f>
        <v>0</v>
      </c>
      <c r="M234" s="61">
        <f t="shared" si="153"/>
        <v>1</v>
      </c>
      <c r="N234" s="61">
        <f t="shared" si="153"/>
        <v>1</v>
      </c>
      <c r="O234" s="61">
        <f t="shared" si="153"/>
        <v>0</v>
      </c>
      <c r="P234" s="61">
        <f t="shared" si="153"/>
        <v>0</v>
      </c>
      <c r="Q234" s="195">
        <f t="shared" si="153"/>
        <v>68</v>
      </c>
      <c r="R234" s="72">
        <f t="shared" si="153"/>
        <v>1</v>
      </c>
      <c r="S234" s="75" t="str">
        <f t="shared" si="151"/>
        <v xml:space="preserve">SplitHeatPump  </v>
      </c>
      <c r="T234" s="62" t="str">
        <f t="shared" si="153"/>
        <v xml:space="preserve">SplitHeatPump  </v>
      </c>
      <c r="U234" s="72">
        <f t="shared" si="124"/>
        <v>0</v>
      </c>
      <c r="V234" s="61">
        <f t="shared" si="148"/>
        <v>1</v>
      </c>
      <c r="W234" s="61">
        <f t="shared" si="126"/>
        <v>1</v>
      </c>
      <c r="X234" s="61">
        <f t="shared" si="127"/>
        <v>0</v>
      </c>
      <c r="Y234" s="197">
        <v>1</v>
      </c>
      <c r="Z234" s="61" t="s">
        <v>0</v>
      </c>
      <c r="AA234" s="62" t="str">
        <f>AA208</f>
        <v>DuctlessVRFHeatPump - Ductless variable refrigerant flow (VRF) heat pump system</v>
      </c>
      <c r="AC234" t="s">
        <v>528</v>
      </c>
    </row>
    <row r="235" spans="3:29" x14ac:dyDescent="0.25">
      <c r="C235" s="61">
        <f t="shared" ref="C235:D235" si="154">C234</f>
        <v>2019</v>
      </c>
      <c r="D235" s="6">
        <f t="shared" si="154"/>
        <v>2020</v>
      </c>
      <c r="E235" s="188" t="s">
        <v>702</v>
      </c>
      <c r="F235" s="67" t="s">
        <v>154</v>
      </c>
      <c r="G235" s="200">
        <v>8.1999999999999993</v>
      </c>
      <c r="H235" s="208">
        <f t="shared" si="149"/>
        <v>6.9699999999999989</v>
      </c>
      <c r="I235" s="208">
        <v>0.85</v>
      </c>
      <c r="J235" s="66" t="s">
        <v>188</v>
      </c>
      <c r="K235" s="70">
        <v>1</v>
      </c>
      <c r="L235" s="48">
        <v>1</v>
      </c>
      <c r="M235" s="48">
        <v>1</v>
      </c>
      <c r="N235" s="48">
        <v>1</v>
      </c>
      <c r="O235" s="48">
        <v>0</v>
      </c>
      <c r="P235" s="48">
        <v>0</v>
      </c>
      <c r="Q235" s="196">
        <v>68</v>
      </c>
      <c r="R235" s="70">
        <v>1</v>
      </c>
      <c r="S235" s="97" t="s">
        <v>143</v>
      </c>
      <c r="T235" s="54" t="str">
        <f t="shared" ref="T235:T239" si="155">S235</f>
        <v xml:space="preserve">SplitHeatPump  </v>
      </c>
      <c r="U235" s="92">
        <f t="shared" si="124"/>
        <v>0</v>
      </c>
      <c r="V235" s="6">
        <f t="shared" si="148"/>
        <v>1</v>
      </c>
      <c r="W235" s="6">
        <f t="shared" si="126"/>
        <v>1</v>
      </c>
      <c r="X235" s="6">
        <f t="shared" si="127"/>
        <v>0</v>
      </c>
      <c r="Y235" s="197">
        <v>1</v>
      </c>
      <c r="Z235" s="61" t="s">
        <v>0</v>
      </c>
      <c r="AA235" s="54" t="s">
        <v>705</v>
      </c>
      <c r="AC235" t="s">
        <v>708</v>
      </c>
    </row>
    <row r="236" spans="3:29" x14ac:dyDescent="0.25">
      <c r="C236" s="61">
        <f t="shared" ref="C236:D236" si="156">C235</f>
        <v>2019</v>
      </c>
      <c r="D236" s="6">
        <f t="shared" si="156"/>
        <v>2020</v>
      </c>
      <c r="E236" s="188" t="s">
        <v>703</v>
      </c>
      <c r="F236" s="67" t="s">
        <v>154</v>
      </c>
      <c r="G236" s="200">
        <v>8.1999999999999993</v>
      </c>
      <c r="H236" s="208">
        <f t="shared" si="149"/>
        <v>6.9699999999999989</v>
      </c>
      <c r="I236" s="208">
        <v>0.85</v>
      </c>
      <c r="J236" s="66" t="s">
        <v>188</v>
      </c>
      <c r="K236" s="70">
        <v>1</v>
      </c>
      <c r="L236" s="48">
        <v>1</v>
      </c>
      <c r="M236" s="48">
        <v>1</v>
      </c>
      <c r="N236" s="48">
        <v>1</v>
      </c>
      <c r="O236" s="48">
        <v>0</v>
      </c>
      <c r="P236" s="48">
        <v>0</v>
      </c>
      <c r="Q236" s="196">
        <v>68</v>
      </c>
      <c r="R236" s="70">
        <v>1</v>
      </c>
      <c r="S236" s="97" t="s">
        <v>143</v>
      </c>
      <c r="T236" s="54" t="str">
        <f t="shared" si="155"/>
        <v xml:space="preserve">SplitHeatPump  </v>
      </c>
      <c r="U236" s="92">
        <f t="shared" si="124"/>
        <v>0</v>
      </c>
      <c r="V236" s="6">
        <f t="shared" si="148"/>
        <v>1</v>
      </c>
      <c r="W236" s="6">
        <f t="shared" si="126"/>
        <v>1</v>
      </c>
      <c r="X236" s="6">
        <f t="shared" si="127"/>
        <v>0</v>
      </c>
      <c r="Y236" s="197">
        <v>1</v>
      </c>
      <c r="Z236" s="61" t="s">
        <v>0</v>
      </c>
      <c r="AA236" s="54" t="s">
        <v>706</v>
      </c>
      <c r="AC236" t="s">
        <v>708</v>
      </c>
    </row>
    <row r="237" spans="3:29" x14ac:dyDescent="0.25">
      <c r="C237" s="61">
        <f t="shared" ref="C237:D237" si="157">C236</f>
        <v>2019</v>
      </c>
      <c r="D237" s="6">
        <f t="shared" si="157"/>
        <v>2020</v>
      </c>
      <c r="E237" s="188" t="s">
        <v>704</v>
      </c>
      <c r="F237" s="67" t="s">
        <v>154</v>
      </c>
      <c r="G237" s="200">
        <v>8.1999999999999993</v>
      </c>
      <c r="H237" s="208">
        <f t="shared" si="149"/>
        <v>6.9699999999999989</v>
      </c>
      <c r="I237" s="208">
        <v>0.85</v>
      </c>
      <c r="J237" s="66" t="s">
        <v>188</v>
      </c>
      <c r="K237" s="70">
        <v>1</v>
      </c>
      <c r="L237" s="48">
        <v>1</v>
      </c>
      <c r="M237" s="48">
        <v>1</v>
      </c>
      <c r="N237" s="48">
        <v>1</v>
      </c>
      <c r="O237" s="48">
        <v>0</v>
      </c>
      <c r="P237" s="48">
        <v>0</v>
      </c>
      <c r="Q237" s="196">
        <v>68</v>
      </c>
      <c r="R237" s="70">
        <v>1</v>
      </c>
      <c r="S237" s="97" t="s">
        <v>143</v>
      </c>
      <c r="T237" s="54" t="str">
        <f t="shared" si="155"/>
        <v xml:space="preserve">SplitHeatPump  </v>
      </c>
      <c r="U237" s="92">
        <f t="shared" si="124"/>
        <v>0</v>
      </c>
      <c r="V237" s="6">
        <f t="shared" si="148"/>
        <v>1</v>
      </c>
      <c r="W237" s="6">
        <f t="shared" si="126"/>
        <v>1</v>
      </c>
      <c r="X237" s="6">
        <f t="shared" si="127"/>
        <v>0</v>
      </c>
      <c r="Y237" s="197">
        <v>1</v>
      </c>
      <c r="Z237" s="61" t="s">
        <v>0</v>
      </c>
      <c r="AA237" s="54" t="s">
        <v>707</v>
      </c>
      <c r="AC237" t="s">
        <v>708</v>
      </c>
    </row>
    <row r="238" spans="3:29" x14ac:dyDescent="0.25">
      <c r="C238" s="61">
        <f t="shared" ref="C238:D238" si="158">C237</f>
        <v>2019</v>
      </c>
      <c r="D238" s="6">
        <f t="shared" si="158"/>
        <v>2020</v>
      </c>
      <c r="E238" t="s">
        <v>144</v>
      </c>
      <c r="F238" s="67" t="s">
        <v>154</v>
      </c>
      <c r="G238" s="55">
        <v>8</v>
      </c>
      <c r="H238" s="208">
        <f t="shared" si="149"/>
        <v>6.72</v>
      </c>
      <c r="I238" s="209">
        <v>0.84</v>
      </c>
      <c r="J238" s="66" t="s">
        <v>188</v>
      </c>
      <c r="K238" s="72">
        <f t="shared" ref="K238:K247" si="159">K209</f>
        <v>1</v>
      </c>
      <c r="L238" s="61">
        <f t="shared" ref="L238:S238" si="160">L209</f>
        <v>1</v>
      </c>
      <c r="M238" s="61">
        <f t="shared" si="160"/>
        <v>1</v>
      </c>
      <c r="N238" s="61">
        <f t="shared" si="160"/>
        <v>1</v>
      </c>
      <c r="O238" s="61">
        <f t="shared" si="160"/>
        <v>0</v>
      </c>
      <c r="P238" s="61">
        <f t="shared" si="160"/>
        <v>0</v>
      </c>
      <c r="Q238" s="195">
        <f t="shared" si="160"/>
        <v>68</v>
      </c>
      <c r="R238" s="96">
        <f t="shared" si="160"/>
        <v>0</v>
      </c>
      <c r="S238" s="75" t="str">
        <f t="shared" si="160"/>
        <v xml:space="preserve">SplitHeatPump  </v>
      </c>
      <c r="T238" s="62" t="str">
        <f t="shared" si="155"/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48">
        <v>1</v>
      </c>
      <c r="Z238" s="61" t="s">
        <v>0</v>
      </c>
      <c r="AA238" s="62" t="str">
        <f t="shared" ref="AA238:AA247" si="161">AA209</f>
        <v xml:space="preserve">PkgHeatPump - Heating side of central packaged heat pump          </v>
      </c>
    </row>
    <row r="239" spans="3:29" x14ac:dyDescent="0.25">
      <c r="C239" s="61">
        <f t="shared" si="129"/>
        <v>2019</v>
      </c>
      <c r="D239" s="6">
        <f t="shared" si="129"/>
        <v>2020</v>
      </c>
      <c r="E239" t="s">
        <v>145</v>
      </c>
      <c r="F239" s="67" t="s">
        <v>154</v>
      </c>
      <c r="G239" s="11">
        <v>0</v>
      </c>
      <c r="H239" s="11">
        <v>0</v>
      </c>
      <c r="I239" s="11">
        <v>1</v>
      </c>
      <c r="J239" s="66" t="s">
        <v>188</v>
      </c>
      <c r="K239" s="72">
        <f t="shared" si="159"/>
        <v>0</v>
      </c>
      <c r="L239" s="61">
        <f t="shared" ref="L239:S239" si="162">L210</f>
        <v>1</v>
      </c>
      <c r="M239" s="61">
        <f t="shared" si="162"/>
        <v>1</v>
      </c>
      <c r="N239" s="61">
        <f t="shared" si="162"/>
        <v>1</v>
      </c>
      <c r="O239" s="61">
        <f t="shared" si="162"/>
        <v>0</v>
      </c>
      <c r="P239" s="61">
        <f t="shared" si="162"/>
        <v>0</v>
      </c>
      <c r="Q239" s="96">
        <f t="shared" si="162"/>
        <v>68</v>
      </c>
      <c r="R239" s="96">
        <f t="shared" si="162"/>
        <v>0</v>
      </c>
      <c r="S239" s="75" t="str">
        <f t="shared" si="162"/>
        <v xml:space="preserve">SplitHeatPump  </v>
      </c>
      <c r="T239" s="62" t="str">
        <f t="shared" si="155"/>
        <v xml:space="preserve">SplitHeatPump  </v>
      </c>
      <c r="U239" s="92">
        <f t="shared" si="124"/>
        <v>0</v>
      </c>
      <c r="V239" s="6">
        <f t="shared" si="148"/>
        <v>0</v>
      </c>
      <c r="W239" s="6">
        <f t="shared" si="126"/>
        <v>0</v>
      </c>
      <c r="X239" s="6">
        <f t="shared" si="127"/>
        <v>0</v>
      </c>
      <c r="Y239" s="48">
        <v>1</v>
      </c>
      <c r="Z239" s="61" t="s">
        <v>0</v>
      </c>
      <c r="AA239" s="62" t="str">
        <f t="shared" si="161"/>
        <v>LrgPkgHeatPump - Heating side of large (&gt;= 65 kBtuh) packaged unit</v>
      </c>
    </row>
    <row r="240" spans="3:29" x14ac:dyDescent="0.25">
      <c r="C240" s="61">
        <f t="shared" si="129"/>
        <v>2019</v>
      </c>
      <c r="D240" s="6">
        <f t="shared" si="129"/>
        <v>2020</v>
      </c>
      <c r="E240" t="s">
        <v>146</v>
      </c>
      <c r="F240" s="67" t="s">
        <v>154</v>
      </c>
      <c r="G240" s="66" t="s">
        <v>155</v>
      </c>
      <c r="H240" s="66" t="s">
        <v>189</v>
      </c>
      <c r="I240" s="66" t="s">
        <v>189</v>
      </c>
      <c r="J240" s="66" t="s">
        <v>188</v>
      </c>
      <c r="K240" s="72">
        <f t="shared" si="159"/>
        <v>1</v>
      </c>
      <c r="L240" s="61">
        <f t="shared" ref="L240:T240" si="163">L211</f>
        <v>0</v>
      </c>
      <c r="M240" s="61">
        <f t="shared" si="163"/>
        <v>1</v>
      </c>
      <c r="N240" s="61">
        <f t="shared" si="163"/>
        <v>1</v>
      </c>
      <c r="O240" s="61">
        <f t="shared" si="163"/>
        <v>0</v>
      </c>
      <c r="P240" s="61">
        <f t="shared" si="163"/>
        <v>0</v>
      </c>
      <c r="Q240" s="96">
        <f t="shared" si="163"/>
        <v>68</v>
      </c>
      <c r="R240" s="96">
        <f t="shared" si="163"/>
        <v>1</v>
      </c>
      <c r="S240" s="75" t="str">
        <f>T240</f>
        <v xml:space="preserve">SplitHeatPump  </v>
      </c>
      <c r="T240" s="62" t="str">
        <f t="shared" si="163"/>
        <v xml:space="preserve">SplitHeatPump  </v>
      </c>
      <c r="U240" s="92">
        <f t="shared" si="124"/>
        <v>0</v>
      </c>
      <c r="V240" s="6">
        <f t="shared" si="148"/>
        <v>0</v>
      </c>
      <c r="W240" s="6">
        <f t="shared" si="126"/>
        <v>0</v>
      </c>
      <c r="X240" s="6">
        <f t="shared" si="127"/>
        <v>0</v>
      </c>
      <c r="Y240" s="48">
        <v>0</v>
      </c>
      <c r="Z240" s="61" t="s">
        <v>0</v>
      </c>
      <c r="AA240" s="62" t="str">
        <f t="shared" si="161"/>
        <v xml:space="preserve">RoomHeatPump - Heating side of non-central room A/C system        </v>
      </c>
    </row>
    <row r="241" spans="1:29" x14ac:dyDescent="0.25">
      <c r="C241" s="61">
        <f t="shared" si="129"/>
        <v>2019</v>
      </c>
      <c r="D241" s="6">
        <f t="shared" si="129"/>
        <v>2020</v>
      </c>
      <c r="E241" t="s">
        <v>147</v>
      </c>
      <c r="F241" s="67" t="s">
        <v>154</v>
      </c>
      <c r="G241" s="10">
        <v>8.1999999999999993</v>
      </c>
      <c r="H241" s="208">
        <f t="shared" ref="H241" si="164">G241*I241</f>
        <v>6.9699999999999989</v>
      </c>
      <c r="I241" s="208">
        <v>0.85</v>
      </c>
      <c r="J241" s="66" t="s">
        <v>188</v>
      </c>
      <c r="K241" s="72">
        <f t="shared" si="159"/>
        <v>1</v>
      </c>
      <c r="L241" s="61">
        <f t="shared" ref="L241:T241" si="165">L212</f>
        <v>-1</v>
      </c>
      <c r="M241" s="61">
        <f t="shared" si="165"/>
        <v>0</v>
      </c>
      <c r="N241" s="61">
        <f t="shared" si="165"/>
        <v>1</v>
      </c>
      <c r="O241" s="61">
        <f t="shared" si="165"/>
        <v>0</v>
      </c>
      <c r="P241" s="61">
        <f t="shared" si="165"/>
        <v>0</v>
      </c>
      <c r="Q241" s="96">
        <f t="shared" si="165"/>
        <v>-1</v>
      </c>
      <c r="R241" s="96">
        <f t="shared" si="165"/>
        <v>0</v>
      </c>
      <c r="S241" s="75" t="str">
        <f t="shared" si="165"/>
        <v xml:space="preserve">SplitHeatPump  </v>
      </c>
      <c r="T241" s="62" t="str">
        <f t="shared" si="165"/>
        <v xml:space="preserve">SplitHeatPump  </v>
      </c>
      <c r="U241" s="92">
        <f t="shared" si="124"/>
        <v>0</v>
      </c>
      <c r="V241" s="6">
        <f t="shared" si="148"/>
        <v>1</v>
      </c>
      <c r="W241" s="6">
        <f t="shared" si="126"/>
        <v>1</v>
      </c>
      <c r="X241" s="6">
        <f t="shared" si="127"/>
        <v>0</v>
      </c>
      <c r="Y241" s="48">
        <v>0</v>
      </c>
      <c r="Z241" s="61" t="s">
        <v>0</v>
      </c>
      <c r="AA241" s="62" t="str">
        <f t="shared" si="161"/>
        <v xml:space="preserve">Electric - All electric heating systems other than heat pump      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148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66" t="s">
        <v>188</v>
      </c>
      <c r="K242" s="72">
        <f t="shared" si="159"/>
        <v>1</v>
      </c>
      <c r="L242" s="61">
        <f t="shared" ref="L242:T242" si="166">L213</f>
        <v>-1</v>
      </c>
      <c r="M242" s="61">
        <f t="shared" si="166"/>
        <v>0</v>
      </c>
      <c r="N242" s="61">
        <f t="shared" si="166"/>
        <v>0</v>
      </c>
      <c r="O242" s="61">
        <f t="shared" si="166"/>
        <v>1</v>
      </c>
      <c r="P242" s="61">
        <f t="shared" si="166"/>
        <v>0</v>
      </c>
      <c r="Q242" s="96">
        <f t="shared" si="166"/>
        <v>-1</v>
      </c>
      <c r="R242" s="96">
        <f t="shared" si="166"/>
        <v>0</v>
      </c>
      <c r="S242" s="75" t="str">
        <f t="shared" si="166"/>
        <v xml:space="preserve">CntrlFurnace   </v>
      </c>
      <c r="T242" s="62" t="str">
        <f t="shared" si="166"/>
        <v xml:space="preserve">CntrlFurnace   </v>
      </c>
      <c r="U242" s="92">
        <f t="shared" si="124"/>
        <v>0</v>
      </c>
      <c r="V242" s="6">
        <f t="shared" si="148"/>
        <v>0</v>
      </c>
      <c r="W242" s="6">
        <f t="shared" si="126"/>
        <v>0</v>
      </c>
      <c r="X242" s="6">
        <f t="shared" si="127"/>
        <v>0</v>
      </c>
      <c r="Y242" s="48">
        <v>1</v>
      </c>
      <c r="Z242" s="61" t="s">
        <v>0</v>
      </c>
      <c r="AA242" s="62" t="str">
        <f t="shared" si="161"/>
        <v xml:space="preserve">CombHydro - Water heating system can be storage gas/elec/ht pump  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514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9"/>
        <v>1</v>
      </c>
      <c r="L243" s="61">
        <f t="shared" ref="L243:T243" si="167">L214</f>
        <v>-1</v>
      </c>
      <c r="M243" s="61">
        <f t="shared" si="167"/>
        <v>0</v>
      </c>
      <c r="N243" s="61">
        <f t="shared" si="167"/>
        <v>1</v>
      </c>
      <c r="O243" s="61">
        <f t="shared" si="167"/>
        <v>0</v>
      </c>
      <c r="P243" s="61">
        <f t="shared" si="167"/>
        <v>0</v>
      </c>
      <c r="Q243" s="96">
        <f t="shared" si="167"/>
        <v>-1</v>
      </c>
      <c r="R243" s="96">
        <f t="shared" si="167"/>
        <v>0</v>
      </c>
      <c r="S243" s="75" t="str">
        <f t="shared" si="167"/>
        <v xml:space="preserve">SplitHeatPump  </v>
      </c>
      <c r="T243" s="62" t="str">
        <f t="shared" si="167"/>
        <v xml:space="preserve">SplitHeatPump  </v>
      </c>
      <c r="U243" s="92">
        <f t="shared" si="124"/>
        <v>0</v>
      </c>
      <c r="V243" s="6">
        <f t="shared" si="148"/>
        <v>0</v>
      </c>
      <c r="W243" s="6">
        <f t="shared" si="126"/>
        <v>0</v>
      </c>
      <c r="X243" s="6">
        <f t="shared" si="127"/>
        <v>0</v>
      </c>
      <c r="Y243" s="48">
        <v>1</v>
      </c>
      <c r="Z243" s="61" t="s">
        <v>0</v>
      </c>
      <c r="AA243" s="62" t="str">
        <f t="shared" si="161"/>
        <v xml:space="preserve">CombHydro - Water heating system can be storage gas/elec/ht pump  </v>
      </c>
    </row>
    <row r="244" spans="1:29" x14ac:dyDescent="0.25">
      <c r="C244" s="61">
        <f t="shared" ref="C244:D247" si="168">C243</f>
        <v>2019</v>
      </c>
      <c r="D244" s="6">
        <f t="shared" si="168"/>
        <v>2020</v>
      </c>
      <c r="E244" t="s">
        <v>367</v>
      </c>
      <c r="F244" s="67" t="s">
        <v>154</v>
      </c>
      <c r="G244" s="66" t="s">
        <v>155</v>
      </c>
      <c r="H244" s="66" t="s">
        <v>189</v>
      </c>
      <c r="I244" s="66" t="s">
        <v>189</v>
      </c>
      <c r="J244" s="66" t="s">
        <v>188</v>
      </c>
      <c r="K244" s="72">
        <f t="shared" si="159"/>
        <v>1</v>
      </c>
      <c r="L244" s="61">
        <f t="shared" ref="L244:T244" si="169">L215</f>
        <v>-1</v>
      </c>
      <c r="M244" s="61">
        <f t="shared" si="169"/>
        <v>1</v>
      </c>
      <c r="N244" s="61">
        <f t="shared" si="169"/>
        <v>1</v>
      </c>
      <c r="O244" s="61">
        <f t="shared" si="169"/>
        <v>0</v>
      </c>
      <c r="P244" s="61">
        <f t="shared" si="169"/>
        <v>1</v>
      </c>
      <c r="Q244" s="96">
        <f t="shared" si="169"/>
        <v>68</v>
      </c>
      <c r="R244" s="96">
        <f t="shared" si="169"/>
        <v>0</v>
      </c>
      <c r="S244" s="75" t="str">
        <f t="shared" si="169"/>
        <v xml:space="preserve">SplitHeatPump  </v>
      </c>
      <c r="T244" s="62" t="str">
        <f t="shared" si="169"/>
        <v xml:space="preserve">SplitHeatPump  </v>
      </c>
      <c r="U244" s="92">
        <f t="shared" si="124"/>
        <v>0</v>
      </c>
      <c r="V244" s="6">
        <f t="shared" si="148"/>
        <v>0</v>
      </c>
      <c r="W244" s="6">
        <f t="shared" si="126"/>
        <v>0</v>
      </c>
      <c r="X244" s="6">
        <f t="shared" si="127"/>
        <v>0</v>
      </c>
      <c r="Y244" s="48">
        <v>1</v>
      </c>
      <c r="Z244" s="61" t="s">
        <v>0</v>
      </c>
      <c r="AA244" s="62" t="str">
        <f t="shared" si="161"/>
        <v>AirToWaterHeatPump - Air to water heat pump (able to heat DHW)</v>
      </c>
    </row>
    <row r="245" spans="1:29" x14ac:dyDescent="0.25">
      <c r="C245" s="61">
        <f t="shared" si="168"/>
        <v>2019</v>
      </c>
      <c r="D245" s="6">
        <f t="shared" si="168"/>
        <v>2020</v>
      </c>
      <c r="E245" t="s">
        <v>366</v>
      </c>
      <c r="F245" s="67" t="s">
        <v>154</v>
      </c>
      <c r="G245" s="10">
        <v>8.1999999999999993</v>
      </c>
      <c r="H245" s="208">
        <f t="shared" ref="H245:H247" si="170">G245*I245</f>
        <v>6.9699999999999989</v>
      </c>
      <c r="I245" s="208">
        <v>0.85</v>
      </c>
      <c r="J245" s="66" t="s">
        <v>188</v>
      </c>
      <c r="K245" s="72">
        <f t="shared" si="159"/>
        <v>1</v>
      </c>
      <c r="L245" s="61">
        <f t="shared" ref="L245:T245" si="171">L216</f>
        <v>-1</v>
      </c>
      <c r="M245" s="61">
        <f t="shared" si="171"/>
        <v>1</v>
      </c>
      <c r="N245" s="61">
        <f t="shared" si="171"/>
        <v>1</v>
      </c>
      <c r="O245" s="61">
        <f t="shared" si="171"/>
        <v>0</v>
      </c>
      <c r="P245" s="61">
        <f t="shared" si="171"/>
        <v>1</v>
      </c>
      <c r="Q245" s="96">
        <f t="shared" si="171"/>
        <v>68</v>
      </c>
      <c r="R245" s="96">
        <f t="shared" si="171"/>
        <v>1</v>
      </c>
      <c r="S245" s="75" t="str">
        <f t="shared" si="171"/>
        <v xml:space="preserve">SplitHeatPump  </v>
      </c>
      <c r="T245" s="62" t="str">
        <f t="shared" si="171"/>
        <v xml:space="preserve">SplitHeatPump  </v>
      </c>
      <c r="U245" s="92">
        <f t="shared" si="124"/>
        <v>0</v>
      </c>
      <c r="V245" s="6">
        <f t="shared" si="148"/>
        <v>1</v>
      </c>
      <c r="W245" s="6">
        <f t="shared" si="126"/>
        <v>1</v>
      </c>
      <c r="X245" s="6">
        <f t="shared" si="127"/>
        <v>0</v>
      </c>
      <c r="Y245" s="48">
        <v>1</v>
      </c>
      <c r="Z245" s="61" t="s">
        <v>0</v>
      </c>
      <c r="AA245" s="62" t="str">
        <f t="shared" si="161"/>
        <v>GroundSourceHeatPump - Ground source heat pump (able to heat DHW)</v>
      </c>
    </row>
    <row r="246" spans="1:29" x14ac:dyDescent="0.25">
      <c r="C246" s="61">
        <f t="shared" si="168"/>
        <v>2019</v>
      </c>
      <c r="D246" s="6">
        <f t="shared" si="168"/>
        <v>2020</v>
      </c>
      <c r="E246" t="s">
        <v>553</v>
      </c>
      <c r="F246" s="67" t="s">
        <v>154</v>
      </c>
      <c r="G246" s="10">
        <v>8.1999999999999993</v>
      </c>
      <c r="H246" s="208">
        <f t="shared" si="170"/>
        <v>6.9699999999999989</v>
      </c>
      <c r="I246" s="208">
        <v>0.85</v>
      </c>
      <c r="J246" s="66" t="s">
        <v>188</v>
      </c>
      <c r="K246" s="72">
        <f t="shared" si="159"/>
        <v>1</v>
      </c>
      <c r="L246" s="61">
        <f t="shared" ref="L246:T247" si="172">L217</f>
        <v>-1</v>
      </c>
      <c r="M246" s="61">
        <f t="shared" si="172"/>
        <v>1</v>
      </c>
      <c r="N246" s="61">
        <f t="shared" si="172"/>
        <v>1</v>
      </c>
      <c r="O246" s="61">
        <f t="shared" si="172"/>
        <v>0</v>
      </c>
      <c r="P246" s="61">
        <f t="shared" si="172"/>
        <v>0</v>
      </c>
      <c r="Q246" s="96">
        <f t="shared" si="172"/>
        <v>68</v>
      </c>
      <c r="R246" s="96">
        <f t="shared" si="172"/>
        <v>0</v>
      </c>
      <c r="S246" s="75" t="str">
        <f t="shared" si="172"/>
        <v xml:space="preserve">SplitHeatPump  </v>
      </c>
      <c r="T246" s="62" t="str">
        <f t="shared" si="172"/>
        <v xml:space="preserve">SplitHeatPump  </v>
      </c>
      <c r="U246" s="92">
        <f t="shared" ref="U246" si="173">IF(AND(ISNUMBER(F246), F246&gt;0), 1, 0)</f>
        <v>0</v>
      </c>
      <c r="V246" s="6">
        <f t="shared" si="148"/>
        <v>1</v>
      </c>
      <c r="W246" s="6">
        <f t="shared" si="126"/>
        <v>1</v>
      </c>
      <c r="X246" s="6">
        <f t="shared" ref="X246" si="174">IF(AND(ISNUMBER(J246), J246&gt;0), 1, 0)</f>
        <v>0</v>
      </c>
      <c r="Y246" s="48">
        <v>1</v>
      </c>
      <c r="Z246" s="61" t="s">
        <v>0</v>
      </c>
      <c r="AA246" s="62" t="str">
        <f t="shared" si="161"/>
        <v>VCHP - Variable Capacity Heat Pump</v>
      </c>
      <c r="AC246" t="s">
        <v>555</v>
      </c>
    </row>
    <row r="247" spans="1:29" x14ac:dyDescent="0.25">
      <c r="C247" s="61">
        <f t="shared" si="168"/>
        <v>2019</v>
      </c>
      <c r="D247" s="6">
        <f t="shared" si="168"/>
        <v>2020</v>
      </c>
      <c r="E247" t="s">
        <v>744</v>
      </c>
      <c r="F247" s="67" t="s">
        <v>154</v>
      </c>
      <c r="G247" s="10">
        <v>8.1999999999999993</v>
      </c>
      <c r="H247" s="208">
        <f t="shared" si="170"/>
        <v>6.9699999999999989</v>
      </c>
      <c r="I247" s="208">
        <v>0.85</v>
      </c>
      <c r="J247" s="66" t="s">
        <v>188</v>
      </c>
      <c r="K247" s="72">
        <f t="shared" si="159"/>
        <v>1</v>
      </c>
      <c r="L247" s="61">
        <f t="shared" si="172"/>
        <v>-1</v>
      </c>
      <c r="M247" s="61">
        <f t="shared" si="172"/>
        <v>1</v>
      </c>
      <c r="N247" s="61">
        <f t="shared" si="172"/>
        <v>1</v>
      </c>
      <c r="O247" s="61">
        <f t="shared" si="172"/>
        <v>0</v>
      </c>
      <c r="P247" s="61">
        <f t="shared" si="172"/>
        <v>0</v>
      </c>
      <c r="Q247" s="96">
        <f t="shared" si="172"/>
        <v>68</v>
      </c>
      <c r="R247" s="96">
        <f t="shared" si="172"/>
        <v>0</v>
      </c>
      <c r="S247" s="75" t="str">
        <f t="shared" si="172"/>
        <v xml:space="preserve">SplitHeatPump  </v>
      </c>
      <c r="T247" s="62" t="str">
        <f t="shared" si="172"/>
        <v xml:space="preserve">SplitHeatPump  </v>
      </c>
      <c r="U247" s="92">
        <f t="shared" ref="U247" si="175">IF(AND(ISNUMBER(F247), F247&gt;0), 1, 0)</f>
        <v>0</v>
      </c>
      <c r="V247" s="6">
        <f t="shared" ref="V247" si="176">IF(AND(ISNUMBER(G247), G247&gt;0), 1, 0)</f>
        <v>1</v>
      </c>
      <c r="W247" s="6">
        <f t="shared" si="126"/>
        <v>1</v>
      </c>
      <c r="X247" s="6">
        <f t="shared" ref="X247" si="177">IF(AND(ISNUMBER(J247), J247&gt;0), 1, 0)</f>
        <v>0</v>
      </c>
      <c r="Y247" s="48">
        <v>1</v>
      </c>
      <c r="Z247" s="61" t="s">
        <v>0</v>
      </c>
      <c r="AA247" s="62" t="str">
        <f t="shared" si="161"/>
        <v>VCHP2 - Variable Capacity Heat Pump</v>
      </c>
      <c r="AC247" t="s">
        <v>555</v>
      </c>
    </row>
    <row r="248" spans="1:29" x14ac:dyDescent="0.25">
      <c r="A248" t="s">
        <v>644</v>
      </c>
      <c r="D248" s="126"/>
      <c r="E248" s="126"/>
      <c r="F248" s="126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86"/>
    </row>
    <row r="249" spans="1:29" x14ac:dyDescent="0.25">
      <c r="C249" s="60">
        <v>2022</v>
      </c>
      <c r="D249" s="60">
        <v>2023</v>
      </c>
      <c r="E249" t="s">
        <v>141</v>
      </c>
      <c r="F249" s="50">
        <v>80</v>
      </c>
      <c r="G249" s="66" t="s">
        <v>155</v>
      </c>
      <c r="H249" s="66" t="s">
        <v>189</v>
      </c>
      <c r="I249" s="66" t="s">
        <v>189</v>
      </c>
      <c r="J249" s="66" t="s">
        <v>188</v>
      </c>
      <c r="K249" s="128">
        <f t="shared" ref="K249:T249" si="178">K220</f>
        <v>1</v>
      </c>
      <c r="L249" s="129">
        <f t="shared" si="178"/>
        <v>1</v>
      </c>
      <c r="M249" s="129">
        <f t="shared" si="178"/>
        <v>0</v>
      </c>
      <c r="N249" s="129">
        <f t="shared" si="178"/>
        <v>0</v>
      </c>
      <c r="O249" s="129">
        <f t="shared" si="178"/>
        <v>1</v>
      </c>
      <c r="P249" s="130">
        <f t="shared" si="178"/>
        <v>0</v>
      </c>
      <c r="Q249" s="72">
        <f t="shared" si="178"/>
        <v>-1</v>
      </c>
      <c r="R249" s="72">
        <f t="shared" si="178"/>
        <v>0</v>
      </c>
      <c r="S249" s="75" t="str">
        <f t="shared" si="178"/>
        <v xml:space="preserve">CntrlFurnace   </v>
      </c>
      <c r="T249" s="62" t="str">
        <f t="shared" si="178"/>
        <v xml:space="preserve">CntrlFurnace   </v>
      </c>
      <c r="U249" s="92">
        <f t="shared" ref="U249:U275" si="179">IF(AND(ISNUMBER(F249), F249&gt;0), 1, 0)</f>
        <v>1</v>
      </c>
      <c r="V249" s="6">
        <f t="shared" ref="V249:W252" si="180">IF(AND(ISNUMBER(G249), G249&gt;0), 1, 0)</f>
        <v>0</v>
      </c>
      <c r="W249" s="6">
        <f t="shared" si="180"/>
        <v>0</v>
      </c>
      <c r="X249" s="6">
        <f t="shared" ref="X249:X275" si="181">IF(AND(ISNUMBER(J249), J249&gt;0), 1, 0)</f>
        <v>0</v>
      </c>
      <c r="Y249" s="48">
        <v>1</v>
      </c>
      <c r="Z249" s="61" t="s">
        <v>0</v>
      </c>
      <c r="AA249" s="62" t="str">
        <f t="shared" ref="AA249:AA276" si="182">AA220</f>
        <v xml:space="preserve">CntrlFurnace - Fuel-fired central furnace                         </v>
      </c>
    </row>
    <row r="250" spans="1:29" x14ac:dyDescent="0.25">
      <c r="C250" s="61">
        <f>C249</f>
        <v>2022</v>
      </c>
      <c r="D250" s="6">
        <f>D249</f>
        <v>2023</v>
      </c>
      <c r="E250" t="s">
        <v>385</v>
      </c>
      <c r="F250" s="63">
        <v>73</v>
      </c>
      <c r="G250" s="66" t="s">
        <v>155</v>
      </c>
      <c r="H250" s="66" t="s">
        <v>189</v>
      </c>
      <c r="I250" s="66" t="s">
        <v>189</v>
      </c>
      <c r="J250" s="66" t="s">
        <v>188</v>
      </c>
      <c r="K250" s="72">
        <f t="shared" ref="K250:T250" si="183">K221</f>
        <v>1</v>
      </c>
      <c r="L250" s="61">
        <f t="shared" si="183"/>
        <v>0</v>
      </c>
      <c r="M250" s="61">
        <f t="shared" si="183"/>
        <v>0</v>
      </c>
      <c r="N250" s="61">
        <f t="shared" si="183"/>
        <v>0</v>
      </c>
      <c r="O250" s="61">
        <f t="shared" si="183"/>
        <v>1</v>
      </c>
      <c r="P250" s="105">
        <f t="shared" si="183"/>
        <v>0</v>
      </c>
      <c r="Q250" s="72">
        <f t="shared" si="183"/>
        <v>-1</v>
      </c>
      <c r="R250" s="72">
        <f t="shared" si="183"/>
        <v>0</v>
      </c>
      <c r="S250" s="75" t="str">
        <f t="shared" si="183"/>
        <v xml:space="preserve">CntrlFurnace   </v>
      </c>
      <c r="T250" s="62" t="str">
        <f t="shared" si="183"/>
        <v xml:space="preserve">CntrlFurnace   </v>
      </c>
      <c r="U250" s="92">
        <f t="shared" si="179"/>
        <v>1</v>
      </c>
      <c r="V250" s="6">
        <f t="shared" si="180"/>
        <v>0</v>
      </c>
      <c r="W250" s="6">
        <f t="shared" si="180"/>
        <v>0</v>
      </c>
      <c r="X250" s="6">
        <f t="shared" si="181"/>
        <v>0</v>
      </c>
      <c r="Y250" s="48">
        <v>1</v>
      </c>
      <c r="Z250" s="61" t="s">
        <v>0</v>
      </c>
      <c r="AA250" s="62" t="str">
        <f t="shared" si="182"/>
        <v>WallFurnaceFan - Ductless fan forced wall furnace</v>
      </c>
    </row>
    <row r="251" spans="1:29" x14ac:dyDescent="0.25">
      <c r="C251" s="61">
        <f t="shared" ref="C251:D251" si="184">C250</f>
        <v>2022</v>
      </c>
      <c r="D251" s="6">
        <f t="shared" si="184"/>
        <v>2023</v>
      </c>
      <c r="E251" t="s">
        <v>386</v>
      </c>
      <c r="F251" s="63">
        <v>59</v>
      </c>
      <c r="G251" s="66" t="s">
        <v>155</v>
      </c>
      <c r="H251" s="66" t="s">
        <v>189</v>
      </c>
      <c r="I251" s="66" t="s">
        <v>189</v>
      </c>
      <c r="J251" s="66" t="s">
        <v>188</v>
      </c>
      <c r="K251" s="72">
        <f t="shared" ref="K251:T251" si="185">K222</f>
        <v>1</v>
      </c>
      <c r="L251" s="61">
        <f t="shared" si="185"/>
        <v>0</v>
      </c>
      <c r="M251" s="61">
        <f t="shared" si="185"/>
        <v>0</v>
      </c>
      <c r="N251" s="61">
        <f t="shared" si="185"/>
        <v>0</v>
      </c>
      <c r="O251" s="61">
        <f t="shared" si="185"/>
        <v>1</v>
      </c>
      <c r="P251" s="105">
        <f t="shared" si="185"/>
        <v>0</v>
      </c>
      <c r="Q251" s="72">
        <f t="shared" si="185"/>
        <v>-1</v>
      </c>
      <c r="R251" s="72">
        <f t="shared" si="185"/>
        <v>0</v>
      </c>
      <c r="S251" s="75" t="str">
        <f t="shared" si="185"/>
        <v xml:space="preserve">CntrlFurnace   </v>
      </c>
      <c r="T251" s="62" t="str">
        <f t="shared" si="185"/>
        <v xml:space="preserve">CntrlFurnace   </v>
      </c>
      <c r="U251" s="92">
        <f t="shared" si="179"/>
        <v>1</v>
      </c>
      <c r="V251" s="6">
        <f t="shared" si="180"/>
        <v>0</v>
      </c>
      <c r="W251" s="6">
        <f t="shared" si="180"/>
        <v>0</v>
      </c>
      <c r="X251" s="6">
        <f t="shared" si="181"/>
        <v>0</v>
      </c>
      <c r="Y251" s="48">
        <v>0</v>
      </c>
      <c r="Z251" s="61" t="s">
        <v>0</v>
      </c>
      <c r="AA251" s="62" t="str">
        <f t="shared" si="182"/>
        <v>WallFurnaceGravity - Ductless gravity flowed wall furnace</v>
      </c>
    </row>
    <row r="252" spans="1:29" x14ac:dyDescent="0.25">
      <c r="C252" s="61">
        <f t="shared" ref="C252:D252" si="186">C251</f>
        <v>2022</v>
      </c>
      <c r="D252" s="6">
        <f t="shared" si="186"/>
        <v>2023</v>
      </c>
      <c r="E252" t="s">
        <v>383</v>
      </c>
      <c r="F252" s="63">
        <v>56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ref="K252:T252" si="187">K223</f>
        <v>1</v>
      </c>
      <c r="L252" s="61">
        <f t="shared" si="187"/>
        <v>0</v>
      </c>
      <c r="M252" s="61">
        <f t="shared" si="187"/>
        <v>0</v>
      </c>
      <c r="N252" s="61">
        <f t="shared" si="187"/>
        <v>0</v>
      </c>
      <c r="O252" s="61">
        <f t="shared" si="187"/>
        <v>1</v>
      </c>
      <c r="P252" s="105">
        <f t="shared" si="187"/>
        <v>0</v>
      </c>
      <c r="Q252" s="72">
        <f t="shared" si="187"/>
        <v>-1</v>
      </c>
      <c r="R252" s="72">
        <f t="shared" si="187"/>
        <v>0</v>
      </c>
      <c r="S252" s="75" t="str">
        <f t="shared" si="187"/>
        <v xml:space="preserve">CntrlFurnace   </v>
      </c>
      <c r="T252" s="62" t="str">
        <f t="shared" si="187"/>
        <v xml:space="preserve">CntrlFurnace   </v>
      </c>
      <c r="U252" s="92">
        <f t="shared" si="179"/>
        <v>1</v>
      </c>
      <c r="V252" s="6">
        <f t="shared" si="180"/>
        <v>0</v>
      </c>
      <c r="W252" s="6">
        <f t="shared" si="180"/>
        <v>0</v>
      </c>
      <c r="X252" s="6">
        <f t="shared" si="181"/>
        <v>0</v>
      </c>
      <c r="Y252" s="48">
        <v>0</v>
      </c>
      <c r="Z252" s="61" t="s">
        <v>0</v>
      </c>
      <c r="AA252" s="62" t="str">
        <f t="shared" si="182"/>
        <v>FloorFurnace - Ductless floor heating system</v>
      </c>
    </row>
    <row r="253" spans="1:29" x14ac:dyDescent="0.25">
      <c r="C253" s="61">
        <f t="shared" ref="C253:D253" si="188">C252</f>
        <v>2022</v>
      </c>
      <c r="D253" s="6">
        <f t="shared" si="188"/>
        <v>2023</v>
      </c>
      <c r="E253" s="188" t="s">
        <v>691</v>
      </c>
      <c r="F253" s="192">
        <v>81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9">K224</f>
        <v>1</v>
      </c>
      <c r="L253" s="61">
        <f t="shared" si="189"/>
        <v>1</v>
      </c>
      <c r="M253" s="61">
        <f t="shared" si="189"/>
        <v>0</v>
      </c>
      <c r="N253" s="61">
        <f t="shared" si="189"/>
        <v>0</v>
      </c>
      <c r="O253" s="61">
        <f t="shared" si="189"/>
        <v>1</v>
      </c>
      <c r="P253" s="105">
        <f t="shared" si="189"/>
        <v>0</v>
      </c>
      <c r="Q253" s="72">
        <f t="shared" si="189"/>
        <v>-1</v>
      </c>
      <c r="R253" s="72">
        <f t="shared" si="189"/>
        <v>0</v>
      </c>
      <c r="S253" s="75" t="str">
        <f t="shared" si="189"/>
        <v xml:space="preserve">CntrlFurnace   </v>
      </c>
      <c r="T253" s="62" t="str">
        <f t="shared" si="189"/>
        <v xml:space="preserve">CntrlFurnace   </v>
      </c>
      <c r="U253" s="92">
        <f t="shared" ref="U253" si="190">IF(AND(ISNUMBER(F253), F253&gt;0), 1, 0)</f>
        <v>1</v>
      </c>
      <c r="V253" s="6">
        <f t="shared" ref="V253" si="191">IF(AND(ISNUMBER(G253), G253&gt;0), 1, 0)</f>
        <v>0</v>
      </c>
      <c r="W253" s="6">
        <f t="shared" ref="W253:W276" si="192">IF(AND(ISNUMBER(H253), H253&gt;0), 1, 0)</f>
        <v>0</v>
      </c>
      <c r="X253" s="6">
        <f t="shared" ref="X253" si="193">IF(AND(ISNUMBER(J253), J253&gt;0), 1, 0)</f>
        <v>0</v>
      </c>
      <c r="Y253" s="48">
        <v>1</v>
      </c>
      <c r="Z253" s="61" t="s">
        <v>0</v>
      </c>
      <c r="AA253" s="62" t="str">
        <f t="shared" si="182"/>
        <v>PkgGasFurnace - Packaged gas furnace</v>
      </c>
    </row>
    <row r="254" spans="1:29" x14ac:dyDescent="0.25">
      <c r="C254" s="61">
        <f t="shared" ref="C254:D254" si="194">C253</f>
        <v>2022</v>
      </c>
      <c r="D254" s="6">
        <f t="shared" si="194"/>
        <v>2023</v>
      </c>
      <c r="E254" t="s">
        <v>384</v>
      </c>
      <c r="F254" s="63">
        <v>57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95">K225</f>
        <v>1</v>
      </c>
      <c r="L254" s="61">
        <f t="shared" si="195"/>
        <v>0</v>
      </c>
      <c r="M254" s="61">
        <f t="shared" si="195"/>
        <v>0</v>
      </c>
      <c r="N254" s="61">
        <f t="shared" si="195"/>
        <v>0</v>
      </c>
      <c r="O254" s="61">
        <f t="shared" si="195"/>
        <v>1</v>
      </c>
      <c r="P254" s="105">
        <f t="shared" si="195"/>
        <v>0</v>
      </c>
      <c r="Q254" s="72">
        <f t="shared" si="195"/>
        <v>-1</v>
      </c>
      <c r="R254" s="72">
        <f t="shared" si="195"/>
        <v>0</v>
      </c>
      <c r="S254" s="75" t="str">
        <f t="shared" si="195"/>
        <v xml:space="preserve">CntrlFurnace   </v>
      </c>
      <c r="T254" s="62" t="str">
        <f t="shared" si="195"/>
        <v xml:space="preserve">CntrlFurnace   </v>
      </c>
      <c r="U254" s="92">
        <f t="shared" si="179"/>
        <v>1</v>
      </c>
      <c r="V254" s="6">
        <f>IF(AND(ISNUMBER(G254), G254&gt;0), 1, 0)</f>
        <v>0</v>
      </c>
      <c r="W254" s="6">
        <f t="shared" si="192"/>
        <v>0</v>
      </c>
      <c r="X254" s="6">
        <f t="shared" si="181"/>
        <v>0</v>
      </c>
      <c r="Y254" s="48">
        <v>0</v>
      </c>
      <c r="Z254" s="61" t="s">
        <v>0</v>
      </c>
      <c r="AA254" s="62" t="str">
        <f t="shared" si="182"/>
        <v xml:space="preserve">Heater - Non-central fuel-fired space heater                      </v>
      </c>
    </row>
    <row r="255" spans="1:29" x14ac:dyDescent="0.25">
      <c r="C255" s="61">
        <f t="shared" ref="C255:D255" si="196">C254</f>
        <v>2022</v>
      </c>
      <c r="D255" s="6">
        <f t="shared" si="196"/>
        <v>2023</v>
      </c>
      <c r="E255" t="s">
        <v>142</v>
      </c>
      <c r="F255" s="51">
        <v>80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97">K226</f>
        <v>1</v>
      </c>
      <c r="L255" s="61">
        <f t="shared" si="197"/>
        <v>-1</v>
      </c>
      <c r="M255" s="61">
        <f t="shared" si="197"/>
        <v>0</v>
      </c>
      <c r="N255" s="61">
        <f t="shared" si="197"/>
        <v>0</v>
      </c>
      <c r="O255" s="61">
        <f t="shared" si="197"/>
        <v>1</v>
      </c>
      <c r="P255" s="105">
        <f t="shared" si="197"/>
        <v>0</v>
      </c>
      <c r="Q255" s="72">
        <f t="shared" si="197"/>
        <v>-1</v>
      </c>
      <c r="R255" s="72">
        <f t="shared" si="197"/>
        <v>0</v>
      </c>
      <c r="S255" s="75" t="str">
        <f t="shared" si="197"/>
        <v xml:space="preserve">CntrlFurnace   </v>
      </c>
      <c r="T255" s="62" t="str">
        <f t="shared" si="197"/>
        <v xml:space="preserve">CntrlFurnace   </v>
      </c>
      <c r="U255" s="92">
        <f t="shared" si="179"/>
        <v>1</v>
      </c>
      <c r="V255" s="6">
        <f>IF(AND(ISNUMBER(G255), G255&gt;0), 1, 0)</f>
        <v>0</v>
      </c>
      <c r="W255" s="6">
        <f t="shared" si="192"/>
        <v>0</v>
      </c>
      <c r="X255" s="6">
        <f t="shared" si="181"/>
        <v>0</v>
      </c>
      <c r="Y255" s="48">
        <v>1</v>
      </c>
      <c r="Z255" s="61" t="s">
        <v>0</v>
      </c>
      <c r="AA255" s="62" t="str">
        <f t="shared" si="182"/>
        <v xml:space="preserve">Boiler - Gas or oil boiler                                        </v>
      </c>
    </row>
    <row r="256" spans="1:29" x14ac:dyDescent="0.25">
      <c r="C256" s="61">
        <f t="shared" ref="C256:D256" si="198">C255</f>
        <v>2022</v>
      </c>
      <c r="D256" s="6">
        <f t="shared" si="198"/>
        <v>2023</v>
      </c>
      <c r="E256" t="s">
        <v>525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99">K227</f>
        <v>1</v>
      </c>
      <c r="L256" s="61">
        <f t="shared" si="199"/>
        <v>0</v>
      </c>
      <c r="M256" s="61">
        <f t="shared" si="199"/>
        <v>0</v>
      </c>
      <c r="N256" s="61">
        <f t="shared" si="199"/>
        <v>0</v>
      </c>
      <c r="O256" s="61">
        <f t="shared" si="199"/>
        <v>0</v>
      </c>
      <c r="P256" s="105">
        <f t="shared" si="199"/>
        <v>0</v>
      </c>
      <c r="Q256" s="72">
        <f t="shared" si="199"/>
        <v>-1</v>
      </c>
      <c r="R256" s="72">
        <f t="shared" si="199"/>
        <v>1</v>
      </c>
      <c r="S256" s="75" t="str">
        <f t="shared" si="199"/>
        <v xml:space="preserve">CntrlFurnace   </v>
      </c>
      <c r="T256" s="62" t="str">
        <f t="shared" si="199"/>
        <v xml:space="preserve">CntrlFurnace   </v>
      </c>
      <c r="U256" s="92">
        <f t="shared" si="179"/>
        <v>0</v>
      </c>
      <c r="V256" s="6">
        <f>IF(AND(ISNUMBER(G256), G256&gt;0), 1, 0)</f>
        <v>0</v>
      </c>
      <c r="W256" s="6">
        <f t="shared" si="192"/>
        <v>0</v>
      </c>
      <c r="X256" s="6">
        <f t="shared" si="181"/>
        <v>0</v>
      </c>
      <c r="Y256" s="48">
        <v>0</v>
      </c>
      <c r="Z256" s="61" t="s">
        <v>0</v>
      </c>
      <c r="AA256" s="62" t="str">
        <f t="shared" si="182"/>
        <v>WoodHeat - Wood heat meeting exceptional method criteria</v>
      </c>
      <c r="AC256" t="s">
        <v>528</v>
      </c>
    </row>
    <row r="257" spans="3:29" x14ac:dyDescent="0.25">
      <c r="C257" s="61">
        <f t="shared" ref="C257:D257" si="200">C256</f>
        <v>2022</v>
      </c>
      <c r="D257" s="6">
        <f t="shared" si="200"/>
        <v>2023</v>
      </c>
      <c r="E257" t="s">
        <v>143</v>
      </c>
      <c r="F257" s="67" t="s">
        <v>154</v>
      </c>
      <c r="G257" s="211">
        <v>8.8000000000000007</v>
      </c>
      <c r="H257" s="211">
        <v>7.5</v>
      </c>
      <c r="I257" s="211">
        <v>0.85</v>
      </c>
      <c r="J257" s="66" t="s">
        <v>188</v>
      </c>
      <c r="K257" s="72">
        <f t="shared" ref="K257:T257" si="201">K228</f>
        <v>1</v>
      </c>
      <c r="L257" s="61">
        <f t="shared" si="201"/>
        <v>1</v>
      </c>
      <c r="M257" s="61">
        <f t="shared" si="201"/>
        <v>1</v>
      </c>
      <c r="N257" s="61">
        <f t="shared" si="201"/>
        <v>1</v>
      </c>
      <c r="O257" s="61">
        <f t="shared" si="201"/>
        <v>0</v>
      </c>
      <c r="P257" s="105">
        <f t="shared" si="201"/>
        <v>0</v>
      </c>
      <c r="Q257" s="72">
        <f t="shared" si="201"/>
        <v>68</v>
      </c>
      <c r="R257" s="72">
        <f t="shared" si="201"/>
        <v>0</v>
      </c>
      <c r="S257" s="75" t="str">
        <f t="shared" si="201"/>
        <v xml:space="preserve">SplitHeatPump  </v>
      </c>
      <c r="T257" s="62" t="str">
        <f t="shared" si="201"/>
        <v xml:space="preserve">SplitHeatPump  </v>
      </c>
      <c r="U257" s="92">
        <f t="shared" si="179"/>
        <v>0</v>
      </c>
      <c r="V257" s="6">
        <f>IF(AND(ISNUMBER(G257), G257&gt;0), 1, 0)</f>
        <v>1</v>
      </c>
      <c r="W257" s="6">
        <f t="shared" si="192"/>
        <v>1</v>
      </c>
      <c r="X257" s="6">
        <f t="shared" si="181"/>
        <v>0</v>
      </c>
      <c r="Y257" s="48">
        <v>1</v>
      </c>
      <c r="Z257" s="61" t="s">
        <v>0</v>
      </c>
      <c r="AA257" s="62" t="str">
        <f t="shared" si="182"/>
        <v xml:space="preserve">SplitHeatPump - Heating side of central split heat pump           </v>
      </c>
    </row>
    <row r="258" spans="3:29" x14ac:dyDescent="0.25">
      <c r="C258" s="61">
        <f t="shared" ref="C258:D258" si="202">C257</f>
        <v>2022</v>
      </c>
      <c r="D258" s="6">
        <f t="shared" si="202"/>
        <v>2023</v>
      </c>
      <c r="E258" s="188" t="s">
        <v>698</v>
      </c>
      <c r="F258" s="67" t="s">
        <v>154</v>
      </c>
      <c r="G258" s="66" t="s">
        <v>155</v>
      </c>
      <c r="H258" s="66" t="s">
        <v>189</v>
      </c>
      <c r="I258" s="66" t="s">
        <v>189</v>
      </c>
      <c r="J258" s="191">
        <v>2.9</v>
      </c>
      <c r="K258" s="72">
        <f t="shared" ref="K258:T258" si="203">K229</f>
        <v>1</v>
      </c>
      <c r="L258" s="61">
        <f t="shared" si="203"/>
        <v>0</v>
      </c>
      <c r="M258" s="61">
        <f t="shared" si="203"/>
        <v>1</v>
      </c>
      <c r="N258" s="61">
        <f t="shared" si="203"/>
        <v>1</v>
      </c>
      <c r="O258" s="61">
        <f t="shared" si="203"/>
        <v>0</v>
      </c>
      <c r="P258" s="105">
        <f t="shared" si="203"/>
        <v>0</v>
      </c>
      <c r="Q258" s="72">
        <f t="shared" si="203"/>
        <v>68</v>
      </c>
      <c r="R258" s="72">
        <f t="shared" si="203"/>
        <v>0</v>
      </c>
      <c r="S258" s="75" t="str">
        <f t="shared" si="203"/>
        <v xml:space="preserve">SplitHeatPump  </v>
      </c>
      <c r="T258" s="62" t="str">
        <f t="shared" si="203"/>
        <v xml:space="preserve">SplitHeatPump  </v>
      </c>
      <c r="U258" s="92">
        <f t="shared" ref="U258:U259" si="204">IF(AND(ISNUMBER(F258), F258&gt;0), 1, 0)</f>
        <v>0</v>
      </c>
      <c r="V258" s="6">
        <f t="shared" ref="V258:V259" si="205">IF(AND(ISNUMBER(G258), G258&gt;0), 1, 0)</f>
        <v>0</v>
      </c>
      <c r="W258" s="6">
        <f t="shared" si="192"/>
        <v>0</v>
      </c>
      <c r="X258" s="6">
        <f t="shared" ref="X258:X259" si="206">IF(AND(ISNUMBER(J258), J258&gt;0), 1, 0)</f>
        <v>1</v>
      </c>
      <c r="Y258" s="48">
        <v>0</v>
      </c>
      <c r="Z258" s="61" t="s">
        <v>0</v>
      </c>
      <c r="AA258" s="62" t="str">
        <f t="shared" si="182"/>
        <v>PkgTermHeatPump - Packaged terminal heat pump (PTHP)</v>
      </c>
    </row>
    <row r="259" spans="3:29" x14ac:dyDescent="0.25">
      <c r="C259" s="61">
        <f t="shared" ref="C259:D259" si="207">C258</f>
        <v>2022</v>
      </c>
      <c r="D259" s="6">
        <f t="shared" si="207"/>
        <v>2023</v>
      </c>
      <c r="E259" s="188" t="s">
        <v>699</v>
      </c>
      <c r="F259" s="67" t="s">
        <v>154</v>
      </c>
      <c r="G259" s="66" t="s">
        <v>155</v>
      </c>
      <c r="H259" s="66" t="s">
        <v>189</v>
      </c>
      <c r="I259" s="66" t="s">
        <v>189</v>
      </c>
      <c r="J259" s="191">
        <v>3.3</v>
      </c>
      <c r="K259" s="72">
        <f t="shared" ref="K259:T259" si="208">K230</f>
        <v>1</v>
      </c>
      <c r="L259" s="61">
        <f t="shared" si="208"/>
        <v>1</v>
      </c>
      <c r="M259" s="61">
        <f t="shared" si="208"/>
        <v>1</v>
      </c>
      <c r="N259" s="61">
        <f t="shared" si="208"/>
        <v>1</v>
      </c>
      <c r="O259" s="61">
        <f t="shared" si="208"/>
        <v>0</v>
      </c>
      <c r="P259" s="105">
        <f t="shared" si="208"/>
        <v>0</v>
      </c>
      <c r="Q259" s="72">
        <f t="shared" si="208"/>
        <v>68</v>
      </c>
      <c r="R259" s="72">
        <f t="shared" si="208"/>
        <v>0</v>
      </c>
      <c r="S259" s="75" t="str">
        <f t="shared" si="208"/>
        <v xml:space="preserve">SplitHeatPump  </v>
      </c>
      <c r="T259" s="62" t="str">
        <f t="shared" si="208"/>
        <v xml:space="preserve">SplitHeatPump  </v>
      </c>
      <c r="U259" s="92">
        <f t="shared" si="204"/>
        <v>0</v>
      </c>
      <c r="V259" s="6">
        <f t="shared" si="205"/>
        <v>0</v>
      </c>
      <c r="W259" s="6">
        <f t="shared" si="192"/>
        <v>0</v>
      </c>
      <c r="X259" s="6">
        <f t="shared" si="206"/>
        <v>1</v>
      </c>
      <c r="Y259" s="48">
        <v>0</v>
      </c>
      <c r="Z259" s="61" t="s">
        <v>0</v>
      </c>
      <c r="AA259" s="62" t="str">
        <f t="shared" si="182"/>
        <v>SglPkgVertHeatPump - Single package vertical heat pump</v>
      </c>
    </row>
    <row r="260" spans="3:29" x14ac:dyDescent="0.25">
      <c r="C260" s="61">
        <f t="shared" ref="C260:D260" si="209">C259</f>
        <v>2022</v>
      </c>
      <c r="D260" s="6">
        <f t="shared" si="209"/>
        <v>2023</v>
      </c>
      <c r="E260" t="s">
        <v>515</v>
      </c>
      <c r="F260" s="67" t="s">
        <v>154</v>
      </c>
      <c r="G260" s="10">
        <v>7.2</v>
      </c>
      <c r="H260" s="211">
        <v>6.1</v>
      </c>
      <c r="I260" s="211">
        <v>0.85</v>
      </c>
      <c r="J260" s="66" t="s">
        <v>188</v>
      </c>
      <c r="K260" s="72">
        <f t="shared" ref="K260:T260" si="210">K231</f>
        <v>1</v>
      </c>
      <c r="L260" s="61">
        <f t="shared" si="210"/>
        <v>1</v>
      </c>
      <c r="M260" s="61">
        <f t="shared" si="210"/>
        <v>1</v>
      </c>
      <c r="N260" s="61">
        <f t="shared" si="210"/>
        <v>1</v>
      </c>
      <c r="O260" s="61">
        <f t="shared" si="210"/>
        <v>0</v>
      </c>
      <c r="P260" s="105">
        <f t="shared" si="210"/>
        <v>0</v>
      </c>
      <c r="Q260" s="72">
        <f t="shared" si="210"/>
        <v>68</v>
      </c>
      <c r="R260" s="72">
        <f t="shared" si="210"/>
        <v>0</v>
      </c>
      <c r="S260" s="75" t="str">
        <f t="shared" si="210"/>
        <v xml:space="preserve">SplitHeatPump  </v>
      </c>
      <c r="T260" s="62" t="str">
        <f t="shared" si="210"/>
        <v xml:space="preserve">SplitHeatPump  </v>
      </c>
      <c r="U260" s="92">
        <f t="shared" si="179"/>
        <v>0</v>
      </c>
      <c r="V260" s="6">
        <f>IF(AND(ISNUMBER(G260), G260&gt;0), 1, 0)</f>
        <v>1</v>
      </c>
      <c r="W260" s="6">
        <f t="shared" si="192"/>
        <v>1</v>
      </c>
      <c r="X260" s="6">
        <f t="shared" si="181"/>
        <v>0</v>
      </c>
      <c r="Y260" s="48">
        <v>1</v>
      </c>
      <c r="Z260" s="61" t="s">
        <v>0</v>
      </c>
      <c r="AA260" s="62" t="str">
        <f t="shared" si="182"/>
        <v xml:space="preserve">SDHVSplitHeatPump - Small duct, high velocity, central split heat pump           </v>
      </c>
    </row>
    <row r="261" spans="3:29" x14ac:dyDescent="0.25">
      <c r="C261" s="61">
        <f t="shared" ref="C261:D261" si="211">C260</f>
        <v>2022</v>
      </c>
      <c r="D261" s="6">
        <f t="shared" si="211"/>
        <v>2023</v>
      </c>
      <c r="E261" t="s">
        <v>534</v>
      </c>
      <c r="F261" s="67" t="s">
        <v>154</v>
      </c>
      <c r="G261" s="211">
        <v>8.8000000000000007</v>
      </c>
      <c r="H261" s="211">
        <v>7.5</v>
      </c>
      <c r="I261" s="211">
        <v>0.85</v>
      </c>
      <c r="J261" s="66" t="s">
        <v>188</v>
      </c>
      <c r="K261" s="72">
        <f t="shared" ref="K261:T261" si="212">K232</f>
        <v>1</v>
      </c>
      <c r="L261" s="61">
        <f t="shared" si="212"/>
        <v>0</v>
      </c>
      <c r="M261" s="61">
        <f t="shared" si="212"/>
        <v>1</v>
      </c>
      <c r="N261" s="61">
        <f t="shared" si="212"/>
        <v>1</v>
      </c>
      <c r="O261" s="61">
        <f t="shared" si="212"/>
        <v>0</v>
      </c>
      <c r="P261" s="105">
        <f t="shared" si="212"/>
        <v>0</v>
      </c>
      <c r="Q261" s="72">
        <f t="shared" si="212"/>
        <v>68</v>
      </c>
      <c r="R261" s="72">
        <f t="shared" si="212"/>
        <v>1</v>
      </c>
      <c r="S261" s="75" t="str">
        <f t="shared" si="212"/>
        <v xml:space="preserve">SplitHeatPump  </v>
      </c>
      <c r="T261" s="62" t="str">
        <f t="shared" si="212"/>
        <v xml:space="preserve">SplitHeatPump  </v>
      </c>
      <c r="U261" s="92">
        <f t="shared" si="179"/>
        <v>0</v>
      </c>
      <c r="V261" s="6">
        <f>IF(AND(ISNUMBER(G261), G261&gt;0), 1, 0)</f>
        <v>1</v>
      </c>
      <c r="W261" s="6">
        <f t="shared" si="192"/>
        <v>1</v>
      </c>
      <c r="X261" s="6">
        <f t="shared" si="181"/>
        <v>0</v>
      </c>
      <c r="Y261" s="48">
        <v>1</v>
      </c>
      <c r="Z261" s="61" t="s">
        <v>0</v>
      </c>
      <c r="AA261" s="62" t="str">
        <f t="shared" si="182"/>
        <v>DuctlessMiniSplitHeatPump – Ductless mini-split heat pump system</v>
      </c>
      <c r="AC261" t="s">
        <v>529</v>
      </c>
    </row>
    <row r="262" spans="3:29" x14ac:dyDescent="0.25">
      <c r="C262" s="61">
        <f t="shared" ref="C262:D262" si="213">C261</f>
        <v>2022</v>
      </c>
      <c r="D262" s="6">
        <f t="shared" si="213"/>
        <v>2023</v>
      </c>
      <c r="E262" t="s">
        <v>535</v>
      </c>
      <c r="F262" s="67" t="s">
        <v>154</v>
      </c>
      <c r="G262" s="211">
        <v>8.8000000000000007</v>
      </c>
      <c r="H262" s="211">
        <v>7.5</v>
      </c>
      <c r="I262" s="211">
        <v>0.85</v>
      </c>
      <c r="J262" s="66" t="s">
        <v>188</v>
      </c>
      <c r="K262" s="72">
        <f t="shared" ref="K262:T262" si="214">K233</f>
        <v>1</v>
      </c>
      <c r="L262" s="61">
        <f t="shared" si="214"/>
        <v>0</v>
      </c>
      <c r="M262" s="61">
        <f t="shared" si="214"/>
        <v>1</v>
      </c>
      <c r="N262" s="61">
        <f t="shared" si="214"/>
        <v>1</v>
      </c>
      <c r="O262" s="61">
        <f t="shared" si="214"/>
        <v>0</v>
      </c>
      <c r="P262" s="61">
        <f t="shared" si="214"/>
        <v>0</v>
      </c>
      <c r="Q262" s="96">
        <f t="shared" si="214"/>
        <v>68</v>
      </c>
      <c r="R262" s="72">
        <f t="shared" si="214"/>
        <v>1</v>
      </c>
      <c r="S262" s="75" t="str">
        <f t="shared" si="214"/>
        <v xml:space="preserve">SplitHeatPump  </v>
      </c>
      <c r="T262" s="62" t="str">
        <f t="shared" si="214"/>
        <v xml:space="preserve">SplitHeatPump  </v>
      </c>
      <c r="U262" s="72">
        <f t="shared" si="179"/>
        <v>0</v>
      </c>
      <c r="V262" s="61">
        <f>IF(AND(ISNUMBER(G262), G262&gt;0), 1, 0)</f>
        <v>1</v>
      </c>
      <c r="W262" s="61">
        <f t="shared" si="192"/>
        <v>1</v>
      </c>
      <c r="X262" s="61">
        <f t="shared" si="181"/>
        <v>0</v>
      </c>
      <c r="Y262" s="48">
        <v>1</v>
      </c>
      <c r="Z262" s="61" t="s">
        <v>0</v>
      </c>
      <c r="AA262" s="62" t="str">
        <f t="shared" si="182"/>
        <v>DuctlessMultiSplitHeatPump - Ductless multi-split heat pump system</v>
      </c>
      <c r="AC262" t="s">
        <v>528</v>
      </c>
    </row>
    <row r="263" spans="3:29" x14ac:dyDescent="0.25">
      <c r="C263" s="61">
        <f t="shared" ref="C263:D263" si="215">C262</f>
        <v>2022</v>
      </c>
      <c r="D263" s="6">
        <f t="shared" si="215"/>
        <v>2023</v>
      </c>
      <c r="E263" t="s">
        <v>524</v>
      </c>
      <c r="F263" s="67" t="s">
        <v>154</v>
      </c>
      <c r="G263" s="10">
        <v>7.7</v>
      </c>
      <c r="H263" s="209">
        <f>G263*0.85</f>
        <v>6.5449999999999999</v>
      </c>
      <c r="I263" s="211">
        <v>0.85</v>
      </c>
      <c r="J263" s="66" t="s">
        <v>188</v>
      </c>
      <c r="K263" s="72">
        <f t="shared" ref="K263:T263" si="216">K234</f>
        <v>1</v>
      </c>
      <c r="L263" s="61">
        <f t="shared" si="216"/>
        <v>0</v>
      </c>
      <c r="M263" s="61">
        <f t="shared" si="216"/>
        <v>1</v>
      </c>
      <c r="N263" s="61">
        <f t="shared" si="216"/>
        <v>1</v>
      </c>
      <c r="O263" s="61">
        <f t="shared" si="216"/>
        <v>0</v>
      </c>
      <c r="P263" s="61">
        <f t="shared" si="216"/>
        <v>0</v>
      </c>
      <c r="Q263" s="96">
        <f t="shared" si="216"/>
        <v>68</v>
      </c>
      <c r="R263" s="72">
        <f t="shared" si="216"/>
        <v>1</v>
      </c>
      <c r="S263" s="75" t="str">
        <f t="shared" si="216"/>
        <v xml:space="preserve">SplitHeatPump  </v>
      </c>
      <c r="T263" s="62" t="str">
        <f t="shared" si="216"/>
        <v xml:space="preserve">SplitHeatPump  </v>
      </c>
      <c r="U263" s="72">
        <f t="shared" si="179"/>
        <v>0</v>
      </c>
      <c r="V263" s="61">
        <f>IF(AND(ISNUMBER(G263), G263&gt;0), 1, 0)</f>
        <v>1</v>
      </c>
      <c r="W263" s="61">
        <f t="shared" si="192"/>
        <v>1</v>
      </c>
      <c r="X263" s="61">
        <f t="shared" si="181"/>
        <v>0</v>
      </c>
      <c r="Y263" s="48">
        <v>1</v>
      </c>
      <c r="Z263" s="61" t="s">
        <v>0</v>
      </c>
      <c r="AA263" s="62" t="str">
        <f t="shared" si="182"/>
        <v>DuctlessVRFHeatPump - Ductless variable refrigerant flow (VRF) heat pump system</v>
      </c>
      <c r="AC263" t="s">
        <v>528</v>
      </c>
    </row>
    <row r="264" spans="3:29" x14ac:dyDescent="0.25">
      <c r="C264" s="61">
        <f t="shared" ref="C264:D264" si="217">C263</f>
        <v>2022</v>
      </c>
      <c r="D264" s="6">
        <f t="shared" si="217"/>
        <v>2023</v>
      </c>
      <c r="E264" s="188" t="s">
        <v>702</v>
      </c>
      <c r="F264" s="67" t="s">
        <v>154</v>
      </c>
      <c r="G264" s="211">
        <v>8.8000000000000007</v>
      </c>
      <c r="H264" s="211">
        <v>7.5</v>
      </c>
      <c r="I264" s="211">
        <v>0.85</v>
      </c>
      <c r="J264" s="66" t="s">
        <v>188</v>
      </c>
      <c r="K264" s="72">
        <f t="shared" ref="K264:T264" si="218">K235</f>
        <v>1</v>
      </c>
      <c r="L264" s="61">
        <f t="shared" si="218"/>
        <v>1</v>
      </c>
      <c r="M264" s="61">
        <f t="shared" si="218"/>
        <v>1</v>
      </c>
      <c r="N264" s="61">
        <f t="shared" si="218"/>
        <v>1</v>
      </c>
      <c r="O264" s="61">
        <f t="shared" si="218"/>
        <v>0</v>
      </c>
      <c r="P264" s="105">
        <f t="shared" si="218"/>
        <v>0</v>
      </c>
      <c r="Q264" s="72">
        <f t="shared" si="218"/>
        <v>68</v>
      </c>
      <c r="R264" s="72">
        <f t="shared" si="218"/>
        <v>1</v>
      </c>
      <c r="S264" s="75" t="str">
        <f t="shared" si="218"/>
        <v xml:space="preserve">SplitHeatPump  </v>
      </c>
      <c r="T264" s="62" t="str">
        <f t="shared" si="218"/>
        <v xml:space="preserve">SplitHeatPump  </v>
      </c>
      <c r="U264" s="92">
        <f t="shared" ref="U264:U266" si="219">IF(AND(ISNUMBER(F264), F264&gt;0), 1, 0)</f>
        <v>0</v>
      </c>
      <c r="V264" s="6">
        <f t="shared" ref="V264:V266" si="220">IF(AND(ISNUMBER(G264), G264&gt;0), 1, 0)</f>
        <v>1</v>
      </c>
      <c r="W264" s="6">
        <f t="shared" si="192"/>
        <v>1</v>
      </c>
      <c r="X264" s="6">
        <f t="shared" ref="X264:X266" si="221">IF(AND(ISNUMBER(J264), J264&gt;0), 1, 0)</f>
        <v>0</v>
      </c>
      <c r="Y264" s="48">
        <v>0</v>
      </c>
      <c r="Z264" s="61" t="s">
        <v>0</v>
      </c>
      <c r="AA264" s="62" t="str">
        <f t="shared" si="182"/>
        <v>DuctedMiniSplitHeatPump - Ducted mini-split heat pump</v>
      </c>
    </row>
    <row r="265" spans="3:29" x14ac:dyDescent="0.25">
      <c r="C265" s="61">
        <f t="shared" ref="C265:D265" si="222">C264</f>
        <v>2022</v>
      </c>
      <c r="D265" s="6">
        <f t="shared" si="222"/>
        <v>2023</v>
      </c>
      <c r="E265" s="188" t="s">
        <v>703</v>
      </c>
      <c r="F265" s="67" t="s">
        <v>154</v>
      </c>
      <c r="G265" s="211">
        <v>8.8000000000000007</v>
      </c>
      <c r="H265" s="211">
        <v>7.5</v>
      </c>
      <c r="I265" s="211">
        <v>0.85</v>
      </c>
      <c r="J265" s="66" t="s">
        <v>188</v>
      </c>
      <c r="K265" s="72">
        <f t="shared" ref="K265:T265" si="223">K236</f>
        <v>1</v>
      </c>
      <c r="L265" s="61">
        <f t="shared" si="223"/>
        <v>1</v>
      </c>
      <c r="M265" s="61">
        <f t="shared" si="223"/>
        <v>1</v>
      </c>
      <c r="N265" s="61">
        <f t="shared" si="223"/>
        <v>1</v>
      </c>
      <c r="O265" s="61">
        <f t="shared" si="223"/>
        <v>0</v>
      </c>
      <c r="P265" s="105">
        <f t="shared" si="223"/>
        <v>0</v>
      </c>
      <c r="Q265" s="72">
        <f t="shared" si="223"/>
        <v>68</v>
      </c>
      <c r="R265" s="72">
        <f t="shared" si="223"/>
        <v>1</v>
      </c>
      <c r="S265" s="75" t="str">
        <f t="shared" si="223"/>
        <v xml:space="preserve">SplitHeatPump  </v>
      </c>
      <c r="T265" s="62" t="str">
        <f t="shared" si="223"/>
        <v xml:space="preserve">SplitHeatPump  </v>
      </c>
      <c r="U265" s="92">
        <f t="shared" si="219"/>
        <v>0</v>
      </c>
      <c r="V265" s="6">
        <f t="shared" si="220"/>
        <v>1</v>
      </c>
      <c r="W265" s="6">
        <f t="shared" si="192"/>
        <v>1</v>
      </c>
      <c r="X265" s="6">
        <f t="shared" si="221"/>
        <v>0</v>
      </c>
      <c r="Y265" s="48">
        <v>0</v>
      </c>
      <c r="Z265" s="61" t="s">
        <v>0</v>
      </c>
      <c r="AA265" s="62" t="str">
        <f t="shared" si="182"/>
        <v>DuctedMultiSplitHeatPump - Ducted multi-split heat pump</v>
      </c>
    </row>
    <row r="266" spans="3:29" x14ac:dyDescent="0.25">
      <c r="C266" s="61">
        <f t="shared" ref="C266:D266" si="224">C265</f>
        <v>2022</v>
      </c>
      <c r="D266" s="6">
        <f t="shared" si="224"/>
        <v>2023</v>
      </c>
      <c r="E266" s="188" t="s">
        <v>704</v>
      </c>
      <c r="F266" s="67" t="s">
        <v>154</v>
      </c>
      <c r="G266" s="211">
        <v>8.8000000000000007</v>
      </c>
      <c r="H266" s="211">
        <v>7.5</v>
      </c>
      <c r="I266" s="211">
        <v>0.85</v>
      </c>
      <c r="J266" s="66" t="s">
        <v>188</v>
      </c>
      <c r="K266" s="72">
        <f t="shared" ref="K266:T266" si="225">K237</f>
        <v>1</v>
      </c>
      <c r="L266" s="61">
        <f t="shared" si="225"/>
        <v>1</v>
      </c>
      <c r="M266" s="61">
        <f t="shared" si="225"/>
        <v>1</v>
      </c>
      <c r="N266" s="61">
        <f t="shared" si="225"/>
        <v>1</v>
      </c>
      <c r="O266" s="61">
        <f t="shared" si="225"/>
        <v>0</v>
      </c>
      <c r="P266" s="105">
        <f t="shared" si="225"/>
        <v>0</v>
      </c>
      <c r="Q266" s="72">
        <f t="shared" si="225"/>
        <v>68</v>
      </c>
      <c r="R266" s="72">
        <f t="shared" si="225"/>
        <v>1</v>
      </c>
      <c r="S266" s="75" t="str">
        <f t="shared" si="225"/>
        <v xml:space="preserve">SplitHeatPump  </v>
      </c>
      <c r="T266" s="62" t="str">
        <f t="shared" si="225"/>
        <v xml:space="preserve">SplitHeatPump  </v>
      </c>
      <c r="U266" s="92">
        <f t="shared" si="219"/>
        <v>0</v>
      </c>
      <c r="V266" s="6">
        <f t="shared" si="220"/>
        <v>1</v>
      </c>
      <c r="W266" s="6">
        <f t="shared" si="192"/>
        <v>1</v>
      </c>
      <c r="X266" s="6">
        <f t="shared" si="221"/>
        <v>0</v>
      </c>
      <c r="Y266" s="48">
        <v>0</v>
      </c>
      <c r="Z266" s="61" t="s">
        <v>0</v>
      </c>
      <c r="AA266" s="62" t="str">
        <f t="shared" si="182"/>
        <v>Ducted+DuctlessMultiSplitHeatPump - Ducted+ductless multi-split heat pump</v>
      </c>
    </row>
    <row r="267" spans="3:29" x14ac:dyDescent="0.25">
      <c r="C267" s="61">
        <f t="shared" ref="C267:D267" si="226">C266</f>
        <v>2022</v>
      </c>
      <c r="D267" s="6">
        <f t="shared" si="226"/>
        <v>2023</v>
      </c>
      <c r="E267" t="s">
        <v>144</v>
      </c>
      <c r="F267" s="67" t="s">
        <v>154</v>
      </c>
      <c r="G267" s="55">
        <v>8</v>
      </c>
      <c r="H267" s="212">
        <v>6.7</v>
      </c>
      <c r="I267" s="214">
        <v>0.84</v>
      </c>
      <c r="J267" s="66" t="s">
        <v>188</v>
      </c>
      <c r="K267" s="72">
        <f t="shared" ref="K267:T267" si="227">K238</f>
        <v>1</v>
      </c>
      <c r="L267" s="61">
        <f t="shared" si="227"/>
        <v>1</v>
      </c>
      <c r="M267" s="61">
        <f t="shared" si="227"/>
        <v>1</v>
      </c>
      <c r="N267" s="61">
        <f t="shared" si="227"/>
        <v>1</v>
      </c>
      <c r="O267" s="61">
        <f t="shared" si="227"/>
        <v>0</v>
      </c>
      <c r="P267" s="61">
        <f t="shared" si="227"/>
        <v>0</v>
      </c>
      <c r="Q267" s="96">
        <f t="shared" si="227"/>
        <v>68</v>
      </c>
      <c r="R267" s="96">
        <f t="shared" si="227"/>
        <v>0</v>
      </c>
      <c r="S267" s="75" t="str">
        <f t="shared" si="227"/>
        <v xml:space="preserve">SplitHeatPump  </v>
      </c>
      <c r="T267" s="62" t="str">
        <f t="shared" si="227"/>
        <v xml:space="preserve">SplitHeatPump  </v>
      </c>
      <c r="U267" s="92">
        <f t="shared" si="179"/>
        <v>0</v>
      </c>
      <c r="V267" s="6">
        <f t="shared" ref="V267:V275" si="228">IF(AND(ISNUMBER(G267), G267&gt;0), 1, 0)</f>
        <v>1</v>
      </c>
      <c r="W267" s="6">
        <f t="shared" si="192"/>
        <v>1</v>
      </c>
      <c r="X267" s="6">
        <f t="shared" si="181"/>
        <v>0</v>
      </c>
      <c r="Y267" s="48">
        <v>1</v>
      </c>
      <c r="Z267" s="61" t="s">
        <v>0</v>
      </c>
      <c r="AA267" s="62" t="str">
        <f t="shared" si="182"/>
        <v xml:space="preserve">PkgHeatPump - Heating side of central packaged heat pump          </v>
      </c>
    </row>
    <row r="268" spans="3:29" x14ac:dyDescent="0.25">
      <c r="C268" s="61">
        <f t="shared" ref="C268:D268" si="229">C267</f>
        <v>2022</v>
      </c>
      <c r="D268" s="6">
        <f t="shared" si="229"/>
        <v>2023</v>
      </c>
      <c r="E268" t="s">
        <v>145</v>
      </c>
      <c r="F268" s="67" t="s">
        <v>154</v>
      </c>
      <c r="G268" s="11">
        <v>0</v>
      </c>
      <c r="H268" s="11">
        <v>0</v>
      </c>
      <c r="I268" s="11">
        <v>1</v>
      </c>
      <c r="J268" s="66" t="s">
        <v>188</v>
      </c>
      <c r="K268" s="72">
        <f t="shared" ref="K268:T268" si="230">K239</f>
        <v>0</v>
      </c>
      <c r="L268" s="61">
        <f t="shared" si="230"/>
        <v>1</v>
      </c>
      <c r="M268" s="61">
        <f t="shared" si="230"/>
        <v>1</v>
      </c>
      <c r="N268" s="61">
        <f t="shared" si="230"/>
        <v>1</v>
      </c>
      <c r="O268" s="61">
        <f t="shared" si="230"/>
        <v>0</v>
      </c>
      <c r="P268" s="61">
        <f t="shared" si="230"/>
        <v>0</v>
      </c>
      <c r="Q268" s="96">
        <f t="shared" si="230"/>
        <v>68</v>
      </c>
      <c r="R268" s="96">
        <f t="shared" si="230"/>
        <v>0</v>
      </c>
      <c r="S268" s="75" t="str">
        <f t="shared" si="230"/>
        <v xml:space="preserve">SplitHeatPump  </v>
      </c>
      <c r="T268" s="62" t="str">
        <f t="shared" si="230"/>
        <v xml:space="preserve">SplitHeatPump  </v>
      </c>
      <c r="U268" s="92">
        <f t="shared" si="179"/>
        <v>0</v>
      </c>
      <c r="V268" s="6">
        <f t="shared" si="228"/>
        <v>0</v>
      </c>
      <c r="W268" s="6">
        <f t="shared" si="192"/>
        <v>0</v>
      </c>
      <c r="X268" s="6">
        <f t="shared" si="181"/>
        <v>0</v>
      </c>
      <c r="Y268" s="48">
        <v>1</v>
      </c>
      <c r="Z268" s="61" t="s">
        <v>0</v>
      </c>
      <c r="AA268" s="62" t="str">
        <f t="shared" si="182"/>
        <v>LrgPkgHeatPump - Heating side of large (&gt;= 65 kBtuh) packaged unit</v>
      </c>
    </row>
    <row r="269" spans="3:29" x14ac:dyDescent="0.25">
      <c r="C269" s="61">
        <f t="shared" ref="C269:D269" si="231">C268</f>
        <v>2022</v>
      </c>
      <c r="D269" s="6">
        <f t="shared" si="231"/>
        <v>2023</v>
      </c>
      <c r="E269" t="s">
        <v>146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32">K240</f>
        <v>1</v>
      </c>
      <c r="L269" s="61">
        <f t="shared" si="232"/>
        <v>0</v>
      </c>
      <c r="M269" s="61">
        <f t="shared" si="232"/>
        <v>1</v>
      </c>
      <c r="N269" s="61">
        <f t="shared" si="232"/>
        <v>1</v>
      </c>
      <c r="O269" s="61">
        <f t="shared" si="232"/>
        <v>0</v>
      </c>
      <c r="P269" s="61">
        <f t="shared" si="232"/>
        <v>0</v>
      </c>
      <c r="Q269" s="96">
        <f t="shared" si="232"/>
        <v>68</v>
      </c>
      <c r="R269" s="96">
        <f t="shared" si="232"/>
        <v>1</v>
      </c>
      <c r="S269" s="75" t="str">
        <f t="shared" si="232"/>
        <v xml:space="preserve">SplitHeatPump  </v>
      </c>
      <c r="T269" s="62" t="str">
        <f t="shared" si="232"/>
        <v xml:space="preserve">SplitHeatPump  </v>
      </c>
      <c r="U269" s="92">
        <f t="shared" si="179"/>
        <v>0</v>
      </c>
      <c r="V269" s="6">
        <f t="shared" si="228"/>
        <v>0</v>
      </c>
      <c r="W269" s="6">
        <f t="shared" si="192"/>
        <v>0</v>
      </c>
      <c r="X269" s="6">
        <f t="shared" si="181"/>
        <v>0</v>
      </c>
      <c r="Y269" s="48">
        <v>0</v>
      </c>
      <c r="Z269" s="61" t="s">
        <v>0</v>
      </c>
      <c r="AA269" s="62" t="str">
        <f t="shared" si="182"/>
        <v xml:space="preserve">RoomHeatPump - Heating side of non-central room A/C system        </v>
      </c>
    </row>
    <row r="270" spans="3:29" x14ac:dyDescent="0.25">
      <c r="C270" s="61">
        <f t="shared" ref="C270:D270" si="233">C269</f>
        <v>2022</v>
      </c>
      <c r="D270" s="6">
        <f t="shared" si="233"/>
        <v>2023</v>
      </c>
      <c r="E270" t="s">
        <v>147</v>
      </c>
      <c r="F270" s="67" t="s">
        <v>154</v>
      </c>
      <c r="G270" s="211">
        <v>8.8000000000000007</v>
      </c>
      <c r="H270" s="211">
        <v>7.5</v>
      </c>
      <c r="I270" s="211">
        <v>0.85</v>
      </c>
      <c r="J270" s="66" t="s">
        <v>188</v>
      </c>
      <c r="K270" s="72">
        <f t="shared" ref="K270:T270" si="234">K241</f>
        <v>1</v>
      </c>
      <c r="L270" s="61">
        <f t="shared" si="234"/>
        <v>-1</v>
      </c>
      <c r="M270" s="61">
        <f t="shared" si="234"/>
        <v>0</v>
      </c>
      <c r="N270" s="61">
        <f t="shared" si="234"/>
        <v>1</v>
      </c>
      <c r="O270" s="61">
        <f t="shared" si="234"/>
        <v>0</v>
      </c>
      <c r="P270" s="61">
        <f t="shared" si="234"/>
        <v>0</v>
      </c>
      <c r="Q270" s="96">
        <f t="shared" si="234"/>
        <v>-1</v>
      </c>
      <c r="R270" s="96">
        <f t="shared" si="234"/>
        <v>0</v>
      </c>
      <c r="S270" s="75" t="str">
        <f t="shared" si="234"/>
        <v xml:space="preserve">SplitHeatPump  </v>
      </c>
      <c r="T270" s="62" t="str">
        <f t="shared" si="234"/>
        <v xml:space="preserve">SplitHeatPump  </v>
      </c>
      <c r="U270" s="92">
        <f t="shared" si="179"/>
        <v>0</v>
      </c>
      <c r="V270" s="6">
        <f t="shared" si="228"/>
        <v>1</v>
      </c>
      <c r="W270" s="6">
        <f t="shared" si="192"/>
        <v>1</v>
      </c>
      <c r="X270" s="6">
        <f t="shared" si="181"/>
        <v>0</v>
      </c>
      <c r="Y270" s="48">
        <v>0</v>
      </c>
      <c r="Z270" s="61" t="s">
        <v>0</v>
      </c>
      <c r="AA270" s="62" t="str">
        <f t="shared" si="182"/>
        <v xml:space="preserve">Electric - All electric heating systems other than heat pump      </v>
      </c>
    </row>
    <row r="271" spans="3:29" x14ac:dyDescent="0.25">
      <c r="C271" s="61">
        <f t="shared" ref="C271:D271" si="235">C270</f>
        <v>2022</v>
      </c>
      <c r="D271" s="6">
        <f t="shared" si="235"/>
        <v>2023</v>
      </c>
      <c r="E271" t="s">
        <v>148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66" t="s">
        <v>188</v>
      </c>
      <c r="K271" s="72">
        <f t="shared" ref="K271:T271" si="236">K242</f>
        <v>1</v>
      </c>
      <c r="L271" s="61">
        <f t="shared" si="236"/>
        <v>-1</v>
      </c>
      <c r="M271" s="61">
        <f t="shared" si="236"/>
        <v>0</v>
      </c>
      <c r="N271" s="61">
        <f t="shared" si="236"/>
        <v>0</v>
      </c>
      <c r="O271" s="61">
        <f t="shared" si="236"/>
        <v>1</v>
      </c>
      <c r="P271" s="61">
        <f t="shared" si="236"/>
        <v>0</v>
      </c>
      <c r="Q271" s="96">
        <f t="shared" si="236"/>
        <v>-1</v>
      </c>
      <c r="R271" s="96">
        <f t="shared" si="236"/>
        <v>0</v>
      </c>
      <c r="S271" s="75" t="str">
        <f t="shared" si="236"/>
        <v xml:space="preserve">CntrlFurnace   </v>
      </c>
      <c r="T271" s="62" t="str">
        <f t="shared" si="236"/>
        <v xml:space="preserve">CntrlFurnace   </v>
      </c>
      <c r="U271" s="92">
        <f t="shared" si="179"/>
        <v>0</v>
      </c>
      <c r="V271" s="6">
        <f t="shared" si="228"/>
        <v>0</v>
      </c>
      <c r="W271" s="6">
        <f t="shared" si="192"/>
        <v>0</v>
      </c>
      <c r="X271" s="6">
        <f t="shared" si="181"/>
        <v>0</v>
      </c>
      <c r="Y271" s="48">
        <v>1</v>
      </c>
      <c r="Z271" s="61" t="s">
        <v>0</v>
      </c>
      <c r="AA271" s="62" t="str">
        <f t="shared" si="182"/>
        <v xml:space="preserve">CombHydro - Water heating system can be storage gas/elec/ht pump  </v>
      </c>
    </row>
    <row r="272" spans="3:29" x14ac:dyDescent="0.25">
      <c r="C272" s="61">
        <f t="shared" ref="C272:D272" si="237">C271</f>
        <v>2022</v>
      </c>
      <c r="D272" s="6">
        <f t="shared" si="237"/>
        <v>2023</v>
      </c>
      <c r="E272" t="s">
        <v>514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38">K243</f>
        <v>1</v>
      </c>
      <c r="L272" s="61">
        <f t="shared" si="238"/>
        <v>-1</v>
      </c>
      <c r="M272" s="61">
        <f t="shared" si="238"/>
        <v>0</v>
      </c>
      <c r="N272" s="61">
        <f t="shared" si="238"/>
        <v>1</v>
      </c>
      <c r="O272" s="61">
        <f t="shared" si="238"/>
        <v>0</v>
      </c>
      <c r="P272" s="61">
        <f t="shared" si="238"/>
        <v>0</v>
      </c>
      <c r="Q272" s="96">
        <f t="shared" si="238"/>
        <v>-1</v>
      </c>
      <c r="R272" s="96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179"/>
        <v>0</v>
      </c>
      <c r="V272" s="6">
        <f t="shared" si="228"/>
        <v>0</v>
      </c>
      <c r="W272" s="6">
        <f t="shared" si="192"/>
        <v>0</v>
      </c>
      <c r="X272" s="6">
        <f t="shared" si="181"/>
        <v>0</v>
      </c>
      <c r="Y272" s="48">
        <v>1</v>
      </c>
      <c r="Z272" s="61" t="s">
        <v>0</v>
      </c>
      <c r="AA272" s="62" t="str">
        <f t="shared" si="182"/>
        <v xml:space="preserve">CombHydro - Water heating system can be storage gas/elec/ht pump  </v>
      </c>
    </row>
    <row r="273" spans="1:29" x14ac:dyDescent="0.25">
      <c r="C273" s="61">
        <f t="shared" ref="C273:D273" si="239">C272</f>
        <v>2022</v>
      </c>
      <c r="D273" s="6">
        <f t="shared" si="239"/>
        <v>2023</v>
      </c>
      <c r="E273" t="s">
        <v>367</v>
      </c>
      <c r="F273" s="67" t="s">
        <v>154</v>
      </c>
      <c r="G273" s="66" t="s">
        <v>155</v>
      </c>
      <c r="H273" s="66" t="s">
        <v>189</v>
      </c>
      <c r="I273" s="66" t="s">
        <v>189</v>
      </c>
      <c r="J273" s="66" t="s">
        <v>188</v>
      </c>
      <c r="K273" s="72">
        <f t="shared" ref="K273:T273" si="240">K244</f>
        <v>1</v>
      </c>
      <c r="L273" s="61">
        <f t="shared" si="240"/>
        <v>-1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61">
        <f t="shared" si="240"/>
        <v>1</v>
      </c>
      <c r="Q273" s="96">
        <f t="shared" si="240"/>
        <v>68</v>
      </c>
      <c r="R273" s="96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179"/>
        <v>0</v>
      </c>
      <c r="V273" s="6">
        <f t="shared" si="228"/>
        <v>0</v>
      </c>
      <c r="W273" s="6">
        <f t="shared" si="192"/>
        <v>0</v>
      </c>
      <c r="X273" s="6">
        <f t="shared" si="181"/>
        <v>0</v>
      </c>
      <c r="Y273" s="48">
        <v>1</v>
      </c>
      <c r="Z273" s="61" t="s">
        <v>0</v>
      </c>
      <c r="AA273" s="62" t="str">
        <f t="shared" si="182"/>
        <v>AirToWaterHeatPump - Air to water heat pump (able to heat DHW)</v>
      </c>
    </row>
    <row r="274" spans="1:29" x14ac:dyDescent="0.25">
      <c r="C274" s="61">
        <f t="shared" ref="C274:D274" si="241">C273</f>
        <v>2022</v>
      </c>
      <c r="D274" s="6">
        <f t="shared" si="241"/>
        <v>2023</v>
      </c>
      <c r="E274" t="s">
        <v>366</v>
      </c>
      <c r="F274" s="67" t="s">
        <v>154</v>
      </c>
      <c r="G274" s="211">
        <v>8.8000000000000007</v>
      </c>
      <c r="H274" s="211">
        <v>7.5</v>
      </c>
      <c r="I274" s="211">
        <v>0.85</v>
      </c>
      <c r="J274" s="66" t="s">
        <v>188</v>
      </c>
      <c r="K274" s="72">
        <f t="shared" ref="K274:T274" si="242">K245</f>
        <v>1</v>
      </c>
      <c r="L274" s="61">
        <f t="shared" si="242"/>
        <v>-1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61">
        <f t="shared" si="242"/>
        <v>1</v>
      </c>
      <c r="Q274" s="96">
        <f t="shared" si="242"/>
        <v>68</v>
      </c>
      <c r="R274" s="96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179"/>
        <v>0</v>
      </c>
      <c r="V274" s="6">
        <f t="shared" si="228"/>
        <v>1</v>
      </c>
      <c r="W274" s="6">
        <f t="shared" si="192"/>
        <v>1</v>
      </c>
      <c r="X274" s="6">
        <f t="shared" si="181"/>
        <v>0</v>
      </c>
      <c r="Y274" s="48">
        <v>1</v>
      </c>
      <c r="Z274" s="61" t="s">
        <v>0</v>
      </c>
      <c r="AA274" s="62" t="str">
        <f t="shared" si="182"/>
        <v>GroundSourceHeatPump - Ground source heat pump (able to heat DHW)</v>
      </c>
    </row>
    <row r="275" spans="1:29" x14ac:dyDescent="0.25">
      <c r="C275" s="61">
        <f t="shared" ref="C275:D276" si="243">C274</f>
        <v>2022</v>
      </c>
      <c r="D275" s="6">
        <f t="shared" si="243"/>
        <v>2023</v>
      </c>
      <c r="E275" t="s">
        <v>553</v>
      </c>
      <c r="F275" s="67" t="s">
        <v>154</v>
      </c>
      <c r="G275" s="211">
        <v>8.8000000000000007</v>
      </c>
      <c r="H275" s="211">
        <v>7.5</v>
      </c>
      <c r="I275" s="211">
        <v>0.85</v>
      </c>
      <c r="J275" s="66" t="s">
        <v>188</v>
      </c>
      <c r="K275" s="72">
        <f t="shared" ref="K275:T276" si="244">K246</f>
        <v>1</v>
      </c>
      <c r="L275" s="61">
        <f t="shared" si="244"/>
        <v>-1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96">
        <f t="shared" si="244"/>
        <v>0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92">
        <f t="shared" si="179"/>
        <v>0</v>
      </c>
      <c r="V275" s="6">
        <f t="shared" si="228"/>
        <v>1</v>
      </c>
      <c r="W275" s="6">
        <f t="shared" si="192"/>
        <v>1</v>
      </c>
      <c r="X275" s="6">
        <f t="shared" si="181"/>
        <v>0</v>
      </c>
      <c r="Y275" s="48">
        <v>1</v>
      </c>
      <c r="Z275" s="61" t="s">
        <v>0</v>
      </c>
      <c r="AA275" s="62" t="str">
        <f t="shared" si="182"/>
        <v>VCHP - Variable Capacity Heat Pump</v>
      </c>
      <c r="AC275" t="s">
        <v>555</v>
      </c>
    </row>
    <row r="276" spans="1:29" x14ac:dyDescent="0.25">
      <c r="C276" s="61">
        <f t="shared" si="243"/>
        <v>2022</v>
      </c>
      <c r="D276" s="6">
        <f t="shared" si="243"/>
        <v>2023</v>
      </c>
      <c r="E276" t="s">
        <v>744</v>
      </c>
      <c r="F276" s="67" t="s">
        <v>154</v>
      </c>
      <c r="G276" s="10">
        <v>9</v>
      </c>
      <c r="H276" s="208">
        <f>G276*0.85</f>
        <v>7.6499999999999995</v>
      </c>
      <c r="I276" s="211">
        <v>0.85</v>
      </c>
      <c r="J276" s="10">
        <v>2.98</v>
      </c>
      <c r="K276" s="72">
        <f t="shared" si="244"/>
        <v>1</v>
      </c>
      <c r="L276" s="61">
        <f t="shared" si="244"/>
        <v>-1</v>
      </c>
      <c r="M276" s="61">
        <f t="shared" si="244"/>
        <v>1</v>
      </c>
      <c r="N276" s="61">
        <f t="shared" si="244"/>
        <v>1</v>
      </c>
      <c r="O276" s="61">
        <f t="shared" si="244"/>
        <v>0</v>
      </c>
      <c r="P276" s="61">
        <f t="shared" si="244"/>
        <v>0</v>
      </c>
      <c r="Q276" s="96">
        <f t="shared" si="244"/>
        <v>68</v>
      </c>
      <c r="R276" s="96">
        <f t="shared" si="244"/>
        <v>0</v>
      </c>
      <c r="S276" s="75" t="str">
        <f t="shared" si="244"/>
        <v xml:space="preserve">SplitHeatPump  </v>
      </c>
      <c r="T276" s="62" t="str">
        <f t="shared" si="244"/>
        <v xml:space="preserve">SplitHeatPump  </v>
      </c>
      <c r="U276" s="92">
        <f t="shared" ref="U276" si="245">IF(AND(ISNUMBER(F276), F276&gt;0), 1, 0)</f>
        <v>0</v>
      </c>
      <c r="V276" s="6">
        <f t="shared" ref="V276" si="246">IF(AND(ISNUMBER(G276), G276&gt;0), 1, 0)</f>
        <v>1</v>
      </c>
      <c r="W276" s="6">
        <f t="shared" si="192"/>
        <v>1</v>
      </c>
      <c r="X276" s="6">
        <f t="shared" ref="X276" si="247">IF(AND(ISNUMBER(J276), J276&gt;0), 1, 0)</f>
        <v>1</v>
      </c>
      <c r="Y276" s="48">
        <v>1</v>
      </c>
      <c r="Z276" s="61" t="s">
        <v>0</v>
      </c>
      <c r="AA276" s="62" t="str">
        <f t="shared" si="182"/>
        <v>VCHP2 - Variable Capacity Heat Pump</v>
      </c>
      <c r="AC276" t="s">
        <v>555</v>
      </c>
    </row>
    <row r="277" spans="1:29" x14ac:dyDescent="0.25">
      <c r="A277" s="184" t="s">
        <v>680</v>
      </c>
      <c r="B277" s="103"/>
      <c r="C277" s="153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6"/>
    </row>
    <row r="278" spans="1:29" x14ac:dyDescent="0.25">
      <c r="C278" s="185" t="s">
        <v>353</v>
      </c>
      <c r="D278" s="185" t="s">
        <v>353</v>
      </c>
      <c r="E278" s="119" t="s">
        <v>681</v>
      </c>
      <c r="F278" s="67" t="s">
        <v>154</v>
      </c>
      <c r="G278" s="66" t="s">
        <v>155</v>
      </c>
      <c r="H278" s="66" t="s">
        <v>189</v>
      </c>
      <c r="I278" s="66" t="s">
        <v>189</v>
      </c>
      <c r="J278" s="66" t="s">
        <v>188</v>
      </c>
      <c r="K278" s="72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96">
        <v>-1</v>
      </c>
      <c r="R278" s="96">
        <v>0</v>
      </c>
      <c r="S278" s="75" t="s">
        <v>227</v>
      </c>
      <c r="T278" s="62" t="s">
        <v>227</v>
      </c>
      <c r="U278" s="92">
        <f t="shared" ref="U278" si="248">IF(AND(ISNUMBER(F278), F278&gt;0), 1, 0)</f>
        <v>0</v>
      </c>
      <c r="V278" s="6">
        <f>IF(AND(ISNUMBER(G278), G278&gt;0), 1, 0)</f>
        <v>0</v>
      </c>
      <c r="W278" s="6">
        <f>IF(AND(ISNUMBER(H278), H278&gt;0), 1, 0)</f>
        <v>0</v>
      </c>
      <c r="X278" s="6">
        <f t="shared" ref="X278" si="249">IF(AND(ISNUMBER(J278), J278&gt;0), 1, 0)</f>
        <v>0</v>
      </c>
      <c r="Y278" s="61">
        <v>-1</v>
      </c>
      <c r="Z278" s="61" t="s">
        <v>0</v>
      </c>
      <c r="AA278" s="62" t="s">
        <v>682</v>
      </c>
    </row>
    <row r="279" spans="1:29" x14ac:dyDescent="0.25">
      <c r="C279" s="153"/>
      <c r="D279" s="180" t="s">
        <v>154</v>
      </c>
      <c r="E279" s="181" t="s">
        <v>156</v>
      </c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7"/>
    </row>
    <row r="280" spans="1:29" x14ac:dyDescent="0.25">
      <c r="D280" s="66" t="s">
        <v>155</v>
      </c>
      <c r="E280" s="65" t="s">
        <v>157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spans="1:29" x14ac:dyDescent="0.25">
      <c r="D281" s="66" t="s">
        <v>188</v>
      </c>
      <c r="E281" s="65" t="s">
        <v>687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9" x14ac:dyDescent="0.25">
      <c r="D282" s="66" t="s">
        <v>189</v>
      </c>
      <c r="E282" s="65" t="s">
        <v>764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spans="1:29" x14ac:dyDescent="0.25">
      <c r="B283" s="24" t="s">
        <v>50</v>
      </c>
      <c r="C283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6"/>
  <sheetViews>
    <sheetView tabSelected="1" topLeftCell="A13" zoomScaleNormal="100" workbookViewId="0">
      <selection activeCell="E41" sqref="E41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778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  <c r="E39" t="s">
        <v>777</v>
      </c>
    </row>
    <row r="40" spans="1:9" x14ac:dyDescent="0.25">
      <c r="A40" t="s">
        <v>0</v>
      </c>
      <c r="E40" t="s">
        <v>779</v>
      </c>
    </row>
    <row r="41" spans="1:9" x14ac:dyDescent="0.25">
      <c r="A41" t="s">
        <v>0</v>
      </c>
    </row>
    <row r="42" spans="1:9" x14ac:dyDescent="0.25">
      <c r="A42" t="s">
        <v>0</v>
      </c>
      <c r="B42" t="s">
        <v>6</v>
      </c>
    </row>
    <row r="43" spans="1:9" x14ac:dyDescent="0.25">
      <c r="A43" t="s">
        <v>0</v>
      </c>
      <c r="D43" s="1">
        <v>1</v>
      </c>
      <c r="E43" t="s">
        <v>437</v>
      </c>
    </row>
    <row r="44" spans="1:9" x14ac:dyDescent="0.25">
      <c r="A44" t="s">
        <v>0</v>
      </c>
      <c r="D44" s="1">
        <v>2</v>
      </c>
      <c r="E44" t="s">
        <v>162</v>
      </c>
      <c r="G44" s="1">
        <v>2014</v>
      </c>
      <c r="H44" s="1"/>
      <c r="I44" t="s">
        <v>163</v>
      </c>
    </row>
    <row r="45" spans="1:9" x14ac:dyDescent="0.25">
      <c r="A45" t="s">
        <v>0</v>
      </c>
      <c r="D45" s="1"/>
      <c r="G45" s="1">
        <v>2015</v>
      </c>
      <c r="H45" s="1"/>
      <c r="I45" t="s">
        <v>164</v>
      </c>
    </row>
    <row r="46" spans="1:9" x14ac:dyDescent="0.25">
      <c r="A46" t="s">
        <v>0</v>
      </c>
      <c r="D46" s="1">
        <v>3</v>
      </c>
      <c r="E46" t="s">
        <v>198</v>
      </c>
    </row>
    <row r="47" spans="1:9" x14ac:dyDescent="0.25">
      <c r="A47" t="s">
        <v>0</v>
      </c>
      <c r="D47" s="1"/>
    </row>
    <row r="48" spans="1:9" x14ac:dyDescent="0.25">
      <c r="A48" t="s">
        <v>0</v>
      </c>
      <c r="B48" t="s">
        <v>7</v>
      </c>
      <c r="D48" s="1"/>
    </row>
    <row r="49" spans="1:5" x14ac:dyDescent="0.25">
      <c r="A49" t="s">
        <v>0</v>
      </c>
      <c r="D49" s="1">
        <v>1</v>
      </c>
      <c r="E49" t="s">
        <v>194</v>
      </c>
    </row>
    <row r="50" spans="1:5" x14ac:dyDescent="0.25">
      <c r="A50" t="s">
        <v>0</v>
      </c>
      <c r="D50" s="1">
        <v>2</v>
      </c>
      <c r="E50" t="s">
        <v>756</v>
      </c>
    </row>
    <row r="51" spans="1:5" x14ac:dyDescent="0.25">
      <c r="A51" t="s">
        <v>0</v>
      </c>
      <c r="D51" s="1">
        <v>3</v>
      </c>
      <c r="E51" t="s">
        <v>769</v>
      </c>
    </row>
    <row r="52" spans="1:5" x14ac:dyDescent="0.25">
      <c r="A52" t="s">
        <v>0</v>
      </c>
      <c r="D52" s="1">
        <v>4</v>
      </c>
      <c r="E52" t="s">
        <v>195</v>
      </c>
    </row>
    <row r="53" spans="1:5" x14ac:dyDescent="0.25">
      <c r="A53" t="s">
        <v>0</v>
      </c>
      <c r="D53" s="1">
        <v>5</v>
      </c>
      <c r="E53" t="s">
        <v>757</v>
      </c>
    </row>
    <row r="54" spans="1:5" x14ac:dyDescent="0.25">
      <c r="A54" t="s">
        <v>0</v>
      </c>
      <c r="D54" s="1">
        <v>6</v>
      </c>
      <c r="E54" t="s">
        <v>770</v>
      </c>
    </row>
    <row r="55" spans="1:5" x14ac:dyDescent="0.25">
      <c r="A55" t="s">
        <v>0</v>
      </c>
      <c r="D55" s="1">
        <v>7</v>
      </c>
      <c r="E55" t="s">
        <v>730</v>
      </c>
    </row>
    <row r="56" spans="1:5" x14ac:dyDescent="0.25">
      <c r="A56" t="s">
        <v>0</v>
      </c>
      <c r="D56" s="1">
        <v>8</v>
      </c>
      <c r="E56" t="s">
        <v>196</v>
      </c>
    </row>
    <row r="57" spans="1:5" x14ac:dyDescent="0.25">
      <c r="A57" t="s">
        <v>0</v>
      </c>
      <c r="D57" s="1">
        <v>9</v>
      </c>
      <c r="E57" t="s">
        <v>197</v>
      </c>
    </row>
    <row r="58" spans="1:5" x14ac:dyDescent="0.25">
      <c r="A58" t="s">
        <v>0</v>
      </c>
      <c r="D58" s="1">
        <v>10</v>
      </c>
      <c r="E58" t="s">
        <v>158</v>
      </c>
    </row>
    <row r="59" spans="1:5" x14ac:dyDescent="0.25">
      <c r="A59" t="s">
        <v>0</v>
      </c>
      <c r="D59" s="1">
        <v>11</v>
      </c>
      <c r="E59" t="s">
        <v>159</v>
      </c>
    </row>
    <row r="60" spans="1:5" x14ac:dyDescent="0.25">
      <c r="A60" t="s">
        <v>0</v>
      </c>
      <c r="D60" s="1">
        <v>12</v>
      </c>
      <c r="E60" t="s">
        <v>171</v>
      </c>
    </row>
    <row r="61" spans="1:5" x14ac:dyDescent="0.25">
      <c r="A61" t="s">
        <v>0</v>
      </c>
      <c r="D61" s="1">
        <v>13</v>
      </c>
      <c r="E61" t="s">
        <v>233</v>
      </c>
    </row>
    <row r="62" spans="1:5" x14ac:dyDescent="0.25">
      <c r="A62" t="s">
        <v>0</v>
      </c>
      <c r="D62" s="1">
        <v>14</v>
      </c>
      <c r="E62" t="s">
        <v>362</v>
      </c>
    </row>
    <row r="63" spans="1:5" x14ac:dyDescent="0.25">
      <c r="A63" t="s">
        <v>0</v>
      </c>
      <c r="D63" s="1">
        <v>15</v>
      </c>
      <c r="E63" t="s">
        <v>232</v>
      </c>
    </row>
    <row r="64" spans="1:5" x14ac:dyDescent="0.25">
      <c r="A64" t="s">
        <v>0</v>
      </c>
      <c r="D64" s="1">
        <v>16</v>
      </c>
      <c r="E64" t="s">
        <v>244</v>
      </c>
    </row>
    <row r="65" spans="1:30" x14ac:dyDescent="0.25">
      <c r="A65" t="s">
        <v>0</v>
      </c>
      <c r="D65" s="1">
        <v>17</v>
      </c>
      <c r="E65" t="s">
        <v>758</v>
      </c>
    </row>
    <row r="66" spans="1:30" x14ac:dyDescent="0.25">
      <c r="A66" t="s">
        <v>0</v>
      </c>
      <c r="D66" s="1">
        <v>18</v>
      </c>
      <c r="E66" t="s">
        <v>246</v>
      </c>
    </row>
    <row r="67" spans="1:30" x14ac:dyDescent="0.25">
      <c r="A67" t="s">
        <v>0</v>
      </c>
      <c r="D67" s="1">
        <v>19</v>
      </c>
      <c r="E67" t="s">
        <v>759</v>
      </c>
    </row>
    <row r="68" spans="1:30" x14ac:dyDescent="0.25">
      <c r="A68" t="s">
        <v>0</v>
      </c>
      <c r="D68" s="1">
        <v>20</v>
      </c>
      <c r="E68" t="s">
        <v>731</v>
      </c>
    </row>
    <row r="69" spans="1:30" x14ac:dyDescent="0.25">
      <c r="A69" t="s">
        <v>0</v>
      </c>
      <c r="D69" s="1">
        <v>21</v>
      </c>
      <c r="E69" t="s">
        <v>685</v>
      </c>
    </row>
    <row r="70" spans="1:30" x14ac:dyDescent="0.25">
      <c r="A70" t="s">
        <v>0</v>
      </c>
    </row>
    <row r="71" spans="1:30" x14ac:dyDescent="0.25">
      <c r="A71" t="s">
        <v>0</v>
      </c>
      <c r="D71" s="1"/>
      <c r="F71" s="6">
        <v>1</v>
      </c>
      <c r="G71" s="6">
        <f t="shared" ref="G71" si="0">F71+1</f>
        <v>2</v>
      </c>
      <c r="H71" s="6">
        <f t="shared" ref="H71" si="1">G71+1</f>
        <v>3</v>
      </c>
      <c r="I71" s="6">
        <f t="shared" ref="I71" si="2">H71+1</f>
        <v>4</v>
      </c>
      <c r="J71" s="6">
        <f t="shared" ref="J71" si="3">I71+1</f>
        <v>5</v>
      </c>
      <c r="K71" s="6">
        <f t="shared" ref="K71" si="4">J71+1</f>
        <v>6</v>
      </c>
      <c r="L71" s="6">
        <f t="shared" ref="L71" si="5">K71+1</f>
        <v>7</v>
      </c>
      <c r="M71" s="6">
        <f t="shared" ref="M71:T71" si="6">L71+1</f>
        <v>8</v>
      </c>
      <c r="N71" s="6">
        <f t="shared" si="6"/>
        <v>9</v>
      </c>
      <c r="O71" s="6">
        <f t="shared" si="6"/>
        <v>10</v>
      </c>
      <c r="P71" s="6">
        <f t="shared" si="6"/>
        <v>11</v>
      </c>
      <c r="Q71" s="6">
        <f t="shared" si="6"/>
        <v>12</v>
      </c>
      <c r="R71" s="6">
        <f t="shared" si="6"/>
        <v>13</v>
      </c>
      <c r="S71" s="6">
        <f t="shared" si="6"/>
        <v>14</v>
      </c>
      <c r="T71" s="6">
        <f t="shared" si="6"/>
        <v>15</v>
      </c>
      <c r="U71" s="6">
        <f t="shared" ref="U71" si="7">T71+1</f>
        <v>16</v>
      </c>
      <c r="V71" s="6">
        <f t="shared" ref="V71" si="8">U71+1</f>
        <v>17</v>
      </c>
      <c r="W71" s="6">
        <f t="shared" ref="W71" si="9">V71+1</f>
        <v>18</v>
      </c>
      <c r="X71" s="6">
        <f t="shared" ref="X71" si="10">W71+1</f>
        <v>19</v>
      </c>
      <c r="Y71" s="6">
        <f t="shared" ref="Y71" si="11">X71+1</f>
        <v>20</v>
      </c>
      <c r="Z71" s="6">
        <f t="shared" ref="Z71" si="12">Y71+1</f>
        <v>21</v>
      </c>
    </row>
    <row r="72" spans="1:30" x14ac:dyDescent="0.25">
      <c r="A72" t="s">
        <v>0</v>
      </c>
      <c r="F72" s="16"/>
      <c r="G72" s="160"/>
      <c r="H72" s="160"/>
      <c r="I72" s="1"/>
      <c r="J72" s="1"/>
      <c r="K72" s="1"/>
      <c r="L72" s="1"/>
      <c r="N72" s="1" t="s">
        <v>134</v>
      </c>
    </row>
    <row r="73" spans="1:30" x14ac:dyDescent="0.25">
      <c r="B73" s="27" t="s">
        <v>551</v>
      </c>
      <c r="C73" s="150"/>
      <c r="E73" s="2"/>
      <c r="F73" s="16"/>
      <c r="G73" s="160"/>
      <c r="H73" s="160"/>
      <c r="I73" s="1"/>
      <c r="J73" s="1"/>
      <c r="K73" s="1"/>
      <c r="L73" s="1"/>
      <c r="M73" s="1"/>
    </row>
    <row r="74" spans="1:30" x14ac:dyDescent="0.25">
      <c r="C74" s="4" t="s">
        <v>433</v>
      </c>
      <c r="D74" s="4" t="s">
        <v>139</v>
      </c>
      <c r="E74" s="56" t="s">
        <v>140</v>
      </c>
      <c r="F74" s="17" t="s">
        <v>130</v>
      </c>
      <c r="G74" s="4" t="s">
        <v>747</v>
      </c>
      <c r="H74" s="4" t="s">
        <v>767</v>
      </c>
      <c r="I74" s="4" t="s">
        <v>131</v>
      </c>
      <c r="J74" s="4" t="s">
        <v>748</v>
      </c>
      <c r="K74" s="4" t="s">
        <v>768</v>
      </c>
      <c r="L74" s="4" t="s">
        <v>726</v>
      </c>
      <c r="M74" s="4" t="s">
        <v>132</v>
      </c>
      <c r="N74" s="4" t="s">
        <v>133</v>
      </c>
      <c r="O74" s="17" t="s">
        <v>151</v>
      </c>
      <c r="P74" s="4" t="s">
        <v>152</v>
      </c>
      <c r="Q74" s="4" t="s">
        <v>170</v>
      </c>
      <c r="R74" s="4" t="s">
        <v>236</v>
      </c>
      <c r="S74" s="17" t="s">
        <v>361</v>
      </c>
      <c r="T74" s="73" t="s">
        <v>231</v>
      </c>
      <c r="U74" s="17" t="s">
        <v>243</v>
      </c>
      <c r="V74" s="4" t="s">
        <v>753</v>
      </c>
      <c r="W74" s="4" t="s">
        <v>245</v>
      </c>
      <c r="X74" s="4" t="s">
        <v>754</v>
      </c>
      <c r="Y74" s="4" t="s">
        <v>727</v>
      </c>
      <c r="Z74" s="4" t="s">
        <v>684</v>
      </c>
      <c r="AA74" s="61"/>
    </row>
    <row r="75" spans="1:30" x14ac:dyDescent="0.25">
      <c r="C75" s="60">
        <v>2013</v>
      </c>
      <c r="D75" s="60">
        <v>2014</v>
      </c>
      <c r="E75" t="s">
        <v>173</v>
      </c>
      <c r="F75" s="68" t="s">
        <v>154</v>
      </c>
      <c r="G75" s="66" t="s">
        <v>749</v>
      </c>
      <c r="H75" s="66" t="s">
        <v>749</v>
      </c>
      <c r="I75" s="66" t="s">
        <v>155</v>
      </c>
      <c r="J75" s="66" t="s">
        <v>750</v>
      </c>
      <c r="K75" s="66" t="s">
        <v>750</v>
      </c>
      <c r="L75" s="66" t="s">
        <v>728</v>
      </c>
      <c r="M75" s="66" t="s">
        <v>188</v>
      </c>
      <c r="N75" s="66" t="s">
        <v>189</v>
      </c>
      <c r="O75" s="70">
        <v>1</v>
      </c>
      <c r="P75" s="48">
        <v>-1</v>
      </c>
      <c r="Q75" s="48">
        <v>0</v>
      </c>
      <c r="R75" s="48">
        <v>0</v>
      </c>
      <c r="S75" s="92">
        <v>0</v>
      </c>
      <c r="T75" s="97" t="s">
        <v>174</v>
      </c>
      <c r="U75" s="70">
        <f>IF(AND(ISNUMBER(F75), F75&gt;0), 1, 0)</f>
        <v>0</v>
      </c>
      <c r="V75" s="48">
        <f>IF(AND(ISNUMBER(G75), G75&gt;0), 1, 0)</f>
        <v>0</v>
      </c>
      <c r="W75" s="48">
        <f>IF(AND(ISNUMBER(I75), I75&gt;0), 1, 0)</f>
        <v>0</v>
      </c>
      <c r="X75" s="48">
        <f>IF(AND(ISNUMBER(J75), J75&gt;0), 1, 0)</f>
        <v>0</v>
      </c>
      <c r="Y75" s="48">
        <f t="shared" ref="Y75:Y92" si="13">IF(AND(ISNUMBER(L75), L75&gt;0), 1, 0)</f>
        <v>0</v>
      </c>
      <c r="Z75" s="61">
        <v>-1</v>
      </c>
      <c r="AA75" s="61" t="s">
        <v>0</v>
      </c>
      <c r="AB75" t="s">
        <v>115</v>
      </c>
    </row>
    <row r="76" spans="1:30" x14ac:dyDescent="0.25">
      <c r="C76" s="61">
        <f>C75</f>
        <v>2013</v>
      </c>
      <c r="D76" s="6">
        <f>D75</f>
        <v>2014</v>
      </c>
      <c r="E76" t="s">
        <v>174</v>
      </c>
      <c r="F76" s="51">
        <v>13</v>
      </c>
      <c r="G76" s="66" t="s">
        <v>749</v>
      </c>
      <c r="H76" s="66" t="s">
        <v>749</v>
      </c>
      <c r="I76" s="11">
        <v>11.3</v>
      </c>
      <c r="J76" s="66" t="s">
        <v>750</v>
      </c>
      <c r="K76" s="66" t="s">
        <v>750</v>
      </c>
      <c r="L76" s="66" t="s">
        <v>728</v>
      </c>
      <c r="M76" s="66" t="s">
        <v>188</v>
      </c>
      <c r="N76" s="66" t="s">
        <v>189</v>
      </c>
      <c r="O76" s="70">
        <v>1</v>
      </c>
      <c r="P76" s="48">
        <v>1</v>
      </c>
      <c r="Q76" s="48">
        <v>0</v>
      </c>
      <c r="R76" s="48">
        <v>1</v>
      </c>
      <c r="S76" s="92">
        <v>0</v>
      </c>
      <c r="T76" s="97" t="s">
        <v>174</v>
      </c>
      <c r="U76" s="70">
        <f t="shared" ref="U76:U92" si="14">IF(AND(ISNUMBER(F76), F76&gt;0), 1, 0)</f>
        <v>1</v>
      </c>
      <c r="V76" s="48">
        <f t="shared" ref="V76:V102" si="15">IF(AND(ISNUMBER(G76), G76&gt;0), 1, 0)</f>
        <v>0</v>
      </c>
      <c r="W76" s="48">
        <f t="shared" ref="W76:W78" si="16">IF(AND(ISNUMBER(I76), I76&gt;0), 1, 0)</f>
        <v>1</v>
      </c>
      <c r="X76" s="48">
        <f t="shared" ref="X76:X102" si="17">IF(AND(ISNUMBER(J76), J76&gt;0), 1, 0)</f>
        <v>0</v>
      </c>
      <c r="Y76" s="48">
        <f t="shared" si="13"/>
        <v>0</v>
      </c>
      <c r="Z76" s="61">
        <v>-1</v>
      </c>
      <c r="AA76" s="61" t="s">
        <v>0</v>
      </c>
      <c r="AB76" t="s">
        <v>116</v>
      </c>
    </row>
    <row r="77" spans="1:30" x14ac:dyDescent="0.25">
      <c r="C77" s="61">
        <f t="shared" ref="C77:C102" si="18">C76</f>
        <v>2013</v>
      </c>
      <c r="D77" s="6">
        <f t="shared" ref="D77:D102" si="19">D76</f>
        <v>2014</v>
      </c>
      <c r="E77" t="s">
        <v>175</v>
      </c>
      <c r="F77" s="51">
        <v>13</v>
      </c>
      <c r="G77" s="66" t="s">
        <v>749</v>
      </c>
      <c r="H77" s="66" t="s">
        <v>749</v>
      </c>
      <c r="I77" s="11">
        <v>11.3</v>
      </c>
      <c r="J77" s="66" t="s">
        <v>750</v>
      </c>
      <c r="K77" s="66" t="s">
        <v>750</v>
      </c>
      <c r="L77" s="66" t="s">
        <v>728</v>
      </c>
      <c r="M77" s="66" t="s">
        <v>188</v>
      </c>
      <c r="N77" s="66" t="s">
        <v>189</v>
      </c>
      <c r="O77" s="70">
        <v>1</v>
      </c>
      <c r="P77" s="48">
        <v>1</v>
      </c>
      <c r="Q77" s="48">
        <v>0</v>
      </c>
      <c r="R77" s="48">
        <v>1</v>
      </c>
      <c r="S77" s="92">
        <v>0</v>
      </c>
      <c r="T77" s="97" t="s">
        <v>174</v>
      </c>
      <c r="U77" s="70">
        <f t="shared" si="14"/>
        <v>1</v>
      </c>
      <c r="V77" s="48">
        <f t="shared" si="15"/>
        <v>0</v>
      </c>
      <c r="W77" s="48">
        <f t="shared" si="16"/>
        <v>1</v>
      </c>
      <c r="X77" s="48">
        <f t="shared" si="17"/>
        <v>0</v>
      </c>
      <c r="Y77" s="48">
        <f t="shared" si="13"/>
        <v>0</v>
      </c>
      <c r="Z77" s="61">
        <v>-1</v>
      </c>
      <c r="AA77" s="61" t="s">
        <v>0</v>
      </c>
      <c r="AB77" t="s">
        <v>117</v>
      </c>
    </row>
    <row r="78" spans="1:30" x14ac:dyDescent="0.25">
      <c r="C78" s="61">
        <f t="shared" si="18"/>
        <v>2013</v>
      </c>
      <c r="D78" s="6">
        <f t="shared" si="19"/>
        <v>2014</v>
      </c>
      <c r="E78" t="s">
        <v>176</v>
      </c>
      <c r="F78" s="51">
        <v>13</v>
      </c>
      <c r="G78" s="66" t="s">
        <v>749</v>
      </c>
      <c r="H78" s="66" t="s">
        <v>749</v>
      </c>
      <c r="I78" s="11">
        <v>11.3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0</v>
      </c>
      <c r="P78" s="48">
        <v>1</v>
      </c>
      <c r="Q78" s="48">
        <v>0</v>
      </c>
      <c r="R78" s="48">
        <v>1</v>
      </c>
      <c r="S78" s="92">
        <v>0</v>
      </c>
      <c r="T78" s="97" t="s">
        <v>174</v>
      </c>
      <c r="U78" s="70">
        <f t="shared" si="14"/>
        <v>1</v>
      </c>
      <c r="V78" s="48">
        <f t="shared" si="15"/>
        <v>0</v>
      </c>
      <c r="W78" s="48">
        <f t="shared" si="16"/>
        <v>1</v>
      </c>
      <c r="X78" s="48">
        <f t="shared" si="17"/>
        <v>0</v>
      </c>
      <c r="Y78" s="48">
        <f t="shared" si="13"/>
        <v>0</v>
      </c>
      <c r="Z78" s="61">
        <v>-1</v>
      </c>
      <c r="AA78" s="61" t="s">
        <v>0</v>
      </c>
      <c r="AB78" t="s">
        <v>118</v>
      </c>
    </row>
    <row r="79" spans="1:30" x14ac:dyDescent="0.25">
      <c r="C79" s="61">
        <f t="shared" si="18"/>
        <v>2013</v>
      </c>
      <c r="D79" s="6">
        <f t="shared" si="19"/>
        <v>2014</v>
      </c>
      <c r="E79" t="s">
        <v>519</v>
      </c>
      <c r="F79" s="51">
        <v>12</v>
      </c>
      <c r="G79" s="66" t="s">
        <v>749</v>
      </c>
      <c r="H79" s="66" t="s">
        <v>749</v>
      </c>
      <c r="I79" s="149">
        <v>10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1</v>
      </c>
      <c r="P79" s="48">
        <v>1</v>
      </c>
      <c r="Q79" s="48">
        <v>0</v>
      </c>
      <c r="R79" s="48">
        <v>1</v>
      </c>
      <c r="S79" s="92">
        <v>0</v>
      </c>
      <c r="T79" s="97" t="s">
        <v>174</v>
      </c>
      <c r="U79" s="70">
        <f t="shared" ref="U79" si="20">IF(AND(ISNUMBER(F79), F79&gt;0), 1, 0)</f>
        <v>1</v>
      </c>
      <c r="V79" s="48">
        <f t="shared" si="15"/>
        <v>0</v>
      </c>
      <c r="W79" s="48">
        <f t="shared" ref="W79" si="21">IF(AND(ISNUMBER(I79), I79&gt;0), 1, 0)</f>
        <v>1</v>
      </c>
      <c r="X79" s="48">
        <f t="shared" si="17"/>
        <v>0</v>
      </c>
      <c r="Y79" s="48">
        <f t="shared" si="13"/>
        <v>0</v>
      </c>
      <c r="Z79" s="61">
        <v>-1</v>
      </c>
      <c r="AA79" s="61" t="s">
        <v>0</v>
      </c>
      <c r="AB79" t="s">
        <v>520</v>
      </c>
      <c r="AD79" s="119" t="s">
        <v>522</v>
      </c>
    </row>
    <row r="80" spans="1:30" x14ac:dyDescent="0.25">
      <c r="C80" s="61">
        <f t="shared" si="18"/>
        <v>2013</v>
      </c>
      <c r="D80" s="6">
        <f t="shared" si="19"/>
        <v>2014</v>
      </c>
      <c r="E80" t="s">
        <v>530</v>
      </c>
      <c r="F80" s="51">
        <v>13</v>
      </c>
      <c r="G80" s="66" t="s">
        <v>749</v>
      </c>
      <c r="H80" s="66" t="s">
        <v>749</v>
      </c>
      <c r="I80" s="11">
        <v>11.3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0</v>
      </c>
      <c r="Q80" s="48">
        <v>0</v>
      </c>
      <c r="R80" s="48">
        <v>1</v>
      </c>
      <c r="S80" s="120">
        <v>1</v>
      </c>
      <c r="T80" s="100" t="s">
        <v>174</v>
      </c>
      <c r="U80" s="70">
        <f t="shared" si="14"/>
        <v>1</v>
      </c>
      <c r="V80" s="48">
        <f t="shared" si="15"/>
        <v>0</v>
      </c>
      <c r="W80" s="48">
        <f>IF(AND(ISNUMBER(I80), I80&gt;0), 1, 0)</f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532</v>
      </c>
      <c r="AD80" t="s">
        <v>529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531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0</v>
      </c>
      <c r="Q81" s="48">
        <v>0</v>
      </c>
      <c r="R81" s="48">
        <v>1</v>
      </c>
      <c r="S81" s="120">
        <v>1</v>
      </c>
      <c r="T81" s="100" t="s">
        <v>174</v>
      </c>
      <c r="U81" s="70">
        <f t="shared" ref="U81:U82" si="22">IF(AND(ISNUMBER(F81), F81&gt;0), 1, 0)</f>
        <v>1</v>
      </c>
      <c r="V81" s="48">
        <f t="shared" si="15"/>
        <v>0</v>
      </c>
      <c r="W81" s="48">
        <f t="shared" ref="W81:W82" si="23">IF(AND(ISNUMBER(I81), I81&gt;0), 1, 0)</f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537</v>
      </c>
      <c r="AD81" t="s">
        <v>538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527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0</v>
      </c>
      <c r="Q82" s="48">
        <v>0</v>
      </c>
      <c r="R82" s="48">
        <v>1</v>
      </c>
      <c r="S82" s="120">
        <v>1</v>
      </c>
      <c r="T82" s="100" t="s">
        <v>174</v>
      </c>
      <c r="U82" s="70">
        <f t="shared" si="22"/>
        <v>1</v>
      </c>
      <c r="V82" s="48">
        <f t="shared" si="15"/>
        <v>0</v>
      </c>
      <c r="W82" s="48">
        <f t="shared" si="23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540</v>
      </c>
      <c r="AD82" t="s">
        <v>538</v>
      </c>
    </row>
    <row r="83" spans="1:30" x14ac:dyDescent="0.25">
      <c r="C83" s="61">
        <f>C82</f>
        <v>2013</v>
      </c>
      <c r="D83" s="6">
        <f>D82</f>
        <v>2014</v>
      </c>
      <c r="E83" t="s">
        <v>177</v>
      </c>
      <c r="F83" s="67" t="s">
        <v>154</v>
      </c>
      <c r="G83" s="66" t="s">
        <v>749</v>
      </c>
      <c r="H83" s="66" t="s">
        <v>749</v>
      </c>
      <c r="I83" s="11">
        <v>8.5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1">
        <v>1</v>
      </c>
      <c r="P83" s="49">
        <v>0</v>
      </c>
      <c r="Q83" s="49">
        <v>0</v>
      </c>
      <c r="R83" s="49">
        <v>0</v>
      </c>
      <c r="S83" s="120">
        <v>1</v>
      </c>
      <c r="T83" s="99" t="s">
        <v>174</v>
      </c>
      <c r="U83" s="70">
        <f t="shared" si="14"/>
        <v>0</v>
      </c>
      <c r="V83" s="48">
        <f t="shared" si="15"/>
        <v>0</v>
      </c>
      <c r="W83" s="48">
        <f t="shared" ref="W83:W87" si="24">IF(AND(ISNUMBER(I83), I83&gt;0), 1, 0)</f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119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178</v>
      </c>
      <c r="F84" s="51">
        <v>13</v>
      </c>
      <c r="G84" s="66" t="s">
        <v>749</v>
      </c>
      <c r="H84" s="66" t="s">
        <v>749</v>
      </c>
      <c r="I84" s="11">
        <v>11.3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1</v>
      </c>
      <c r="R84" s="48">
        <v>1</v>
      </c>
      <c r="S84" s="92">
        <v>0</v>
      </c>
      <c r="T84" s="97" t="s">
        <v>178</v>
      </c>
      <c r="U84" s="70">
        <f t="shared" si="14"/>
        <v>1</v>
      </c>
      <c r="V84" s="48">
        <f t="shared" si="15"/>
        <v>0</v>
      </c>
      <c r="W84" s="48">
        <f t="shared" si="24"/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120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179</v>
      </c>
      <c r="F85" s="51">
        <v>13</v>
      </c>
      <c r="G85" s="66" t="s">
        <v>749</v>
      </c>
      <c r="H85" s="66" t="s">
        <v>749</v>
      </c>
      <c r="I85" s="66" t="s">
        <v>155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1">
        <v>1</v>
      </c>
      <c r="P85" s="48">
        <v>1</v>
      </c>
      <c r="Q85" s="48">
        <v>1</v>
      </c>
      <c r="R85" s="48">
        <v>1</v>
      </c>
      <c r="S85" s="92">
        <v>0</v>
      </c>
      <c r="T85" s="97" t="s">
        <v>178</v>
      </c>
      <c r="U85" s="70">
        <f t="shared" si="14"/>
        <v>1</v>
      </c>
      <c r="V85" s="48">
        <f t="shared" si="15"/>
        <v>0</v>
      </c>
      <c r="W85" s="48">
        <f t="shared" si="24"/>
        <v>0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121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180</v>
      </c>
      <c r="F86" s="67" t="s">
        <v>154</v>
      </c>
      <c r="G86" s="66" t="s">
        <v>749</v>
      </c>
      <c r="H86" s="66" t="s">
        <v>749</v>
      </c>
      <c r="I86" s="11">
        <v>0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1">
        <v>0</v>
      </c>
      <c r="P86" s="48">
        <v>1</v>
      </c>
      <c r="Q86" s="48">
        <v>1</v>
      </c>
      <c r="R86" s="48">
        <v>1</v>
      </c>
      <c r="S86" s="92">
        <v>0</v>
      </c>
      <c r="T86" s="97" t="s">
        <v>178</v>
      </c>
      <c r="U86" s="70">
        <f t="shared" si="14"/>
        <v>0</v>
      </c>
      <c r="V86" s="48">
        <f t="shared" si="15"/>
        <v>0</v>
      </c>
      <c r="W86" s="48">
        <f t="shared" si="24"/>
        <v>0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122</v>
      </c>
    </row>
    <row r="87" spans="1:30" x14ac:dyDescent="0.25">
      <c r="A87" t="s">
        <v>0</v>
      </c>
      <c r="C87" s="61">
        <f t="shared" si="18"/>
        <v>2013</v>
      </c>
      <c r="D87" s="6">
        <f t="shared" si="19"/>
        <v>2014</v>
      </c>
      <c r="E87" s="24" t="s">
        <v>181</v>
      </c>
      <c r="F87" s="67" t="s">
        <v>154</v>
      </c>
      <c r="G87" s="66" t="s">
        <v>749</v>
      </c>
      <c r="H87" s="66" t="s">
        <v>749</v>
      </c>
      <c r="I87" s="66" t="s">
        <v>155</v>
      </c>
      <c r="J87" s="66" t="s">
        <v>750</v>
      </c>
      <c r="K87" s="66" t="s">
        <v>750</v>
      </c>
      <c r="L87" s="66" t="s">
        <v>728</v>
      </c>
      <c r="M87" s="11">
        <v>0</v>
      </c>
      <c r="N87" s="11">
        <v>0</v>
      </c>
      <c r="O87" s="71">
        <v>0</v>
      </c>
      <c r="P87" s="53">
        <v>1</v>
      </c>
      <c r="Q87" s="48">
        <v>0</v>
      </c>
      <c r="R87" s="48">
        <v>1</v>
      </c>
      <c r="S87" s="92">
        <v>0</v>
      </c>
      <c r="T87" s="98" t="s">
        <v>227</v>
      </c>
      <c r="U87" s="70">
        <f t="shared" si="14"/>
        <v>0</v>
      </c>
      <c r="V87" s="48">
        <f t="shared" si="15"/>
        <v>0</v>
      </c>
      <c r="W87" s="48">
        <f t="shared" si="24"/>
        <v>0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123</v>
      </c>
      <c r="AD87" s="119" t="s">
        <v>363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515</v>
      </c>
      <c r="F88" s="51">
        <v>12</v>
      </c>
      <c r="G88" s="66" t="s">
        <v>749</v>
      </c>
      <c r="H88" s="66" t="s">
        <v>749</v>
      </c>
      <c r="I88" s="149">
        <v>10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0">
        <v>1</v>
      </c>
      <c r="P88" s="48">
        <v>1</v>
      </c>
      <c r="Q88" s="48">
        <v>1</v>
      </c>
      <c r="R88" s="48">
        <v>1</v>
      </c>
      <c r="S88" s="92">
        <v>0</v>
      </c>
      <c r="T88" s="97" t="s">
        <v>178</v>
      </c>
      <c r="U88" s="70">
        <f t="shared" ref="U88" si="25">IF(AND(ISNUMBER(F88), F88&gt;0), 1, 0)</f>
        <v>1</v>
      </c>
      <c r="V88" s="48">
        <f t="shared" si="15"/>
        <v>0</v>
      </c>
      <c r="W88" s="48">
        <f t="shared" ref="W88" si="26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521</v>
      </c>
      <c r="AD88" s="119" t="s">
        <v>522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534</v>
      </c>
      <c r="F89" s="63">
        <v>13</v>
      </c>
      <c r="G89" s="66" t="s">
        <v>749</v>
      </c>
      <c r="H89" s="66" t="s">
        <v>749</v>
      </c>
      <c r="I89" s="11">
        <v>11.3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1">
        <v>1</v>
      </c>
      <c r="P89" s="48">
        <v>0</v>
      </c>
      <c r="Q89" s="48">
        <v>1</v>
      </c>
      <c r="R89" s="48">
        <v>1</v>
      </c>
      <c r="S89" s="120">
        <v>1</v>
      </c>
      <c r="T89" s="100" t="s">
        <v>178</v>
      </c>
      <c r="U89" s="70">
        <f t="shared" si="14"/>
        <v>1</v>
      </c>
      <c r="V89" s="48">
        <f t="shared" si="15"/>
        <v>0</v>
      </c>
      <c r="W89" s="48">
        <f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533</v>
      </c>
      <c r="AD89" t="s">
        <v>529</v>
      </c>
    </row>
    <row r="90" spans="1:30" x14ac:dyDescent="0.25">
      <c r="C90" s="61">
        <f t="shared" ref="C90:C97" si="27">C89</f>
        <v>2013</v>
      </c>
      <c r="D90" s="6">
        <f t="shared" ref="D90:D97" si="28">D89</f>
        <v>2014</v>
      </c>
      <c r="E90" t="s">
        <v>535</v>
      </c>
      <c r="F90" s="63">
        <v>13</v>
      </c>
      <c r="G90" s="66" t="s">
        <v>749</v>
      </c>
      <c r="H90" s="66" t="s">
        <v>749</v>
      </c>
      <c r="I90" s="11">
        <v>11.3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0</v>
      </c>
      <c r="Q90" s="48">
        <v>1</v>
      </c>
      <c r="R90" s="48">
        <v>1</v>
      </c>
      <c r="S90" s="120">
        <v>1</v>
      </c>
      <c r="T90" s="100" t="s">
        <v>178</v>
      </c>
      <c r="U90" s="70">
        <f t="shared" ref="U90:U91" si="29">IF(AND(ISNUMBER(F90), F90&gt;0), 1, 0)</f>
        <v>1</v>
      </c>
      <c r="V90" s="48">
        <f t="shared" si="15"/>
        <v>0</v>
      </c>
      <c r="W90" s="48">
        <f t="shared" ref="W90:W91" si="30">IF(AND(ISNUMBER(I90), I90&gt;0), 1, 0)</f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536</v>
      </c>
      <c r="AD90" t="s">
        <v>538</v>
      </c>
    </row>
    <row r="91" spans="1:30" x14ac:dyDescent="0.25">
      <c r="C91" s="61">
        <f t="shared" si="27"/>
        <v>2013</v>
      </c>
      <c r="D91" s="6">
        <f t="shared" si="28"/>
        <v>2014</v>
      </c>
      <c r="E91" t="s">
        <v>524</v>
      </c>
      <c r="F91" s="63">
        <v>13</v>
      </c>
      <c r="G91" s="66" t="s">
        <v>749</v>
      </c>
      <c r="H91" s="66" t="s">
        <v>749</v>
      </c>
      <c r="I91" s="11">
        <v>11.3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1</v>
      </c>
      <c r="P91" s="48">
        <v>-1</v>
      </c>
      <c r="Q91" s="48">
        <v>1</v>
      </c>
      <c r="R91" s="48">
        <v>1</v>
      </c>
      <c r="S91" s="120">
        <v>1</v>
      </c>
      <c r="T91" s="100" t="s">
        <v>178</v>
      </c>
      <c r="U91" s="70">
        <f t="shared" si="29"/>
        <v>1</v>
      </c>
      <c r="V91" s="48">
        <f t="shared" si="15"/>
        <v>0</v>
      </c>
      <c r="W91" s="48">
        <f t="shared" si="30"/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539</v>
      </c>
      <c r="AD91" t="s">
        <v>538</v>
      </c>
    </row>
    <row r="92" spans="1:30" x14ac:dyDescent="0.25">
      <c r="C92" s="61">
        <f>C91</f>
        <v>2013</v>
      </c>
      <c r="D92" s="6">
        <f>D91</f>
        <v>2014</v>
      </c>
      <c r="E92" t="s">
        <v>182</v>
      </c>
      <c r="F92" s="63">
        <v>12</v>
      </c>
      <c r="G92" s="66" t="s">
        <v>749</v>
      </c>
      <c r="H92" s="66" t="s">
        <v>749</v>
      </c>
      <c r="I92" s="11">
        <v>10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1">
        <v>1</v>
      </c>
      <c r="P92" s="48">
        <v>0</v>
      </c>
      <c r="Q92" s="48">
        <v>1</v>
      </c>
      <c r="R92" s="48">
        <v>0</v>
      </c>
      <c r="S92" s="120">
        <v>1</v>
      </c>
      <c r="T92" s="100" t="s">
        <v>178</v>
      </c>
      <c r="U92" s="70">
        <f t="shared" si="14"/>
        <v>1</v>
      </c>
      <c r="V92" s="48">
        <f t="shared" si="15"/>
        <v>0</v>
      </c>
      <c r="W92" s="48">
        <f>IF(AND(ISNUMBER(I92), I92&gt;0), 1, 0)</f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124</v>
      </c>
    </row>
    <row r="93" spans="1:30" x14ac:dyDescent="0.25">
      <c r="C93" s="61">
        <f t="shared" si="27"/>
        <v>2013</v>
      </c>
      <c r="D93" s="6">
        <f t="shared" si="28"/>
        <v>2014</v>
      </c>
      <c r="E93" t="s">
        <v>367</v>
      </c>
      <c r="F93" s="67" t="s">
        <v>154</v>
      </c>
      <c r="G93" s="66" t="s">
        <v>749</v>
      </c>
      <c r="H93" s="66" t="s">
        <v>749</v>
      </c>
      <c r="I93" s="11">
        <v>11.3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0">
        <v>1</v>
      </c>
      <c r="P93" s="48">
        <v>-1</v>
      </c>
      <c r="Q93" s="48">
        <v>1</v>
      </c>
      <c r="R93" s="48">
        <v>1</v>
      </c>
      <c r="S93" s="120">
        <v>1</v>
      </c>
      <c r="T93" s="97" t="s">
        <v>178</v>
      </c>
      <c r="U93" s="70">
        <f t="shared" ref="U93:U94" si="31">IF(AND(ISNUMBER(F93), F93&gt;0), 1, 0)</f>
        <v>0</v>
      </c>
      <c r="V93" s="48">
        <f t="shared" si="15"/>
        <v>0</v>
      </c>
      <c r="W93" s="48">
        <f>IF(AND(ISNUMBER(I93), I93&gt;0), 1, 0)</f>
        <v>1</v>
      </c>
      <c r="X93" s="48">
        <f t="shared" si="17"/>
        <v>0</v>
      </c>
      <c r="Y93" s="48">
        <f t="shared" ref="Y93:Y102" si="32">IF(AND(ISNUMBER(L93), L93&gt;0), 1, 0)</f>
        <v>0</v>
      </c>
      <c r="Z93" s="61">
        <v>-1</v>
      </c>
      <c r="AA93" s="61" t="s">
        <v>0</v>
      </c>
      <c r="AB93" t="s">
        <v>368</v>
      </c>
    </row>
    <row r="94" spans="1:30" x14ac:dyDescent="0.25">
      <c r="C94" s="61">
        <f t="shared" si="27"/>
        <v>2013</v>
      </c>
      <c r="D94" s="6">
        <f t="shared" si="28"/>
        <v>2014</v>
      </c>
      <c r="E94" t="s">
        <v>366</v>
      </c>
      <c r="F94" s="67" t="s">
        <v>154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0">
        <v>1</v>
      </c>
      <c r="P94" s="48">
        <v>-1</v>
      </c>
      <c r="Q94" s="48">
        <v>1</v>
      </c>
      <c r="R94" s="48">
        <v>1</v>
      </c>
      <c r="S94" s="120">
        <v>1</v>
      </c>
      <c r="T94" s="97" t="s">
        <v>178</v>
      </c>
      <c r="U94" s="70">
        <f t="shared" si="31"/>
        <v>0</v>
      </c>
      <c r="V94" s="48">
        <f t="shared" si="15"/>
        <v>0</v>
      </c>
      <c r="W94" s="48">
        <f t="shared" ref="W94" si="33">IF(AND(ISNUMBER(I94), I94&gt;0), 1, 0)</f>
        <v>1</v>
      </c>
      <c r="X94" s="48">
        <f t="shared" si="17"/>
        <v>0</v>
      </c>
      <c r="Y94" s="48">
        <f t="shared" si="32"/>
        <v>0</v>
      </c>
      <c r="Z94" s="61">
        <v>-1</v>
      </c>
      <c r="AA94" s="61" t="s">
        <v>0</v>
      </c>
      <c r="AB94" t="s">
        <v>369</v>
      </c>
    </row>
    <row r="95" spans="1:30" x14ac:dyDescent="0.25">
      <c r="C95" s="61">
        <f t="shared" si="27"/>
        <v>2013</v>
      </c>
      <c r="D95" s="6">
        <f t="shared" si="28"/>
        <v>2014</v>
      </c>
      <c r="E95" t="s">
        <v>553</v>
      </c>
      <c r="F95" s="63">
        <v>13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0">
        <v>1</v>
      </c>
      <c r="P95" s="48">
        <v>-1</v>
      </c>
      <c r="Q95" s="48">
        <v>1</v>
      </c>
      <c r="R95" s="48">
        <v>0</v>
      </c>
      <c r="S95" s="92">
        <v>0</v>
      </c>
      <c r="T95" s="97" t="s">
        <v>178</v>
      </c>
      <c r="U95" s="70">
        <f t="shared" ref="U95" si="34">IF(AND(ISNUMBER(F95), F95&gt;0), 1, 0)</f>
        <v>1</v>
      </c>
      <c r="V95" s="48">
        <f t="shared" si="15"/>
        <v>0</v>
      </c>
      <c r="W95" s="48">
        <f t="shared" ref="W95" si="35">IF(AND(ISNUMBER(I95), I95&gt;0), 1, 0)</f>
        <v>1</v>
      </c>
      <c r="X95" s="48">
        <f t="shared" si="17"/>
        <v>0</v>
      </c>
      <c r="Y95" s="48">
        <f t="shared" si="32"/>
        <v>0</v>
      </c>
      <c r="Z95" s="61">
        <v>-1</v>
      </c>
      <c r="AA95" s="61" t="s">
        <v>0</v>
      </c>
      <c r="AB95" t="s">
        <v>554</v>
      </c>
      <c r="AD95" t="s">
        <v>555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744</v>
      </c>
      <c r="F96" s="63">
        <v>13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0">
        <v>1</v>
      </c>
      <c r="P96" s="48">
        <v>-1</v>
      </c>
      <c r="Q96" s="48">
        <v>1</v>
      </c>
      <c r="R96" s="48">
        <v>0</v>
      </c>
      <c r="S96" s="92">
        <v>0</v>
      </c>
      <c r="T96" s="97" t="s">
        <v>178</v>
      </c>
      <c r="U96" s="70">
        <f t="shared" ref="U96" si="36">IF(AND(ISNUMBER(F96), F96&gt;0), 1, 0)</f>
        <v>1</v>
      </c>
      <c r="V96" s="48">
        <f t="shared" si="15"/>
        <v>0</v>
      </c>
      <c r="W96" s="48">
        <f t="shared" ref="W96" si="37">IF(AND(ISNUMBER(I96), I96&gt;0), 1, 0)</f>
        <v>1</v>
      </c>
      <c r="X96" s="48">
        <f t="shared" si="17"/>
        <v>0</v>
      </c>
      <c r="Y96" s="48">
        <f t="shared" ref="Y96" si="38">IF(AND(ISNUMBER(L96), L96&gt;0), 1, 0)</f>
        <v>0</v>
      </c>
      <c r="Z96" s="61">
        <v>-1</v>
      </c>
      <c r="AA96" s="61" t="s">
        <v>0</v>
      </c>
      <c r="AB96" t="s">
        <v>745</v>
      </c>
      <c r="AD96" t="s">
        <v>555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183</v>
      </c>
      <c r="F97" s="52">
        <v>0</v>
      </c>
      <c r="G97" s="66" t="s">
        <v>749</v>
      </c>
      <c r="H97" s="66" t="s">
        <v>749</v>
      </c>
      <c r="I97" s="66" t="s">
        <v>155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118">
        <v>0</v>
      </c>
      <c r="P97" s="48">
        <v>1</v>
      </c>
      <c r="Q97" s="48">
        <v>0</v>
      </c>
      <c r="R97" s="48">
        <v>0</v>
      </c>
      <c r="S97" s="92">
        <v>0</v>
      </c>
      <c r="T97" s="97" t="s">
        <v>174</v>
      </c>
      <c r="U97" s="70">
        <f>IF(AND(ISNUMBER(F97), F97&gt;0), 1, 0)</f>
        <v>0</v>
      </c>
      <c r="V97" s="48">
        <f t="shared" si="15"/>
        <v>0</v>
      </c>
      <c r="W97" s="48">
        <f t="shared" ref="W97:W99" si="39">IF(AND(ISNUMBER(I97), I97&gt;0), 1, 0)</f>
        <v>0</v>
      </c>
      <c r="X97" s="48">
        <f t="shared" si="17"/>
        <v>0</v>
      </c>
      <c r="Y97" s="48">
        <f t="shared" si="32"/>
        <v>0</v>
      </c>
      <c r="Z97" s="61">
        <v>-1</v>
      </c>
      <c r="AA97" s="61" t="s">
        <v>0</v>
      </c>
      <c r="AB97" t="s">
        <v>125</v>
      </c>
    </row>
    <row r="98" spans="1:33" x14ac:dyDescent="0.25">
      <c r="C98" s="61">
        <f t="shared" si="18"/>
        <v>2013</v>
      </c>
      <c r="D98" s="6">
        <f t="shared" si="19"/>
        <v>2014</v>
      </c>
      <c r="E98" t="s">
        <v>184</v>
      </c>
      <c r="F98" s="67" t="s">
        <v>154</v>
      </c>
      <c r="G98" s="66" t="s">
        <v>749</v>
      </c>
      <c r="H98" s="66" t="s">
        <v>749</v>
      </c>
      <c r="I98" s="48">
        <v>13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118">
        <v>0</v>
      </c>
      <c r="P98" s="53">
        <v>1</v>
      </c>
      <c r="Q98" s="48">
        <v>0</v>
      </c>
      <c r="R98" s="48">
        <v>0</v>
      </c>
      <c r="S98" s="92">
        <v>0</v>
      </c>
      <c r="T98" s="97" t="s">
        <v>174</v>
      </c>
      <c r="U98" s="70">
        <f>IF(AND(ISNUMBER(F98), F98&gt;0), 1, 0)</f>
        <v>0</v>
      </c>
      <c r="V98" s="48">
        <f t="shared" si="15"/>
        <v>0</v>
      </c>
      <c r="W98" s="48">
        <f t="shared" si="39"/>
        <v>1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126</v>
      </c>
      <c r="AG98" t="s">
        <v>138</v>
      </c>
    </row>
    <row r="99" spans="1:33" x14ac:dyDescent="0.25">
      <c r="C99" s="61">
        <f t="shared" si="18"/>
        <v>2013</v>
      </c>
      <c r="D99" s="6">
        <f t="shared" si="19"/>
        <v>2014</v>
      </c>
      <c r="E99" t="s">
        <v>185</v>
      </c>
      <c r="F99" s="67" t="s">
        <v>154</v>
      </c>
      <c r="G99" s="66" t="s">
        <v>749</v>
      </c>
      <c r="H99" s="66" t="s">
        <v>749</v>
      </c>
      <c r="I99" s="48">
        <v>13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118">
        <v>0</v>
      </c>
      <c r="P99" s="48">
        <v>1</v>
      </c>
      <c r="Q99" s="48">
        <v>0</v>
      </c>
      <c r="R99" s="48">
        <v>0</v>
      </c>
      <c r="S99" s="92">
        <v>0</v>
      </c>
      <c r="T99" s="97" t="s">
        <v>174</v>
      </c>
      <c r="U99" s="70">
        <f>IF(AND(ISNUMBER(F99), F99&gt;0), 1, 0)</f>
        <v>0</v>
      </c>
      <c r="V99" s="48">
        <f t="shared" si="15"/>
        <v>0</v>
      </c>
      <c r="W99" s="48">
        <f t="shared" si="39"/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127</v>
      </c>
      <c r="AG99" t="s">
        <v>138</v>
      </c>
    </row>
    <row r="100" spans="1:33" x14ac:dyDescent="0.25">
      <c r="C100" s="61">
        <f t="shared" si="18"/>
        <v>2013</v>
      </c>
      <c r="D100" s="6">
        <f t="shared" si="19"/>
        <v>2014</v>
      </c>
      <c r="E100" t="s">
        <v>379</v>
      </c>
      <c r="F100" s="51">
        <v>16</v>
      </c>
      <c r="G100" s="66" t="s">
        <v>749</v>
      </c>
      <c r="H100" s="66" t="s">
        <v>749</v>
      </c>
      <c r="I100" s="11">
        <v>14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70">
        <v>1</v>
      </c>
      <c r="P100" s="48">
        <v>1</v>
      </c>
      <c r="Q100" s="48">
        <v>0</v>
      </c>
      <c r="R100" s="48">
        <v>1</v>
      </c>
      <c r="S100" s="92">
        <v>0</v>
      </c>
      <c r="T100" s="97" t="s">
        <v>174</v>
      </c>
      <c r="U100" s="131">
        <v>0</v>
      </c>
      <c r="V100" s="48">
        <f t="shared" si="15"/>
        <v>0</v>
      </c>
      <c r="W100" s="48">
        <f t="shared" ref="W100:W102" si="40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380</v>
      </c>
      <c r="AD100" s="125" t="s">
        <v>381</v>
      </c>
    </row>
    <row r="101" spans="1:33" x14ac:dyDescent="0.25">
      <c r="A101" t="s">
        <v>0</v>
      </c>
      <c r="C101" s="61">
        <f t="shared" si="18"/>
        <v>2013</v>
      </c>
      <c r="D101" s="6">
        <f t="shared" si="19"/>
        <v>2014</v>
      </c>
      <c r="E101" s="24" t="s">
        <v>186</v>
      </c>
      <c r="F101" s="67" t="s">
        <v>154</v>
      </c>
      <c r="G101" s="66" t="s">
        <v>749</v>
      </c>
      <c r="H101" s="66" t="s">
        <v>749</v>
      </c>
      <c r="I101" s="11">
        <v>0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71">
        <v>0</v>
      </c>
      <c r="P101" s="48">
        <v>1</v>
      </c>
      <c r="Q101" s="48">
        <v>0</v>
      </c>
      <c r="R101" s="48">
        <v>1</v>
      </c>
      <c r="S101" s="92">
        <v>0</v>
      </c>
      <c r="T101" s="98" t="s">
        <v>227</v>
      </c>
      <c r="U101" s="70">
        <f>IF(AND(ISNUMBER(F101), F101&gt;0), 1, 0)</f>
        <v>0</v>
      </c>
      <c r="V101" s="48">
        <f t="shared" si="15"/>
        <v>0</v>
      </c>
      <c r="W101" s="48">
        <f t="shared" si="40"/>
        <v>0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128</v>
      </c>
      <c r="AD101" s="119" t="s">
        <v>363</v>
      </c>
    </row>
    <row r="102" spans="1:33" x14ac:dyDescent="0.25">
      <c r="A102" t="s">
        <v>0</v>
      </c>
      <c r="C102" s="61">
        <f t="shared" si="18"/>
        <v>2013</v>
      </c>
      <c r="D102" s="6">
        <f t="shared" si="19"/>
        <v>2014</v>
      </c>
      <c r="E102" s="24" t="s">
        <v>187</v>
      </c>
      <c r="F102" s="52">
        <v>0</v>
      </c>
      <c r="G102" s="66" t="s">
        <v>749</v>
      </c>
      <c r="H102" s="66" t="s">
        <v>749</v>
      </c>
      <c r="I102" s="11">
        <v>0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1">
        <v>0</v>
      </c>
      <c r="P102" s="53">
        <v>1</v>
      </c>
      <c r="Q102" s="48">
        <v>0</v>
      </c>
      <c r="R102" s="48">
        <v>1</v>
      </c>
      <c r="S102" s="92">
        <v>0</v>
      </c>
      <c r="T102" s="98" t="s">
        <v>227</v>
      </c>
      <c r="U102" s="70">
        <f>IF(AND(ISNUMBER(F102), F102&gt;0), 1, 0)</f>
        <v>0</v>
      </c>
      <c r="V102" s="48">
        <f t="shared" si="15"/>
        <v>0</v>
      </c>
      <c r="W102" s="48">
        <f t="shared" si="40"/>
        <v>0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129</v>
      </c>
      <c r="AD102" s="119" t="s">
        <v>363</v>
      </c>
    </row>
    <row r="103" spans="1:33" ht="6.75" customHeight="1" x14ac:dyDescent="0.25">
      <c r="A103" t="s">
        <v>0</v>
      </c>
      <c r="D103" s="57"/>
      <c r="E103" s="58"/>
      <c r="F103" s="57"/>
      <c r="G103" s="57"/>
      <c r="H103" s="57"/>
      <c r="I103" s="57"/>
      <c r="J103" s="57"/>
      <c r="K103" s="57"/>
      <c r="L103" s="57"/>
      <c r="M103" s="59"/>
      <c r="N103" s="59"/>
      <c r="O103" s="59"/>
      <c r="P103" s="59"/>
      <c r="Q103" s="59"/>
      <c r="R103" s="59"/>
      <c r="S103" s="59"/>
      <c r="T103" s="58"/>
      <c r="U103" s="58"/>
      <c r="V103" s="58"/>
      <c r="W103" s="58"/>
      <c r="X103" s="58"/>
      <c r="Y103" s="58"/>
      <c r="Z103" s="58"/>
      <c r="AC103" s="62"/>
    </row>
    <row r="104" spans="1:33" x14ac:dyDescent="0.25">
      <c r="C104" s="60">
        <v>2013</v>
      </c>
      <c r="D104" s="60">
        <v>2015</v>
      </c>
      <c r="E104" t="s">
        <v>173</v>
      </c>
      <c r="F104" s="67" t="s">
        <v>154</v>
      </c>
      <c r="G104" s="66" t="s">
        <v>749</v>
      </c>
      <c r="H104" s="66" t="s">
        <v>749</v>
      </c>
      <c r="I104" s="66" t="s">
        <v>155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72">
        <f t="shared" ref="O104:U113" si="41">O75</f>
        <v>1</v>
      </c>
      <c r="P104" s="61">
        <f t="shared" si="41"/>
        <v>-1</v>
      </c>
      <c r="Q104" s="61">
        <f t="shared" si="41"/>
        <v>0</v>
      </c>
      <c r="R104" s="61">
        <f t="shared" si="41"/>
        <v>0</v>
      </c>
      <c r="S104" s="92">
        <f t="shared" si="41"/>
        <v>0</v>
      </c>
      <c r="T104" s="75" t="str">
        <f t="shared" si="41"/>
        <v xml:space="preserve">SplitAirCond     </v>
      </c>
      <c r="U104" s="72">
        <f t="shared" si="41"/>
        <v>0</v>
      </c>
      <c r="V104" s="61">
        <f t="shared" ref="V104:V124" si="42">IF(AND(ISNUMBER(G104), G104&gt;0), 1, 0)</f>
        <v>0</v>
      </c>
      <c r="W104" s="61">
        <f t="shared" ref="W104:W124" si="43">IF(AND(ISNUMBER(I104), I104&gt;0), 1, 0)</f>
        <v>0</v>
      </c>
      <c r="X104" s="61">
        <f t="shared" ref="X104:X131" si="44">IF(AND(ISNUMBER(J104), J104&gt;0), 1, 0)</f>
        <v>0</v>
      </c>
      <c r="Y104" s="61">
        <f t="shared" ref="Y104:Y119" si="45">IF(AND(ISNUMBER(L104), L104&gt;0), 1, 0)</f>
        <v>0</v>
      </c>
      <c r="Z104" s="61">
        <v>-1</v>
      </c>
      <c r="AA104" s="61" t="s">
        <v>0</v>
      </c>
      <c r="AB104" s="62" t="str">
        <f t="shared" ref="AB104:AB120" si="46">AB75</f>
        <v xml:space="preserve">NoCooling - No cooling equipment                                    </v>
      </c>
    </row>
    <row r="105" spans="1:33" x14ac:dyDescent="0.25">
      <c r="C105" s="61">
        <f>C104</f>
        <v>2013</v>
      </c>
      <c r="D105" s="6">
        <f>D104</f>
        <v>2015</v>
      </c>
      <c r="E105" t="s">
        <v>174</v>
      </c>
      <c r="F105" s="63">
        <v>14</v>
      </c>
      <c r="G105" s="66" t="s">
        <v>749</v>
      </c>
      <c r="H105" s="66" t="s">
        <v>749</v>
      </c>
      <c r="I105" s="64">
        <v>11.7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72">
        <f t="shared" si="41"/>
        <v>1</v>
      </c>
      <c r="P105" s="61">
        <f t="shared" si="41"/>
        <v>1</v>
      </c>
      <c r="Q105" s="61">
        <f t="shared" si="41"/>
        <v>0</v>
      </c>
      <c r="R105" s="61">
        <f t="shared" si="41"/>
        <v>1</v>
      </c>
      <c r="S105" s="92">
        <f t="shared" si="41"/>
        <v>0</v>
      </c>
      <c r="T105" s="75" t="str">
        <f t="shared" si="41"/>
        <v xml:space="preserve">SplitAirCond     </v>
      </c>
      <c r="U105" s="72">
        <f t="shared" si="41"/>
        <v>1</v>
      </c>
      <c r="V105" s="61">
        <f t="shared" si="42"/>
        <v>0</v>
      </c>
      <c r="W105" s="61">
        <f t="shared" si="43"/>
        <v>1</v>
      </c>
      <c r="X105" s="61">
        <f t="shared" si="44"/>
        <v>0</v>
      </c>
      <c r="Y105" s="61">
        <f t="shared" si="45"/>
        <v>0</v>
      </c>
      <c r="Z105" s="61">
        <v>-1</v>
      </c>
      <c r="AA105" s="61" t="s">
        <v>0</v>
      </c>
      <c r="AB105" s="62" t="str">
        <f t="shared" si="46"/>
        <v xml:space="preserve">SplitAirCond - Split air conditioning system                        </v>
      </c>
    </row>
    <row r="106" spans="1:33" x14ac:dyDescent="0.25">
      <c r="C106" s="61">
        <f t="shared" ref="C106:C131" si="47">C105</f>
        <v>2013</v>
      </c>
      <c r="D106" s="6">
        <f t="shared" ref="D106:D131" si="48">D105</f>
        <v>2015</v>
      </c>
      <c r="E106" t="s">
        <v>175</v>
      </c>
      <c r="F106" s="63">
        <v>14</v>
      </c>
      <c r="G106" s="66" t="s">
        <v>749</v>
      </c>
      <c r="H106" s="66" t="s">
        <v>749</v>
      </c>
      <c r="I106" s="64">
        <v>11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2">
        <f t="shared" si="41"/>
        <v>1</v>
      </c>
      <c r="P106" s="61">
        <f t="shared" si="41"/>
        <v>1</v>
      </c>
      <c r="Q106" s="61">
        <f t="shared" si="41"/>
        <v>0</v>
      </c>
      <c r="R106" s="61">
        <f t="shared" si="41"/>
        <v>1</v>
      </c>
      <c r="S106" s="92">
        <f t="shared" si="41"/>
        <v>0</v>
      </c>
      <c r="T106" s="75" t="str">
        <f t="shared" si="41"/>
        <v xml:space="preserve">SplitAirCond     </v>
      </c>
      <c r="U106" s="72">
        <f t="shared" si="41"/>
        <v>1</v>
      </c>
      <c r="V106" s="61">
        <f t="shared" si="42"/>
        <v>0</v>
      </c>
      <c r="W106" s="61">
        <f t="shared" si="43"/>
        <v>1</v>
      </c>
      <c r="X106" s="61">
        <f t="shared" si="44"/>
        <v>0</v>
      </c>
      <c r="Y106" s="61">
        <f t="shared" si="45"/>
        <v>0</v>
      </c>
      <c r="Z106" s="61">
        <v>-1</v>
      </c>
      <c r="AA106" s="61" t="s">
        <v>0</v>
      </c>
      <c r="AB106" s="62" t="str">
        <f t="shared" si="46"/>
        <v xml:space="preserve">PkgAirCond - Central packaged A/C system (&lt; 65 kBtuh)               </v>
      </c>
    </row>
    <row r="107" spans="1:33" x14ac:dyDescent="0.25">
      <c r="C107" s="61">
        <f t="shared" si="47"/>
        <v>2013</v>
      </c>
      <c r="D107" s="6">
        <f t="shared" si="48"/>
        <v>2015</v>
      </c>
      <c r="E107" t="s">
        <v>176</v>
      </c>
      <c r="F107" s="51">
        <v>13</v>
      </c>
      <c r="G107" s="66" t="s">
        <v>749</v>
      </c>
      <c r="H107" s="66" t="s">
        <v>749</v>
      </c>
      <c r="I107" s="11">
        <v>0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si="41"/>
        <v>0</v>
      </c>
      <c r="P107" s="61">
        <f t="shared" si="41"/>
        <v>1</v>
      </c>
      <c r="Q107" s="61">
        <f t="shared" si="41"/>
        <v>0</v>
      </c>
      <c r="R107" s="61">
        <f t="shared" si="41"/>
        <v>1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1</v>
      </c>
      <c r="V107" s="61">
        <f t="shared" si="42"/>
        <v>0</v>
      </c>
      <c r="W107" s="61">
        <f t="shared" si="43"/>
        <v>0</v>
      </c>
      <c r="X107" s="61">
        <f t="shared" si="44"/>
        <v>0</v>
      </c>
      <c r="Y107" s="61">
        <f t="shared" si="45"/>
        <v>0</v>
      </c>
      <c r="Z107" s="61">
        <v>-1</v>
      </c>
      <c r="AA107" s="61" t="s">
        <v>0</v>
      </c>
      <c r="AB107" s="62" t="str">
        <f t="shared" si="46"/>
        <v xml:space="preserve">LrgPkgAirCond - Large packaged A/C system (&gt;= 65 kBtuh)             </v>
      </c>
    </row>
    <row r="108" spans="1:33" x14ac:dyDescent="0.25">
      <c r="C108" s="61">
        <f t="shared" si="47"/>
        <v>2013</v>
      </c>
      <c r="D108" s="6">
        <f t="shared" si="48"/>
        <v>2015</v>
      </c>
      <c r="E108" t="s">
        <v>519</v>
      </c>
      <c r="F108" s="51">
        <v>12</v>
      </c>
      <c r="G108" s="66" t="s">
        <v>749</v>
      </c>
      <c r="H108" s="66" t="s">
        <v>749</v>
      </c>
      <c r="I108" s="149">
        <v>10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41"/>
        <v>1</v>
      </c>
      <c r="P108" s="61">
        <f t="shared" si="41"/>
        <v>1</v>
      </c>
      <c r="Q108" s="61">
        <f t="shared" si="41"/>
        <v>0</v>
      </c>
      <c r="R108" s="61">
        <f t="shared" si="41"/>
        <v>1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1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 xml:space="preserve">SDHVSplitAirCond - Small duct, high velocity, split A/C system                        </v>
      </c>
    </row>
    <row r="109" spans="1:33" x14ac:dyDescent="0.25">
      <c r="C109" s="61">
        <f t="shared" si="47"/>
        <v>2013</v>
      </c>
      <c r="D109" s="6">
        <f t="shared" si="48"/>
        <v>2015</v>
      </c>
      <c r="E109" t="s">
        <v>530</v>
      </c>
      <c r="F109" s="51">
        <v>14</v>
      </c>
      <c r="G109" s="66" t="s">
        <v>749</v>
      </c>
      <c r="H109" s="66" t="s">
        <v>749</v>
      </c>
      <c r="I109" s="11">
        <v>11.7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0</v>
      </c>
      <c r="Q109" s="61">
        <f t="shared" si="41"/>
        <v>0</v>
      </c>
      <c r="R109" s="61">
        <f t="shared" si="41"/>
        <v>1</v>
      </c>
      <c r="S109" s="92">
        <f t="shared" si="41"/>
        <v>1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>DuctlessMiniSplitAirCond – Ductless mini-split A/C system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531</v>
      </c>
      <c r="F110" s="51">
        <v>14</v>
      </c>
      <c r="G110" s="66" t="s">
        <v>749</v>
      </c>
      <c r="H110" s="66" t="s">
        <v>749</v>
      </c>
      <c r="I110" s="11">
        <v>11.7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41"/>
        <v>1</v>
      </c>
      <c r="P110" s="61">
        <f t="shared" si="41"/>
        <v>0</v>
      </c>
      <c r="Q110" s="61">
        <f t="shared" si="41"/>
        <v>0</v>
      </c>
      <c r="R110" s="61">
        <f t="shared" si="41"/>
        <v>1</v>
      </c>
      <c r="S110" s="92">
        <f t="shared" si="41"/>
        <v>1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1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>DuctlessMultiSplitAirCond - Ductless multi-split A/C system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527</v>
      </c>
      <c r="F111" s="51">
        <v>13</v>
      </c>
      <c r="G111" s="66" t="s">
        <v>749</v>
      </c>
      <c r="H111" s="66" t="s">
        <v>749</v>
      </c>
      <c r="I111" s="11">
        <v>11.3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0</v>
      </c>
      <c r="Q111" s="61">
        <f t="shared" si="41"/>
        <v>0</v>
      </c>
      <c r="R111" s="61">
        <f t="shared" si="41"/>
        <v>1</v>
      </c>
      <c r="S111" s="92">
        <f t="shared" si="41"/>
        <v>1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>DuctlessVRFAirCond - Ductless variable refrigerant flow (VRF) A/C system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177</v>
      </c>
      <c r="F112" s="67" t="s">
        <v>154</v>
      </c>
      <c r="G112" s="66" t="s">
        <v>749</v>
      </c>
      <c r="H112" s="66" t="s">
        <v>749</v>
      </c>
      <c r="I112" s="11">
        <v>8.5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0</v>
      </c>
      <c r="Q112" s="61">
        <f t="shared" si="41"/>
        <v>0</v>
      </c>
      <c r="R112" s="61">
        <f t="shared" si="41"/>
        <v>0</v>
      </c>
      <c r="S112" s="92">
        <f t="shared" si="41"/>
        <v>1</v>
      </c>
      <c r="T112" s="75" t="str">
        <f t="shared" si="41"/>
        <v xml:space="preserve">SplitAirCond     </v>
      </c>
      <c r="U112" s="72">
        <f t="shared" si="41"/>
        <v>0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 xml:space="preserve">RoomAirCond - Non-central room A/C system                           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178</v>
      </c>
      <c r="F113" s="63">
        <v>14</v>
      </c>
      <c r="G113" s="66" t="s">
        <v>749</v>
      </c>
      <c r="H113" s="66" t="s">
        <v>749</v>
      </c>
      <c r="I113" s="10">
        <v>11.7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1</v>
      </c>
      <c r="Q113" s="61">
        <f t="shared" si="41"/>
        <v>1</v>
      </c>
      <c r="R113" s="61">
        <f t="shared" si="41"/>
        <v>1</v>
      </c>
      <c r="S113" s="92">
        <f t="shared" si="41"/>
        <v>0</v>
      </c>
      <c r="T113" s="75" t="str">
        <f t="shared" si="41"/>
        <v xml:space="preserve">SplitHeatPump    </v>
      </c>
      <c r="U113" s="72">
        <f t="shared" si="41"/>
        <v>1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 xml:space="preserve">SplitHeatPump - Split heat pump system                              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179</v>
      </c>
      <c r="F114" s="63">
        <v>14</v>
      </c>
      <c r="G114" s="66" t="s">
        <v>749</v>
      </c>
      <c r="H114" s="66" t="s">
        <v>749</v>
      </c>
      <c r="I114" s="10">
        <v>11.7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ref="O114:U120" si="49">O85</f>
        <v>1</v>
      </c>
      <c r="P114" s="61">
        <f t="shared" si="49"/>
        <v>1</v>
      </c>
      <c r="Q114" s="61">
        <f t="shared" si="49"/>
        <v>1</v>
      </c>
      <c r="R114" s="61">
        <f t="shared" si="49"/>
        <v>1</v>
      </c>
      <c r="S114" s="92">
        <f t="shared" si="49"/>
        <v>0</v>
      </c>
      <c r="T114" s="75" t="str">
        <f t="shared" si="49"/>
        <v xml:space="preserve">SplitHeatPump    </v>
      </c>
      <c r="U114" s="72">
        <f t="shared" si="49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 xml:space="preserve">PkgHeatPump - Central single-packaged heat pump system (&lt; 65 kBtuh) 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180</v>
      </c>
      <c r="F115" s="67" t="s">
        <v>154</v>
      </c>
      <c r="G115" s="66" t="s">
        <v>749</v>
      </c>
      <c r="H115" s="66" t="s">
        <v>749</v>
      </c>
      <c r="I115" s="11">
        <v>0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si="49"/>
        <v>0</v>
      </c>
      <c r="P115" s="61">
        <f t="shared" si="49"/>
        <v>1</v>
      </c>
      <c r="Q115" s="61">
        <f t="shared" si="49"/>
        <v>1</v>
      </c>
      <c r="R115" s="61">
        <f t="shared" si="49"/>
        <v>1</v>
      </c>
      <c r="S115" s="92">
        <f t="shared" si="49"/>
        <v>0</v>
      </c>
      <c r="T115" s="75" t="str">
        <f t="shared" si="49"/>
        <v xml:space="preserve">SplitHeatPump    </v>
      </c>
      <c r="U115" s="72">
        <f t="shared" si="49"/>
        <v>0</v>
      </c>
      <c r="V115" s="61">
        <f t="shared" si="42"/>
        <v>0</v>
      </c>
      <c r="W115" s="61">
        <f t="shared" si="43"/>
        <v>0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LrgPkgHeatPump - Large packaged heat pump system (&gt;= 65 kBtuh)      </v>
      </c>
    </row>
    <row r="116" spans="1:28" x14ac:dyDescent="0.25">
      <c r="A116" t="s">
        <v>0</v>
      </c>
      <c r="C116" s="61">
        <f t="shared" si="47"/>
        <v>2013</v>
      </c>
      <c r="D116" s="6">
        <f t="shared" si="48"/>
        <v>2015</v>
      </c>
      <c r="E116" s="24" t="s">
        <v>181</v>
      </c>
      <c r="F116" s="67" t="s">
        <v>154</v>
      </c>
      <c r="G116" s="66" t="s">
        <v>749</v>
      </c>
      <c r="H116" s="66" t="s">
        <v>749</v>
      </c>
      <c r="I116" s="66" t="s">
        <v>155</v>
      </c>
      <c r="J116" s="66" t="s">
        <v>750</v>
      </c>
      <c r="K116" s="66" t="s">
        <v>750</v>
      </c>
      <c r="L116" s="66" t="s">
        <v>728</v>
      </c>
      <c r="M116" s="11">
        <v>0</v>
      </c>
      <c r="N116" s="11">
        <v>0</v>
      </c>
      <c r="O116" s="72">
        <f t="shared" si="49"/>
        <v>0</v>
      </c>
      <c r="P116" s="61">
        <f t="shared" si="49"/>
        <v>1</v>
      </c>
      <c r="Q116" s="61">
        <f t="shared" si="49"/>
        <v>0</v>
      </c>
      <c r="R116" s="61">
        <f t="shared" si="49"/>
        <v>1</v>
      </c>
      <c r="S116" s="92">
        <f t="shared" si="49"/>
        <v>0</v>
      </c>
      <c r="T116" s="75" t="str">
        <f t="shared" si="49"/>
        <v>N/A</v>
      </c>
      <c r="U116" s="72">
        <f t="shared" si="49"/>
        <v>0</v>
      </c>
      <c r="V116" s="61">
        <f t="shared" si="42"/>
        <v>0</v>
      </c>
      <c r="W116" s="61">
        <f t="shared" si="43"/>
        <v>0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GasCooling - Gas absorption cooling                                 </v>
      </c>
    </row>
    <row r="117" spans="1:28" x14ac:dyDescent="0.25">
      <c r="C117" s="61">
        <f t="shared" si="47"/>
        <v>2013</v>
      </c>
      <c r="D117" s="6">
        <f t="shared" si="48"/>
        <v>2015</v>
      </c>
      <c r="E117" t="s">
        <v>515</v>
      </c>
      <c r="F117" s="51">
        <v>12</v>
      </c>
      <c r="G117" s="66" t="s">
        <v>749</v>
      </c>
      <c r="H117" s="66" t="s">
        <v>749</v>
      </c>
      <c r="I117" s="149">
        <v>10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 t="shared" si="49"/>
        <v>1</v>
      </c>
      <c r="P117" s="61">
        <f t="shared" si="49"/>
        <v>1</v>
      </c>
      <c r="Q117" s="61">
        <f t="shared" si="49"/>
        <v>1</v>
      </c>
      <c r="R117" s="61">
        <f t="shared" si="49"/>
        <v>1</v>
      </c>
      <c r="S117" s="92">
        <f t="shared" si="49"/>
        <v>0</v>
      </c>
      <c r="T117" s="75" t="str">
        <f t="shared" si="49"/>
        <v xml:space="preserve">SplitHeatPump    </v>
      </c>
      <c r="U117" s="72">
        <f t="shared" si="49"/>
        <v>1</v>
      </c>
      <c r="V117" s="61">
        <f t="shared" si="42"/>
        <v>0</v>
      </c>
      <c r="W117" s="61">
        <f t="shared" si="43"/>
        <v>1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SDHVSplitHeatPump - Small duct, high velocity, central split heat pump                              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534</v>
      </c>
      <c r="F118" s="51">
        <v>14</v>
      </c>
      <c r="G118" s="66" t="s">
        <v>749</v>
      </c>
      <c r="H118" s="66" t="s">
        <v>749</v>
      </c>
      <c r="I118" s="11">
        <v>11.7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9"/>
        <v>1</v>
      </c>
      <c r="P118" s="61">
        <f t="shared" si="49"/>
        <v>0</v>
      </c>
      <c r="Q118" s="61">
        <f t="shared" si="49"/>
        <v>1</v>
      </c>
      <c r="R118" s="61">
        <f t="shared" si="49"/>
        <v>1</v>
      </c>
      <c r="S118" s="92">
        <f t="shared" si="49"/>
        <v>1</v>
      </c>
      <c r="T118" s="75" t="str">
        <f t="shared" si="49"/>
        <v xml:space="preserve">SplitHeatPump    </v>
      </c>
      <c r="U118" s="72">
        <f t="shared" si="49"/>
        <v>1</v>
      </c>
      <c r="V118" s="61">
        <f t="shared" si="42"/>
        <v>0</v>
      </c>
      <c r="W118" s="61">
        <f t="shared" si="43"/>
        <v>1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>DuctlessMiniSplitHeatPump – Ductless mini-split heat pump system</v>
      </c>
    </row>
    <row r="119" spans="1:28" x14ac:dyDescent="0.25">
      <c r="C119" s="61">
        <f t="shared" si="47"/>
        <v>2013</v>
      </c>
      <c r="D119" s="6">
        <f t="shared" si="48"/>
        <v>2015</v>
      </c>
      <c r="E119" t="s">
        <v>535</v>
      </c>
      <c r="F119" s="51">
        <v>14</v>
      </c>
      <c r="G119" s="66" t="s">
        <v>749</v>
      </c>
      <c r="H119" s="66" t="s">
        <v>749</v>
      </c>
      <c r="I119" s="11">
        <v>11.7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si="49"/>
        <v>1</v>
      </c>
      <c r="P119" s="61">
        <f t="shared" si="49"/>
        <v>0</v>
      </c>
      <c r="Q119" s="61">
        <f t="shared" si="49"/>
        <v>1</v>
      </c>
      <c r="R119" s="61">
        <f t="shared" si="49"/>
        <v>1</v>
      </c>
      <c r="S119" s="92">
        <f t="shared" si="49"/>
        <v>1</v>
      </c>
      <c r="T119" s="75" t="str">
        <f t="shared" si="49"/>
        <v xml:space="preserve">SplitHeatPump    </v>
      </c>
      <c r="U119" s="72">
        <f t="shared" si="49"/>
        <v>1</v>
      </c>
      <c r="V119" s="61">
        <f t="shared" si="42"/>
        <v>0</v>
      </c>
      <c r="W119" s="61">
        <f t="shared" si="43"/>
        <v>1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>DuctlessMultiSplitHeatPump - Ductless multi-split heat pump system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524</v>
      </c>
      <c r="F120" s="51">
        <v>13</v>
      </c>
      <c r="G120" s="66" t="s">
        <v>749</v>
      </c>
      <c r="H120" s="66" t="s">
        <v>749</v>
      </c>
      <c r="I120" s="11">
        <v>11.3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si="49"/>
        <v>1</v>
      </c>
      <c r="P120" s="61">
        <f t="shared" si="49"/>
        <v>-1</v>
      </c>
      <c r="Q120" s="61">
        <f t="shared" si="49"/>
        <v>1</v>
      </c>
      <c r="R120" s="61">
        <f t="shared" si="49"/>
        <v>1</v>
      </c>
      <c r="S120" s="92">
        <f t="shared" si="49"/>
        <v>1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ref="Y120:Y131" si="50">IF(AND(ISNUMBER(L120), L120&gt;0), 1, 0)</f>
        <v>0</v>
      </c>
      <c r="Z120" s="61">
        <v>-1</v>
      </c>
      <c r="AA120" s="61" t="s">
        <v>0</v>
      </c>
      <c r="AB120" s="62" t="str">
        <f t="shared" si="46"/>
        <v>DuctlessVRFHeatPump - Ductless variable refrigerant flow (VRF) heat pump system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182</v>
      </c>
      <c r="F121" s="63">
        <v>12</v>
      </c>
      <c r="G121" s="66" t="s">
        <v>749</v>
      </c>
      <c r="H121" s="66" t="s">
        <v>749</v>
      </c>
      <c r="I121" s="10">
        <v>10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ref="O121:Q121" si="51">O92</f>
        <v>1</v>
      </c>
      <c r="P121" s="61">
        <f t="shared" si="51"/>
        <v>0</v>
      </c>
      <c r="Q121" s="61">
        <f t="shared" si="51"/>
        <v>1</v>
      </c>
      <c r="R121" s="61">
        <f t="shared" ref="R121:U131" si="52">R92</f>
        <v>0</v>
      </c>
      <c r="S121" s="92">
        <f t="shared" si="52"/>
        <v>1</v>
      </c>
      <c r="T121" s="75" t="str">
        <f t="shared" si="52"/>
        <v xml:space="preserve">SplitHeatPump    </v>
      </c>
      <c r="U121" s="72">
        <f t="shared" si="52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ref="AB121" si="53">AB92</f>
        <v xml:space="preserve">RoomHeatPump - Room (non-central) heat pump system                  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367</v>
      </c>
      <c r="F122" s="63">
        <v>14</v>
      </c>
      <c r="G122" s="66" t="s">
        <v>749</v>
      </c>
      <c r="H122" s="66" t="s">
        <v>749</v>
      </c>
      <c r="I122" s="10">
        <v>11.7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ref="O122:Q122" si="54">O93</f>
        <v>1</v>
      </c>
      <c r="P122" s="61">
        <f t="shared" si="54"/>
        <v>-1</v>
      </c>
      <c r="Q122" s="61">
        <f t="shared" si="54"/>
        <v>1</v>
      </c>
      <c r="R122" s="61">
        <f t="shared" si="52"/>
        <v>1</v>
      </c>
      <c r="S122" s="92">
        <f t="shared" si="52"/>
        <v>1</v>
      </c>
      <c r="T122" s="75" t="str">
        <f t="shared" si="52"/>
        <v xml:space="preserve">SplitHeatPump    </v>
      </c>
      <c r="U122" s="72">
        <f t="shared" si="52"/>
        <v>0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ref="AB122" si="55">AB93</f>
        <v>AirToWaterHeatPump - Air to water heat pump (able to heat DHW)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366</v>
      </c>
      <c r="F123" s="63">
        <v>14</v>
      </c>
      <c r="G123" s="66" t="s">
        <v>749</v>
      </c>
      <c r="H123" s="66" t="s">
        <v>749</v>
      </c>
      <c r="I123" s="10">
        <v>11.7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ref="O123:Q125" si="56">O94</f>
        <v>1</v>
      </c>
      <c r="P123" s="61">
        <f t="shared" si="56"/>
        <v>-1</v>
      </c>
      <c r="Q123" s="61">
        <f t="shared" si="56"/>
        <v>1</v>
      </c>
      <c r="R123" s="61">
        <f t="shared" si="52"/>
        <v>1</v>
      </c>
      <c r="S123" s="92">
        <f t="shared" si="52"/>
        <v>1</v>
      </c>
      <c r="T123" s="75" t="str">
        <f t="shared" si="52"/>
        <v xml:space="preserve">SplitHeatPump    </v>
      </c>
      <c r="U123" s="72">
        <f t="shared" si="52"/>
        <v>0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50"/>
        <v>0</v>
      </c>
      <c r="Z123" s="61">
        <v>-1</v>
      </c>
      <c r="AA123" s="61" t="s">
        <v>0</v>
      </c>
      <c r="AB123" s="62" t="str">
        <f>AB94</f>
        <v>GroundSourceHeatPump - Ground source heat pump (able to heat DHW)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553</v>
      </c>
      <c r="F124" s="51">
        <v>14</v>
      </c>
      <c r="G124" s="66" t="s">
        <v>749</v>
      </c>
      <c r="H124" s="66" t="s">
        <v>749</v>
      </c>
      <c r="I124" s="11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si="56"/>
        <v>1</v>
      </c>
      <c r="P124" s="61">
        <f t="shared" si="56"/>
        <v>-1</v>
      </c>
      <c r="Q124" s="61">
        <f t="shared" si="56"/>
        <v>1</v>
      </c>
      <c r="R124" s="61">
        <f t="shared" si="52"/>
        <v>0</v>
      </c>
      <c r="S124" s="92">
        <f t="shared" si="52"/>
        <v>0</v>
      </c>
      <c r="T124" s="75" t="str">
        <f t="shared" si="52"/>
        <v xml:space="preserve">SplitHeatPump    </v>
      </c>
      <c r="U124" s="72">
        <f t="shared" si="52"/>
        <v>1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50"/>
        <v>0</v>
      </c>
      <c r="Z124" s="61">
        <v>-1</v>
      </c>
      <c r="AA124" s="61" t="s">
        <v>0</v>
      </c>
      <c r="AB124" s="62" t="str">
        <f>AB95</f>
        <v>VCHP - Variable Capacity Heat Pump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744</v>
      </c>
      <c r="F125" s="51">
        <v>14</v>
      </c>
      <c r="G125" s="66" t="s">
        <v>749</v>
      </c>
      <c r="H125" s="66" t="s">
        <v>749</v>
      </c>
      <c r="I125" s="11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si="56"/>
        <v>1</v>
      </c>
      <c r="P125" s="61">
        <f t="shared" si="56"/>
        <v>-1</v>
      </c>
      <c r="Q125" s="61">
        <f t="shared" si="56"/>
        <v>1</v>
      </c>
      <c r="R125" s="61">
        <f t="shared" si="52"/>
        <v>0</v>
      </c>
      <c r="S125" s="92">
        <f t="shared" si="52"/>
        <v>0</v>
      </c>
      <c r="T125" s="75" t="str">
        <f t="shared" si="52"/>
        <v xml:space="preserve">SplitHeatPump    </v>
      </c>
      <c r="U125" s="72">
        <f t="shared" si="52"/>
        <v>1</v>
      </c>
      <c r="V125" s="61">
        <f t="shared" ref="V125:V131" si="57">IF(AND(ISNUMBER(G125), G125&gt;0), 1, 0)</f>
        <v>0</v>
      </c>
      <c r="W125" s="61">
        <f t="shared" ref="W125" si="58">IF(AND(ISNUMBER(I125), I125&gt;0), 1, 0)</f>
        <v>1</v>
      </c>
      <c r="X125" s="61">
        <f t="shared" si="44"/>
        <v>0</v>
      </c>
      <c r="Y125" s="61">
        <f t="shared" ref="Y125" si="59">IF(AND(ISNUMBER(L125), L125&gt;0), 1, 0)</f>
        <v>0</v>
      </c>
      <c r="Z125" s="61">
        <v>-1</v>
      </c>
      <c r="AA125" s="61" t="s">
        <v>0</v>
      </c>
      <c r="AB125" s="62" t="str">
        <f>AB96</f>
        <v>VCHP2 - Variable Capacity Heat Pump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183</v>
      </c>
      <c r="F126" s="52">
        <v>0</v>
      </c>
      <c r="G126" s="66" t="s">
        <v>749</v>
      </c>
      <c r="H126" s="66" t="s">
        <v>749</v>
      </c>
      <c r="I126" s="66" t="s">
        <v>155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ref="O126:Q126" si="60">O97</f>
        <v>0</v>
      </c>
      <c r="P126" s="61">
        <f t="shared" si="60"/>
        <v>1</v>
      </c>
      <c r="Q126" s="61">
        <f t="shared" si="60"/>
        <v>0</v>
      </c>
      <c r="R126" s="61">
        <f t="shared" si="52"/>
        <v>0</v>
      </c>
      <c r="S126" s="92">
        <f t="shared" si="52"/>
        <v>0</v>
      </c>
      <c r="T126" s="75" t="str">
        <f t="shared" si="52"/>
        <v xml:space="preserve">SplitAirCond     </v>
      </c>
      <c r="U126" s="72">
        <f t="shared" si="52"/>
        <v>0</v>
      </c>
      <c r="V126" s="61">
        <f t="shared" si="57"/>
        <v>0</v>
      </c>
      <c r="W126" s="61">
        <f t="shared" ref="W126:W131" si="61">IF(AND(ISNUMBER(I126), I126&gt;0), 1, 0)</f>
        <v>0</v>
      </c>
      <c r="X126" s="61">
        <f t="shared" si="44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ref="AB126" si="62">AB97</f>
        <v xml:space="preserve">EvapDirect - Direct evaporative cooling system                      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184</v>
      </c>
      <c r="F127" s="67" t="s">
        <v>154</v>
      </c>
      <c r="G127" s="66" t="s">
        <v>749</v>
      </c>
      <c r="H127" s="66" t="s">
        <v>749</v>
      </c>
      <c r="I127" s="48">
        <v>13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63">O98</f>
        <v>0</v>
      </c>
      <c r="P127" s="61">
        <f t="shared" si="63"/>
        <v>1</v>
      </c>
      <c r="Q127" s="61">
        <f t="shared" si="63"/>
        <v>0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SplitAirCond     </v>
      </c>
      <c r="U127" s="72">
        <f t="shared" si="52"/>
        <v>0</v>
      </c>
      <c r="V127" s="61">
        <f t="shared" si="57"/>
        <v>0</v>
      </c>
      <c r="W127" s="61">
        <f t="shared" si="61"/>
        <v>1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 t="shared" ref="AB127" si="64">AB98</f>
        <v xml:space="preserve">EvapIndirDirect - Indirect-direct evaporative cooling system        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185</v>
      </c>
      <c r="F128" s="67" t="s">
        <v>154</v>
      </c>
      <c r="G128" s="66" t="s">
        <v>749</v>
      </c>
      <c r="H128" s="66" t="s">
        <v>749</v>
      </c>
      <c r="I128" s="48">
        <v>13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65">O99</f>
        <v>0</v>
      </c>
      <c r="P128" s="61">
        <f t="shared" si="65"/>
        <v>1</v>
      </c>
      <c r="Q128" s="61">
        <f t="shared" si="65"/>
        <v>0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SplitAirCond     </v>
      </c>
      <c r="U128" s="72">
        <f t="shared" si="52"/>
        <v>0</v>
      </c>
      <c r="V128" s="61">
        <f t="shared" si="57"/>
        <v>0</v>
      </c>
      <c r="W128" s="61">
        <f t="shared" si="61"/>
        <v>1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ref="AB128" si="66">AB99</f>
        <v xml:space="preserve">EvapIndirect - Indirect evaporative cooling system                  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379</v>
      </c>
      <c r="F129" s="51">
        <v>16</v>
      </c>
      <c r="G129" s="66" t="s">
        <v>749</v>
      </c>
      <c r="H129" s="66" t="s">
        <v>749</v>
      </c>
      <c r="I129" s="11">
        <v>14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7">O100</f>
        <v>1</v>
      </c>
      <c r="P129" s="61">
        <f t="shared" si="67"/>
        <v>1</v>
      </c>
      <c r="Q129" s="61">
        <f t="shared" si="67"/>
        <v>0</v>
      </c>
      <c r="R129" s="61">
        <f t="shared" si="52"/>
        <v>1</v>
      </c>
      <c r="S129" s="92">
        <f t="shared" si="52"/>
        <v>0</v>
      </c>
      <c r="T129" s="75" t="str">
        <f t="shared" si="52"/>
        <v xml:space="preserve">SplitAirCond     </v>
      </c>
      <c r="U129" s="72">
        <f t="shared" si="52"/>
        <v>0</v>
      </c>
      <c r="V129" s="61">
        <f t="shared" si="57"/>
        <v>0</v>
      </c>
      <c r="W129" s="61">
        <f t="shared" si="61"/>
        <v>1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68">AB100</f>
        <v>EvapCondenser - Evaporatively-cooled condenser for split AC systems</v>
      </c>
      <c r="AD129" s="125"/>
    </row>
    <row r="130" spans="1:30" x14ac:dyDescent="0.25">
      <c r="A130" t="s">
        <v>0</v>
      </c>
      <c r="C130" s="61">
        <f t="shared" si="47"/>
        <v>2013</v>
      </c>
      <c r="D130" s="6">
        <f t="shared" si="48"/>
        <v>2015</v>
      </c>
      <c r="E130" s="24" t="s">
        <v>186</v>
      </c>
      <c r="F130" s="67" t="s">
        <v>154</v>
      </c>
      <c r="G130" s="66" t="s">
        <v>749</v>
      </c>
      <c r="H130" s="66" t="s">
        <v>749</v>
      </c>
      <c r="I130" s="11">
        <v>0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ref="O130:Q130" si="69">O101</f>
        <v>0</v>
      </c>
      <c r="P130" s="61">
        <f t="shared" si="69"/>
        <v>1</v>
      </c>
      <c r="Q130" s="61">
        <f t="shared" si="69"/>
        <v>0</v>
      </c>
      <c r="R130" s="61">
        <f t="shared" si="52"/>
        <v>1</v>
      </c>
      <c r="S130" s="92">
        <f t="shared" si="52"/>
        <v>0</v>
      </c>
      <c r="T130" s="75" t="str">
        <f t="shared" si="52"/>
        <v>N/A</v>
      </c>
      <c r="U130" s="72">
        <f t="shared" si="52"/>
        <v>0</v>
      </c>
      <c r="V130" s="61">
        <f t="shared" si="57"/>
        <v>0</v>
      </c>
      <c r="W130" s="61">
        <f t="shared" si="61"/>
        <v>0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70">AB101</f>
        <v xml:space="preserve">Evap/CC - Evaporatively-cooled condensers                           </v>
      </c>
    </row>
    <row r="131" spans="1:30" x14ac:dyDescent="0.25">
      <c r="A131" t="s">
        <v>0</v>
      </c>
      <c r="C131" s="61">
        <f t="shared" si="47"/>
        <v>2013</v>
      </c>
      <c r="D131" s="6">
        <f t="shared" si="48"/>
        <v>2015</v>
      </c>
      <c r="E131" s="24" t="s">
        <v>187</v>
      </c>
      <c r="F131" s="52">
        <v>0</v>
      </c>
      <c r="G131" s="66" t="s">
        <v>749</v>
      </c>
      <c r="H131" s="66" t="s">
        <v>749</v>
      </c>
      <c r="I131" s="11">
        <v>0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 t="shared" ref="O131:Q131" si="71">O102</f>
        <v>0</v>
      </c>
      <c r="P131" s="61">
        <f t="shared" si="71"/>
        <v>1</v>
      </c>
      <c r="Q131" s="61">
        <f t="shared" si="71"/>
        <v>0</v>
      </c>
      <c r="R131" s="61">
        <f t="shared" si="52"/>
        <v>1</v>
      </c>
      <c r="S131" s="92">
        <f t="shared" si="52"/>
        <v>0</v>
      </c>
      <c r="T131" s="75" t="str">
        <f t="shared" si="52"/>
        <v>N/A</v>
      </c>
      <c r="U131" s="72">
        <f t="shared" si="52"/>
        <v>0</v>
      </c>
      <c r="V131" s="61">
        <f t="shared" si="57"/>
        <v>0</v>
      </c>
      <c r="W131" s="61">
        <f t="shared" si="61"/>
        <v>0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72">AB102</f>
        <v xml:space="preserve">IceSAC - Ice storage air conditioning system                        </v>
      </c>
    </row>
    <row r="132" spans="1:30" ht="6.75" customHeight="1" x14ac:dyDescent="0.25">
      <c r="A132" t="s">
        <v>0</v>
      </c>
      <c r="D132" s="57"/>
      <c r="E132" s="58"/>
      <c r="F132" s="57"/>
      <c r="G132" s="57"/>
      <c r="H132" s="57"/>
      <c r="I132" s="57"/>
      <c r="J132" s="57"/>
      <c r="K132" s="57"/>
      <c r="L132" s="57"/>
      <c r="M132" s="59"/>
      <c r="N132" s="59"/>
      <c r="O132" s="59"/>
      <c r="P132" s="59"/>
      <c r="Q132" s="59"/>
      <c r="R132" s="59"/>
      <c r="S132" s="59"/>
      <c r="T132" s="58"/>
      <c r="U132" s="58"/>
      <c r="V132" s="58"/>
      <c r="W132" s="58"/>
      <c r="X132" s="58"/>
      <c r="Y132" s="58"/>
      <c r="Z132" s="58"/>
    </row>
    <row r="133" spans="1:30" x14ac:dyDescent="0.25">
      <c r="A133" t="s">
        <v>434</v>
      </c>
      <c r="E133" s="126"/>
      <c r="F133" s="126"/>
      <c r="G133" s="126"/>
      <c r="H133" s="126"/>
      <c r="I133" s="126"/>
      <c r="J133" s="126"/>
      <c r="K133" s="126"/>
      <c r="L133" s="126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</row>
    <row r="134" spans="1:30" x14ac:dyDescent="0.25">
      <c r="C134" s="60">
        <v>2008</v>
      </c>
      <c r="D134" s="60">
        <v>2010</v>
      </c>
      <c r="E134" t="s">
        <v>173</v>
      </c>
      <c r="F134" s="68" t="s">
        <v>154</v>
      </c>
      <c r="G134" s="66" t="s">
        <v>749</v>
      </c>
      <c r="H134" s="66" t="s">
        <v>749</v>
      </c>
      <c r="I134" s="66" t="s">
        <v>155</v>
      </c>
      <c r="J134" s="66" t="s">
        <v>750</v>
      </c>
      <c r="K134" s="66" t="s">
        <v>750</v>
      </c>
      <c r="L134" s="66" t="s">
        <v>728</v>
      </c>
      <c r="M134" s="66" t="s">
        <v>188</v>
      </c>
      <c r="N134" s="66" t="s">
        <v>189</v>
      </c>
      <c r="O134" s="70">
        <v>1</v>
      </c>
      <c r="P134" s="48">
        <v>-1</v>
      </c>
      <c r="Q134" s="48">
        <v>0</v>
      </c>
      <c r="R134" s="48">
        <v>0</v>
      </c>
      <c r="S134" s="92">
        <v>0</v>
      </c>
      <c r="T134" s="97" t="s">
        <v>174</v>
      </c>
      <c r="U134" s="70">
        <f>IF(AND(ISNUMBER(F134), F134&gt;0), 1, 0)</f>
        <v>0</v>
      </c>
      <c r="V134" s="48">
        <f>IF(AND(ISNUMBER(G134), G134&gt;0), 1, 0)</f>
        <v>0</v>
      </c>
      <c r="W134" s="48">
        <f>IF(AND(ISNUMBER(I134), I134&gt;0), 1, 0)</f>
        <v>0</v>
      </c>
      <c r="X134" s="61">
        <f>IF(AND(ISNUMBER(J134), J134&gt;0), 1, 0)</f>
        <v>0</v>
      </c>
      <c r="Y134" s="61">
        <f t="shared" ref="Y134:Y161" si="73">IF(AND(ISNUMBER(L134), L134&gt;0), 1, 0)</f>
        <v>0</v>
      </c>
      <c r="Z134" s="61">
        <v>-1</v>
      </c>
      <c r="AA134" s="61" t="s">
        <v>0</v>
      </c>
      <c r="AB134" t="s">
        <v>115</v>
      </c>
    </row>
    <row r="135" spans="1:30" x14ac:dyDescent="0.25">
      <c r="C135" s="61">
        <f>C134</f>
        <v>2008</v>
      </c>
      <c r="D135" s="6">
        <f>D134</f>
        <v>2010</v>
      </c>
      <c r="E135" t="s">
        <v>174</v>
      </c>
      <c r="F135" s="51">
        <v>13</v>
      </c>
      <c r="G135" s="66" t="s">
        <v>749</v>
      </c>
      <c r="H135" s="66" t="s">
        <v>749</v>
      </c>
      <c r="I135" s="11">
        <v>11.3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0">
        <v>1</v>
      </c>
      <c r="P135" s="48">
        <v>1</v>
      </c>
      <c r="Q135" s="48">
        <v>0</v>
      </c>
      <c r="R135" s="48">
        <v>1</v>
      </c>
      <c r="S135" s="92">
        <v>0</v>
      </c>
      <c r="T135" s="97" t="s">
        <v>174</v>
      </c>
      <c r="U135" s="70">
        <f t="shared" ref="U135:U158" si="74">IF(AND(ISNUMBER(F135), F135&gt;0), 1, 0)</f>
        <v>1</v>
      </c>
      <c r="V135" s="48">
        <f t="shared" ref="V135:V161" si="75">IF(AND(ISNUMBER(G135), G135&gt;0), 1, 0)</f>
        <v>0</v>
      </c>
      <c r="W135" s="48">
        <f t="shared" ref="W135:W137" si="76">IF(AND(ISNUMBER(I135), I135&gt;0), 1, 0)</f>
        <v>1</v>
      </c>
      <c r="X135" s="61">
        <f t="shared" ref="X135:X161" si="77">IF(AND(ISNUMBER(J135), J135&gt;0), 1, 0)</f>
        <v>0</v>
      </c>
      <c r="Y135" s="61">
        <f t="shared" si="73"/>
        <v>0</v>
      </c>
      <c r="Z135" s="61">
        <v>-1</v>
      </c>
      <c r="AA135" s="61" t="s">
        <v>0</v>
      </c>
      <c r="AB135" t="s">
        <v>116</v>
      </c>
    </row>
    <row r="136" spans="1:30" x14ac:dyDescent="0.25">
      <c r="C136" s="61">
        <f t="shared" ref="C136:C161" si="78">C135</f>
        <v>2008</v>
      </c>
      <c r="D136" s="6">
        <f t="shared" ref="D136:D161" si="79">D135</f>
        <v>2010</v>
      </c>
      <c r="E136" t="s">
        <v>175</v>
      </c>
      <c r="F136" s="51">
        <v>13</v>
      </c>
      <c r="G136" s="66" t="s">
        <v>749</v>
      </c>
      <c r="H136" s="66" t="s">
        <v>749</v>
      </c>
      <c r="I136" s="11">
        <v>11.3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0">
        <v>1</v>
      </c>
      <c r="P136" s="48">
        <v>1</v>
      </c>
      <c r="Q136" s="48">
        <v>0</v>
      </c>
      <c r="R136" s="48">
        <v>1</v>
      </c>
      <c r="S136" s="92">
        <v>0</v>
      </c>
      <c r="T136" s="97" t="s">
        <v>174</v>
      </c>
      <c r="U136" s="70">
        <f t="shared" si="74"/>
        <v>1</v>
      </c>
      <c r="V136" s="48">
        <f t="shared" si="75"/>
        <v>0</v>
      </c>
      <c r="W136" s="48">
        <f t="shared" si="76"/>
        <v>1</v>
      </c>
      <c r="X136" s="61">
        <f t="shared" si="77"/>
        <v>0</v>
      </c>
      <c r="Y136" s="61">
        <f t="shared" si="73"/>
        <v>0</v>
      </c>
      <c r="Z136" s="61">
        <v>-1</v>
      </c>
      <c r="AA136" s="61" t="s">
        <v>0</v>
      </c>
      <c r="AB136" t="s">
        <v>117</v>
      </c>
    </row>
    <row r="137" spans="1:30" x14ac:dyDescent="0.25">
      <c r="C137" s="61">
        <f t="shared" si="78"/>
        <v>2008</v>
      </c>
      <c r="D137" s="6">
        <f t="shared" si="79"/>
        <v>2010</v>
      </c>
      <c r="E137" t="s">
        <v>176</v>
      </c>
      <c r="F137" s="51">
        <v>13</v>
      </c>
      <c r="G137" s="66" t="s">
        <v>749</v>
      </c>
      <c r="H137" s="66" t="s">
        <v>749</v>
      </c>
      <c r="I137" s="11">
        <v>11.3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0</v>
      </c>
      <c r="P137" s="48">
        <v>1</v>
      </c>
      <c r="Q137" s="48">
        <v>0</v>
      </c>
      <c r="R137" s="48">
        <v>1</v>
      </c>
      <c r="S137" s="92">
        <v>0</v>
      </c>
      <c r="T137" s="97" t="s">
        <v>174</v>
      </c>
      <c r="U137" s="70">
        <f t="shared" si="74"/>
        <v>1</v>
      </c>
      <c r="V137" s="48">
        <f t="shared" si="75"/>
        <v>0</v>
      </c>
      <c r="W137" s="48">
        <f t="shared" si="76"/>
        <v>1</v>
      </c>
      <c r="X137" s="61">
        <f t="shared" si="77"/>
        <v>0</v>
      </c>
      <c r="Y137" s="61">
        <f t="shared" si="73"/>
        <v>0</v>
      </c>
      <c r="Z137" s="61">
        <v>-1</v>
      </c>
      <c r="AA137" s="61" t="s">
        <v>0</v>
      </c>
      <c r="AB137" t="s">
        <v>118</v>
      </c>
    </row>
    <row r="138" spans="1:30" x14ac:dyDescent="0.25">
      <c r="C138" s="61">
        <f t="shared" si="78"/>
        <v>2008</v>
      </c>
      <c r="D138" s="6">
        <f t="shared" si="79"/>
        <v>2010</v>
      </c>
      <c r="E138" t="s">
        <v>519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1</v>
      </c>
      <c r="P138" s="48">
        <v>1</v>
      </c>
      <c r="Q138" s="48">
        <v>0</v>
      </c>
      <c r="R138" s="48">
        <v>1</v>
      </c>
      <c r="S138" s="92">
        <v>0</v>
      </c>
      <c r="T138" s="97" t="s">
        <v>174</v>
      </c>
      <c r="U138" s="70">
        <f t="shared" ref="U138" si="80">IF(AND(ISNUMBER(F138), F138&gt;0), 1, 0)</f>
        <v>1</v>
      </c>
      <c r="V138" s="48">
        <f t="shared" si="75"/>
        <v>0</v>
      </c>
      <c r="W138" s="48">
        <f t="shared" ref="W138" si="81">IF(AND(ISNUMBER(I138), I138&gt;0), 1, 0)</f>
        <v>1</v>
      </c>
      <c r="X138" s="61">
        <f t="shared" si="77"/>
        <v>0</v>
      </c>
      <c r="Y138" s="61">
        <f t="shared" si="73"/>
        <v>0</v>
      </c>
      <c r="Z138" s="61">
        <v>-1</v>
      </c>
      <c r="AA138" s="61" t="s">
        <v>0</v>
      </c>
      <c r="AB138" t="s">
        <v>520</v>
      </c>
    </row>
    <row r="139" spans="1:30" x14ac:dyDescent="0.25">
      <c r="C139" s="61">
        <f t="shared" ref="C139:C152" si="82">C138</f>
        <v>2008</v>
      </c>
      <c r="D139" s="6">
        <f t="shared" si="79"/>
        <v>2010</v>
      </c>
      <c r="E139" t="s">
        <v>530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1</v>
      </c>
      <c r="P139" s="48">
        <v>0</v>
      </c>
      <c r="Q139" s="48">
        <v>0</v>
      </c>
      <c r="R139" s="48">
        <v>1</v>
      </c>
      <c r="S139" s="120">
        <v>1</v>
      </c>
      <c r="T139" s="100" t="s">
        <v>174</v>
      </c>
      <c r="U139" s="70">
        <f t="shared" si="74"/>
        <v>1</v>
      </c>
      <c r="V139" s="48">
        <f t="shared" si="75"/>
        <v>0</v>
      </c>
      <c r="W139" s="48">
        <f t="shared" ref="W139:W146" si="83">IF(AND(ISNUMBER(I139), I139&gt;0), 1, 0)</f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532</v>
      </c>
      <c r="AD139" t="s">
        <v>529</v>
      </c>
    </row>
    <row r="140" spans="1:30" x14ac:dyDescent="0.25">
      <c r="C140" s="61">
        <f t="shared" si="82"/>
        <v>2008</v>
      </c>
      <c r="D140" s="6">
        <f t="shared" si="79"/>
        <v>2010</v>
      </c>
      <c r="E140" t="s">
        <v>531</v>
      </c>
      <c r="F140" s="51">
        <v>13</v>
      </c>
      <c r="G140" s="66" t="s">
        <v>749</v>
      </c>
      <c r="H140" s="66" t="s">
        <v>749</v>
      </c>
      <c r="I140" s="11">
        <v>11.3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0">
        <v>1</v>
      </c>
      <c r="P140" s="48">
        <v>0</v>
      </c>
      <c r="Q140" s="48">
        <v>0</v>
      </c>
      <c r="R140" s="48">
        <v>1</v>
      </c>
      <c r="S140" s="120">
        <v>1</v>
      </c>
      <c r="T140" s="100" t="s">
        <v>174</v>
      </c>
      <c r="U140" s="70">
        <f t="shared" si="74"/>
        <v>1</v>
      </c>
      <c r="V140" s="48">
        <f t="shared" si="75"/>
        <v>0</v>
      </c>
      <c r="W140" s="48">
        <f t="shared" si="83"/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537</v>
      </c>
      <c r="AD140" t="s">
        <v>538</v>
      </c>
    </row>
    <row r="141" spans="1:30" x14ac:dyDescent="0.25">
      <c r="C141" s="61">
        <f t="shared" si="82"/>
        <v>2008</v>
      </c>
      <c r="D141" s="6">
        <f t="shared" si="79"/>
        <v>2010</v>
      </c>
      <c r="E141" t="s">
        <v>527</v>
      </c>
      <c r="F141" s="51">
        <v>13</v>
      </c>
      <c r="G141" s="66" t="s">
        <v>749</v>
      </c>
      <c r="H141" s="66" t="s">
        <v>749</v>
      </c>
      <c r="I141" s="11">
        <v>11.3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0</v>
      </c>
      <c r="Q141" s="48">
        <v>0</v>
      </c>
      <c r="R141" s="48">
        <v>1</v>
      </c>
      <c r="S141" s="120">
        <v>1</v>
      </c>
      <c r="T141" s="100" t="s">
        <v>174</v>
      </c>
      <c r="U141" s="70">
        <f t="shared" si="74"/>
        <v>1</v>
      </c>
      <c r="V141" s="48">
        <f t="shared" si="75"/>
        <v>0</v>
      </c>
      <c r="W141" s="48">
        <f t="shared" si="83"/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540</v>
      </c>
      <c r="AD141" t="s">
        <v>538</v>
      </c>
    </row>
    <row r="142" spans="1:30" x14ac:dyDescent="0.25">
      <c r="C142" s="61">
        <f t="shared" si="82"/>
        <v>2008</v>
      </c>
      <c r="D142" s="6">
        <f t="shared" si="79"/>
        <v>2010</v>
      </c>
      <c r="E142" t="s">
        <v>177</v>
      </c>
      <c r="F142" s="67" t="s">
        <v>154</v>
      </c>
      <c r="G142" s="66" t="s">
        <v>749</v>
      </c>
      <c r="H142" s="66" t="s">
        <v>749</v>
      </c>
      <c r="I142" s="11">
        <v>8.5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1">
        <v>1</v>
      </c>
      <c r="P142" s="49">
        <v>0</v>
      </c>
      <c r="Q142" s="49">
        <v>0</v>
      </c>
      <c r="R142" s="49">
        <v>0</v>
      </c>
      <c r="S142" s="120">
        <v>1</v>
      </c>
      <c r="T142" s="99" t="s">
        <v>174</v>
      </c>
      <c r="U142" s="70">
        <f t="shared" si="74"/>
        <v>0</v>
      </c>
      <c r="V142" s="48">
        <f t="shared" si="75"/>
        <v>0</v>
      </c>
      <c r="W142" s="48">
        <f t="shared" si="83"/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119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178</v>
      </c>
      <c r="F143" s="51">
        <v>13</v>
      </c>
      <c r="G143" s="66" t="s">
        <v>749</v>
      </c>
      <c r="H143" s="66" t="s">
        <v>749</v>
      </c>
      <c r="I143" s="11">
        <v>11.3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1</v>
      </c>
      <c r="R143" s="48">
        <v>1</v>
      </c>
      <c r="S143" s="92">
        <v>0</v>
      </c>
      <c r="T143" s="97" t="s">
        <v>178</v>
      </c>
      <c r="U143" s="70">
        <f t="shared" si="74"/>
        <v>1</v>
      </c>
      <c r="V143" s="48">
        <f t="shared" si="75"/>
        <v>0</v>
      </c>
      <c r="W143" s="48">
        <f t="shared" si="83"/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120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179</v>
      </c>
      <c r="F144" s="51">
        <v>13</v>
      </c>
      <c r="G144" s="66" t="s">
        <v>749</v>
      </c>
      <c r="H144" s="66" t="s">
        <v>749</v>
      </c>
      <c r="I144" s="66" t="s">
        <v>155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1">
        <v>1</v>
      </c>
      <c r="P144" s="48">
        <v>1</v>
      </c>
      <c r="Q144" s="48">
        <v>1</v>
      </c>
      <c r="R144" s="48">
        <v>1</v>
      </c>
      <c r="S144" s="92">
        <v>0</v>
      </c>
      <c r="T144" s="97" t="s">
        <v>178</v>
      </c>
      <c r="U144" s="70">
        <f t="shared" si="74"/>
        <v>1</v>
      </c>
      <c r="V144" s="48">
        <f t="shared" si="75"/>
        <v>0</v>
      </c>
      <c r="W144" s="48">
        <f t="shared" si="83"/>
        <v>0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121</v>
      </c>
    </row>
    <row r="145" spans="1:33" x14ac:dyDescent="0.25">
      <c r="C145" s="61">
        <f t="shared" si="82"/>
        <v>2008</v>
      </c>
      <c r="D145" s="6">
        <f t="shared" si="79"/>
        <v>2010</v>
      </c>
      <c r="E145" t="s">
        <v>180</v>
      </c>
      <c r="F145" s="67" t="s">
        <v>154</v>
      </c>
      <c r="G145" s="66" t="s">
        <v>749</v>
      </c>
      <c r="H145" s="66" t="s">
        <v>749</v>
      </c>
      <c r="I145" s="11">
        <v>0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1">
        <v>0</v>
      </c>
      <c r="P145" s="48">
        <v>1</v>
      </c>
      <c r="Q145" s="48">
        <v>1</v>
      </c>
      <c r="R145" s="48">
        <v>1</v>
      </c>
      <c r="S145" s="92">
        <v>0</v>
      </c>
      <c r="T145" s="97" t="s">
        <v>178</v>
      </c>
      <c r="U145" s="70">
        <f t="shared" si="74"/>
        <v>0</v>
      </c>
      <c r="V145" s="48">
        <f t="shared" si="75"/>
        <v>0</v>
      </c>
      <c r="W145" s="48">
        <f t="shared" si="83"/>
        <v>0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122</v>
      </c>
    </row>
    <row r="146" spans="1:33" x14ac:dyDescent="0.25">
      <c r="A146" t="s">
        <v>0</v>
      </c>
      <c r="C146" s="61">
        <f t="shared" si="82"/>
        <v>2008</v>
      </c>
      <c r="D146" s="6">
        <f t="shared" si="79"/>
        <v>2010</v>
      </c>
      <c r="E146" s="24" t="s">
        <v>181</v>
      </c>
      <c r="F146" s="67" t="s">
        <v>154</v>
      </c>
      <c r="G146" s="66" t="s">
        <v>749</v>
      </c>
      <c r="H146" s="66" t="s">
        <v>749</v>
      </c>
      <c r="I146" s="66" t="s">
        <v>155</v>
      </c>
      <c r="J146" s="66" t="s">
        <v>750</v>
      </c>
      <c r="K146" s="66" t="s">
        <v>750</v>
      </c>
      <c r="L146" s="66" t="s">
        <v>728</v>
      </c>
      <c r="M146" s="11">
        <v>0</v>
      </c>
      <c r="N146" s="11">
        <v>0</v>
      </c>
      <c r="O146" s="71">
        <v>0</v>
      </c>
      <c r="P146" s="53">
        <v>1</v>
      </c>
      <c r="Q146" s="48">
        <v>0</v>
      </c>
      <c r="R146" s="48">
        <v>1</v>
      </c>
      <c r="S146" s="92">
        <v>0</v>
      </c>
      <c r="T146" s="98" t="s">
        <v>227</v>
      </c>
      <c r="U146" s="70">
        <f t="shared" si="74"/>
        <v>0</v>
      </c>
      <c r="V146" s="48">
        <f t="shared" si="75"/>
        <v>0</v>
      </c>
      <c r="W146" s="48">
        <f t="shared" si="83"/>
        <v>0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123</v>
      </c>
      <c r="AD146" s="119" t="s">
        <v>363</v>
      </c>
    </row>
    <row r="147" spans="1:33" x14ac:dyDescent="0.25">
      <c r="C147" s="61">
        <f t="shared" si="82"/>
        <v>2008</v>
      </c>
      <c r="D147" s="6">
        <f t="shared" si="79"/>
        <v>2010</v>
      </c>
      <c r="E147" t="s">
        <v>515</v>
      </c>
      <c r="F147" s="51">
        <v>13</v>
      </c>
      <c r="G147" s="66" t="s">
        <v>749</v>
      </c>
      <c r="H147" s="66" t="s">
        <v>749</v>
      </c>
      <c r="I147" s="11">
        <v>11.3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0">
        <v>1</v>
      </c>
      <c r="P147" s="48">
        <v>1</v>
      </c>
      <c r="Q147" s="48">
        <v>1</v>
      </c>
      <c r="R147" s="48">
        <v>1</v>
      </c>
      <c r="S147" s="92">
        <v>0</v>
      </c>
      <c r="T147" s="97" t="s">
        <v>178</v>
      </c>
      <c r="U147" s="70">
        <f t="shared" ref="U147" si="84">IF(AND(ISNUMBER(F147), F147&gt;0), 1, 0)</f>
        <v>1</v>
      </c>
      <c r="V147" s="48">
        <f t="shared" si="75"/>
        <v>0</v>
      </c>
      <c r="W147" s="48">
        <f t="shared" ref="W147" si="85">IF(AND(ISNUMBER(I147), I147&gt;0), 1, 0)</f>
        <v>1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521</v>
      </c>
    </row>
    <row r="148" spans="1:33" x14ac:dyDescent="0.25">
      <c r="C148" s="61">
        <f t="shared" si="82"/>
        <v>2008</v>
      </c>
      <c r="D148" s="6">
        <f t="shared" si="79"/>
        <v>2010</v>
      </c>
      <c r="E148" t="s">
        <v>534</v>
      </c>
      <c r="F148" s="63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1">
        <v>1</v>
      </c>
      <c r="P148" s="48">
        <v>0</v>
      </c>
      <c r="Q148" s="48">
        <v>1</v>
      </c>
      <c r="R148" s="48">
        <v>1</v>
      </c>
      <c r="S148" s="120">
        <v>1</v>
      </c>
      <c r="T148" s="100" t="s">
        <v>178</v>
      </c>
      <c r="U148" s="70">
        <f t="shared" si="74"/>
        <v>1</v>
      </c>
      <c r="V148" s="48">
        <f t="shared" si="75"/>
        <v>0</v>
      </c>
      <c r="W148" s="48">
        <f t="shared" ref="W148:W154" si="86">IF(AND(ISNUMBER(I148), I148&gt;0), 1, 0)</f>
        <v>1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533</v>
      </c>
      <c r="AD148" t="s">
        <v>529</v>
      </c>
    </row>
    <row r="149" spans="1:33" x14ac:dyDescent="0.25">
      <c r="C149" s="61">
        <f t="shared" si="82"/>
        <v>2008</v>
      </c>
      <c r="D149" s="6">
        <f t="shared" si="79"/>
        <v>2010</v>
      </c>
      <c r="E149" t="s">
        <v>535</v>
      </c>
      <c r="F149" s="63">
        <v>13</v>
      </c>
      <c r="G149" s="66" t="s">
        <v>749</v>
      </c>
      <c r="H149" s="66" t="s">
        <v>749</v>
      </c>
      <c r="I149" s="11">
        <v>11.3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8">
        <v>0</v>
      </c>
      <c r="Q149" s="48">
        <v>1</v>
      </c>
      <c r="R149" s="48">
        <v>1</v>
      </c>
      <c r="S149" s="120">
        <v>1</v>
      </c>
      <c r="T149" s="100" t="s">
        <v>178</v>
      </c>
      <c r="U149" s="70">
        <f t="shared" si="74"/>
        <v>1</v>
      </c>
      <c r="V149" s="48">
        <f t="shared" si="75"/>
        <v>0</v>
      </c>
      <c r="W149" s="48">
        <f t="shared" si="86"/>
        <v>1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536</v>
      </c>
      <c r="AD149" t="s">
        <v>538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524</v>
      </c>
      <c r="F150" s="63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1">
        <v>1</v>
      </c>
      <c r="P150" s="48">
        <v>0</v>
      </c>
      <c r="Q150" s="48">
        <v>1</v>
      </c>
      <c r="R150" s="48">
        <v>1</v>
      </c>
      <c r="S150" s="120">
        <v>1</v>
      </c>
      <c r="T150" s="100" t="s">
        <v>178</v>
      </c>
      <c r="U150" s="70">
        <f t="shared" si="74"/>
        <v>1</v>
      </c>
      <c r="V150" s="48">
        <f t="shared" si="75"/>
        <v>0</v>
      </c>
      <c r="W150" s="48">
        <f t="shared" si="86"/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539</v>
      </c>
      <c r="AD150" t="s">
        <v>538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182</v>
      </c>
      <c r="F151" s="63">
        <v>12</v>
      </c>
      <c r="G151" s="66" t="s">
        <v>749</v>
      </c>
      <c r="H151" s="66" t="s">
        <v>749</v>
      </c>
      <c r="I151" s="11">
        <v>10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0</v>
      </c>
      <c r="Q151" s="48">
        <v>1</v>
      </c>
      <c r="R151" s="48">
        <v>0</v>
      </c>
      <c r="S151" s="120">
        <v>1</v>
      </c>
      <c r="T151" s="100" t="s">
        <v>178</v>
      </c>
      <c r="U151" s="70">
        <f t="shared" si="74"/>
        <v>1</v>
      </c>
      <c r="V151" s="48">
        <f t="shared" si="75"/>
        <v>0</v>
      </c>
      <c r="W151" s="48">
        <f t="shared" si="86"/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124</v>
      </c>
    </row>
    <row r="152" spans="1:33" x14ac:dyDescent="0.25">
      <c r="C152" s="61">
        <f t="shared" si="82"/>
        <v>2008</v>
      </c>
      <c r="D152" s="6">
        <f t="shared" si="79"/>
        <v>2010</v>
      </c>
      <c r="E152" t="s">
        <v>367</v>
      </c>
      <c r="F152" s="67" t="s">
        <v>154</v>
      </c>
      <c r="G152" s="66" t="s">
        <v>749</v>
      </c>
      <c r="H152" s="66" t="s">
        <v>749</v>
      </c>
      <c r="I152" s="11">
        <v>11.3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0">
        <v>1</v>
      </c>
      <c r="P152" s="48">
        <v>-1</v>
      </c>
      <c r="Q152" s="48">
        <v>1</v>
      </c>
      <c r="R152" s="48">
        <v>1</v>
      </c>
      <c r="S152" s="120">
        <v>1</v>
      </c>
      <c r="T152" s="97" t="s">
        <v>178</v>
      </c>
      <c r="U152" s="70">
        <f t="shared" si="74"/>
        <v>0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368</v>
      </c>
    </row>
    <row r="153" spans="1:33" x14ac:dyDescent="0.25">
      <c r="C153" s="61">
        <f t="shared" si="78"/>
        <v>2008</v>
      </c>
      <c r="D153" s="6">
        <f t="shared" si="79"/>
        <v>2010</v>
      </c>
      <c r="E153" t="s">
        <v>366</v>
      </c>
      <c r="F153" s="67" t="s">
        <v>154</v>
      </c>
      <c r="G153" s="66" t="s">
        <v>749</v>
      </c>
      <c r="H153" s="66" t="s">
        <v>749</v>
      </c>
      <c r="I153" s="11">
        <v>11.3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0">
        <v>1</v>
      </c>
      <c r="P153" s="48">
        <v>-1</v>
      </c>
      <c r="Q153" s="48">
        <v>1</v>
      </c>
      <c r="R153" s="48">
        <v>1</v>
      </c>
      <c r="S153" s="120">
        <v>1</v>
      </c>
      <c r="T153" s="97" t="s">
        <v>178</v>
      </c>
      <c r="U153" s="70">
        <f t="shared" si="74"/>
        <v>0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369</v>
      </c>
    </row>
    <row r="154" spans="1:33" x14ac:dyDescent="0.25">
      <c r="C154" s="61">
        <f t="shared" si="78"/>
        <v>2008</v>
      </c>
      <c r="D154" s="6">
        <f t="shared" si="79"/>
        <v>2010</v>
      </c>
      <c r="E154" t="s">
        <v>553</v>
      </c>
      <c r="F154" s="63">
        <v>13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-1</v>
      </c>
      <c r="Q154" s="48">
        <v>1</v>
      </c>
      <c r="R154" s="48">
        <v>0</v>
      </c>
      <c r="S154" s="92">
        <v>0</v>
      </c>
      <c r="T154" s="97" t="s">
        <v>178</v>
      </c>
      <c r="U154" s="70">
        <f t="shared" si="74"/>
        <v>1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554</v>
      </c>
      <c r="AD154" t="s">
        <v>555</v>
      </c>
    </row>
    <row r="155" spans="1:33" x14ac:dyDescent="0.25">
      <c r="C155" s="61">
        <f t="shared" si="78"/>
        <v>2008</v>
      </c>
      <c r="D155" s="6">
        <f t="shared" si="79"/>
        <v>2010</v>
      </c>
      <c r="E155" t="s">
        <v>744</v>
      </c>
      <c r="F155" s="63">
        <v>13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0">
        <v>1</v>
      </c>
      <c r="P155" s="48">
        <v>-1</v>
      </c>
      <c r="Q155" s="48">
        <v>1</v>
      </c>
      <c r="R155" s="48">
        <v>0</v>
      </c>
      <c r="S155" s="92">
        <v>0</v>
      </c>
      <c r="T155" s="97" t="s">
        <v>178</v>
      </c>
      <c r="U155" s="70">
        <f t="shared" ref="U155" si="87">IF(AND(ISNUMBER(F155), F155&gt;0), 1, 0)</f>
        <v>1</v>
      </c>
      <c r="V155" s="48">
        <f t="shared" si="75"/>
        <v>0</v>
      </c>
      <c r="W155" s="48">
        <f t="shared" ref="W155" si="88">IF(AND(ISNUMBER(I155), I155&gt;0), 1, 0)</f>
        <v>1</v>
      </c>
      <c r="X155" s="61">
        <f t="shared" si="77"/>
        <v>0</v>
      </c>
      <c r="Y155" s="61">
        <f t="shared" ref="Y155" si="89">IF(AND(ISNUMBER(L155), L155&gt;0), 1, 0)</f>
        <v>0</v>
      </c>
      <c r="Z155" s="61">
        <v>-1</v>
      </c>
      <c r="AA155" s="61" t="s">
        <v>0</v>
      </c>
      <c r="AB155" t="s">
        <v>745</v>
      </c>
      <c r="AD155" t="s">
        <v>555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183</v>
      </c>
      <c r="F156" s="52">
        <v>0</v>
      </c>
      <c r="G156" s="66" t="s">
        <v>749</v>
      </c>
      <c r="H156" s="66" t="s">
        <v>749</v>
      </c>
      <c r="I156" s="66" t="s">
        <v>155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118">
        <v>0</v>
      </c>
      <c r="P156" s="48">
        <v>1</v>
      </c>
      <c r="Q156" s="48">
        <v>0</v>
      </c>
      <c r="R156" s="48">
        <v>0</v>
      </c>
      <c r="S156" s="92">
        <v>0</v>
      </c>
      <c r="T156" s="97" t="s">
        <v>174</v>
      </c>
      <c r="U156" s="70">
        <f t="shared" si="74"/>
        <v>0</v>
      </c>
      <c r="V156" s="48">
        <f t="shared" si="75"/>
        <v>0</v>
      </c>
      <c r="W156" s="48">
        <f t="shared" ref="W156:W161" si="90">IF(AND(ISNUMBER(I156), I156&gt;0), 1, 0)</f>
        <v>0</v>
      </c>
      <c r="X156" s="61">
        <f t="shared" si="77"/>
        <v>0</v>
      </c>
      <c r="Y156" s="61">
        <f t="shared" si="73"/>
        <v>0</v>
      </c>
      <c r="Z156" s="61">
        <v>-1</v>
      </c>
      <c r="AA156" s="61" t="s">
        <v>0</v>
      </c>
      <c r="AB156" t="s">
        <v>125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184</v>
      </c>
      <c r="F157" s="67" t="s">
        <v>154</v>
      </c>
      <c r="G157" s="66" t="s">
        <v>749</v>
      </c>
      <c r="H157" s="66" t="s">
        <v>749</v>
      </c>
      <c r="I157" s="48">
        <v>13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118">
        <v>0</v>
      </c>
      <c r="P157" s="53">
        <v>1</v>
      </c>
      <c r="Q157" s="48">
        <v>0</v>
      </c>
      <c r="R157" s="48">
        <v>0</v>
      </c>
      <c r="S157" s="92">
        <v>0</v>
      </c>
      <c r="T157" s="97" t="s">
        <v>174</v>
      </c>
      <c r="U157" s="70">
        <f t="shared" si="74"/>
        <v>0</v>
      </c>
      <c r="V157" s="48">
        <f t="shared" si="75"/>
        <v>0</v>
      </c>
      <c r="W157" s="48">
        <f t="shared" si="90"/>
        <v>1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126</v>
      </c>
      <c r="AG157" t="s">
        <v>138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185</v>
      </c>
      <c r="F158" s="67" t="s">
        <v>154</v>
      </c>
      <c r="G158" s="66" t="s">
        <v>749</v>
      </c>
      <c r="H158" s="66" t="s">
        <v>749</v>
      </c>
      <c r="I158" s="48">
        <v>13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118">
        <v>0</v>
      </c>
      <c r="P158" s="48">
        <v>1</v>
      </c>
      <c r="Q158" s="48">
        <v>0</v>
      </c>
      <c r="R158" s="48">
        <v>0</v>
      </c>
      <c r="S158" s="92">
        <v>0</v>
      </c>
      <c r="T158" s="97" t="s">
        <v>174</v>
      </c>
      <c r="U158" s="70">
        <f t="shared" si="74"/>
        <v>0</v>
      </c>
      <c r="V158" s="48">
        <f t="shared" si="75"/>
        <v>0</v>
      </c>
      <c r="W158" s="48">
        <f t="shared" si="90"/>
        <v>1</v>
      </c>
      <c r="X158" s="61">
        <f t="shared" si="77"/>
        <v>0</v>
      </c>
      <c r="Y158" s="61">
        <f t="shared" si="73"/>
        <v>0</v>
      </c>
      <c r="Z158" s="61">
        <v>-1</v>
      </c>
      <c r="AA158" s="61" t="s">
        <v>0</v>
      </c>
      <c r="AB158" t="s">
        <v>127</v>
      </c>
      <c r="AG158" t="s">
        <v>138</v>
      </c>
    </row>
    <row r="159" spans="1:33" x14ac:dyDescent="0.25">
      <c r="C159" s="61">
        <f t="shared" si="78"/>
        <v>2008</v>
      </c>
      <c r="D159" s="6">
        <f t="shared" si="79"/>
        <v>2010</v>
      </c>
      <c r="E159" t="s">
        <v>379</v>
      </c>
      <c r="F159" s="51">
        <v>16</v>
      </c>
      <c r="G159" s="66" t="s">
        <v>749</v>
      </c>
      <c r="H159" s="66" t="s">
        <v>749</v>
      </c>
      <c r="I159" s="11">
        <v>14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70">
        <v>1</v>
      </c>
      <c r="P159" s="48">
        <v>1</v>
      </c>
      <c r="Q159" s="48">
        <v>0</v>
      </c>
      <c r="R159" s="48">
        <v>1</v>
      </c>
      <c r="S159" s="92">
        <v>0</v>
      </c>
      <c r="T159" s="97" t="s">
        <v>174</v>
      </c>
      <c r="U159" s="70">
        <v>0</v>
      </c>
      <c r="V159" s="48">
        <f t="shared" si="75"/>
        <v>0</v>
      </c>
      <c r="W159" s="48">
        <f t="shared" si="90"/>
        <v>1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380</v>
      </c>
      <c r="AD159" s="125" t="s">
        <v>381</v>
      </c>
    </row>
    <row r="160" spans="1:33" x14ac:dyDescent="0.25">
      <c r="A160" t="s">
        <v>0</v>
      </c>
      <c r="C160" s="61">
        <f t="shared" si="78"/>
        <v>2008</v>
      </c>
      <c r="D160" s="6">
        <f t="shared" si="79"/>
        <v>2010</v>
      </c>
      <c r="E160" s="24" t="s">
        <v>186</v>
      </c>
      <c r="F160" s="67" t="s">
        <v>154</v>
      </c>
      <c r="G160" s="66" t="s">
        <v>749</v>
      </c>
      <c r="H160" s="66" t="s">
        <v>749</v>
      </c>
      <c r="I160" s="11">
        <v>0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71">
        <v>0</v>
      </c>
      <c r="P160" s="48">
        <v>1</v>
      </c>
      <c r="Q160" s="48">
        <v>0</v>
      </c>
      <c r="R160" s="48">
        <v>1</v>
      </c>
      <c r="S160" s="92">
        <v>0</v>
      </c>
      <c r="T160" s="98" t="s">
        <v>227</v>
      </c>
      <c r="U160" s="70">
        <f t="shared" ref="U160:U161" si="91">IF(AND(ISNUMBER(F160), F160&gt;0), 1, 0)</f>
        <v>0</v>
      </c>
      <c r="V160" s="48">
        <f t="shared" si="75"/>
        <v>0</v>
      </c>
      <c r="W160" s="48">
        <f t="shared" si="90"/>
        <v>0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128</v>
      </c>
      <c r="AD160" s="119" t="s">
        <v>363</v>
      </c>
    </row>
    <row r="161" spans="1:30" x14ac:dyDescent="0.25">
      <c r="A161" t="s">
        <v>0</v>
      </c>
      <c r="C161" s="61">
        <f t="shared" si="78"/>
        <v>2008</v>
      </c>
      <c r="D161" s="6">
        <f t="shared" si="79"/>
        <v>2010</v>
      </c>
      <c r="E161" s="24" t="s">
        <v>187</v>
      </c>
      <c r="F161" s="52">
        <v>0</v>
      </c>
      <c r="G161" s="66" t="s">
        <v>749</v>
      </c>
      <c r="H161" s="66" t="s">
        <v>749</v>
      </c>
      <c r="I161" s="11">
        <v>0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1">
        <v>0</v>
      </c>
      <c r="P161" s="53">
        <v>1</v>
      </c>
      <c r="Q161" s="48">
        <v>0</v>
      </c>
      <c r="R161" s="48">
        <v>1</v>
      </c>
      <c r="S161" s="92">
        <v>0</v>
      </c>
      <c r="T161" s="98" t="s">
        <v>227</v>
      </c>
      <c r="U161" s="70">
        <f t="shared" si="91"/>
        <v>0</v>
      </c>
      <c r="V161" s="48">
        <f t="shared" si="75"/>
        <v>0</v>
      </c>
      <c r="W161" s="48">
        <f t="shared" si="90"/>
        <v>0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129</v>
      </c>
      <c r="AD161" s="119" t="s">
        <v>363</v>
      </c>
    </row>
    <row r="162" spans="1:30" x14ac:dyDescent="0.25">
      <c r="A162" t="s">
        <v>435</v>
      </c>
      <c r="E162" s="126"/>
      <c r="F162" s="126"/>
      <c r="G162" s="126"/>
      <c r="H162" s="126"/>
      <c r="I162" s="126"/>
      <c r="J162" s="126"/>
      <c r="K162" s="126"/>
      <c r="L162" s="126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</row>
    <row r="163" spans="1:30" x14ac:dyDescent="0.25">
      <c r="C163" s="60">
        <v>2006</v>
      </c>
      <c r="D163" s="60">
        <v>2007</v>
      </c>
      <c r="E163" t="s">
        <v>173</v>
      </c>
      <c r="F163" s="68" t="s">
        <v>154</v>
      </c>
      <c r="G163" s="66" t="s">
        <v>749</v>
      </c>
      <c r="H163" s="66" t="s">
        <v>749</v>
      </c>
      <c r="I163" s="66" t="s">
        <v>155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0</v>
      </c>
      <c r="R163" s="48">
        <v>0</v>
      </c>
      <c r="S163" s="92">
        <v>0</v>
      </c>
      <c r="T163" s="97" t="s">
        <v>174</v>
      </c>
      <c r="U163" s="70">
        <f>IF(AND(ISNUMBER(F163), F163&gt;0), 1, 0)</f>
        <v>0</v>
      </c>
      <c r="V163" s="48">
        <f>IF(AND(ISNUMBER(G163), G163&gt;0), 1, 0)</f>
        <v>0</v>
      </c>
      <c r="W163" s="48">
        <f>IF(AND(ISNUMBER(I163), I163&gt;0), 1, 0)</f>
        <v>0</v>
      </c>
      <c r="X163" s="61">
        <f>IF(AND(ISNUMBER(J163), J163&gt;0), 1, 0)</f>
        <v>0</v>
      </c>
      <c r="Y163" s="61">
        <f t="shared" ref="Y163:Y190" si="92">IF(AND(ISNUMBER(L163), L163&gt;0), 1, 0)</f>
        <v>0</v>
      </c>
      <c r="Z163" s="61">
        <v>-1</v>
      </c>
      <c r="AA163" s="61" t="s">
        <v>0</v>
      </c>
      <c r="AB163" t="s">
        <v>115</v>
      </c>
    </row>
    <row r="164" spans="1:30" x14ac:dyDescent="0.25">
      <c r="C164" s="61">
        <f>C163</f>
        <v>2006</v>
      </c>
      <c r="D164" s="6">
        <f>D163</f>
        <v>2007</v>
      </c>
      <c r="E164" t="s">
        <v>174</v>
      </c>
      <c r="F164" s="51">
        <v>13</v>
      </c>
      <c r="G164" s="66" t="s">
        <v>749</v>
      </c>
      <c r="H164" s="66" t="s">
        <v>749</v>
      </c>
      <c r="I164" s="11">
        <v>11.3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70">
        <v>1</v>
      </c>
      <c r="P164" s="48">
        <v>1</v>
      </c>
      <c r="Q164" s="48">
        <v>0</v>
      </c>
      <c r="R164" s="48">
        <v>1</v>
      </c>
      <c r="S164" s="92">
        <v>0</v>
      </c>
      <c r="T164" s="97" t="s">
        <v>174</v>
      </c>
      <c r="U164" s="70">
        <f t="shared" ref="U164:U187" si="93">IF(AND(ISNUMBER(F164), F164&gt;0), 1, 0)</f>
        <v>1</v>
      </c>
      <c r="V164" s="48">
        <f t="shared" ref="V164:V190" si="94">IF(AND(ISNUMBER(G164), G164&gt;0), 1, 0)</f>
        <v>0</v>
      </c>
      <c r="W164" s="48">
        <f t="shared" ref="W164:W166" si="95">IF(AND(ISNUMBER(I164), I164&gt;0), 1, 0)</f>
        <v>1</v>
      </c>
      <c r="X164" s="61">
        <f t="shared" ref="X164:X190" si="96">IF(AND(ISNUMBER(J164), J164&gt;0), 1, 0)</f>
        <v>0</v>
      </c>
      <c r="Y164" s="61">
        <f t="shared" si="92"/>
        <v>0</v>
      </c>
      <c r="Z164" s="61">
        <v>-1</v>
      </c>
      <c r="AA164" s="61" t="s">
        <v>0</v>
      </c>
      <c r="AB164" t="s">
        <v>116</v>
      </c>
    </row>
    <row r="165" spans="1:30" x14ac:dyDescent="0.25">
      <c r="C165" s="61">
        <f t="shared" ref="C165:C190" si="97">C164</f>
        <v>2006</v>
      </c>
      <c r="D165" s="6">
        <f t="shared" ref="D165:D190" si="98">D164</f>
        <v>2007</v>
      </c>
      <c r="E165" t="s">
        <v>175</v>
      </c>
      <c r="F165" s="51">
        <v>13</v>
      </c>
      <c r="G165" s="66" t="s">
        <v>749</v>
      </c>
      <c r="H165" s="66" t="s">
        <v>749</v>
      </c>
      <c r="I165" s="11">
        <v>11.3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70">
        <v>1</v>
      </c>
      <c r="P165" s="48">
        <v>1</v>
      </c>
      <c r="Q165" s="48">
        <v>0</v>
      </c>
      <c r="R165" s="48">
        <v>1</v>
      </c>
      <c r="S165" s="92">
        <v>0</v>
      </c>
      <c r="T165" s="97" t="s">
        <v>174</v>
      </c>
      <c r="U165" s="70">
        <f t="shared" si="93"/>
        <v>1</v>
      </c>
      <c r="V165" s="48">
        <f t="shared" si="94"/>
        <v>0</v>
      </c>
      <c r="W165" s="48">
        <f t="shared" si="95"/>
        <v>1</v>
      </c>
      <c r="X165" s="61">
        <f t="shared" si="96"/>
        <v>0</v>
      </c>
      <c r="Y165" s="61">
        <f t="shared" si="92"/>
        <v>0</v>
      </c>
      <c r="Z165" s="61">
        <v>-1</v>
      </c>
      <c r="AA165" s="61" t="s">
        <v>0</v>
      </c>
      <c r="AB165" t="s">
        <v>117</v>
      </c>
    </row>
    <row r="166" spans="1:30" x14ac:dyDescent="0.25">
      <c r="C166" s="61">
        <f t="shared" si="97"/>
        <v>2006</v>
      </c>
      <c r="D166" s="6">
        <f t="shared" si="98"/>
        <v>2007</v>
      </c>
      <c r="E166" t="s">
        <v>176</v>
      </c>
      <c r="F166" s="51">
        <v>13</v>
      </c>
      <c r="G166" s="66" t="s">
        <v>749</v>
      </c>
      <c r="H166" s="66" t="s">
        <v>749</v>
      </c>
      <c r="I166" s="11">
        <v>11.3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0</v>
      </c>
      <c r="P166" s="48">
        <v>1</v>
      </c>
      <c r="Q166" s="48">
        <v>0</v>
      </c>
      <c r="R166" s="48">
        <v>1</v>
      </c>
      <c r="S166" s="92">
        <v>0</v>
      </c>
      <c r="T166" s="97" t="s">
        <v>174</v>
      </c>
      <c r="U166" s="70">
        <f t="shared" si="93"/>
        <v>1</v>
      </c>
      <c r="V166" s="48">
        <f t="shared" si="94"/>
        <v>0</v>
      </c>
      <c r="W166" s="48">
        <f t="shared" si="95"/>
        <v>1</v>
      </c>
      <c r="X166" s="61">
        <f t="shared" si="96"/>
        <v>0</v>
      </c>
      <c r="Y166" s="61">
        <f t="shared" si="92"/>
        <v>0</v>
      </c>
      <c r="Z166" s="61">
        <v>-1</v>
      </c>
      <c r="AA166" s="61" t="s">
        <v>0</v>
      </c>
      <c r="AB166" t="s">
        <v>118</v>
      </c>
    </row>
    <row r="167" spans="1:30" x14ac:dyDescent="0.25">
      <c r="C167" s="61">
        <f t="shared" si="97"/>
        <v>2006</v>
      </c>
      <c r="D167" s="6">
        <f t="shared" si="98"/>
        <v>2007</v>
      </c>
      <c r="E167" t="s">
        <v>519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f t="shared" ref="U167" si="99">IF(AND(ISNUMBER(F167), F167&gt;0), 1, 0)</f>
        <v>1</v>
      </c>
      <c r="V167" s="48">
        <f t="shared" si="94"/>
        <v>0</v>
      </c>
      <c r="W167" s="48">
        <f t="shared" ref="W167" si="100">IF(AND(ISNUMBER(I167), I167&gt;0), 1, 0)</f>
        <v>1</v>
      </c>
      <c r="X167" s="61">
        <f t="shared" si="96"/>
        <v>0</v>
      </c>
      <c r="Y167" s="61">
        <f t="shared" si="92"/>
        <v>0</v>
      </c>
      <c r="Z167" s="61">
        <v>-1</v>
      </c>
      <c r="AA167" s="61" t="s">
        <v>0</v>
      </c>
      <c r="AB167" t="s">
        <v>520</v>
      </c>
    </row>
    <row r="168" spans="1:30" x14ac:dyDescent="0.25">
      <c r="C168" s="61">
        <f t="shared" si="97"/>
        <v>2006</v>
      </c>
      <c r="D168" s="6">
        <f t="shared" si="98"/>
        <v>2007</v>
      </c>
      <c r="E168" t="s">
        <v>530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1</v>
      </c>
      <c r="P168" s="48">
        <v>0</v>
      </c>
      <c r="Q168" s="48">
        <v>0</v>
      </c>
      <c r="R168" s="48">
        <v>1</v>
      </c>
      <c r="S168" s="120">
        <v>1</v>
      </c>
      <c r="T168" s="100" t="s">
        <v>174</v>
      </c>
      <c r="U168" s="70">
        <f t="shared" si="93"/>
        <v>1</v>
      </c>
      <c r="V168" s="48">
        <f t="shared" si="94"/>
        <v>0</v>
      </c>
      <c r="W168" s="48">
        <f t="shared" ref="W168:W175" si="101">IF(AND(ISNUMBER(I168), I168&gt;0), 1, 0)</f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532</v>
      </c>
      <c r="AD168" t="s">
        <v>529</v>
      </c>
    </row>
    <row r="169" spans="1:30" x14ac:dyDescent="0.25">
      <c r="C169" s="61">
        <f t="shared" si="97"/>
        <v>2006</v>
      </c>
      <c r="D169" s="6">
        <f t="shared" si="98"/>
        <v>2007</v>
      </c>
      <c r="E169" t="s">
        <v>531</v>
      </c>
      <c r="F169" s="51">
        <v>13</v>
      </c>
      <c r="G169" s="66" t="s">
        <v>749</v>
      </c>
      <c r="H169" s="66" t="s">
        <v>749</v>
      </c>
      <c r="I169" s="11">
        <v>11.3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0">
        <v>1</v>
      </c>
      <c r="P169" s="48">
        <v>0</v>
      </c>
      <c r="Q169" s="48">
        <v>0</v>
      </c>
      <c r="R169" s="48">
        <v>1</v>
      </c>
      <c r="S169" s="120">
        <v>1</v>
      </c>
      <c r="T169" s="100" t="s">
        <v>174</v>
      </c>
      <c r="U169" s="70">
        <f t="shared" si="93"/>
        <v>1</v>
      </c>
      <c r="V169" s="48">
        <f t="shared" si="94"/>
        <v>0</v>
      </c>
      <c r="W169" s="48">
        <f t="shared" si="101"/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537</v>
      </c>
      <c r="AD169" t="s">
        <v>538</v>
      </c>
    </row>
    <row r="170" spans="1:30" x14ac:dyDescent="0.25">
      <c r="C170" s="61">
        <f t="shared" si="97"/>
        <v>2006</v>
      </c>
      <c r="D170" s="6">
        <f t="shared" si="98"/>
        <v>2007</v>
      </c>
      <c r="E170" t="s">
        <v>527</v>
      </c>
      <c r="F170" s="51">
        <v>13</v>
      </c>
      <c r="G170" s="66" t="s">
        <v>749</v>
      </c>
      <c r="H170" s="66" t="s">
        <v>749</v>
      </c>
      <c r="I170" s="11">
        <v>11.3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0">
        <v>1</v>
      </c>
      <c r="P170" s="48">
        <v>0</v>
      </c>
      <c r="Q170" s="48">
        <v>0</v>
      </c>
      <c r="R170" s="48">
        <v>1</v>
      </c>
      <c r="S170" s="120">
        <v>1</v>
      </c>
      <c r="T170" s="100" t="s">
        <v>174</v>
      </c>
      <c r="U170" s="70">
        <f t="shared" si="93"/>
        <v>1</v>
      </c>
      <c r="V170" s="48">
        <f t="shared" si="94"/>
        <v>0</v>
      </c>
      <c r="W170" s="48">
        <f t="shared" si="101"/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540</v>
      </c>
      <c r="AD170" t="s">
        <v>538</v>
      </c>
    </row>
    <row r="171" spans="1:30" x14ac:dyDescent="0.25">
      <c r="C171" s="61">
        <f t="shared" si="97"/>
        <v>2006</v>
      </c>
      <c r="D171" s="6">
        <f t="shared" si="98"/>
        <v>2007</v>
      </c>
      <c r="E171" t="s">
        <v>177</v>
      </c>
      <c r="F171" s="67" t="s">
        <v>154</v>
      </c>
      <c r="G171" s="66" t="s">
        <v>749</v>
      </c>
      <c r="H171" s="66" t="s">
        <v>749</v>
      </c>
      <c r="I171" s="11">
        <v>8.5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1">
        <v>1</v>
      </c>
      <c r="P171" s="49">
        <v>0</v>
      </c>
      <c r="Q171" s="49">
        <v>0</v>
      </c>
      <c r="R171" s="49">
        <v>0</v>
      </c>
      <c r="S171" s="120">
        <v>1</v>
      </c>
      <c r="T171" s="99" t="s">
        <v>174</v>
      </c>
      <c r="U171" s="70">
        <f t="shared" si="93"/>
        <v>0</v>
      </c>
      <c r="V171" s="48">
        <f t="shared" si="94"/>
        <v>0</v>
      </c>
      <c r="W171" s="48">
        <f t="shared" si="101"/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119</v>
      </c>
    </row>
    <row r="172" spans="1:30" x14ac:dyDescent="0.25">
      <c r="C172" s="61">
        <f t="shared" si="97"/>
        <v>2006</v>
      </c>
      <c r="D172" s="6">
        <f t="shared" si="98"/>
        <v>2007</v>
      </c>
      <c r="E172" t="s">
        <v>178</v>
      </c>
      <c r="F172" s="51">
        <v>13</v>
      </c>
      <c r="G172" s="66" t="s">
        <v>749</v>
      </c>
      <c r="H172" s="66" t="s">
        <v>749</v>
      </c>
      <c r="I172" s="11">
        <v>11.3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1</v>
      </c>
      <c r="R172" s="48">
        <v>1</v>
      </c>
      <c r="S172" s="92">
        <v>0</v>
      </c>
      <c r="T172" s="97" t="s">
        <v>178</v>
      </c>
      <c r="U172" s="70">
        <f t="shared" si="93"/>
        <v>1</v>
      </c>
      <c r="V172" s="48">
        <f t="shared" si="94"/>
        <v>0</v>
      </c>
      <c r="W172" s="48">
        <f t="shared" si="101"/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120</v>
      </c>
    </row>
    <row r="173" spans="1:30" x14ac:dyDescent="0.25">
      <c r="C173" s="61">
        <f t="shared" si="97"/>
        <v>2006</v>
      </c>
      <c r="D173" s="6">
        <f t="shared" si="98"/>
        <v>2007</v>
      </c>
      <c r="E173" t="s">
        <v>179</v>
      </c>
      <c r="F173" s="51">
        <v>13</v>
      </c>
      <c r="G173" s="66" t="s">
        <v>749</v>
      </c>
      <c r="H173" s="66" t="s">
        <v>749</v>
      </c>
      <c r="I173" s="66" t="s">
        <v>155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1">
        <v>1</v>
      </c>
      <c r="P173" s="48">
        <v>1</v>
      </c>
      <c r="Q173" s="48">
        <v>1</v>
      </c>
      <c r="R173" s="48">
        <v>1</v>
      </c>
      <c r="S173" s="92">
        <v>0</v>
      </c>
      <c r="T173" s="97" t="s">
        <v>178</v>
      </c>
      <c r="U173" s="70">
        <f t="shared" si="93"/>
        <v>1</v>
      </c>
      <c r="V173" s="48">
        <f t="shared" si="94"/>
        <v>0</v>
      </c>
      <c r="W173" s="48">
        <f t="shared" si="101"/>
        <v>0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121</v>
      </c>
    </row>
    <row r="174" spans="1:30" x14ac:dyDescent="0.25">
      <c r="C174" s="61">
        <f t="shared" si="97"/>
        <v>2006</v>
      </c>
      <c r="D174" s="6">
        <f t="shared" si="98"/>
        <v>2007</v>
      </c>
      <c r="E174" t="s">
        <v>180</v>
      </c>
      <c r="F174" s="67" t="s">
        <v>154</v>
      </c>
      <c r="G174" s="66" t="s">
        <v>749</v>
      </c>
      <c r="H174" s="66" t="s">
        <v>749</v>
      </c>
      <c r="I174" s="11">
        <v>0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1">
        <v>0</v>
      </c>
      <c r="P174" s="48">
        <v>1</v>
      </c>
      <c r="Q174" s="48">
        <v>1</v>
      </c>
      <c r="R174" s="48">
        <v>1</v>
      </c>
      <c r="S174" s="92">
        <v>0</v>
      </c>
      <c r="T174" s="97" t="s">
        <v>178</v>
      </c>
      <c r="U174" s="70">
        <f t="shared" si="93"/>
        <v>0</v>
      </c>
      <c r="V174" s="48">
        <f t="shared" si="94"/>
        <v>0</v>
      </c>
      <c r="W174" s="48">
        <f t="shared" si="101"/>
        <v>0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122</v>
      </c>
    </row>
    <row r="175" spans="1:30" x14ac:dyDescent="0.25">
      <c r="A175" t="s">
        <v>0</v>
      </c>
      <c r="C175" s="61">
        <f t="shared" si="97"/>
        <v>2006</v>
      </c>
      <c r="D175" s="6">
        <f t="shared" si="98"/>
        <v>2007</v>
      </c>
      <c r="E175" s="24" t="s">
        <v>181</v>
      </c>
      <c r="F175" s="67" t="s">
        <v>154</v>
      </c>
      <c r="G175" s="66" t="s">
        <v>749</v>
      </c>
      <c r="H175" s="66" t="s">
        <v>749</v>
      </c>
      <c r="I175" s="66" t="s">
        <v>155</v>
      </c>
      <c r="J175" s="66" t="s">
        <v>750</v>
      </c>
      <c r="K175" s="66" t="s">
        <v>750</v>
      </c>
      <c r="L175" s="66" t="s">
        <v>728</v>
      </c>
      <c r="M175" s="11">
        <v>0</v>
      </c>
      <c r="N175" s="11">
        <v>0</v>
      </c>
      <c r="O175" s="71">
        <v>0</v>
      </c>
      <c r="P175" s="53">
        <v>1</v>
      </c>
      <c r="Q175" s="48">
        <v>0</v>
      </c>
      <c r="R175" s="48">
        <v>1</v>
      </c>
      <c r="S175" s="92">
        <v>0</v>
      </c>
      <c r="T175" s="98" t="s">
        <v>227</v>
      </c>
      <c r="U175" s="70">
        <f t="shared" si="93"/>
        <v>0</v>
      </c>
      <c r="V175" s="48">
        <f t="shared" si="94"/>
        <v>0</v>
      </c>
      <c r="W175" s="48">
        <f t="shared" si="101"/>
        <v>0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123</v>
      </c>
      <c r="AD175" s="119" t="s">
        <v>363</v>
      </c>
    </row>
    <row r="176" spans="1:30" x14ac:dyDescent="0.25">
      <c r="C176" s="61">
        <f t="shared" si="97"/>
        <v>2006</v>
      </c>
      <c r="D176" s="6">
        <f t="shared" si="98"/>
        <v>2007</v>
      </c>
      <c r="E176" t="s">
        <v>515</v>
      </c>
      <c r="F176" s="51">
        <v>13</v>
      </c>
      <c r="G176" s="66" t="s">
        <v>749</v>
      </c>
      <c r="H176" s="66" t="s">
        <v>749</v>
      </c>
      <c r="I176" s="11">
        <v>11.3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0">
        <v>1</v>
      </c>
      <c r="P176" s="48">
        <v>1</v>
      </c>
      <c r="Q176" s="48">
        <v>1</v>
      </c>
      <c r="R176" s="48">
        <v>1</v>
      </c>
      <c r="S176" s="92">
        <v>0</v>
      </c>
      <c r="T176" s="97" t="s">
        <v>178</v>
      </c>
      <c r="U176" s="70">
        <f t="shared" ref="U176" si="102">IF(AND(ISNUMBER(F176), F176&gt;0), 1, 0)</f>
        <v>1</v>
      </c>
      <c r="V176" s="48">
        <f t="shared" si="94"/>
        <v>0</v>
      </c>
      <c r="W176" s="48">
        <f t="shared" ref="W176" si="103">IF(AND(ISNUMBER(I176), I176&gt;0), 1, 0)</f>
        <v>1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521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534</v>
      </c>
      <c r="F177" s="63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1">
        <v>1</v>
      </c>
      <c r="P177" s="48">
        <v>0</v>
      </c>
      <c r="Q177" s="48">
        <v>1</v>
      </c>
      <c r="R177" s="48">
        <v>1</v>
      </c>
      <c r="S177" s="120">
        <v>1</v>
      </c>
      <c r="T177" s="100" t="s">
        <v>178</v>
      </c>
      <c r="U177" s="70">
        <f t="shared" si="93"/>
        <v>1</v>
      </c>
      <c r="V177" s="48">
        <f t="shared" si="94"/>
        <v>0</v>
      </c>
      <c r="W177" s="48">
        <f t="shared" ref="W177:W183" si="104">IF(AND(ISNUMBER(I177), I177&gt;0), 1, 0)</f>
        <v>1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533</v>
      </c>
      <c r="AD177" t="s">
        <v>529</v>
      </c>
    </row>
    <row r="178" spans="1:33" x14ac:dyDescent="0.25">
      <c r="C178" s="61">
        <f t="shared" si="97"/>
        <v>2006</v>
      </c>
      <c r="D178" s="6">
        <f t="shared" si="98"/>
        <v>2007</v>
      </c>
      <c r="E178" t="s">
        <v>535</v>
      </c>
      <c r="F178" s="63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1">
        <v>1</v>
      </c>
      <c r="P178" s="48">
        <v>0</v>
      </c>
      <c r="Q178" s="48">
        <v>1</v>
      </c>
      <c r="R178" s="48">
        <v>1</v>
      </c>
      <c r="S178" s="120">
        <v>1</v>
      </c>
      <c r="T178" s="100" t="s">
        <v>178</v>
      </c>
      <c r="U178" s="70">
        <f t="shared" si="93"/>
        <v>1</v>
      </c>
      <c r="V178" s="48">
        <f t="shared" si="94"/>
        <v>0</v>
      </c>
      <c r="W178" s="48">
        <f t="shared" si="104"/>
        <v>1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536</v>
      </c>
      <c r="AD178" t="s">
        <v>538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524</v>
      </c>
      <c r="F179" s="63">
        <v>13</v>
      </c>
      <c r="G179" s="66" t="s">
        <v>749</v>
      </c>
      <c r="H179" s="66" t="s">
        <v>749</v>
      </c>
      <c r="I179" s="11">
        <v>11.3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8">
        <v>0</v>
      </c>
      <c r="Q179" s="48">
        <v>1</v>
      </c>
      <c r="R179" s="48">
        <v>1</v>
      </c>
      <c r="S179" s="120">
        <v>1</v>
      </c>
      <c r="T179" s="100" t="s">
        <v>178</v>
      </c>
      <c r="U179" s="70">
        <f t="shared" si="93"/>
        <v>1</v>
      </c>
      <c r="V179" s="48">
        <f t="shared" si="94"/>
        <v>0</v>
      </c>
      <c r="W179" s="48">
        <f t="shared" si="104"/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539</v>
      </c>
      <c r="AD179" t="s">
        <v>538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182</v>
      </c>
      <c r="F180" s="63">
        <v>12</v>
      </c>
      <c r="G180" s="66" t="s">
        <v>749</v>
      </c>
      <c r="H180" s="66" t="s">
        <v>749</v>
      </c>
      <c r="I180" s="11">
        <v>10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1">
        <v>1</v>
      </c>
      <c r="P180" s="48">
        <v>0</v>
      </c>
      <c r="Q180" s="48">
        <v>1</v>
      </c>
      <c r="R180" s="48">
        <v>0</v>
      </c>
      <c r="S180" s="120">
        <v>1</v>
      </c>
      <c r="T180" s="100" t="s">
        <v>178</v>
      </c>
      <c r="U180" s="70">
        <f t="shared" si="93"/>
        <v>1</v>
      </c>
      <c r="V180" s="48">
        <f t="shared" si="94"/>
        <v>0</v>
      </c>
      <c r="W180" s="48">
        <f t="shared" si="104"/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124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367</v>
      </c>
      <c r="F181" s="67" t="s">
        <v>154</v>
      </c>
      <c r="G181" s="66" t="s">
        <v>749</v>
      </c>
      <c r="H181" s="66" t="s">
        <v>749</v>
      </c>
      <c r="I181" s="11">
        <v>11.3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0">
        <v>1</v>
      </c>
      <c r="P181" s="48">
        <v>-1</v>
      </c>
      <c r="Q181" s="48">
        <v>1</v>
      </c>
      <c r="R181" s="48">
        <v>1</v>
      </c>
      <c r="S181" s="120">
        <v>1</v>
      </c>
      <c r="T181" s="97" t="s">
        <v>178</v>
      </c>
      <c r="U181" s="70">
        <f t="shared" si="93"/>
        <v>0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368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366</v>
      </c>
      <c r="F182" s="67" t="s">
        <v>154</v>
      </c>
      <c r="G182" s="66" t="s">
        <v>749</v>
      </c>
      <c r="H182" s="66" t="s">
        <v>749</v>
      </c>
      <c r="I182" s="11">
        <v>11.3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0">
        <v>1</v>
      </c>
      <c r="P182" s="48">
        <v>-1</v>
      </c>
      <c r="Q182" s="48">
        <v>1</v>
      </c>
      <c r="R182" s="48">
        <v>1</v>
      </c>
      <c r="S182" s="120">
        <v>1</v>
      </c>
      <c r="T182" s="97" t="s">
        <v>178</v>
      </c>
      <c r="U182" s="70">
        <f t="shared" si="93"/>
        <v>0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369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553</v>
      </c>
      <c r="F183" s="63">
        <v>13</v>
      </c>
      <c r="G183" s="66" t="s">
        <v>749</v>
      </c>
      <c r="H183" s="66" t="s">
        <v>749</v>
      </c>
      <c r="I183" s="11">
        <v>11.3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70">
        <v>1</v>
      </c>
      <c r="P183" s="48">
        <v>-1</v>
      </c>
      <c r="Q183" s="48">
        <v>1</v>
      </c>
      <c r="R183" s="48">
        <v>0</v>
      </c>
      <c r="S183" s="92">
        <v>0</v>
      </c>
      <c r="T183" s="97" t="s">
        <v>178</v>
      </c>
      <c r="U183" s="70">
        <f t="shared" si="93"/>
        <v>1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554</v>
      </c>
      <c r="AD183" t="s">
        <v>555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744</v>
      </c>
      <c r="F184" s="63">
        <v>13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-1</v>
      </c>
      <c r="Q184" s="48">
        <v>1</v>
      </c>
      <c r="R184" s="48">
        <v>0</v>
      </c>
      <c r="S184" s="92">
        <v>0</v>
      </c>
      <c r="T184" s="97" t="s">
        <v>178</v>
      </c>
      <c r="U184" s="70">
        <f t="shared" ref="U184" si="105">IF(AND(ISNUMBER(F184), F184&gt;0), 1, 0)</f>
        <v>1</v>
      </c>
      <c r="V184" s="48">
        <f t="shared" si="94"/>
        <v>0</v>
      </c>
      <c r="W184" s="48">
        <f t="shared" ref="W184" si="106">IF(AND(ISNUMBER(I184), I184&gt;0), 1, 0)</f>
        <v>1</v>
      </c>
      <c r="X184" s="61">
        <f t="shared" si="96"/>
        <v>0</v>
      </c>
      <c r="Y184" s="61">
        <f t="shared" ref="Y184" si="107">IF(AND(ISNUMBER(L184), L184&gt;0), 1, 0)</f>
        <v>0</v>
      </c>
      <c r="Z184" s="61">
        <v>-1</v>
      </c>
      <c r="AA184" s="61" t="s">
        <v>0</v>
      </c>
      <c r="AB184" t="s">
        <v>745</v>
      </c>
      <c r="AD184" t="s">
        <v>555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183</v>
      </c>
      <c r="F185" s="52">
        <v>0</v>
      </c>
      <c r="G185" s="66" t="s">
        <v>749</v>
      </c>
      <c r="H185" s="66" t="s">
        <v>749</v>
      </c>
      <c r="I185" s="66" t="s">
        <v>155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118">
        <v>0</v>
      </c>
      <c r="P185" s="48">
        <v>1</v>
      </c>
      <c r="Q185" s="48">
        <v>0</v>
      </c>
      <c r="R185" s="48">
        <v>0</v>
      </c>
      <c r="S185" s="92">
        <v>0</v>
      </c>
      <c r="T185" s="97" t="s">
        <v>174</v>
      </c>
      <c r="U185" s="70">
        <f t="shared" si="93"/>
        <v>0</v>
      </c>
      <c r="V185" s="48">
        <f t="shared" si="94"/>
        <v>0</v>
      </c>
      <c r="W185" s="48">
        <f t="shared" ref="W185:W190" si="108">IF(AND(ISNUMBER(I185), I185&gt;0), 1, 0)</f>
        <v>0</v>
      </c>
      <c r="X185" s="61">
        <f t="shared" si="96"/>
        <v>0</v>
      </c>
      <c r="Y185" s="61">
        <f t="shared" si="92"/>
        <v>0</v>
      </c>
      <c r="Z185" s="61">
        <v>-1</v>
      </c>
      <c r="AA185" s="61" t="s">
        <v>0</v>
      </c>
      <c r="AB185" t="s">
        <v>125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184</v>
      </c>
      <c r="F186" s="67" t="s">
        <v>154</v>
      </c>
      <c r="G186" s="66" t="s">
        <v>749</v>
      </c>
      <c r="H186" s="66" t="s">
        <v>749</v>
      </c>
      <c r="I186" s="48">
        <v>13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118">
        <v>0</v>
      </c>
      <c r="P186" s="53">
        <v>1</v>
      </c>
      <c r="Q186" s="48">
        <v>0</v>
      </c>
      <c r="R186" s="48">
        <v>0</v>
      </c>
      <c r="S186" s="92">
        <v>0</v>
      </c>
      <c r="T186" s="97" t="s">
        <v>174</v>
      </c>
      <c r="U186" s="70">
        <f t="shared" si="93"/>
        <v>0</v>
      </c>
      <c r="V186" s="48">
        <f t="shared" si="94"/>
        <v>0</v>
      </c>
      <c r="W186" s="48">
        <f t="shared" si="108"/>
        <v>1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126</v>
      </c>
      <c r="AG186" t="s">
        <v>138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185</v>
      </c>
      <c r="F187" s="67" t="s">
        <v>154</v>
      </c>
      <c r="G187" s="66" t="s">
        <v>749</v>
      </c>
      <c r="H187" s="66" t="s">
        <v>749</v>
      </c>
      <c r="I187" s="48">
        <v>13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118">
        <v>0</v>
      </c>
      <c r="P187" s="48">
        <v>1</v>
      </c>
      <c r="Q187" s="48">
        <v>0</v>
      </c>
      <c r="R187" s="48">
        <v>0</v>
      </c>
      <c r="S187" s="92">
        <v>0</v>
      </c>
      <c r="T187" s="97" t="s">
        <v>174</v>
      </c>
      <c r="U187" s="70">
        <f t="shared" si="93"/>
        <v>0</v>
      </c>
      <c r="V187" s="48">
        <f t="shared" si="94"/>
        <v>0</v>
      </c>
      <c r="W187" s="48">
        <f t="shared" si="108"/>
        <v>1</v>
      </c>
      <c r="X187" s="61">
        <f t="shared" si="96"/>
        <v>0</v>
      </c>
      <c r="Y187" s="61">
        <f t="shared" si="92"/>
        <v>0</v>
      </c>
      <c r="Z187" s="61">
        <v>-1</v>
      </c>
      <c r="AA187" s="61" t="s">
        <v>0</v>
      </c>
      <c r="AB187" t="s">
        <v>127</v>
      </c>
      <c r="AG187" t="s">
        <v>138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379</v>
      </c>
      <c r="F188" s="51">
        <v>16</v>
      </c>
      <c r="G188" s="66" t="s">
        <v>749</v>
      </c>
      <c r="H188" s="66" t="s">
        <v>749</v>
      </c>
      <c r="I188" s="11">
        <v>14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70">
        <v>1</v>
      </c>
      <c r="P188" s="48">
        <v>1</v>
      </c>
      <c r="Q188" s="48">
        <v>0</v>
      </c>
      <c r="R188" s="48">
        <v>1</v>
      </c>
      <c r="S188" s="92">
        <v>0</v>
      </c>
      <c r="T188" s="97" t="s">
        <v>174</v>
      </c>
      <c r="U188" s="70">
        <v>0</v>
      </c>
      <c r="V188" s="48">
        <f t="shared" si="94"/>
        <v>0</v>
      </c>
      <c r="W188" s="48">
        <f t="shared" si="108"/>
        <v>1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380</v>
      </c>
      <c r="AD188" s="125" t="s">
        <v>381</v>
      </c>
    </row>
    <row r="189" spans="1:33" x14ac:dyDescent="0.25">
      <c r="A189" t="s">
        <v>0</v>
      </c>
      <c r="C189" s="61">
        <f t="shared" si="97"/>
        <v>2006</v>
      </c>
      <c r="D189" s="6">
        <f t="shared" si="98"/>
        <v>2007</v>
      </c>
      <c r="E189" s="24" t="s">
        <v>186</v>
      </c>
      <c r="F189" s="67" t="s">
        <v>154</v>
      </c>
      <c r="G189" s="66" t="s">
        <v>749</v>
      </c>
      <c r="H189" s="66" t="s">
        <v>749</v>
      </c>
      <c r="I189" s="11">
        <v>0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71">
        <v>0</v>
      </c>
      <c r="P189" s="48">
        <v>1</v>
      </c>
      <c r="Q189" s="48">
        <v>0</v>
      </c>
      <c r="R189" s="48">
        <v>1</v>
      </c>
      <c r="S189" s="92">
        <v>0</v>
      </c>
      <c r="T189" s="98" t="s">
        <v>227</v>
      </c>
      <c r="U189" s="70">
        <f t="shared" ref="U189:U190" si="109">IF(AND(ISNUMBER(F189), F189&gt;0), 1, 0)</f>
        <v>0</v>
      </c>
      <c r="V189" s="48">
        <f t="shared" si="94"/>
        <v>0</v>
      </c>
      <c r="W189" s="48">
        <f t="shared" si="108"/>
        <v>0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128</v>
      </c>
      <c r="AD189" s="119" t="s">
        <v>363</v>
      </c>
    </row>
    <row r="190" spans="1:33" x14ac:dyDescent="0.25">
      <c r="A190" t="s">
        <v>0</v>
      </c>
      <c r="C190" s="61">
        <f t="shared" si="97"/>
        <v>2006</v>
      </c>
      <c r="D190" s="6">
        <f t="shared" si="98"/>
        <v>2007</v>
      </c>
      <c r="E190" s="24" t="s">
        <v>187</v>
      </c>
      <c r="F190" s="52">
        <v>0</v>
      </c>
      <c r="G190" s="66" t="s">
        <v>749</v>
      </c>
      <c r="H190" s="66" t="s">
        <v>749</v>
      </c>
      <c r="I190" s="11">
        <v>0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1">
        <v>0</v>
      </c>
      <c r="P190" s="53">
        <v>1</v>
      </c>
      <c r="Q190" s="48">
        <v>0</v>
      </c>
      <c r="R190" s="48">
        <v>1</v>
      </c>
      <c r="S190" s="92">
        <v>0</v>
      </c>
      <c r="T190" s="98" t="s">
        <v>227</v>
      </c>
      <c r="U190" s="70">
        <f t="shared" si="109"/>
        <v>0</v>
      </c>
      <c r="V190" s="48">
        <f t="shared" si="94"/>
        <v>0</v>
      </c>
      <c r="W190" s="48">
        <f t="shared" si="108"/>
        <v>0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129</v>
      </c>
      <c r="AD190" s="119" t="s">
        <v>363</v>
      </c>
    </row>
    <row r="191" spans="1:33" x14ac:dyDescent="0.25">
      <c r="A191" t="s">
        <v>523</v>
      </c>
      <c r="E191" s="126"/>
      <c r="F191" s="126"/>
      <c r="G191" s="126"/>
      <c r="H191" s="126"/>
      <c r="I191" s="126"/>
      <c r="J191" s="126"/>
      <c r="K191" s="126"/>
      <c r="L191" s="126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</row>
    <row r="192" spans="1:33" x14ac:dyDescent="0.25">
      <c r="C192" s="60">
        <v>2014</v>
      </c>
      <c r="D192" s="60">
        <v>2014</v>
      </c>
      <c r="E192" t="s">
        <v>173</v>
      </c>
      <c r="F192" s="68" t="s">
        <v>154</v>
      </c>
      <c r="G192" s="66" t="s">
        <v>749</v>
      </c>
      <c r="H192" s="66" t="s">
        <v>749</v>
      </c>
      <c r="I192" s="66" t="s">
        <v>155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0</v>
      </c>
      <c r="R192" s="48">
        <v>0</v>
      </c>
      <c r="S192" s="92">
        <v>0</v>
      </c>
      <c r="T192" s="97" t="s">
        <v>174</v>
      </c>
      <c r="U192" s="70">
        <f>IF(AND(ISNUMBER(F192), F192&gt;0), 1, 0)</f>
        <v>0</v>
      </c>
      <c r="V192" s="48">
        <f>IF(AND(ISNUMBER(G192), G192&gt;0), 1, 0)</f>
        <v>0</v>
      </c>
      <c r="W192" s="48">
        <f>IF(AND(ISNUMBER(I192), I192&gt;0), 1, 0)</f>
        <v>0</v>
      </c>
      <c r="X192" s="61">
        <f>IF(AND(ISNUMBER(J192), J192&gt;0), 1, 0)</f>
        <v>0</v>
      </c>
      <c r="Y192" s="61">
        <f t="shared" ref="Y192:Y229" si="110">IF(AND(ISNUMBER(L192), L192&gt;0), 1, 0)</f>
        <v>0</v>
      </c>
      <c r="Z192" s="61">
        <v>-1</v>
      </c>
      <c r="AA192" s="61" t="s">
        <v>0</v>
      </c>
      <c r="AB192" t="s">
        <v>115</v>
      </c>
    </row>
    <row r="193" spans="3:30" x14ac:dyDescent="0.25">
      <c r="C193" s="61">
        <f>C192</f>
        <v>2014</v>
      </c>
      <c r="D193" s="6">
        <f>D192</f>
        <v>2014</v>
      </c>
      <c r="E193" t="s">
        <v>174</v>
      </c>
      <c r="F193" s="51">
        <v>13</v>
      </c>
      <c r="G193" s="66" t="s">
        <v>749</v>
      </c>
      <c r="H193" s="66" t="s">
        <v>749</v>
      </c>
      <c r="I193" s="11">
        <v>11.3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1</v>
      </c>
      <c r="Q193" s="48">
        <v>0</v>
      </c>
      <c r="R193" s="48">
        <v>1</v>
      </c>
      <c r="S193" s="92">
        <v>0</v>
      </c>
      <c r="T193" s="97" t="s">
        <v>174</v>
      </c>
      <c r="U193" s="70">
        <f t="shared" ref="U193:U226" si="111">IF(AND(ISNUMBER(F193), F193&gt;0), 1, 0)</f>
        <v>1</v>
      </c>
      <c r="V193" s="48">
        <f t="shared" ref="V193:V215" si="112">IF(AND(ISNUMBER(G193), G193&gt;0), 1, 0)</f>
        <v>0</v>
      </c>
      <c r="W193" s="48">
        <f t="shared" ref="W193:W215" si="113">IF(AND(ISNUMBER(I193), I193&gt;0), 1, 0)</f>
        <v>1</v>
      </c>
      <c r="X193" s="61">
        <f t="shared" ref="X193:X229" si="114">IF(AND(ISNUMBER(J193), J193&gt;0), 1, 0)</f>
        <v>0</v>
      </c>
      <c r="Y193" s="61">
        <f t="shared" si="110"/>
        <v>0</v>
      </c>
      <c r="Z193" s="61">
        <v>-1</v>
      </c>
      <c r="AA193" s="61" t="s">
        <v>0</v>
      </c>
      <c r="AB193" t="s">
        <v>116</v>
      </c>
    </row>
    <row r="194" spans="3:30" x14ac:dyDescent="0.25">
      <c r="C194" s="61">
        <f t="shared" ref="C194:D196" si="115">C193</f>
        <v>2014</v>
      </c>
      <c r="D194" s="6">
        <f t="shared" si="115"/>
        <v>2014</v>
      </c>
      <c r="E194" s="188" t="s">
        <v>713</v>
      </c>
      <c r="F194" s="67" t="s">
        <v>154</v>
      </c>
      <c r="G194" s="66" t="s">
        <v>749</v>
      </c>
      <c r="H194" s="66" t="s">
        <v>749</v>
      </c>
      <c r="I194" s="189">
        <v>7.6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70">
        <v>1</v>
      </c>
      <c r="P194" s="48">
        <v>0</v>
      </c>
      <c r="Q194" s="48">
        <v>0</v>
      </c>
      <c r="R194" s="48">
        <v>0</v>
      </c>
      <c r="S194" s="70">
        <v>0</v>
      </c>
      <c r="T194" s="97" t="s">
        <v>174</v>
      </c>
      <c r="U194" s="70">
        <f t="shared" si="111"/>
        <v>0</v>
      </c>
      <c r="V194" s="48">
        <f t="shared" si="112"/>
        <v>0</v>
      </c>
      <c r="W194" s="48">
        <f t="shared" si="113"/>
        <v>1</v>
      </c>
      <c r="X194" s="61">
        <f t="shared" si="114"/>
        <v>0</v>
      </c>
      <c r="Y194" s="61">
        <f t="shared" si="110"/>
        <v>0</v>
      </c>
      <c r="Z194" s="61">
        <v>-1</v>
      </c>
      <c r="AA194" s="61" t="s">
        <v>0</v>
      </c>
      <c r="AB194" s="54" t="s">
        <v>718</v>
      </c>
    </row>
    <row r="195" spans="3:30" x14ac:dyDescent="0.25">
      <c r="C195" s="61">
        <f t="shared" ref="C195" si="116">C194</f>
        <v>2014</v>
      </c>
      <c r="D195" s="6">
        <f t="shared" si="115"/>
        <v>2014</v>
      </c>
      <c r="E195" s="188" t="s">
        <v>714</v>
      </c>
      <c r="F195" s="67" t="s">
        <v>154</v>
      </c>
      <c r="G195" s="66" t="s">
        <v>749</v>
      </c>
      <c r="H195" s="66" t="s">
        <v>749</v>
      </c>
      <c r="I195" s="189">
        <v>10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1</v>
      </c>
      <c r="P195" s="48">
        <v>0</v>
      </c>
      <c r="Q195" s="48">
        <v>0</v>
      </c>
      <c r="R195" s="48">
        <v>0</v>
      </c>
      <c r="S195" s="70">
        <v>0</v>
      </c>
      <c r="T195" s="97" t="s">
        <v>174</v>
      </c>
      <c r="U195" s="70">
        <f t="shared" si="111"/>
        <v>0</v>
      </c>
      <c r="V195" s="48">
        <f t="shared" si="112"/>
        <v>0</v>
      </c>
      <c r="W195" s="48">
        <f t="shared" si="113"/>
        <v>1</v>
      </c>
      <c r="X195" s="61">
        <f t="shared" si="114"/>
        <v>0</v>
      </c>
      <c r="Y195" s="61">
        <f t="shared" si="110"/>
        <v>0</v>
      </c>
      <c r="Z195" s="61">
        <v>-1</v>
      </c>
      <c r="AA195" s="61" t="s">
        <v>0</v>
      </c>
      <c r="AB195" s="54" t="s">
        <v>719</v>
      </c>
    </row>
    <row r="196" spans="3:30" x14ac:dyDescent="0.25">
      <c r="C196" s="61">
        <f t="shared" si="115"/>
        <v>2014</v>
      </c>
      <c r="D196" s="6">
        <f t="shared" si="115"/>
        <v>2014</v>
      </c>
      <c r="E196" t="s">
        <v>175</v>
      </c>
      <c r="F196" s="51">
        <v>13</v>
      </c>
      <c r="G196" s="66" t="s">
        <v>749</v>
      </c>
      <c r="H196" s="66" t="s">
        <v>749</v>
      </c>
      <c r="I196" s="11">
        <v>11.3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1</v>
      </c>
      <c r="P196" s="48">
        <v>1</v>
      </c>
      <c r="Q196" s="48">
        <v>0</v>
      </c>
      <c r="R196" s="48">
        <v>1</v>
      </c>
      <c r="S196" s="92">
        <v>0</v>
      </c>
      <c r="T196" s="97" t="s">
        <v>174</v>
      </c>
      <c r="U196" s="70">
        <f t="shared" si="111"/>
        <v>1</v>
      </c>
      <c r="V196" s="48">
        <f t="shared" si="112"/>
        <v>0</v>
      </c>
      <c r="W196" s="48">
        <f t="shared" si="113"/>
        <v>1</v>
      </c>
      <c r="X196" s="61">
        <f t="shared" si="114"/>
        <v>0</v>
      </c>
      <c r="Y196" s="61">
        <f t="shared" si="110"/>
        <v>0</v>
      </c>
      <c r="Z196" s="61">
        <v>-1</v>
      </c>
      <c r="AA196" s="61" t="s">
        <v>0</v>
      </c>
      <c r="AB196" t="s">
        <v>117</v>
      </c>
    </row>
    <row r="197" spans="3:30" x14ac:dyDescent="0.25">
      <c r="C197" s="61">
        <f t="shared" ref="C197:C229" si="117">C196</f>
        <v>2014</v>
      </c>
      <c r="D197" s="6">
        <f t="shared" ref="D197:D229" si="118">D196</f>
        <v>2014</v>
      </c>
      <c r="E197" t="s">
        <v>176</v>
      </c>
      <c r="F197" s="51">
        <v>13</v>
      </c>
      <c r="G197" s="66" t="s">
        <v>749</v>
      </c>
      <c r="H197" s="66" t="s">
        <v>749</v>
      </c>
      <c r="I197" s="11">
        <v>11.3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0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f t="shared" si="111"/>
        <v>1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t="s">
        <v>118</v>
      </c>
    </row>
    <row r="198" spans="3:30" x14ac:dyDescent="0.25">
      <c r="C198" s="61">
        <f t="shared" ref="C198:C225" si="119">C197</f>
        <v>2014</v>
      </c>
      <c r="D198" s="6">
        <f t="shared" ref="D198:D225" si="120">D197</f>
        <v>2014</v>
      </c>
      <c r="E198" t="s">
        <v>519</v>
      </c>
      <c r="F198" s="51">
        <v>13</v>
      </c>
      <c r="G198" s="66" t="s">
        <v>749</v>
      </c>
      <c r="H198" s="66" t="s">
        <v>749</v>
      </c>
      <c r="I198" s="11">
        <v>11.3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1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f t="shared" si="111"/>
        <v>1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t="s">
        <v>520</v>
      </c>
    </row>
    <row r="199" spans="3:30" x14ac:dyDescent="0.25">
      <c r="C199" s="61">
        <f t="shared" si="119"/>
        <v>2014</v>
      </c>
      <c r="D199" s="6">
        <f t="shared" si="120"/>
        <v>2014</v>
      </c>
      <c r="E199" t="s">
        <v>530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1</v>
      </c>
      <c r="P199" s="48">
        <v>0</v>
      </c>
      <c r="Q199" s="48">
        <v>0</v>
      </c>
      <c r="R199" s="48">
        <v>1</v>
      </c>
      <c r="S199" s="120">
        <v>1</v>
      </c>
      <c r="T199" s="100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532</v>
      </c>
      <c r="AD199" t="s">
        <v>529</v>
      </c>
    </row>
    <row r="200" spans="3:30" x14ac:dyDescent="0.25">
      <c r="C200" s="61">
        <f t="shared" si="119"/>
        <v>2014</v>
      </c>
      <c r="D200" s="6">
        <f t="shared" si="120"/>
        <v>2014</v>
      </c>
      <c r="E200" t="s">
        <v>531</v>
      </c>
      <c r="F200" s="51">
        <v>13</v>
      </c>
      <c r="G200" s="66" t="s">
        <v>749</v>
      </c>
      <c r="H200" s="66" t="s">
        <v>749</v>
      </c>
      <c r="I200" s="11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1</v>
      </c>
      <c r="P200" s="48">
        <v>0</v>
      </c>
      <c r="Q200" s="48">
        <v>0</v>
      </c>
      <c r="R200" s="48">
        <v>1</v>
      </c>
      <c r="S200" s="120">
        <v>1</v>
      </c>
      <c r="T200" s="100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537</v>
      </c>
      <c r="AD200" t="s">
        <v>538</v>
      </c>
    </row>
    <row r="201" spans="3:30" x14ac:dyDescent="0.25">
      <c r="C201" s="61">
        <f t="shared" si="119"/>
        <v>2014</v>
      </c>
      <c r="D201" s="6">
        <f t="shared" si="120"/>
        <v>2014</v>
      </c>
      <c r="E201" t="s">
        <v>527</v>
      </c>
      <c r="F201" s="51">
        <v>13</v>
      </c>
      <c r="G201" s="66" t="s">
        <v>749</v>
      </c>
      <c r="H201" s="66" t="s">
        <v>749</v>
      </c>
      <c r="I201" s="11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0</v>
      </c>
      <c r="Q201" s="48">
        <v>0</v>
      </c>
      <c r="R201" s="48">
        <v>1</v>
      </c>
      <c r="S201" s="120">
        <v>1</v>
      </c>
      <c r="T201" s="100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540</v>
      </c>
      <c r="AD201" t="s">
        <v>538</v>
      </c>
    </row>
    <row r="202" spans="3:30" x14ac:dyDescent="0.25">
      <c r="C202" s="61">
        <f t="shared" ref="C202" si="121">C201</f>
        <v>2014</v>
      </c>
      <c r="D202" s="6">
        <f t="shared" si="120"/>
        <v>2014</v>
      </c>
      <c r="E202" s="188" t="s">
        <v>715</v>
      </c>
      <c r="F202" s="198">
        <v>13</v>
      </c>
      <c r="G202" s="66" t="s">
        <v>749</v>
      </c>
      <c r="H202" s="66" t="s">
        <v>749</v>
      </c>
      <c r="I202" s="199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70">
        <v>1</v>
      </c>
      <c r="T202" s="97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s="54" t="s">
        <v>721</v>
      </c>
    </row>
    <row r="203" spans="3:30" x14ac:dyDescent="0.25">
      <c r="C203" s="61">
        <f t="shared" ref="C203" si="122">C202</f>
        <v>2014</v>
      </c>
      <c r="D203" s="6">
        <f t="shared" si="120"/>
        <v>2014</v>
      </c>
      <c r="E203" s="188" t="s">
        <v>716</v>
      </c>
      <c r="F203" s="198">
        <v>13</v>
      </c>
      <c r="G203" s="66" t="s">
        <v>749</v>
      </c>
      <c r="H203" s="66" t="s">
        <v>749</v>
      </c>
      <c r="I203" s="199">
        <v>11.3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70">
        <v>1</v>
      </c>
      <c r="T203" s="97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s="54" t="s">
        <v>722</v>
      </c>
    </row>
    <row r="204" spans="3:30" x14ac:dyDescent="0.25">
      <c r="C204" s="61">
        <f t="shared" ref="C204" si="123">C203</f>
        <v>2014</v>
      </c>
      <c r="D204" s="6">
        <f t="shared" si="120"/>
        <v>2014</v>
      </c>
      <c r="E204" s="188" t="s">
        <v>717</v>
      </c>
      <c r="F204" s="198">
        <v>13</v>
      </c>
      <c r="G204" s="66" t="s">
        <v>749</v>
      </c>
      <c r="H204" s="66" t="s">
        <v>749</v>
      </c>
      <c r="I204" s="199">
        <v>11.3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1</v>
      </c>
      <c r="Q204" s="48">
        <v>0</v>
      </c>
      <c r="R204" s="48">
        <v>1</v>
      </c>
      <c r="S204" s="70">
        <v>1</v>
      </c>
      <c r="T204" s="97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s="54" t="s">
        <v>723</v>
      </c>
    </row>
    <row r="205" spans="3:30" x14ac:dyDescent="0.25">
      <c r="C205" s="61">
        <f t="shared" ref="C205" si="124">C204</f>
        <v>2014</v>
      </c>
      <c r="D205" s="6">
        <f t="shared" si="120"/>
        <v>2014</v>
      </c>
      <c r="E205" t="s">
        <v>177</v>
      </c>
      <c r="F205" s="67" t="s">
        <v>154</v>
      </c>
      <c r="G205" s="66" t="s">
        <v>749</v>
      </c>
      <c r="H205" s="66" t="s">
        <v>749</v>
      </c>
      <c r="I205" s="66" t="s">
        <v>155</v>
      </c>
      <c r="J205" s="66" t="s">
        <v>750</v>
      </c>
      <c r="K205" s="66" t="s">
        <v>750</v>
      </c>
      <c r="L205" s="10">
        <v>7</v>
      </c>
      <c r="M205" s="66" t="s">
        <v>188</v>
      </c>
      <c r="N205" s="66" t="s">
        <v>189</v>
      </c>
      <c r="O205" s="71">
        <v>1</v>
      </c>
      <c r="P205" s="49">
        <v>0</v>
      </c>
      <c r="Q205" s="49">
        <v>0</v>
      </c>
      <c r="R205" s="49">
        <v>0</v>
      </c>
      <c r="S205" s="120">
        <v>1</v>
      </c>
      <c r="T205" s="99" t="s">
        <v>174</v>
      </c>
      <c r="U205" s="70">
        <f t="shared" si="111"/>
        <v>0</v>
      </c>
      <c r="V205" s="48">
        <f t="shared" si="112"/>
        <v>0</v>
      </c>
      <c r="W205" s="48">
        <f t="shared" si="113"/>
        <v>0</v>
      </c>
      <c r="X205" s="61">
        <f t="shared" si="114"/>
        <v>0</v>
      </c>
      <c r="Y205" s="61">
        <f t="shared" si="110"/>
        <v>1</v>
      </c>
      <c r="Z205" s="61">
        <v>-1</v>
      </c>
      <c r="AA205" s="61" t="s">
        <v>0</v>
      </c>
      <c r="AB205" t="s">
        <v>119</v>
      </c>
    </row>
    <row r="206" spans="3:30" x14ac:dyDescent="0.25">
      <c r="C206" s="61">
        <f t="shared" ref="C206" si="125">C205</f>
        <v>2014</v>
      </c>
      <c r="D206" s="6">
        <f t="shared" si="120"/>
        <v>2014</v>
      </c>
      <c r="E206" t="s">
        <v>178</v>
      </c>
      <c r="F206" s="51">
        <v>13</v>
      </c>
      <c r="G206" s="66" t="s">
        <v>749</v>
      </c>
      <c r="H206" s="66" t="s">
        <v>749</v>
      </c>
      <c r="I206" s="11">
        <v>11.3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1</v>
      </c>
      <c r="R206" s="48">
        <v>1</v>
      </c>
      <c r="S206" s="92">
        <v>0</v>
      </c>
      <c r="T206" s="97" t="s">
        <v>178</v>
      </c>
      <c r="U206" s="70">
        <f t="shared" si="111"/>
        <v>1</v>
      </c>
      <c r="V206" s="48">
        <f t="shared" si="112"/>
        <v>0</v>
      </c>
      <c r="W206" s="48">
        <f t="shared" si="113"/>
        <v>1</v>
      </c>
      <c r="X206" s="61">
        <f t="shared" si="114"/>
        <v>0</v>
      </c>
      <c r="Y206" s="61">
        <f t="shared" si="110"/>
        <v>0</v>
      </c>
      <c r="Z206" s="61">
        <v>-1</v>
      </c>
      <c r="AA206" s="61" t="s">
        <v>0</v>
      </c>
      <c r="AB206" t="s">
        <v>120</v>
      </c>
    </row>
    <row r="207" spans="3:30" x14ac:dyDescent="0.25">
      <c r="C207" s="61">
        <f t="shared" ref="C207" si="126">C206</f>
        <v>2014</v>
      </c>
      <c r="D207" s="6">
        <f t="shared" si="120"/>
        <v>2014</v>
      </c>
      <c r="E207" s="188" t="s">
        <v>698</v>
      </c>
      <c r="F207" s="67" t="s">
        <v>154</v>
      </c>
      <c r="G207" s="66" t="s">
        <v>749</v>
      </c>
      <c r="H207" s="66" t="s">
        <v>749</v>
      </c>
      <c r="I207" s="189">
        <v>7.6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0</v>
      </c>
      <c r="Q207" s="48">
        <v>1</v>
      </c>
      <c r="R207" s="48">
        <v>0</v>
      </c>
      <c r="S207" s="70">
        <v>0</v>
      </c>
      <c r="T207" s="97" t="s">
        <v>178</v>
      </c>
      <c r="U207" s="70">
        <f t="shared" si="111"/>
        <v>0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s="54" t="s">
        <v>700</v>
      </c>
    </row>
    <row r="208" spans="3:30" x14ac:dyDescent="0.25">
      <c r="C208" s="61">
        <f t="shared" ref="C208" si="127">C207</f>
        <v>2014</v>
      </c>
      <c r="D208" s="6">
        <f t="shared" si="120"/>
        <v>2014</v>
      </c>
      <c r="E208" s="188" t="s">
        <v>699</v>
      </c>
      <c r="F208" s="67" t="s">
        <v>154</v>
      </c>
      <c r="G208" s="66" t="s">
        <v>749</v>
      </c>
      <c r="H208" s="66" t="s">
        <v>749</v>
      </c>
      <c r="I208" s="189">
        <v>10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1</v>
      </c>
      <c r="R208" s="48">
        <v>0</v>
      </c>
      <c r="S208" s="70">
        <v>0</v>
      </c>
      <c r="T208" s="97" t="s">
        <v>178</v>
      </c>
      <c r="U208" s="70">
        <f t="shared" si="111"/>
        <v>0</v>
      </c>
      <c r="V208" s="48">
        <f t="shared" si="112"/>
        <v>0</v>
      </c>
      <c r="W208" s="48">
        <f t="shared" si="113"/>
        <v>1</v>
      </c>
      <c r="X208" s="61">
        <f t="shared" si="114"/>
        <v>0</v>
      </c>
      <c r="Y208" s="61">
        <f t="shared" si="110"/>
        <v>0</v>
      </c>
      <c r="Z208" s="61">
        <v>-1</v>
      </c>
      <c r="AA208" s="61" t="s">
        <v>0</v>
      </c>
      <c r="AB208" s="54" t="s">
        <v>701</v>
      </c>
    </row>
    <row r="209" spans="1:30" x14ac:dyDescent="0.25">
      <c r="C209" s="61">
        <f t="shared" ref="C209" si="128">C208</f>
        <v>2014</v>
      </c>
      <c r="D209" s="6">
        <f t="shared" si="120"/>
        <v>2014</v>
      </c>
      <c r="E209" t="s">
        <v>179</v>
      </c>
      <c r="F209" s="51">
        <v>13</v>
      </c>
      <c r="G209" s="66" t="s">
        <v>749</v>
      </c>
      <c r="H209" s="66" t="s">
        <v>749</v>
      </c>
      <c r="I209" s="11">
        <v>11.3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1">
        <v>1</v>
      </c>
      <c r="P209" s="48">
        <v>1</v>
      </c>
      <c r="Q209" s="48">
        <v>1</v>
      </c>
      <c r="R209" s="48">
        <v>1</v>
      </c>
      <c r="S209" s="92">
        <v>0</v>
      </c>
      <c r="T209" s="97" t="s">
        <v>178</v>
      </c>
      <c r="U209" s="70">
        <f t="shared" si="111"/>
        <v>1</v>
      </c>
      <c r="V209" s="48">
        <f t="shared" si="112"/>
        <v>0</v>
      </c>
      <c r="W209" s="48">
        <f t="shared" si="113"/>
        <v>1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t="s">
        <v>121</v>
      </c>
    </row>
    <row r="210" spans="1:30" x14ac:dyDescent="0.25">
      <c r="C210" s="61">
        <f t="shared" ref="C210" si="129">C209</f>
        <v>2014</v>
      </c>
      <c r="D210" s="6">
        <f t="shared" si="120"/>
        <v>2014</v>
      </c>
      <c r="E210" t="s">
        <v>180</v>
      </c>
      <c r="F210" s="67" t="s">
        <v>154</v>
      </c>
      <c r="G210" s="66" t="s">
        <v>749</v>
      </c>
      <c r="H210" s="66" t="s">
        <v>749</v>
      </c>
      <c r="I210" s="11">
        <v>0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1">
        <v>0</v>
      </c>
      <c r="P210" s="48">
        <v>1</v>
      </c>
      <c r="Q210" s="48">
        <v>1</v>
      </c>
      <c r="R210" s="48">
        <v>1</v>
      </c>
      <c r="S210" s="92">
        <v>0</v>
      </c>
      <c r="T210" s="97" t="s">
        <v>178</v>
      </c>
      <c r="U210" s="70">
        <f t="shared" si="111"/>
        <v>0</v>
      </c>
      <c r="V210" s="48">
        <f t="shared" si="112"/>
        <v>0</v>
      </c>
      <c r="W210" s="48">
        <f t="shared" si="113"/>
        <v>0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t="s">
        <v>122</v>
      </c>
    </row>
    <row r="211" spans="1:30" x14ac:dyDescent="0.25">
      <c r="A211" t="s">
        <v>0</v>
      </c>
      <c r="C211" s="61">
        <f t="shared" ref="C211" si="130">C210</f>
        <v>2014</v>
      </c>
      <c r="D211" s="6">
        <f t="shared" si="120"/>
        <v>2014</v>
      </c>
      <c r="E211" s="24" t="s">
        <v>181</v>
      </c>
      <c r="F211" s="67" t="s">
        <v>154</v>
      </c>
      <c r="G211" s="66" t="s">
        <v>749</v>
      </c>
      <c r="H211" s="66" t="s">
        <v>749</v>
      </c>
      <c r="I211" s="66" t="s">
        <v>155</v>
      </c>
      <c r="J211" s="66" t="s">
        <v>750</v>
      </c>
      <c r="K211" s="66" t="s">
        <v>750</v>
      </c>
      <c r="L211" s="66" t="s">
        <v>728</v>
      </c>
      <c r="M211" s="11">
        <v>0</v>
      </c>
      <c r="N211" s="11">
        <v>0</v>
      </c>
      <c r="O211" s="71">
        <v>0</v>
      </c>
      <c r="P211" s="53">
        <v>1</v>
      </c>
      <c r="Q211" s="48">
        <v>0</v>
      </c>
      <c r="R211" s="48">
        <v>1</v>
      </c>
      <c r="S211" s="92">
        <v>0</v>
      </c>
      <c r="T211" s="98" t="s">
        <v>227</v>
      </c>
      <c r="U211" s="70">
        <f t="shared" si="111"/>
        <v>0</v>
      </c>
      <c r="V211" s="48">
        <f t="shared" si="112"/>
        <v>0</v>
      </c>
      <c r="W211" s="48">
        <f t="shared" si="113"/>
        <v>0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t="s">
        <v>123</v>
      </c>
      <c r="AD211" s="119" t="s">
        <v>363</v>
      </c>
    </row>
    <row r="212" spans="1:30" x14ac:dyDescent="0.25">
      <c r="C212" s="61">
        <f t="shared" ref="C212" si="131">C211</f>
        <v>2014</v>
      </c>
      <c r="D212" s="6">
        <f t="shared" si="120"/>
        <v>2014</v>
      </c>
      <c r="E212" t="s">
        <v>515</v>
      </c>
      <c r="F212" s="51">
        <v>13</v>
      </c>
      <c r="G212" s="66" t="s">
        <v>749</v>
      </c>
      <c r="H212" s="66" t="s">
        <v>749</v>
      </c>
      <c r="I212" s="11">
        <v>11.3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1</v>
      </c>
      <c r="R212" s="48">
        <v>1</v>
      </c>
      <c r="S212" s="92">
        <v>0</v>
      </c>
      <c r="T212" s="97" t="s">
        <v>178</v>
      </c>
      <c r="U212" s="70">
        <f t="shared" si="111"/>
        <v>1</v>
      </c>
      <c r="V212" s="48">
        <f t="shared" si="112"/>
        <v>0</v>
      </c>
      <c r="W212" s="48">
        <f t="shared" si="113"/>
        <v>1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521</v>
      </c>
    </row>
    <row r="213" spans="1:30" x14ac:dyDescent="0.25">
      <c r="C213" s="61">
        <f t="shared" ref="C213" si="132">C212</f>
        <v>2014</v>
      </c>
      <c r="D213" s="6">
        <f t="shared" si="120"/>
        <v>2014</v>
      </c>
      <c r="E213" t="s">
        <v>534</v>
      </c>
      <c r="F213" s="63">
        <v>13</v>
      </c>
      <c r="G213" s="66" t="s">
        <v>749</v>
      </c>
      <c r="H213" s="66" t="s">
        <v>749</v>
      </c>
      <c r="I213" s="11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1">
        <v>1</v>
      </c>
      <c r="P213" s="48">
        <v>0</v>
      </c>
      <c r="Q213" s="48">
        <v>1</v>
      </c>
      <c r="R213" s="48">
        <v>1</v>
      </c>
      <c r="S213" s="120">
        <v>1</v>
      </c>
      <c r="T213" s="100" t="s">
        <v>178</v>
      </c>
      <c r="U213" s="70">
        <f t="shared" si="111"/>
        <v>1</v>
      </c>
      <c r="V213" s="48">
        <f t="shared" si="112"/>
        <v>0</v>
      </c>
      <c r="W213" s="48">
        <f t="shared" si="113"/>
        <v>1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533</v>
      </c>
      <c r="AD213" t="s">
        <v>529</v>
      </c>
    </row>
    <row r="214" spans="1:30" x14ac:dyDescent="0.25">
      <c r="C214" s="61">
        <f t="shared" ref="C214" si="133">C213</f>
        <v>2014</v>
      </c>
      <c r="D214" s="6">
        <f t="shared" si="120"/>
        <v>2014</v>
      </c>
      <c r="E214" t="s">
        <v>535</v>
      </c>
      <c r="F214" s="63">
        <v>13</v>
      </c>
      <c r="G214" s="66" t="s">
        <v>749</v>
      </c>
      <c r="H214" s="66" t="s">
        <v>749</v>
      </c>
      <c r="I214" s="11">
        <v>11.3</v>
      </c>
      <c r="J214" s="66" t="s">
        <v>750</v>
      </c>
      <c r="K214" s="66" t="s">
        <v>750</v>
      </c>
      <c r="L214" s="66" t="s">
        <v>728</v>
      </c>
      <c r="M214" s="66" t="s">
        <v>188</v>
      </c>
      <c r="N214" s="66" t="s">
        <v>189</v>
      </c>
      <c r="O214" s="71">
        <v>1</v>
      </c>
      <c r="P214" s="48">
        <v>0</v>
      </c>
      <c r="Q214" s="48">
        <v>1</v>
      </c>
      <c r="R214" s="48">
        <v>1</v>
      </c>
      <c r="S214" s="120">
        <v>1</v>
      </c>
      <c r="T214" s="100" t="s">
        <v>178</v>
      </c>
      <c r="U214" s="70">
        <f t="shared" si="111"/>
        <v>1</v>
      </c>
      <c r="V214" s="48">
        <f t="shared" si="112"/>
        <v>0</v>
      </c>
      <c r="W214" s="48">
        <f t="shared" si="113"/>
        <v>1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536</v>
      </c>
      <c r="AD214" t="s">
        <v>538</v>
      </c>
    </row>
    <row r="215" spans="1:30" x14ac:dyDescent="0.25">
      <c r="C215" s="61">
        <f t="shared" ref="C215" si="134">C214</f>
        <v>2014</v>
      </c>
      <c r="D215" s="6">
        <f t="shared" si="120"/>
        <v>2014</v>
      </c>
      <c r="E215" t="s">
        <v>524</v>
      </c>
      <c r="F215" s="63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1">
        <v>1</v>
      </c>
      <c r="P215" s="48">
        <v>0</v>
      </c>
      <c r="Q215" s="48">
        <v>1</v>
      </c>
      <c r="R215" s="48">
        <v>1</v>
      </c>
      <c r="S215" s="120">
        <v>1</v>
      </c>
      <c r="T215" s="100" t="s">
        <v>178</v>
      </c>
      <c r="U215" s="70">
        <f t="shared" si="111"/>
        <v>1</v>
      </c>
      <c r="V215" s="48">
        <f t="shared" si="112"/>
        <v>0</v>
      </c>
      <c r="W215" s="48">
        <f t="shared" si="113"/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539</v>
      </c>
      <c r="AD215" t="s">
        <v>538</v>
      </c>
    </row>
    <row r="216" spans="1:30" x14ac:dyDescent="0.25">
      <c r="C216" s="61">
        <f t="shared" ref="C216" si="135">C215</f>
        <v>2014</v>
      </c>
      <c r="D216" s="6">
        <f t="shared" si="120"/>
        <v>2014</v>
      </c>
      <c r="E216" s="188" t="s">
        <v>702</v>
      </c>
      <c r="F216" s="198">
        <v>13</v>
      </c>
      <c r="G216" s="66" t="s">
        <v>749</v>
      </c>
      <c r="H216" s="66" t="s">
        <v>749</v>
      </c>
      <c r="I216" s="199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1</v>
      </c>
      <c r="Q216" s="48">
        <v>1</v>
      </c>
      <c r="R216" s="48">
        <v>1</v>
      </c>
      <c r="S216" s="193">
        <v>1</v>
      </c>
      <c r="T216" s="201" t="s">
        <v>178</v>
      </c>
      <c r="U216" s="70">
        <f t="shared" ref="U216:U218" si="136">IF(AND(ISNUMBER(F216), F216&gt;0), 1, 0)</f>
        <v>1</v>
      </c>
      <c r="V216" s="48">
        <f t="shared" ref="V216:V229" si="137">IF(AND(ISNUMBER(G216), G216&gt;0), 1, 0)</f>
        <v>0</v>
      </c>
      <c r="W216" s="48">
        <f t="shared" ref="W216:W218" si="138">IF(AND(ISNUMBER(I216), I216&gt;0), 1, 0)</f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s="54" t="s">
        <v>705</v>
      </c>
    </row>
    <row r="217" spans="1:30" x14ac:dyDescent="0.25">
      <c r="C217" s="61">
        <f t="shared" ref="C217" si="139">C216</f>
        <v>2014</v>
      </c>
      <c r="D217" s="6">
        <f t="shared" si="120"/>
        <v>2014</v>
      </c>
      <c r="E217" s="188" t="s">
        <v>703</v>
      </c>
      <c r="F217" s="198">
        <v>13</v>
      </c>
      <c r="G217" s="66" t="s">
        <v>749</v>
      </c>
      <c r="H217" s="66" t="s">
        <v>749</v>
      </c>
      <c r="I217" s="199">
        <v>11.3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1">
        <v>1</v>
      </c>
      <c r="P217" s="48">
        <v>1</v>
      </c>
      <c r="Q217" s="48">
        <v>1</v>
      </c>
      <c r="R217" s="48">
        <v>1</v>
      </c>
      <c r="S217" s="193">
        <v>1</v>
      </c>
      <c r="T217" s="201" t="s">
        <v>178</v>
      </c>
      <c r="U217" s="70">
        <f t="shared" si="136"/>
        <v>1</v>
      </c>
      <c r="V217" s="48">
        <f t="shared" si="137"/>
        <v>0</v>
      </c>
      <c r="W217" s="48">
        <f t="shared" si="138"/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s="54" t="s">
        <v>706</v>
      </c>
    </row>
    <row r="218" spans="1:30" x14ac:dyDescent="0.25">
      <c r="C218" s="61">
        <f t="shared" ref="C218" si="140">C217</f>
        <v>2014</v>
      </c>
      <c r="D218" s="6">
        <f t="shared" si="120"/>
        <v>2014</v>
      </c>
      <c r="E218" s="188" t="s">
        <v>704</v>
      </c>
      <c r="F218" s="198">
        <v>13</v>
      </c>
      <c r="G218" s="66" t="s">
        <v>749</v>
      </c>
      <c r="H218" s="66" t="s">
        <v>749</v>
      </c>
      <c r="I218" s="199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193">
        <v>1</v>
      </c>
      <c r="T218" s="201" t="s">
        <v>178</v>
      </c>
      <c r="U218" s="70">
        <f t="shared" si="136"/>
        <v>1</v>
      </c>
      <c r="V218" s="48">
        <f t="shared" si="137"/>
        <v>0</v>
      </c>
      <c r="W218" s="48">
        <f t="shared" si="138"/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s="54" t="s">
        <v>707</v>
      </c>
    </row>
    <row r="219" spans="1:30" x14ac:dyDescent="0.25">
      <c r="C219" s="61">
        <f t="shared" ref="C219" si="141">C218</f>
        <v>2014</v>
      </c>
      <c r="D219" s="6">
        <f t="shared" si="120"/>
        <v>2014</v>
      </c>
      <c r="E219" t="s">
        <v>182</v>
      </c>
      <c r="F219" s="67" t="s">
        <v>154</v>
      </c>
      <c r="G219" s="66" t="s">
        <v>749</v>
      </c>
      <c r="H219" s="66" t="s">
        <v>749</v>
      </c>
      <c r="I219" s="66" t="s">
        <v>155</v>
      </c>
      <c r="J219" s="66" t="s">
        <v>750</v>
      </c>
      <c r="K219" s="66" t="s">
        <v>750</v>
      </c>
      <c r="L219" s="10">
        <v>6.7</v>
      </c>
      <c r="M219" s="66" t="s">
        <v>188</v>
      </c>
      <c r="N219" s="66" t="s">
        <v>189</v>
      </c>
      <c r="O219" s="71">
        <v>1</v>
      </c>
      <c r="P219" s="48">
        <v>0</v>
      </c>
      <c r="Q219" s="48">
        <v>1</v>
      </c>
      <c r="R219" s="48">
        <v>0</v>
      </c>
      <c r="S219" s="120">
        <v>1</v>
      </c>
      <c r="T219" s="100" t="s">
        <v>178</v>
      </c>
      <c r="U219" s="70">
        <f t="shared" si="111"/>
        <v>0</v>
      </c>
      <c r="V219" s="48">
        <f t="shared" si="137"/>
        <v>0</v>
      </c>
      <c r="W219" s="48">
        <f t="shared" ref="W219:W222" si="142">IF(AND(ISNUMBER(I219), I219&gt;0), 1, 0)</f>
        <v>0</v>
      </c>
      <c r="X219" s="61">
        <f t="shared" si="114"/>
        <v>0</v>
      </c>
      <c r="Y219" s="61">
        <f t="shared" si="110"/>
        <v>1</v>
      </c>
      <c r="Z219" s="61">
        <v>-1</v>
      </c>
      <c r="AA219" s="61" t="s">
        <v>0</v>
      </c>
      <c r="AB219" t="s">
        <v>124</v>
      </c>
    </row>
    <row r="220" spans="1:30" x14ac:dyDescent="0.25">
      <c r="C220" s="61">
        <f t="shared" ref="C220" si="143">C219</f>
        <v>2014</v>
      </c>
      <c r="D220" s="6">
        <f t="shared" si="120"/>
        <v>2014</v>
      </c>
      <c r="E220" t="s">
        <v>367</v>
      </c>
      <c r="F220" s="63">
        <v>13</v>
      </c>
      <c r="G220" s="66" t="s">
        <v>749</v>
      </c>
      <c r="H220" s="66" t="s">
        <v>749</v>
      </c>
      <c r="I220" s="11">
        <v>11.3</v>
      </c>
      <c r="J220" s="66" t="s">
        <v>750</v>
      </c>
      <c r="K220" s="66" t="s">
        <v>750</v>
      </c>
      <c r="L220" s="66" t="s">
        <v>728</v>
      </c>
      <c r="M220" s="66" t="s">
        <v>188</v>
      </c>
      <c r="N220" s="66" t="s">
        <v>189</v>
      </c>
      <c r="O220" s="70">
        <v>1</v>
      </c>
      <c r="P220" s="48">
        <v>-1</v>
      </c>
      <c r="Q220" s="48">
        <v>1</v>
      </c>
      <c r="R220" s="48">
        <v>1</v>
      </c>
      <c r="S220" s="120">
        <v>1</v>
      </c>
      <c r="T220" s="97" t="s">
        <v>178</v>
      </c>
      <c r="U220" s="70">
        <f t="shared" si="111"/>
        <v>1</v>
      </c>
      <c r="V220" s="48">
        <f t="shared" si="137"/>
        <v>0</v>
      </c>
      <c r="W220" s="48">
        <f t="shared" si="142"/>
        <v>1</v>
      </c>
      <c r="X220" s="61">
        <f t="shared" si="114"/>
        <v>0</v>
      </c>
      <c r="Y220" s="61">
        <f t="shared" si="110"/>
        <v>0</v>
      </c>
      <c r="Z220" s="61">
        <v>-1</v>
      </c>
      <c r="AA220" s="61" t="s">
        <v>0</v>
      </c>
      <c r="AB220" t="s">
        <v>368</v>
      </c>
    </row>
    <row r="221" spans="1:30" x14ac:dyDescent="0.25">
      <c r="C221" s="61">
        <f t="shared" si="119"/>
        <v>2014</v>
      </c>
      <c r="D221" s="6">
        <f t="shared" si="120"/>
        <v>2014</v>
      </c>
      <c r="E221" t="s">
        <v>366</v>
      </c>
      <c r="F221" s="63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-1</v>
      </c>
      <c r="Q221" s="48">
        <v>1</v>
      </c>
      <c r="R221" s="48">
        <v>1</v>
      </c>
      <c r="S221" s="120">
        <v>1</v>
      </c>
      <c r="T221" s="97" t="s">
        <v>178</v>
      </c>
      <c r="U221" s="70">
        <f t="shared" si="111"/>
        <v>1</v>
      </c>
      <c r="V221" s="48">
        <f t="shared" si="137"/>
        <v>0</v>
      </c>
      <c r="W221" s="48">
        <f t="shared" si="142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t="s">
        <v>369</v>
      </c>
    </row>
    <row r="222" spans="1:30" x14ac:dyDescent="0.25">
      <c r="C222" s="61">
        <f t="shared" si="119"/>
        <v>2014</v>
      </c>
      <c r="D222" s="6">
        <f t="shared" si="120"/>
        <v>2014</v>
      </c>
      <c r="E222" t="s">
        <v>553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0">
        <v>1</v>
      </c>
      <c r="P222" s="48">
        <v>-1</v>
      </c>
      <c r="Q222" s="48">
        <v>1</v>
      </c>
      <c r="R222" s="48">
        <v>0</v>
      </c>
      <c r="S222" s="92">
        <v>0</v>
      </c>
      <c r="T222" s="97" t="s">
        <v>178</v>
      </c>
      <c r="U222" s="70">
        <f t="shared" si="111"/>
        <v>1</v>
      </c>
      <c r="V222" s="48">
        <f t="shared" si="137"/>
        <v>0</v>
      </c>
      <c r="W222" s="48">
        <f t="shared" si="142"/>
        <v>1</v>
      </c>
      <c r="X222" s="61">
        <f t="shared" si="114"/>
        <v>0</v>
      </c>
      <c r="Y222" s="61">
        <f t="shared" si="110"/>
        <v>0</v>
      </c>
      <c r="Z222" s="61">
        <v>-1</v>
      </c>
      <c r="AA222" s="61" t="s">
        <v>0</v>
      </c>
      <c r="AB222" t="s">
        <v>554</v>
      </c>
      <c r="AD222" t="s">
        <v>555</v>
      </c>
    </row>
    <row r="223" spans="1:30" x14ac:dyDescent="0.25">
      <c r="C223" s="61">
        <f t="shared" si="119"/>
        <v>2014</v>
      </c>
      <c r="D223" s="6">
        <f t="shared" si="120"/>
        <v>2014</v>
      </c>
      <c r="E223" t="s">
        <v>744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0">
        <v>1</v>
      </c>
      <c r="P223" s="48">
        <v>-1</v>
      </c>
      <c r="Q223" s="48">
        <v>1</v>
      </c>
      <c r="R223" s="48">
        <v>0</v>
      </c>
      <c r="S223" s="92">
        <v>0</v>
      </c>
      <c r="T223" s="97" t="s">
        <v>178</v>
      </c>
      <c r="U223" s="70">
        <f t="shared" ref="U223" si="144">IF(AND(ISNUMBER(F223), F223&gt;0), 1, 0)</f>
        <v>1</v>
      </c>
      <c r="V223" s="48">
        <f t="shared" si="137"/>
        <v>0</v>
      </c>
      <c r="W223" s="48">
        <f t="shared" ref="W223" si="145">IF(AND(ISNUMBER(I223), I223&gt;0), 1, 0)</f>
        <v>1</v>
      </c>
      <c r="X223" s="61">
        <f t="shared" si="114"/>
        <v>0</v>
      </c>
      <c r="Y223" s="61">
        <f t="shared" ref="Y223" si="146">IF(AND(ISNUMBER(L223), L223&gt;0), 1, 0)</f>
        <v>0</v>
      </c>
      <c r="Z223" s="61">
        <v>-1</v>
      </c>
      <c r="AA223" s="61" t="s">
        <v>0</v>
      </c>
      <c r="AB223" t="s">
        <v>745</v>
      </c>
      <c r="AD223" t="s">
        <v>555</v>
      </c>
    </row>
    <row r="224" spans="1:30" x14ac:dyDescent="0.25">
      <c r="C224" s="61">
        <f t="shared" si="119"/>
        <v>2014</v>
      </c>
      <c r="D224" s="6">
        <f t="shared" si="120"/>
        <v>2014</v>
      </c>
      <c r="E224" t="s">
        <v>183</v>
      </c>
      <c r="F224" s="52">
        <v>0</v>
      </c>
      <c r="G224" s="66" t="s">
        <v>749</v>
      </c>
      <c r="H224" s="66" t="s">
        <v>749</v>
      </c>
      <c r="I224" s="66" t="s">
        <v>155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118">
        <v>0</v>
      </c>
      <c r="P224" s="48">
        <v>1</v>
      </c>
      <c r="Q224" s="48">
        <v>0</v>
      </c>
      <c r="R224" s="48">
        <v>0</v>
      </c>
      <c r="S224" s="92">
        <v>0</v>
      </c>
      <c r="T224" s="97" t="s">
        <v>174</v>
      </c>
      <c r="U224" s="70">
        <f t="shared" si="111"/>
        <v>0</v>
      </c>
      <c r="V224" s="48">
        <f t="shared" si="137"/>
        <v>0</v>
      </c>
      <c r="W224" s="48">
        <f t="shared" ref="W224:W229" si="147">IF(AND(ISNUMBER(I224), I224&gt;0), 1, 0)</f>
        <v>0</v>
      </c>
      <c r="X224" s="61">
        <f t="shared" si="114"/>
        <v>0</v>
      </c>
      <c r="Y224" s="61">
        <f t="shared" si="110"/>
        <v>0</v>
      </c>
      <c r="Z224" s="61">
        <v>-1</v>
      </c>
      <c r="AA224" s="61" t="s">
        <v>0</v>
      </c>
      <c r="AB224" t="s">
        <v>125</v>
      </c>
    </row>
    <row r="225" spans="1:33" x14ac:dyDescent="0.25">
      <c r="C225" s="61">
        <f t="shared" si="119"/>
        <v>2014</v>
      </c>
      <c r="D225" s="6">
        <f t="shared" si="120"/>
        <v>2014</v>
      </c>
      <c r="E225" t="s">
        <v>184</v>
      </c>
      <c r="F225" s="67" t="s">
        <v>154</v>
      </c>
      <c r="G225" s="66" t="s">
        <v>749</v>
      </c>
      <c r="H225" s="66" t="s">
        <v>749</v>
      </c>
      <c r="I225" s="48">
        <v>13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118">
        <v>0</v>
      </c>
      <c r="P225" s="53">
        <v>1</v>
      </c>
      <c r="Q225" s="48">
        <v>0</v>
      </c>
      <c r="R225" s="48">
        <v>0</v>
      </c>
      <c r="S225" s="92">
        <v>0</v>
      </c>
      <c r="T225" s="97" t="s">
        <v>174</v>
      </c>
      <c r="U225" s="70">
        <f t="shared" si="111"/>
        <v>0</v>
      </c>
      <c r="V225" s="48">
        <f t="shared" si="137"/>
        <v>0</v>
      </c>
      <c r="W225" s="48">
        <f t="shared" si="147"/>
        <v>1</v>
      </c>
      <c r="X225" s="61">
        <f t="shared" si="114"/>
        <v>0</v>
      </c>
      <c r="Y225" s="61">
        <f t="shared" si="110"/>
        <v>0</v>
      </c>
      <c r="Z225" s="61">
        <v>-1</v>
      </c>
      <c r="AA225" s="61" t="s">
        <v>0</v>
      </c>
      <c r="AB225" t="s">
        <v>126</v>
      </c>
      <c r="AG225" t="s">
        <v>138</v>
      </c>
    </row>
    <row r="226" spans="1:33" x14ac:dyDescent="0.25">
      <c r="C226" s="61">
        <f t="shared" si="117"/>
        <v>2014</v>
      </c>
      <c r="D226" s="6">
        <f t="shared" si="118"/>
        <v>2014</v>
      </c>
      <c r="E226" t="s">
        <v>185</v>
      </c>
      <c r="F226" s="67" t="s">
        <v>154</v>
      </c>
      <c r="G226" s="66" t="s">
        <v>749</v>
      </c>
      <c r="H226" s="66" t="s">
        <v>749</v>
      </c>
      <c r="I226" s="48">
        <v>13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118">
        <v>0</v>
      </c>
      <c r="P226" s="48">
        <v>1</v>
      </c>
      <c r="Q226" s="48">
        <v>0</v>
      </c>
      <c r="R226" s="48">
        <v>0</v>
      </c>
      <c r="S226" s="92">
        <v>0</v>
      </c>
      <c r="T226" s="97" t="s">
        <v>174</v>
      </c>
      <c r="U226" s="70">
        <f t="shared" si="111"/>
        <v>0</v>
      </c>
      <c r="V226" s="48">
        <f t="shared" si="137"/>
        <v>0</v>
      </c>
      <c r="W226" s="48">
        <f t="shared" si="147"/>
        <v>1</v>
      </c>
      <c r="X226" s="61">
        <f t="shared" si="114"/>
        <v>0</v>
      </c>
      <c r="Y226" s="61">
        <f t="shared" si="110"/>
        <v>0</v>
      </c>
      <c r="Z226" s="61">
        <v>-1</v>
      </c>
      <c r="AA226" s="61" t="s">
        <v>0</v>
      </c>
      <c r="AB226" t="s">
        <v>127</v>
      </c>
      <c r="AG226" t="s">
        <v>138</v>
      </c>
    </row>
    <row r="227" spans="1:33" x14ac:dyDescent="0.25">
      <c r="C227" s="61">
        <f t="shared" si="117"/>
        <v>2014</v>
      </c>
      <c r="D227" s="6">
        <f t="shared" si="118"/>
        <v>2014</v>
      </c>
      <c r="E227" t="s">
        <v>379</v>
      </c>
      <c r="F227" s="51">
        <v>16</v>
      </c>
      <c r="G227" s="66" t="s">
        <v>749</v>
      </c>
      <c r="H227" s="66" t="s">
        <v>749</v>
      </c>
      <c r="I227" s="11">
        <v>14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70">
        <v>1</v>
      </c>
      <c r="P227" s="48">
        <v>1</v>
      </c>
      <c r="Q227" s="48">
        <v>0</v>
      </c>
      <c r="R227" s="48">
        <v>1</v>
      </c>
      <c r="S227" s="92">
        <v>0</v>
      </c>
      <c r="T227" s="97" t="s">
        <v>174</v>
      </c>
      <c r="U227" s="70">
        <v>0</v>
      </c>
      <c r="V227" s="48">
        <f t="shared" si="137"/>
        <v>0</v>
      </c>
      <c r="W227" s="48">
        <f t="shared" si="147"/>
        <v>1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380</v>
      </c>
      <c r="AD227" s="125" t="s">
        <v>381</v>
      </c>
    </row>
    <row r="228" spans="1:33" x14ac:dyDescent="0.25">
      <c r="A228" t="s">
        <v>0</v>
      </c>
      <c r="C228" s="61">
        <f t="shared" si="117"/>
        <v>2014</v>
      </c>
      <c r="D228" s="6">
        <f t="shared" si="118"/>
        <v>2014</v>
      </c>
      <c r="E228" s="24" t="s">
        <v>186</v>
      </c>
      <c r="F228" s="67" t="s">
        <v>154</v>
      </c>
      <c r="G228" s="66" t="s">
        <v>749</v>
      </c>
      <c r="H228" s="66" t="s">
        <v>749</v>
      </c>
      <c r="I228" s="11">
        <v>0</v>
      </c>
      <c r="J228" s="66" t="s">
        <v>750</v>
      </c>
      <c r="K228" s="66" t="s">
        <v>750</v>
      </c>
      <c r="L228" s="66" t="s">
        <v>728</v>
      </c>
      <c r="M228" s="66" t="s">
        <v>188</v>
      </c>
      <c r="N228" s="66" t="s">
        <v>189</v>
      </c>
      <c r="O228" s="71">
        <v>0</v>
      </c>
      <c r="P228" s="48">
        <v>1</v>
      </c>
      <c r="Q228" s="48">
        <v>0</v>
      </c>
      <c r="R228" s="48">
        <v>1</v>
      </c>
      <c r="S228" s="92">
        <v>0</v>
      </c>
      <c r="T228" s="98" t="s">
        <v>227</v>
      </c>
      <c r="U228" s="70">
        <f t="shared" ref="U228:U229" si="148">IF(AND(ISNUMBER(F228), F228&gt;0), 1, 0)</f>
        <v>0</v>
      </c>
      <c r="V228" s="48">
        <f t="shared" si="137"/>
        <v>0</v>
      </c>
      <c r="W228" s="48">
        <f t="shared" si="147"/>
        <v>0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128</v>
      </c>
      <c r="AD228" s="119" t="s">
        <v>363</v>
      </c>
    </row>
    <row r="229" spans="1:33" x14ac:dyDescent="0.25">
      <c r="A229" t="s">
        <v>0</v>
      </c>
      <c r="C229" s="61">
        <f t="shared" si="117"/>
        <v>2014</v>
      </c>
      <c r="D229" s="6">
        <f t="shared" si="118"/>
        <v>2014</v>
      </c>
      <c r="E229" s="24" t="s">
        <v>187</v>
      </c>
      <c r="F229" s="52">
        <v>0</v>
      </c>
      <c r="G229" s="66" t="s">
        <v>749</v>
      </c>
      <c r="H229" s="66" t="s">
        <v>749</v>
      </c>
      <c r="I229" s="11">
        <v>0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1">
        <v>0</v>
      </c>
      <c r="P229" s="53">
        <v>1</v>
      </c>
      <c r="Q229" s="48">
        <v>0</v>
      </c>
      <c r="R229" s="48">
        <v>1</v>
      </c>
      <c r="S229" s="92">
        <v>0</v>
      </c>
      <c r="T229" s="98" t="s">
        <v>227</v>
      </c>
      <c r="U229" s="70">
        <f t="shared" si="148"/>
        <v>0</v>
      </c>
      <c r="V229" s="48">
        <f t="shared" si="137"/>
        <v>0</v>
      </c>
      <c r="W229" s="48">
        <f t="shared" si="147"/>
        <v>0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129</v>
      </c>
      <c r="AD229" s="119" t="s">
        <v>363</v>
      </c>
    </row>
    <row r="230" spans="1:33" x14ac:dyDescent="0.25">
      <c r="A230" t="s">
        <v>438</v>
      </c>
      <c r="D230" s="126"/>
      <c r="E230" s="126"/>
      <c r="F230" s="126"/>
      <c r="G230" s="126"/>
      <c r="H230" s="126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 spans="1:33" x14ac:dyDescent="0.25">
      <c r="C231" s="1">
        <v>2016</v>
      </c>
      <c r="D231" s="60">
        <v>2017</v>
      </c>
      <c r="E231" t="s">
        <v>173</v>
      </c>
      <c r="F231" s="67" t="s">
        <v>154</v>
      </c>
      <c r="G231" s="66" t="s">
        <v>749</v>
      </c>
      <c r="H231" s="66" t="s">
        <v>749</v>
      </c>
      <c r="I231" s="66" t="s">
        <v>155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2">
        <f t="shared" ref="O231:T231" si="149">O104</f>
        <v>1</v>
      </c>
      <c r="P231" s="61">
        <f t="shared" si="149"/>
        <v>-1</v>
      </c>
      <c r="Q231" s="61">
        <f t="shared" si="149"/>
        <v>0</v>
      </c>
      <c r="R231" s="61">
        <f t="shared" si="149"/>
        <v>0</v>
      </c>
      <c r="S231" s="92">
        <f t="shared" si="149"/>
        <v>0</v>
      </c>
      <c r="T231" s="75" t="str">
        <f t="shared" si="149"/>
        <v xml:space="preserve">SplitAirCond     </v>
      </c>
      <c r="U231" s="72">
        <f t="shared" ref="U231" si="150">IF(AND(ISNUMBER(F231), F231&gt;0), 1, 0)</f>
        <v>0</v>
      </c>
      <c r="V231" s="61">
        <f t="shared" ref="V231:V237" si="151">IF(AND(ISNUMBER(G231), G231&gt;0), 1, 0)</f>
        <v>0</v>
      </c>
      <c r="W231" s="61">
        <f>IF(AND(ISNUMBER(I231), I231&gt;0), 1, 0)</f>
        <v>0</v>
      </c>
      <c r="X231" s="61">
        <f>IF(AND(ISNUMBER(J231), J231&gt;0), 1, 0)</f>
        <v>0</v>
      </c>
      <c r="Y231" s="61">
        <f t="shared" ref="Y231:Y246" si="152">IF(AND(ISNUMBER(L231), L231&gt;0), 1, 0)</f>
        <v>0</v>
      </c>
      <c r="Z231" s="61">
        <v>-1</v>
      </c>
      <c r="AA231" s="61" t="s">
        <v>0</v>
      </c>
      <c r="AB231" s="62" t="str">
        <f t="shared" ref="AB231:AB258" si="153">AB163</f>
        <v xml:space="preserve">NoCooling - No cooling equipment                                    </v>
      </c>
    </row>
    <row r="232" spans="1:33" x14ac:dyDescent="0.25">
      <c r="C232" s="61">
        <f>C231</f>
        <v>2016</v>
      </c>
      <c r="D232" s="6">
        <f>D231</f>
        <v>2017</v>
      </c>
      <c r="E232" t="s">
        <v>174</v>
      </c>
      <c r="F232" s="63">
        <v>14</v>
      </c>
      <c r="G232" s="66" t="s">
        <v>749</v>
      </c>
      <c r="H232" s="66" t="s">
        <v>749</v>
      </c>
      <c r="I232" s="64">
        <v>11.7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2">
        <f t="shared" ref="O232:T232" si="154">O105</f>
        <v>1</v>
      </c>
      <c r="P232" s="61">
        <f t="shared" si="154"/>
        <v>1</v>
      </c>
      <c r="Q232" s="61">
        <f t="shared" si="154"/>
        <v>0</v>
      </c>
      <c r="R232" s="61">
        <f t="shared" si="154"/>
        <v>1</v>
      </c>
      <c r="S232" s="92">
        <f t="shared" si="154"/>
        <v>0</v>
      </c>
      <c r="T232" s="75" t="str">
        <f t="shared" si="154"/>
        <v xml:space="preserve">SplitAirCond     </v>
      </c>
      <c r="U232" s="72">
        <f t="shared" ref="U232:U237" si="155">IF(AND(ISNUMBER(F232), F232&gt;0), 1, 0)</f>
        <v>1</v>
      </c>
      <c r="V232" s="61">
        <f t="shared" si="151"/>
        <v>0</v>
      </c>
      <c r="W232" s="61">
        <f t="shared" ref="W232:W237" si="156">IF(AND(ISNUMBER(I232), I232&gt;0), 1, 0)</f>
        <v>1</v>
      </c>
      <c r="X232" s="61">
        <f t="shared" ref="X232:X258" si="157">IF(AND(ISNUMBER(J232), J232&gt;0), 1, 0)</f>
        <v>0</v>
      </c>
      <c r="Y232" s="61">
        <f t="shared" si="152"/>
        <v>0</v>
      </c>
      <c r="Z232" s="61">
        <v>-1</v>
      </c>
      <c r="AA232" s="61" t="s">
        <v>0</v>
      </c>
      <c r="AB232" s="62" t="str">
        <f t="shared" si="153"/>
        <v xml:space="preserve">SplitAirCond - Split air conditioning system                        </v>
      </c>
    </row>
    <row r="233" spans="1:33" x14ac:dyDescent="0.25">
      <c r="C233" s="61">
        <f t="shared" ref="C233:C258" si="158">C232</f>
        <v>2016</v>
      </c>
      <c r="D233" s="6">
        <f t="shared" ref="D233:D258" si="159">D232</f>
        <v>2017</v>
      </c>
      <c r="E233" t="s">
        <v>175</v>
      </c>
      <c r="F233" s="63">
        <v>14</v>
      </c>
      <c r="G233" s="66" t="s">
        <v>749</v>
      </c>
      <c r="H233" s="66" t="s">
        <v>749</v>
      </c>
      <c r="I233" s="64">
        <v>11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2">
        <f t="shared" ref="O233:T233" si="160">O106</f>
        <v>1</v>
      </c>
      <c r="P233" s="61">
        <f t="shared" si="160"/>
        <v>1</v>
      </c>
      <c r="Q233" s="61">
        <f t="shared" si="160"/>
        <v>0</v>
      </c>
      <c r="R233" s="61">
        <f t="shared" si="160"/>
        <v>1</v>
      </c>
      <c r="S233" s="92">
        <f t="shared" si="160"/>
        <v>0</v>
      </c>
      <c r="T233" s="75" t="str">
        <f t="shared" si="160"/>
        <v xml:space="preserve">SplitAirCond     </v>
      </c>
      <c r="U233" s="72">
        <f t="shared" si="155"/>
        <v>1</v>
      </c>
      <c r="V233" s="61">
        <f t="shared" si="151"/>
        <v>0</v>
      </c>
      <c r="W233" s="61">
        <f t="shared" si="156"/>
        <v>1</v>
      </c>
      <c r="X233" s="61">
        <f t="shared" si="157"/>
        <v>0</v>
      </c>
      <c r="Y233" s="61">
        <f t="shared" si="152"/>
        <v>0</v>
      </c>
      <c r="Z233" s="61">
        <v>-1</v>
      </c>
      <c r="AA233" s="61" t="s">
        <v>0</v>
      </c>
      <c r="AB233" s="62" t="str">
        <f t="shared" si="153"/>
        <v xml:space="preserve">PkgAirCond - Central packaged A/C system (&lt; 65 kBtuh)               </v>
      </c>
    </row>
    <row r="234" spans="1:33" x14ac:dyDescent="0.25">
      <c r="C234" s="61">
        <f t="shared" si="158"/>
        <v>2016</v>
      </c>
      <c r="D234" s="6">
        <f t="shared" si="159"/>
        <v>2017</v>
      </c>
      <c r="E234" t="s">
        <v>176</v>
      </c>
      <c r="F234" s="51">
        <v>13</v>
      </c>
      <c r="G234" s="66" t="s">
        <v>749</v>
      </c>
      <c r="H234" s="66" t="s">
        <v>749</v>
      </c>
      <c r="I234" s="11">
        <v>0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61">O107</f>
        <v>0</v>
      </c>
      <c r="P234" s="61">
        <f t="shared" si="161"/>
        <v>1</v>
      </c>
      <c r="Q234" s="61">
        <f t="shared" si="161"/>
        <v>0</v>
      </c>
      <c r="R234" s="61">
        <f t="shared" si="161"/>
        <v>1</v>
      </c>
      <c r="S234" s="92">
        <f t="shared" si="161"/>
        <v>0</v>
      </c>
      <c r="T234" s="75" t="str">
        <f t="shared" si="161"/>
        <v xml:space="preserve">SplitAirCond     </v>
      </c>
      <c r="U234" s="72">
        <f t="shared" si="155"/>
        <v>1</v>
      </c>
      <c r="V234" s="61">
        <f t="shared" si="151"/>
        <v>0</v>
      </c>
      <c r="W234" s="61">
        <f t="shared" si="156"/>
        <v>0</v>
      </c>
      <c r="X234" s="61">
        <f t="shared" si="157"/>
        <v>0</v>
      </c>
      <c r="Y234" s="61">
        <f t="shared" si="152"/>
        <v>0</v>
      </c>
      <c r="Z234" s="61">
        <v>-1</v>
      </c>
      <c r="AA234" s="61" t="s">
        <v>0</v>
      </c>
      <c r="AB234" s="62" t="str">
        <f t="shared" si="153"/>
        <v xml:space="preserve">LrgPkgAirCond - Large packaged A/C system (&gt;= 65 kBtuh)             </v>
      </c>
    </row>
    <row r="235" spans="1:33" x14ac:dyDescent="0.25">
      <c r="C235" s="61">
        <f t="shared" si="158"/>
        <v>2016</v>
      </c>
      <c r="D235" s="6">
        <f t="shared" si="159"/>
        <v>2017</v>
      </c>
      <c r="E235" t="s">
        <v>519</v>
      </c>
      <c r="F235" s="51">
        <v>12</v>
      </c>
      <c r="G235" s="66" t="s">
        <v>749</v>
      </c>
      <c r="H235" s="66" t="s">
        <v>749</v>
      </c>
      <c r="I235" s="149">
        <v>10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62">O108</f>
        <v>1</v>
      </c>
      <c r="P235" s="61">
        <f t="shared" si="162"/>
        <v>1</v>
      </c>
      <c r="Q235" s="61">
        <f t="shared" si="162"/>
        <v>0</v>
      </c>
      <c r="R235" s="61">
        <f t="shared" si="162"/>
        <v>1</v>
      </c>
      <c r="S235" s="92">
        <f t="shared" si="162"/>
        <v>0</v>
      </c>
      <c r="T235" s="75" t="str">
        <f t="shared" si="162"/>
        <v xml:space="preserve">SplitAirCond     </v>
      </c>
      <c r="U235" s="72">
        <f t="shared" si="155"/>
        <v>1</v>
      </c>
      <c r="V235" s="61">
        <f t="shared" si="151"/>
        <v>0</v>
      </c>
      <c r="W235" s="61">
        <f t="shared" si="156"/>
        <v>1</v>
      </c>
      <c r="X235" s="61">
        <f t="shared" si="157"/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 xml:space="preserve">SDHVSplitAirCond - Small duct, high velocity, split A/C system                        </v>
      </c>
    </row>
    <row r="236" spans="1:33" x14ac:dyDescent="0.25">
      <c r="C236" s="61">
        <f t="shared" si="158"/>
        <v>2016</v>
      </c>
      <c r="D236" s="6">
        <f t="shared" si="159"/>
        <v>2017</v>
      </c>
      <c r="E236" t="s">
        <v>530</v>
      </c>
      <c r="F236" s="51">
        <v>14</v>
      </c>
      <c r="G236" s="66" t="s">
        <v>749</v>
      </c>
      <c r="H236" s="66" t="s">
        <v>749</v>
      </c>
      <c r="I236" s="11">
        <v>11.7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63">O109</f>
        <v>1</v>
      </c>
      <c r="P236" s="61">
        <f t="shared" si="163"/>
        <v>0</v>
      </c>
      <c r="Q236" s="61">
        <f t="shared" si="163"/>
        <v>0</v>
      </c>
      <c r="R236" s="61">
        <f t="shared" si="163"/>
        <v>1</v>
      </c>
      <c r="S236" s="92">
        <f t="shared" si="163"/>
        <v>1</v>
      </c>
      <c r="T236" s="75" t="str">
        <f t="shared" si="163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1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>DuctlessMiniSplitAirCond – Ductless mini-split A/C system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531</v>
      </c>
      <c r="F237" s="51">
        <v>14</v>
      </c>
      <c r="G237" s="66" t="s">
        <v>749</v>
      </c>
      <c r="H237" s="66" t="s">
        <v>749</v>
      </c>
      <c r="I237" s="11">
        <v>11.7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64">O110</f>
        <v>1</v>
      </c>
      <c r="P237" s="61">
        <f t="shared" si="164"/>
        <v>0</v>
      </c>
      <c r="Q237" s="61">
        <f t="shared" si="164"/>
        <v>0</v>
      </c>
      <c r="R237" s="61">
        <f t="shared" si="164"/>
        <v>1</v>
      </c>
      <c r="S237" s="92">
        <f t="shared" si="164"/>
        <v>1</v>
      </c>
      <c r="T237" s="75" t="str">
        <f t="shared" si="164"/>
        <v xml:space="preserve">SplitAirCond     </v>
      </c>
      <c r="U237" s="72">
        <f t="shared" si="155"/>
        <v>1</v>
      </c>
      <c r="V237" s="61">
        <f t="shared" si="151"/>
        <v>0</v>
      </c>
      <c r="W237" s="61">
        <f t="shared" si="156"/>
        <v>1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>DuctlessMultiSplitAirCond - Ductless multi-split A/C system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527</v>
      </c>
      <c r="F238" s="51">
        <v>13</v>
      </c>
      <c r="G238" s="66" t="s">
        <v>749</v>
      </c>
      <c r="H238" s="66" t="s">
        <v>749</v>
      </c>
      <c r="I238" s="11">
        <v>11.3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65">O111</f>
        <v>1</v>
      </c>
      <c r="P238" s="61">
        <f t="shared" si="165"/>
        <v>0</v>
      </c>
      <c r="Q238" s="61">
        <f t="shared" si="165"/>
        <v>0</v>
      </c>
      <c r="R238" s="61">
        <f t="shared" si="165"/>
        <v>1</v>
      </c>
      <c r="S238" s="92">
        <f t="shared" si="165"/>
        <v>1</v>
      </c>
      <c r="T238" s="75" t="str">
        <f t="shared" si="165"/>
        <v xml:space="preserve">SplitAirCond     </v>
      </c>
      <c r="U238" s="72">
        <f t="shared" ref="U238:U258" si="166">IF(AND(ISNUMBER(F238), F238&gt;0), 1, 0)</f>
        <v>1</v>
      </c>
      <c r="V238" s="61">
        <f t="shared" ref="V238:V250" si="167">IF(AND(ISNUMBER(G238), G238&gt;0), 1, 0)</f>
        <v>0</v>
      </c>
      <c r="W238" s="61">
        <f t="shared" ref="W238:W250" si="168">IF(AND(ISNUMBER(I238), I238&gt;0), 1, 0)</f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>DuctlessVRFAirCond - Ductless variable refrigerant flow (VRF) A/C system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177</v>
      </c>
      <c r="F239" s="67" t="s">
        <v>154</v>
      </c>
      <c r="G239" s="66" t="s">
        <v>749</v>
      </c>
      <c r="H239" s="66" t="s">
        <v>749</v>
      </c>
      <c r="I239" s="11">
        <v>8.5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69">O112</f>
        <v>1</v>
      </c>
      <c r="P239" s="61">
        <f t="shared" si="169"/>
        <v>0</v>
      </c>
      <c r="Q239" s="61">
        <f t="shared" si="169"/>
        <v>0</v>
      </c>
      <c r="R239" s="61">
        <f t="shared" si="169"/>
        <v>0</v>
      </c>
      <c r="S239" s="92">
        <f t="shared" si="169"/>
        <v>1</v>
      </c>
      <c r="T239" s="75" t="str">
        <f t="shared" si="169"/>
        <v xml:space="preserve">SplitAirCond     </v>
      </c>
      <c r="U239" s="72">
        <f t="shared" si="166"/>
        <v>0</v>
      </c>
      <c r="V239" s="61">
        <f t="shared" si="167"/>
        <v>0</v>
      </c>
      <c r="W239" s="61">
        <f t="shared" si="168"/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 xml:space="preserve">RoomAirCond - Non-central room A/C system                           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178</v>
      </c>
      <c r="F240" s="63">
        <v>14</v>
      </c>
      <c r="G240" s="66" t="s">
        <v>749</v>
      </c>
      <c r="H240" s="66" t="s">
        <v>749</v>
      </c>
      <c r="I240" s="10">
        <v>11.7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70">O113</f>
        <v>1</v>
      </c>
      <c r="P240" s="61">
        <f t="shared" si="170"/>
        <v>1</v>
      </c>
      <c r="Q240" s="61">
        <f t="shared" si="170"/>
        <v>1</v>
      </c>
      <c r="R240" s="61">
        <f t="shared" si="170"/>
        <v>1</v>
      </c>
      <c r="S240" s="92">
        <f t="shared" si="170"/>
        <v>0</v>
      </c>
      <c r="T240" s="75" t="str">
        <f t="shared" si="170"/>
        <v xml:space="preserve">SplitHeatPump    </v>
      </c>
      <c r="U240" s="72">
        <f t="shared" si="166"/>
        <v>1</v>
      </c>
      <c r="V240" s="61">
        <f t="shared" si="167"/>
        <v>0</v>
      </c>
      <c r="W240" s="61">
        <f t="shared" si="168"/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 xml:space="preserve">SplitHeatPump - Split heat pump system                              </v>
      </c>
    </row>
    <row r="241" spans="1:30" x14ac:dyDescent="0.25">
      <c r="C241" s="61">
        <f t="shared" si="158"/>
        <v>2016</v>
      </c>
      <c r="D241" s="6">
        <f t="shared" si="159"/>
        <v>2017</v>
      </c>
      <c r="E241" t="s">
        <v>179</v>
      </c>
      <c r="F241" s="63">
        <v>14</v>
      </c>
      <c r="G241" s="66" t="s">
        <v>749</v>
      </c>
      <c r="H241" s="66" t="s">
        <v>749</v>
      </c>
      <c r="I241" s="10">
        <v>11.7</v>
      </c>
      <c r="J241" s="66" t="s">
        <v>750</v>
      </c>
      <c r="K241" s="66" t="s">
        <v>750</v>
      </c>
      <c r="L241" s="66" t="s">
        <v>728</v>
      </c>
      <c r="M241" s="66" t="s">
        <v>188</v>
      </c>
      <c r="N241" s="66" t="s">
        <v>189</v>
      </c>
      <c r="O241" s="72">
        <f t="shared" ref="O241:T241" si="171">O114</f>
        <v>1</v>
      </c>
      <c r="P241" s="61">
        <f t="shared" si="171"/>
        <v>1</v>
      </c>
      <c r="Q241" s="61">
        <f t="shared" si="171"/>
        <v>1</v>
      </c>
      <c r="R241" s="61">
        <f t="shared" si="171"/>
        <v>1</v>
      </c>
      <c r="S241" s="92">
        <f t="shared" si="171"/>
        <v>0</v>
      </c>
      <c r="T241" s="75" t="str">
        <f t="shared" si="171"/>
        <v xml:space="preserve">SplitHeatPump    </v>
      </c>
      <c r="U241" s="72">
        <f t="shared" si="166"/>
        <v>1</v>
      </c>
      <c r="V241" s="61">
        <f t="shared" si="167"/>
        <v>0</v>
      </c>
      <c r="W241" s="61">
        <f t="shared" si="168"/>
        <v>1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 xml:space="preserve">PkgHeatPump - Central single-packaged heat pump system (&lt; 65 kBtuh) </v>
      </c>
    </row>
    <row r="242" spans="1:30" x14ac:dyDescent="0.25">
      <c r="C242" s="61">
        <f t="shared" si="158"/>
        <v>2016</v>
      </c>
      <c r="D242" s="6">
        <f t="shared" si="159"/>
        <v>2017</v>
      </c>
      <c r="E242" t="s">
        <v>180</v>
      </c>
      <c r="F242" s="67" t="s">
        <v>154</v>
      </c>
      <c r="G242" s="66" t="s">
        <v>749</v>
      </c>
      <c r="H242" s="66" t="s">
        <v>749</v>
      </c>
      <c r="I242" s="11">
        <v>0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72">O115</f>
        <v>0</v>
      </c>
      <c r="P242" s="61">
        <f t="shared" si="172"/>
        <v>1</v>
      </c>
      <c r="Q242" s="61">
        <f t="shared" si="172"/>
        <v>1</v>
      </c>
      <c r="R242" s="61">
        <f t="shared" si="172"/>
        <v>1</v>
      </c>
      <c r="S242" s="92">
        <f t="shared" si="172"/>
        <v>0</v>
      </c>
      <c r="T242" s="75" t="str">
        <f t="shared" si="172"/>
        <v xml:space="preserve">SplitHeatPump    </v>
      </c>
      <c r="U242" s="72">
        <f t="shared" si="166"/>
        <v>0</v>
      </c>
      <c r="V242" s="61">
        <f t="shared" si="167"/>
        <v>0</v>
      </c>
      <c r="W242" s="61">
        <f t="shared" si="168"/>
        <v>0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LrgPkgHeatPump - Large packaged heat pump system (&gt;= 65 kBtuh)      </v>
      </c>
    </row>
    <row r="243" spans="1:30" x14ac:dyDescent="0.25">
      <c r="A243" t="s">
        <v>0</v>
      </c>
      <c r="C243" s="61">
        <f t="shared" si="158"/>
        <v>2016</v>
      </c>
      <c r="D243" s="6">
        <f t="shared" si="159"/>
        <v>2017</v>
      </c>
      <c r="E243" s="24" t="s">
        <v>181</v>
      </c>
      <c r="F243" s="67" t="s">
        <v>154</v>
      </c>
      <c r="G243" s="66" t="s">
        <v>749</v>
      </c>
      <c r="H243" s="66" t="s">
        <v>749</v>
      </c>
      <c r="I243" s="66" t="s">
        <v>155</v>
      </c>
      <c r="J243" s="66" t="s">
        <v>750</v>
      </c>
      <c r="K243" s="66" t="s">
        <v>750</v>
      </c>
      <c r="L243" s="66" t="s">
        <v>728</v>
      </c>
      <c r="M243" s="11">
        <v>0</v>
      </c>
      <c r="N243" s="11">
        <v>0</v>
      </c>
      <c r="O243" s="72">
        <f t="shared" ref="O243:T243" si="173">O116</f>
        <v>0</v>
      </c>
      <c r="P243" s="61">
        <f t="shared" si="173"/>
        <v>1</v>
      </c>
      <c r="Q243" s="61">
        <f t="shared" si="173"/>
        <v>0</v>
      </c>
      <c r="R243" s="61">
        <f t="shared" si="173"/>
        <v>1</v>
      </c>
      <c r="S243" s="92">
        <f t="shared" si="173"/>
        <v>0</v>
      </c>
      <c r="T243" s="75" t="str">
        <f t="shared" si="173"/>
        <v>N/A</v>
      </c>
      <c r="U243" s="72">
        <f t="shared" si="166"/>
        <v>0</v>
      </c>
      <c r="V243" s="61">
        <f t="shared" si="167"/>
        <v>0</v>
      </c>
      <c r="W243" s="61">
        <f t="shared" si="168"/>
        <v>0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GasCooling - Gas absorption cooling                                 </v>
      </c>
    </row>
    <row r="244" spans="1:30" x14ac:dyDescent="0.25">
      <c r="C244" s="61">
        <f t="shared" si="158"/>
        <v>2016</v>
      </c>
      <c r="D244" s="6">
        <f t="shared" si="159"/>
        <v>2017</v>
      </c>
      <c r="E244" t="s">
        <v>515</v>
      </c>
      <c r="F244" s="51">
        <v>12</v>
      </c>
      <c r="G244" s="66" t="s">
        <v>749</v>
      </c>
      <c r="H244" s="66" t="s">
        <v>749</v>
      </c>
      <c r="I244" s="149">
        <v>10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74">O117</f>
        <v>1</v>
      </c>
      <c r="P244" s="61">
        <f t="shared" si="174"/>
        <v>1</v>
      </c>
      <c r="Q244" s="61">
        <f t="shared" si="174"/>
        <v>1</v>
      </c>
      <c r="R244" s="61">
        <f t="shared" si="174"/>
        <v>1</v>
      </c>
      <c r="S244" s="92">
        <f t="shared" si="174"/>
        <v>0</v>
      </c>
      <c r="T244" s="75" t="str">
        <f t="shared" si="174"/>
        <v xml:space="preserve">SplitHeatPump    </v>
      </c>
      <c r="U244" s="72">
        <f t="shared" si="166"/>
        <v>1</v>
      </c>
      <c r="V244" s="61">
        <f t="shared" si="167"/>
        <v>0</v>
      </c>
      <c r="W244" s="61">
        <f t="shared" si="168"/>
        <v>1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 xml:space="preserve">SDHVSplitHeatPump - Small duct, high velocity, central split heat pump                              </v>
      </c>
    </row>
    <row r="245" spans="1:30" x14ac:dyDescent="0.25">
      <c r="C245" s="61">
        <f t="shared" si="158"/>
        <v>2016</v>
      </c>
      <c r="D245" s="6">
        <f t="shared" si="159"/>
        <v>2017</v>
      </c>
      <c r="E245" t="s">
        <v>534</v>
      </c>
      <c r="F245" s="51">
        <v>14</v>
      </c>
      <c r="G245" s="66" t="s">
        <v>749</v>
      </c>
      <c r="H245" s="66" t="s">
        <v>749</v>
      </c>
      <c r="I245" s="11">
        <v>11.7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75">O118</f>
        <v>1</v>
      </c>
      <c r="P245" s="61">
        <f t="shared" si="175"/>
        <v>0</v>
      </c>
      <c r="Q245" s="61">
        <f t="shared" si="175"/>
        <v>1</v>
      </c>
      <c r="R245" s="61">
        <f t="shared" si="175"/>
        <v>1</v>
      </c>
      <c r="S245" s="92">
        <f t="shared" si="175"/>
        <v>1</v>
      </c>
      <c r="T245" s="75" t="str">
        <f t="shared" si="175"/>
        <v xml:space="preserve">SplitHeatPump    </v>
      </c>
      <c r="U245" s="72">
        <f t="shared" si="166"/>
        <v>1</v>
      </c>
      <c r="V245" s="61">
        <f t="shared" si="167"/>
        <v>0</v>
      </c>
      <c r="W245" s="61">
        <f t="shared" si="168"/>
        <v>1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>DuctlessMiniSplitHeatPump – Ductless mini-split heat pump system</v>
      </c>
    </row>
    <row r="246" spans="1:30" x14ac:dyDescent="0.25">
      <c r="C246" s="61">
        <f t="shared" si="158"/>
        <v>2016</v>
      </c>
      <c r="D246" s="6">
        <f t="shared" si="159"/>
        <v>2017</v>
      </c>
      <c r="E246" t="s">
        <v>535</v>
      </c>
      <c r="F246" s="51">
        <v>14</v>
      </c>
      <c r="G246" s="66" t="s">
        <v>749</v>
      </c>
      <c r="H246" s="66" t="s">
        <v>749</v>
      </c>
      <c r="I246" s="11">
        <v>11.7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76">O119</f>
        <v>1</v>
      </c>
      <c r="P246" s="61">
        <f t="shared" si="176"/>
        <v>0</v>
      </c>
      <c r="Q246" s="61">
        <f t="shared" si="176"/>
        <v>1</v>
      </c>
      <c r="R246" s="61">
        <f t="shared" si="176"/>
        <v>1</v>
      </c>
      <c r="S246" s="92">
        <f t="shared" si="176"/>
        <v>1</v>
      </c>
      <c r="T246" s="75" t="str">
        <f t="shared" si="176"/>
        <v xml:space="preserve">SplitHeatPump    </v>
      </c>
      <c r="U246" s="72">
        <f t="shared" si="166"/>
        <v>1</v>
      </c>
      <c r="V246" s="61">
        <f t="shared" si="167"/>
        <v>0</v>
      </c>
      <c r="W246" s="61">
        <f t="shared" si="168"/>
        <v>1</v>
      </c>
      <c r="X246" s="61">
        <f t="shared" si="157"/>
        <v>0</v>
      </c>
      <c r="Y246" s="61">
        <f t="shared" si="152"/>
        <v>0</v>
      </c>
      <c r="Z246" s="61">
        <v>-1</v>
      </c>
      <c r="AA246" s="61" t="s">
        <v>0</v>
      </c>
      <c r="AB246" s="62" t="str">
        <f t="shared" si="153"/>
        <v>DuctlessMultiSplitHeatPump - Ductless multi-split heat pump system</v>
      </c>
    </row>
    <row r="247" spans="1:30" x14ac:dyDescent="0.25">
      <c r="C247" s="61">
        <f t="shared" si="158"/>
        <v>2016</v>
      </c>
      <c r="D247" s="6">
        <f t="shared" si="159"/>
        <v>2017</v>
      </c>
      <c r="E247" t="s">
        <v>524</v>
      </c>
      <c r="F247" s="51">
        <v>13</v>
      </c>
      <c r="G247" s="66" t="s">
        <v>749</v>
      </c>
      <c r="H247" s="66" t="s">
        <v>749</v>
      </c>
      <c r="I247" s="11">
        <v>11.3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77">O120</f>
        <v>1</v>
      </c>
      <c r="P247" s="61">
        <f t="shared" si="177"/>
        <v>-1</v>
      </c>
      <c r="Q247" s="61">
        <f t="shared" si="177"/>
        <v>1</v>
      </c>
      <c r="R247" s="61">
        <f t="shared" si="177"/>
        <v>1</v>
      </c>
      <c r="S247" s="92">
        <f t="shared" si="177"/>
        <v>1</v>
      </c>
      <c r="T247" s="75" t="str">
        <f t="shared" si="177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ref="Y247:Y258" si="178">IF(AND(ISNUMBER(L247), L247&gt;0), 1, 0)</f>
        <v>0</v>
      </c>
      <c r="Z247" s="61">
        <v>-1</v>
      </c>
      <c r="AA247" s="61" t="s">
        <v>0</v>
      </c>
      <c r="AB247" s="62" t="str">
        <f t="shared" si="153"/>
        <v>DuctlessVRFHeatPump - Ductless variable refrigerant flow (VRF) heat pump system</v>
      </c>
    </row>
    <row r="248" spans="1:30" x14ac:dyDescent="0.25">
      <c r="C248" s="61">
        <f t="shared" si="158"/>
        <v>2016</v>
      </c>
      <c r="D248" s="6">
        <f t="shared" si="159"/>
        <v>2017</v>
      </c>
      <c r="E248" t="s">
        <v>182</v>
      </c>
      <c r="F248" s="63">
        <v>12</v>
      </c>
      <c r="G248" s="66" t="s">
        <v>749</v>
      </c>
      <c r="H248" s="66" t="s">
        <v>749</v>
      </c>
      <c r="I248" s="10">
        <v>10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79">O121</f>
        <v>1</v>
      </c>
      <c r="P248" s="61">
        <f t="shared" si="179"/>
        <v>0</v>
      </c>
      <c r="Q248" s="61">
        <f t="shared" si="179"/>
        <v>1</v>
      </c>
      <c r="R248" s="61">
        <f t="shared" si="179"/>
        <v>0</v>
      </c>
      <c r="S248" s="92">
        <f t="shared" si="179"/>
        <v>1</v>
      </c>
      <c r="T248" s="75" t="str">
        <f t="shared" si="179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si="178"/>
        <v>0</v>
      </c>
      <c r="Z248" s="61">
        <v>-1</v>
      </c>
      <c r="AA248" s="61" t="s">
        <v>0</v>
      </c>
      <c r="AB248" s="62" t="str">
        <f t="shared" si="153"/>
        <v xml:space="preserve">RoomHeatPump - Room (non-central) heat pump system                  </v>
      </c>
    </row>
    <row r="249" spans="1:30" x14ac:dyDescent="0.25">
      <c r="C249" s="61">
        <f t="shared" si="158"/>
        <v>2016</v>
      </c>
      <c r="D249" s="6">
        <f t="shared" si="159"/>
        <v>2017</v>
      </c>
      <c r="E249" t="s">
        <v>367</v>
      </c>
      <c r="F249" s="63">
        <v>14</v>
      </c>
      <c r="G249" s="66" t="s">
        <v>749</v>
      </c>
      <c r="H249" s="66" t="s">
        <v>749</v>
      </c>
      <c r="I249" s="10">
        <v>11.7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80">O122</f>
        <v>1</v>
      </c>
      <c r="P249" s="61">
        <f t="shared" si="180"/>
        <v>-1</v>
      </c>
      <c r="Q249" s="61">
        <f t="shared" si="180"/>
        <v>1</v>
      </c>
      <c r="R249" s="61">
        <f t="shared" si="180"/>
        <v>1</v>
      </c>
      <c r="S249" s="92">
        <f t="shared" si="180"/>
        <v>1</v>
      </c>
      <c r="T249" s="75" t="str">
        <f t="shared" si="180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si="178"/>
        <v>0</v>
      </c>
      <c r="Z249" s="61">
        <v>-1</v>
      </c>
      <c r="AA249" s="61" t="s">
        <v>0</v>
      </c>
      <c r="AB249" s="62" t="str">
        <f t="shared" si="153"/>
        <v>AirToWaterHeatPump - Air to water heat pump (able to heat DHW)</v>
      </c>
    </row>
    <row r="250" spans="1:30" x14ac:dyDescent="0.25">
      <c r="C250" s="61">
        <f t="shared" si="158"/>
        <v>2016</v>
      </c>
      <c r="D250" s="6">
        <f t="shared" si="159"/>
        <v>2017</v>
      </c>
      <c r="E250" t="s">
        <v>366</v>
      </c>
      <c r="F250" s="63">
        <v>14</v>
      </c>
      <c r="G250" s="66" t="s">
        <v>749</v>
      </c>
      <c r="H250" s="66" t="s">
        <v>749</v>
      </c>
      <c r="I250" s="10">
        <v>11.7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2" si="181">O123</f>
        <v>1</v>
      </c>
      <c r="P250" s="61">
        <f t="shared" si="181"/>
        <v>-1</v>
      </c>
      <c r="Q250" s="61">
        <f t="shared" si="181"/>
        <v>1</v>
      </c>
      <c r="R250" s="61">
        <f t="shared" si="181"/>
        <v>1</v>
      </c>
      <c r="S250" s="92">
        <f t="shared" si="181"/>
        <v>1</v>
      </c>
      <c r="T250" s="75" t="str">
        <f t="shared" si="181"/>
        <v xml:space="preserve">SplitHeatPump    </v>
      </c>
      <c r="U250" s="72">
        <f t="shared" si="166"/>
        <v>1</v>
      </c>
      <c r="V250" s="61">
        <f t="shared" si="167"/>
        <v>0</v>
      </c>
      <c r="W250" s="61">
        <f t="shared" si="168"/>
        <v>1</v>
      </c>
      <c r="X250" s="61">
        <f t="shared" si="157"/>
        <v>0</v>
      </c>
      <c r="Y250" s="61">
        <f t="shared" si="178"/>
        <v>0</v>
      </c>
      <c r="Z250" s="61">
        <v>-1</v>
      </c>
      <c r="AA250" s="61" t="s">
        <v>0</v>
      </c>
      <c r="AB250" s="62" t="str">
        <f t="shared" si="153"/>
        <v>GroundSourceHeatPump - Ground source heat pump (able to heat DHW)</v>
      </c>
    </row>
    <row r="251" spans="1:30" x14ac:dyDescent="0.25">
      <c r="C251" s="61">
        <f t="shared" si="158"/>
        <v>2016</v>
      </c>
      <c r="D251" s="6">
        <f t="shared" si="159"/>
        <v>2017</v>
      </c>
      <c r="E251" t="s">
        <v>553</v>
      </c>
      <c r="F251" s="51">
        <v>14</v>
      </c>
      <c r="G251" s="66" t="s">
        <v>749</v>
      </c>
      <c r="H251" s="66" t="s">
        <v>749</v>
      </c>
      <c r="I251" s="11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si="181"/>
        <v>1</v>
      </c>
      <c r="P251" s="61">
        <f t="shared" si="181"/>
        <v>-1</v>
      </c>
      <c r="Q251" s="61">
        <f t="shared" si="181"/>
        <v>1</v>
      </c>
      <c r="R251" s="61">
        <f t="shared" si="181"/>
        <v>0</v>
      </c>
      <c r="S251" s="92">
        <f t="shared" si="181"/>
        <v>0</v>
      </c>
      <c r="T251" s="75" t="str">
        <f t="shared" si="181"/>
        <v xml:space="preserve">SplitHeatPump    </v>
      </c>
      <c r="U251" s="72">
        <f t="shared" ref="U251" si="182">IF(AND(ISNUMBER(F251), F251&gt;0), 1, 0)</f>
        <v>1</v>
      </c>
      <c r="V251" s="61">
        <f t="shared" ref="V251:V258" si="183">IF(AND(ISNUMBER(G251), G251&gt;0), 1, 0)</f>
        <v>0</v>
      </c>
      <c r="W251" s="61">
        <f t="shared" ref="W251" si="184">IF(AND(ISNUMBER(I251), I251&gt;0), 1, 0)</f>
        <v>1</v>
      </c>
      <c r="X251" s="61">
        <f t="shared" si="157"/>
        <v>0</v>
      </c>
      <c r="Y251" s="61">
        <f t="shared" si="178"/>
        <v>0</v>
      </c>
      <c r="Z251" s="61">
        <v>-1</v>
      </c>
      <c r="AA251" s="61" t="s">
        <v>0</v>
      </c>
      <c r="AB251" s="62" t="str">
        <f t="shared" si="153"/>
        <v>VCHP - Variable Capacity Heat Pump</v>
      </c>
    </row>
    <row r="252" spans="1:30" x14ac:dyDescent="0.25">
      <c r="C252" s="61">
        <f t="shared" si="158"/>
        <v>2016</v>
      </c>
      <c r="D252" s="6">
        <f t="shared" si="159"/>
        <v>2017</v>
      </c>
      <c r="E252" t="s">
        <v>744</v>
      </c>
      <c r="F252" s="51">
        <v>14</v>
      </c>
      <c r="G252" s="66" t="s">
        <v>749</v>
      </c>
      <c r="H252" s="66" t="s">
        <v>749</v>
      </c>
      <c r="I252" s="11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si="181"/>
        <v>1</v>
      </c>
      <c r="P252" s="61">
        <f t="shared" si="181"/>
        <v>-1</v>
      </c>
      <c r="Q252" s="61">
        <f t="shared" si="181"/>
        <v>1</v>
      </c>
      <c r="R252" s="61">
        <f t="shared" si="181"/>
        <v>0</v>
      </c>
      <c r="S252" s="92">
        <f t="shared" si="181"/>
        <v>0</v>
      </c>
      <c r="T252" s="75" t="str">
        <f t="shared" si="181"/>
        <v xml:space="preserve">SplitHeatPump    </v>
      </c>
      <c r="U252" s="72">
        <f t="shared" ref="U252" si="185">IF(AND(ISNUMBER(F252), F252&gt;0), 1, 0)</f>
        <v>1</v>
      </c>
      <c r="V252" s="61">
        <f t="shared" si="183"/>
        <v>0</v>
      </c>
      <c r="W252" s="61">
        <f t="shared" ref="W252" si="186">IF(AND(ISNUMBER(I252), I252&gt;0), 1, 0)</f>
        <v>1</v>
      </c>
      <c r="X252" s="61">
        <f t="shared" si="157"/>
        <v>0</v>
      </c>
      <c r="Y252" s="61">
        <f t="shared" ref="Y252" si="187">IF(AND(ISNUMBER(L252), L252&gt;0), 1, 0)</f>
        <v>0</v>
      </c>
      <c r="Z252" s="61">
        <v>-1</v>
      </c>
      <c r="AA252" s="61" t="s">
        <v>0</v>
      </c>
      <c r="AB252" s="62" t="str">
        <f t="shared" si="153"/>
        <v>VCHP2 - Variable Capacity Heat Pump</v>
      </c>
    </row>
    <row r="253" spans="1:30" x14ac:dyDescent="0.25">
      <c r="C253" s="61">
        <f t="shared" si="158"/>
        <v>2016</v>
      </c>
      <c r="D253" s="6">
        <f t="shared" si="159"/>
        <v>2017</v>
      </c>
      <c r="E253" t="s">
        <v>183</v>
      </c>
      <c r="F253" s="52">
        <v>0</v>
      </c>
      <c r="G253" s="66" t="s">
        <v>749</v>
      </c>
      <c r="H253" s="66" t="s">
        <v>749</v>
      </c>
      <c r="I253" s="66" t="s">
        <v>155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ref="O253:T253" si="188">O126</f>
        <v>0</v>
      </c>
      <c r="P253" s="61">
        <f t="shared" si="188"/>
        <v>1</v>
      </c>
      <c r="Q253" s="61">
        <f t="shared" si="188"/>
        <v>0</v>
      </c>
      <c r="R253" s="61">
        <f t="shared" si="188"/>
        <v>0</v>
      </c>
      <c r="S253" s="92">
        <f t="shared" si="188"/>
        <v>0</v>
      </c>
      <c r="T253" s="75" t="str">
        <f t="shared" si="188"/>
        <v xml:space="preserve">SplitAirCond     </v>
      </c>
      <c r="U253" s="72">
        <f t="shared" si="166"/>
        <v>0</v>
      </c>
      <c r="V253" s="61">
        <f t="shared" si="183"/>
        <v>0</v>
      </c>
      <c r="W253" s="61">
        <f t="shared" ref="W253:W258" si="189">IF(AND(ISNUMBER(I253), I253&gt;0), 1, 0)</f>
        <v>0</v>
      </c>
      <c r="X253" s="61">
        <f t="shared" si="157"/>
        <v>0</v>
      </c>
      <c r="Y253" s="61">
        <f t="shared" si="178"/>
        <v>0</v>
      </c>
      <c r="Z253" s="61">
        <v>-1</v>
      </c>
      <c r="AA253" s="61" t="s">
        <v>0</v>
      </c>
      <c r="AB253" s="62" t="str">
        <f t="shared" si="153"/>
        <v xml:space="preserve">EvapDirect - Direct evaporative cooling system                      </v>
      </c>
    </row>
    <row r="254" spans="1:30" x14ac:dyDescent="0.25">
      <c r="C254" s="61">
        <f t="shared" si="158"/>
        <v>2016</v>
      </c>
      <c r="D254" s="6">
        <f t="shared" si="159"/>
        <v>2017</v>
      </c>
      <c r="E254" t="s">
        <v>184</v>
      </c>
      <c r="F254" s="67" t="s">
        <v>154</v>
      </c>
      <c r="G254" s="66" t="s">
        <v>749</v>
      </c>
      <c r="H254" s="66" t="s">
        <v>749</v>
      </c>
      <c r="I254" s="48">
        <v>13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ref="O254:T254" si="190">O127</f>
        <v>0</v>
      </c>
      <c r="P254" s="61">
        <f t="shared" si="190"/>
        <v>1</v>
      </c>
      <c r="Q254" s="61">
        <f t="shared" si="190"/>
        <v>0</v>
      </c>
      <c r="R254" s="61">
        <f t="shared" si="190"/>
        <v>0</v>
      </c>
      <c r="S254" s="92">
        <f t="shared" si="190"/>
        <v>0</v>
      </c>
      <c r="T254" s="75" t="str">
        <f t="shared" si="190"/>
        <v xml:space="preserve">SplitAirCond     </v>
      </c>
      <c r="U254" s="72">
        <f t="shared" si="166"/>
        <v>0</v>
      </c>
      <c r="V254" s="61">
        <f t="shared" si="183"/>
        <v>0</v>
      </c>
      <c r="W254" s="61">
        <f t="shared" si="189"/>
        <v>1</v>
      </c>
      <c r="X254" s="61">
        <f t="shared" si="157"/>
        <v>0</v>
      </c>
      <c r="Y254" s="61">
        <f t="shared" si="178"/>
        <v>0</v>
      </c>
      <c r="Z254" s="61">
        <v>-1</v>
      </c>
      <c r="AA254" s="61" t="s">
        <v>0</v>
      </c>
      <c r="AB254" s="62" t="str">
        <f t="shared" si="153"/>
        <v xml:space="preserve">EvapIndirDirect - Indirect-direct evaporative cooling system        </v>
      </c>
    </row>
    <row r="255" spans="1:30" x14ac:dyDescent="0.25">
      <c r="C255" s="61">
        <f t="shared" si="158"/>
        <v>2016</v>
      </c>
      <c r="D255" s="6">
        <f t="shared" si="159"/>
        <v>2017</v>
      </c>
      <c r="E255" t="s">
        <v>185</v>
      </c>
      <c r="F255" s="67" t="s">
        <v>154</v>
      </c>
      <c r="G255" s="66" t="s">
        <v>749</v>
      </c>
      <c r="H255" s="66" t="s">
        <v>749</v>
      </c>
      <c r="I255" s="48">
        <v>13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91">O128</f>
        <v>0</v>
      </c>
      <c r="P255" s="61">
        <f t="shared" si="191"/>
        <v>1</v>
      </c>
      <c r="Q255" s="61">
        <f t="shared" si="191"/>
        <v>0</v>
      </c>
      <c r="R255" s="61">
        <f t="shared" si="191"/>
        <v>0</v>
      </c>
      <c r="S255" s="92">
        <f t="shared" si="191"/>
        <v>0</v>
      </c>
      <c r="T255" s="75" t="str">
        <f t="shared" si="191"/>
        <v xml:space="preserve">SplitAirCond     </v>
      </c>
      <c r="U255" s="72">
        <f t="shared" si="166"/>
        <v>0</v>
      </c>
      <c r="V255" s="61">
        <f t="shared" si="183"/>
        <v>0</v>
      </c>
      <c r="W255" s="61">
        <f t="shared" si="189"/>
        <v>1</v>
      </c>
      <c r="X255" s="61">
        <f t="shared" si="157"/>
        <v>0</v>
      </c>
      <c r="Y255" s="61">
        <f t="shared" si="178"/>
        <v>0</v>
      </c>
      <c r="Z255" s="61">
        <v>-1</v>
      </c>
      <c r="AA255" s="61" t="s">
        <v>0</v>
      </c>
      <c r="AB255" s="62" t="str">
        <f t="shared" si="153"/>
        <v xml:space="preserve">EvapIndirect - Indirect evaporative cooling system                  </v>
      </c>
    </row>
    <row r="256" spans="1:30" x14ac:dyDescent="0.25">
      <c r="C256" s="61">
        <f t="shared" si="158"/>
        <v>2016</v>
      </c>
      <c r="D256" s="6">
        <f t="shared" si="159"/>
        <v>2017</v>
      </c>
      <c r="E256" t="s">
        <v>379</v>
      </c>
      <c r="F256" s="51">
        <v>16</v>
      </c>
      <c r="G256" s="66" t="s">
        <v>749</v>
      </c>
      <c r="H256" s="66" t="s">
        <v>749</v>
      </c>
      <c r="I256" s="11">
        <v>14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92">O129</f>
        <v>1</v>
      </c>
      <c r="P256" s="61">
        <f t="shared" si="192"/>
        <v>1</v>
      </c>
      <c r="Q256" s="61">
        <f t="shared" si="192"/>
        <v>0</v>
      </c>
      <c r="R256" s="61">
        <f t="shared" si="192"/>
        <v>1</v>
      </c>
      <c r="S256" s="92">
        <f t="shared" si="192"/>
        <v>0</v>
      </c>
      <c r="T256" s="75" t="str">
        <f t="shared" si="192"/>
        <v xml:space="preserve">SplitAirCond     </v>
      </c>
      <c r="U256" s="72">
        <f t="shared" si="166"/>
        <v>1</v>
      </c>
      <c r="V256" s="61">
        <f t="shared" si="183"/>
        <v>0</v>
      </c>
      <c r="W256" s="61">
        <f t="shared" si="189"/>
        <v>1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>EvapCondenser - Evaporatively-cooled condenser for split AC systems</v>
      </c>
      <c r="AD256" s="125"/>
    </row>
    <row r="257" spans="1:30" x14ac:dyDescent="0.25">
      <c r="A257" t="s">
        <v>0</v>
      </c>
      <c r="C257" s="61">
        <f t="shared" si="158"/>
        <v>2016</v>
      </c>
      <c r="D257" s="6">
        <f t="shared" si="159"/>
        <v>2017</v>
      </c>
      <c r="E257" s="24" t="s">
        <v>186</v>
      </c>
      <c r="F257" s="67" t="s">
        <v>154</v>
      </c>
      <c r="G257" s="66" t="s">
        <v>749</v>
      </c>
      <c r="H257" s="66" t="s">
        <v>749</v>
      </c>
      <c r="I257" s="11">
        <v>0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93">O130</f>
        <v>0</v>
      </c>
      <c r="P257" s="61">
        <f t="shared" si="193"/>
        <v>1</v>
      </c>
      <c r="Q257" s="61">
        <f t="shared" si="193"/>
        <v>0</v>
      </c>
      <c r="R257" s="61">
        <f t="shared" si="193"/>
        <v>1</v>
      </c>
      <c r="S257" s="92">
        <f t="shared" si="193"/>
        <v>0</v>
      </c>
      <c r="T257" s="75" t="str">
        <f t="shared" si="193"/>
        <v>N/A</v>
      </c>
      <c r="U257" s="72">
        <f t="shared" si="166"/>
        <v>0</v>
      </c>
      <c r="V257" s="61">
        <f t="shared" si="183"/>
        <v>0</v>
      </c>
      <c r="W257" s="61">
        <f t="shared" si="189"/>
        <v>0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 xml:space="preserve">Evap/CC - Evaporatively-cooled condensers                           </v>
      </c>
    </row>
    <row r="258" spans="1:30" x14ac:dyDescent="0.25">
      <c r="A258" t="s">
        <v>0</v>
      </c>
      <c r="C258" s="61">
        <f t="shared" si="158"/>
        <v>2016</v>
      </c>
      <c r="D258" s="6">
        <f t="shared" si="159"/>
        <v>2017</v>
      </c>
      <c r="E258" s="24" t="s">
        <v>187</v>
      </c>
      <c r="F258" s="52">
        <v>0</v>
      </c>
      <c r="G258" s="66" t="s">
        <v>749</v>
      </c>
      <c r="H258" s="66" t="s">
        <v>749</v>
      </c>
      <c r="I258" s="11">
        <v>0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94">O131</f>
        <v>0</v>
      </c>
      <c r="P258" s="61">
        <f t="shared" si="194"/>
        <v>1</v>
      </c>
      <c r="Q258" s="61">
        <f t="shared" si="194"/>
        <v>0</v>
      </c>
      <c r="R258" s="61">
        <f t="shared" si="194"/>
        <v>1</v>
      </c>
      <c r="S258" s="92">
        <f t="shared" si="194"/>
        <v>0</v>
      </c>
      <c r="T258" s="75" t="str">
        <f t="shared" si="194"/>
        <v>N/A</v>
      </c>
      <c r="U258" s="72">
        <f t="shared" si="166"/>
        <v>0</v>
      </c>
      <c r="V258" s="61">
        <f t="shared" si="183"/>
        <v>0</v>
      </c>
      <c r="W258" s="61">
        <f t="shared" si="189"/>
        <v>0</v>
      </c>
      <c r="X258" s="61">
        <f t="shared" si="157"/>
        <v>0</v>
      </c>
      <c r="Y258" s="61">
        <f t="shared" si="178"/>
        <v>0</v>
      </c>
      <c r="Z258" s="61">
        <v>-1</v>
      </c>
      <c r="AA258" s="61" t="s">
        <v>0</v>
      </c>
      <c r="AB258" s="62" t="str">
        <f t="shared" si="153"/>
        <v xml:space="preserve">IceSAC - Ice storage air conditioning system                        </v>
      </c>
    </row>
    <row r="259" spans="1:30" x14ac:dyDescent="0.25">
      <c r="A259" t="s">
        <v>541</v>
      </c>
      <c r="D259" s="126"/>
      <c r="E259" s="126"/>
      <c r="F259" s="126"/>
      <c r="G259" s="126"/>
      <c r="H259" s="126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</row>
    <row r="260" spans="1:30" x14ac:dyDescent="0.25">
      <c r="C260" s="1">
        <v>2019</v>
      </c>
      <c r="D260" s="60">
        <v>2020</v>
      </c>
      <c r="E260" t="s">
        <v>173</v>
      </c>
      <c r="F260" s="67" t="s">
        <v>154</v>
      </c>
      <c r="G260" s="66" t="s">
        <v>749</v>
      </c>
      <c r="H260" s="66" t="s">
        <v>749</v>
      </c>
      <c r="I260" s="66" t="s">
        <v>155</v>
      </c>
      <c r="J260" s="66" t="s">
        <v>750</v>
      </c>
      <c r="K260" s="66" t="s">
        <v>750</v>
      </c>
      <c r="L260" s="66" t="s">
        <v>728</v>
      </c>
      <c r="M260" s="66" t="s">
        <v>188</v>
      </c>
      <c r="N260" s="66" t="s">
        <v>189</v>
      </c>
      <c r="O260" s="72">
        <f>O231</f>
        <v>1</v>
      </c>
      <c r="P260" s="61">
        <f t="shared" ref="P260:T260" si="195">P231</f>
        <v>-1</v>
      </c>
      <c r="Q260" s="61">
        <f t="shared" si="195"/>
        <v>0</v>
      </c>
      <c r="R260" s="61">
        <f t="shared" si="195"/>
        <v>0</v>
      </c>
      <c r="S260" s="92">
        <f t="shared" si="195"/>
        <v>0</v>
      </c>
      <c r="T260" s="75" t="str">
        <f t="shared" si="195"/>
        <v xml:space="preserve">SplitAirCond     </v>
      </c>
      <c r="U260" s="72">
        <f t="shared" ref="U260:U297" si="196">IF(AND(ISNUMBER(F260), F260&gt;0), 1, 0)</f>
        <v>0</v>
      </c>
      <c r="V260" s="61">
        <f>IF(AND(ISNUMBER(G260), G260&gt;0), 1, 0)</f>
        <v>0</v>
      </c>
      <c r="W260" s="61">
        <f>IF(AND(ISNUMBER(I260), I260&gt;0), 1, 0)</f>
        <v>0</v>
      </c>
      <c r="X260" s="61">
        <f>IF(AND(ISNUMBER(J260), J260&gt;0), 1, 0)</f>
        <v>0</v>
      </c>
      <c r="Y260" s="61">
        <f t="shared" ref="Y260:Y297" si="197">IF(AND(ISNUMBER(L260), L260&gt;0), 1, 0)</f>
        <v>0</v>
      </c>
      <c r="Z260" s="48">
        <v>0</v>
      </c>
      <c r="AA260" s="61" t="s">
        <v>0</v>
      </c>
      <c r="AB260" s="62" t="str">
        <f>AB231</f>
        <v xml:space="preserve">NoCooling - No cooling equipment                                    </v>
      </c>
    </row>
    <row r="261" spans="1:30" x14ac:dyDescent="0.25">
      <c r="C261" s="61">
        <f>C260</f>
        <v>2019</v>
      </c>
      <c r="D261" s="6">
        <f>D260</f>
        <v>2020</v>
      </c>
      <c r="E261" t="s">
        <v>174</v>
      </c>
      <c r="F261" s="63">
        <v>14</v>
      </c>
      <c r="G261" s="215">
        <f>F261*H261</f>
        <v>13.299999999999999</v>
      </c>
      <c r="H261" s="215">
        <v>0.95</v>
      </c>
      <c r="I261" s="64">
        <v>11.7</v>
      </c>
      <c r="J261" s="216">
        <f>I261*K261</f>
        <v>11.231999999999999</v>
      </c>
      <c r="K261" s="208">
        <v>0.96</v>
      </c>
      <c r="L261" s="66" t="s">
        <v>728</v>
      </c>
      <c r="M261" s="66" t="s">
        <v>188</v>
      </c>
      <c r="N261" s="66" t="s">
        <v>189</v>
      </c>
      <c r="O261" s="72">
        <f>O232</f>
        <v>1</v>
      </c>
      <c r="P261" s="61">
        <f t="shared" ref="P261:T261" si="198">P232</f>
        <v>1</v>
      </c>
      <c r="Q261" s="61">
        <f t="shared" si="198"/>
        <v>0</v>
      </c>
      <c r="R261" s="61">
        <f t="shared" si="198"/>
        <v>1</v>
      </c>
      <c r="S261" s="92">
        <f t="shared" si="198"/>
        <v>0</v>
      </c>
      <c r="T261" s="75" t="str">
        <f t="shared" si="198"/>
        <v xml:space="preserve">SplitAirCond     </v>
      </c>
      <c r="U261" s="72">
        <f t="shared" si="196"/>
        <v>1</v>
      </c>
      <c r="V261" s="61">
        <f>IF(AND(ISNUMBER(G261), G261&gt;0), 1, 0)</f>
        <v>1</v>
      </c>
      <c r="W261" s="61">
        <f>IF(AND(ISNUMBER(I261), I261&gt;0), 1, 0)</f>
        <v>1</v>
      </c>
      <c r="X261" s="61">
        <f>IF(AND(ISNUMBER(J261), J261&gt;0), 1, 0)</f>
        <v>1</v>
      </c>
      <c r="Y261" s="61">
        <f t="shared" si="197"/>
        <v>0</v>
      </c>
      <c r="Z261" s="48">
        <v>1</v>
      </c>
      <c r="AA261" s="61" t="s">
        <v>0</v>
      </c>
      <c r="AB261" s="62" t="str">
        <f>AB232</f>
        <v xml:space="preserve">SplitAirCond - Split air conditioning system                        </v>
      </c>
    </row>
    <row r="262" spans="1:30" x14ac:dyDescent="0.25">
      <c r="C262" s="61">
        <f t="shared" ref="C262:D262" si="199">C261</f>
        <v>2019</v>
      </c>
      <c r="D262" s="6">
        <f t="shared" si="199"/>
        <v>2020</v>
      </c>
      <c r="E262" s="188" t="s">
        <v>713</v>
      </c>
      <c r="F262" s="67" t="s">
        <v>154</v>
      </c>
      <c r="G262" s="66" t="s">
        <v>749</v>
      </c>
      <c r="H262" s="66" t="s">
        <v>749</v>
      </c>
      <c r="I262" s="53">
        <v>9.5</v>
      </c>
      <c r="J262" s="215">
        <f t="shared" ref="J262:J264" si="200">I262*K262</f>
        <v>9.1199999999999992</v>
      </c>
      <c r="K262" s="208">
        <v>0.96</v>
      </c>
      <c r="L262" s="66" t="s">
        <v>728</v>
      </c>
      <c r="M262" s="66" t="s">
        <v>188</v>
      </c>
      <c r="N262" s="66" t="s">
        <v>189</v>
      </c>
      <c r="O262" s="70">
        <v>1</v>
      </c>
      <c r="P262" s="48">
        <v>0</v>
      </c>
      <c r="Q262" s="48">
        <v>0</v>
      </c>
      <c r="R262" s="48">
        <v>0</v>
      </c>
      <c r="S262" s="70">
        <v>0</v>
      </c>
      <c r="T262" s="97" t="s">
        <v>174</v>
      </c>
      <c r="U262" s="70">
        <f t="shared" ref="U262:U263" si="201">IF(AND(ISNUMBER(F262), F262&gt;0), 1, 0)</f>
        <v>0</v>
      </c>
      <c r="V262" s="48">
        <f>IF(AND(ISNUMBER(G262), G262&gt;0), 1, 0)</f>
        <v>0</v>
      </c>
      <c r="W262" s="48">
        <f t="shared" ref="W262:W263" si="202">IF(AND(ISNUMBER(I262), I262&gt;0), 1, 0)</f>
        <v>1</v>
      </c>
      <c r="X262" s="61">
        <f t="shared" ref="X262:X297" si="203">IF(AND(ISNUMBER(J262), J262&gt;0), 1, 0)</f>
        <v>1</v>
      </c>
      <c r="Y262" s="61">
        <f t="shared" si="197"/>
        <v>0</v>
      </c>
      <c r="Z262" s="48">
        <v>1</v>
      </c>
      <c r="AA262" s="61" t="s">
        <v>0</v>
      </c>
      <c r="AB262" s="54" t="s">
        <v>718</v>
      </c>
      <c r="AD262" s="62" t="s">
        <v>720</v>
      </c>
    </row>
    <row r="263" spans="1:30" x14ac:dyDescent="0.25">
      <c r="C263" s="61">
        <f t="shared" ref="C263:D263" si="204">C262</f>
        <v>2019</v>
      </c>
      <c r="D263" s="6">
        <f t="shared" si="204"/>
        <v>2020</v>
      </c>
      <c r="E263" s="188" t="s">
        <v>714</v>
      </c>
      <c r="F263" s="67" t="s">
        <v>154</v>
      </c>
      <c r="G263" s="66" t="s">
        <v>749</v>
      </c>
      <c r="H263" s="66" t="s">
        <v>749</v>
      </c>
      <c r="I263" s="53">
        <v>11</v>
      </c>
      <c r="J263" s="215">
        <f t="shared" si="200"/>
        <v>10.559999999999999</v>
      </c>
      <c r="K263" s="208">
        <v>0.96</v>
      </c>
      <c r="L263" s="66" t="s">
        <v>728</v>
      </c>
      <c r="M263" s="66" t="s">
        <v>188</v>
      </c>
      <c r="N263" s="66" t="s">
        <v>189</v>
      </c>
      <c r="O263" s="70">
        <v>1</v>
      </c>
      <c r="P263" s="48">
        <v>1</v>
      </c>
      <c r="Q263" s="48">
        <v>0</v>
      </c>
      <c r="R263" s="48">
        <v>0</v>
      </c>
      <c r="S263" s="70">
        <v>0</v>
      </c>
      <c r="T263" s="97" t="s">
        <v>174</v>
      </c>
      <c r="U263" s="70">
        <f t="shared" si="201"/>
        <v>0</v>
      </c>
      <c r="V263" s="48">
        <f>IF(AND(ISNUMBER(G263), G263&gt;0), 1, 0)</f>
        <v>0</v>
      </c>
      <c r="W263" s="48">
        <f t="shared" si="202"/>
        <v>1</v>
      </c>
      <c r="X263" s="61">
        <f t="shared" si="203"/>
        <v>1</v>
      </c>
      <c r="Y263" s="61">
        <f t="shared" si="197"/>
        <v>0</v>
      </c>
      <c r="Z263" s="48">
        <v>1</v>
      </c>
      <c r="AA263" s="61" t="s">
        <v>0</v>
      </c>
      <c r="AB263" s="54" t="s">
        <v>719</v>
      </c>
      <c r="AD263" s="62" t="s">
        <v>720</v>
      </c>
    </row>
    <row r="264" spans="1:30" x14ac:dyDescent="0.25">
      <c r="C264" s="61">
        <f t="shared" ref="C264:D264" si="205">C263</f>
        <v>2019</v>
      </c>
      <c r="D264" s="6">
        <f t="shared" si="205"/>
        <v>2020</v>
      </c>
      <c r="E264" t="s">
        <v>175</v>
      </c>
      <c r="F264" s="63">
        <v>14</v>
      </c>
      <c r="G264" s="215">
        <f t="shared" ref="G264:G272" si="206">F264*H264</f>
        <v>13.44</v>
      </c>
      <c r="H264" s="215">
        <v>0.96</v>
      </c>
      <c r="I264" s="64">
        <v>11</v>
      </c>
      <c r="J264" s="215">
        <f t="shared" si="200"/>
        <v>10.559999999999999</v>
      </c>
      <c r="K264" s="208">
        <v>0.96</v>
      </c>
      <c r="L264" s="66" t="s">
        <v>728</v>
      </c>
      <c r="M264" s="66" t="s">
        <v>188</v>
      </c>
      <c r="N264" s="66" t="s">
        <v>189</v>
      </c>
      <c r="O264" s="72">
        <f t="shared" ref="O264:O269" si="207">O233</f>
        <v>1</v>
      </c>
      <c r="P264" s="61">
        <f t="shared" ref="P264:T264" si="208">P233</f>
        <v>1</v>
      </c>
      <c r="Q264" s="61">
        <f t="shared" si="208"/>
        <v>0</v>
      </c>
      <c r="R264" s="61">
        <f t="shared" si="208"/>
        <v>1</v>
      </c>
      <c r="S264" s="92">
        <f t="shared" si="208"/>
        <v>0</v>
      </c>
      <c r="T264" s="75" t="str">
        <f t="shared" si="208"/>
        <v xml:space="preserve">SplitAirCond     </v>
      </c>
      <c r="U264" s="72">
        <f t="shared" si="196"/>
        <v>1</v>
      </c>
      <c r="V264" s="61">
        <f t="shared" ref="V264:V283" si="209">IF(AND(ISNUMBER(G264), G264&gt;0), 1, 0)</f>
        <v>1</v>
      </c>
      <c r="W264" s="61">
        <f t="shared" ref="W264:W283" si="210">IF(AND(ISNUMBER(I264), I264&gt;0), 1, 0)</f>
        <v>1</v>
      </c>
      <c r="X264" s="61">
        <f t="shared" si="203"/>
        <v>1</v>
      </c>
      <c r="Y264" s="61">
        <f t="shared" si="197"/>
        <v>0</v>
      </c>
      <c r="Z264" s="48">
        <v>1</v>
      </c>
      <c r="AA264" s="61" t="s">
        <v>0</v>
      </c>
      <c r="AB264" s="62" t="str">
        <f t="shared" ref="AB264:AB269" si="211">AB233</f>
        <v xml:space="preserve">PkgAirCond - Central packaged A/C system (&lt; 65 kBtuh)               </v>
      </c>
      <c r="AD264" s="62"/>
    </row>
    <row r="265" spans="1:30" x14ac:dyDescent="0.25">
      <c r="C265" s="61">
        <f t="shared" ref="C265:D265" si="212">C264</f>
        <v>2019</v>
      </c>
      <c r="D265" s="6">
        <f t="shared" si="212"/>
        <v>2020</v>
      </c>
      <c r="E265" t="s">
        <v>176</v>
      </c>
      <c r="F265" s="51">
        <v>13</v>
      </c>
      <c r="G265" s="215">
        <f t="shared" si="206"/>
        <v>12.48</v>
      </c>
      <c r="H265" s="209">
        <v>0.96</v>
      </c>
      <c r="I265" s="11">
        <v>0</v>
      </c>
      <c r="J265" s="11">
        <v>0</v>
      </c>
      <c r="K265" s="11">
        <v>1</v>
      </c>
      <c r="L265" s="66" t="s">
        <v>728</v>
      </c>
      <c r="M265" s="66" t="s">
        <v>188</v>
      </c>
      <c r="N265" s="66" t="s">
        <v>189</v>
      </c>
      <c r="O265" s="72">
        <f t="shared" si="207"/>
        <v>0</v>
      </c>
      <c r="P265" s="61">
        <f t="shared" ref="P265:T265" si="213">P234</f>
        <v>1</v>
      </c>
      <c r="Q265" s="61">
        <f t="shared" si="213"/>
        <v>0</v>
      </c>
      <c r="R265" s="61">
        <f t="shared" si="213"/>
        <v>1</v>
      </c>
      <c r="S265" s="92">
        <f t="shared" si="213"/>
        <v>0</v>
      </c>
      <c r="T265" s="75" t="str">
        <f t="shared" si="213"/>
        <v xml:space="preserve">SplitAirCond     </v>
      </c>
      <c r="U265" s="72">
        <f t="shared" si="196"/>
        <v>1</v>
      </c>
      <c r="V265" s="61">
        <f t="shared" si="209"/>
        <v>1</v>
      </c>
      <c r="W265" s="61">
        <f t="shared" si="210"/>
        <v>0</v>
      </c>
      <c r="X265" s="61">
        <f t="shared" si="203"/>
        <v>0</v>
      </c>
      <c r="Y265" s="61">
        <f t="shared" si="197"/>
        <v>0</v>
      </c>
      <c r="Z265" s="48">
        <v>1</v>
      </c>
      <c r="AA265" s="61" t="s">
        <v>0</v>
      </c>
      <c r="AB265" s="62" t="str">
        <f t="shared" si="211"/>
        <v xml:space="preserve">LrgPkgAirCond - Large packaged A/C system (&gt;= 65 kBtuh)             </v>
      </c>
      <c r="AD265" s="62"/>
    </row>
    <row r="266" spans="1:30" x14ac:dyDescent="0.25">
      <c r="C266" s="61">
        <f t="shared" ref="C266:D266" si="214">C265</f>
        <v>2019</v>
      </c>
      <c r="D266" s="6">
        <f t="shared" si="214"/>
        <v>2020</v>
      </c>
      <c r="E266" t="s">
        <v>519</v>
      </c>
      <c r="F266" s="51">
        <v>12</v>
      </c>
      <c r="G266" s="215">
        <f t="shared" si="206"/>
        <v>12</v>
      </c>
      <c r="H266" s="215">
        <v>1</v>
      </c>
      <c r="I266" s="149">
        <v>10</v>
      </c>
      <c r="J266" s="216">
        <f t="shared" ref="J266:J277" si="215">I266*K266</f>
        <v>9.6</v>
      </c>
      <c r="K266" s="208">
        <v>0.96</v>
      </c>
      <c r="L266" s="66" t="s">
        <v>728</v>
      </c>
      <c r="M266" s="66" t="s">
        <v>188</v>
      </c>
      <c r="N266" s="66" t="s">
        <v>189</v>
      </c>
      <c r="O266" s="72">
        <f t="shared" si="207"/>
        <v>1</v>
      </c>
      <c r="P266" s="61">
        <f t="shared" ref="P266:T266" si="216">P235</f>
        <v>1</v>
      </c>
      <c r="Q266" s="61">
        <f t="shared" si="216"/>
        <v>0</v>
      </c>
      <c r="R266" s="61">
        <f t="shared" si="216"/>
        <v>1</v>
      </c>
      <c r="S266" s="92">
        <f t="shared" si="216"/>
        <v>0</v>
      </c>
      <c r="T266" s="75" t="str">
        <f t="shared" si="216"/>
        <v xml:space="preserve">SplitAirCond     </v>
      </c>
      <c r="U266" s="72">
        <f t="shared" si="196"/>
        <v>1</v>
      </c>
      <c r="V266" s="61">
        <f t="shared" si="209"/>
        <v>1</v>
      </c>
      <c r="W266" s="61">
        <f t="shared" si="210"/>
        <v>1</v>
      </c>
      <c r="X266" s="61">
        <f t="shared" si="203"/>
        <v>1</v>
      </c>
      <c r="Y266" s="61">
        <f t="shared" si="197"/>
        <v>0</v>
      </c>
      <c r="Z266" s="48">
        <v>1</v>
      </c>
      <c r="AA266" s="61" t="s">
        <v>0</v>
      </c>
      <c r="AB266" s="62" t="str">
        <f t="shared" si="211"/>
        <v xml:space="preserve">SDHVSplitAirCond - Small duct, high velocity, split A/C system                        </v>
      </c>
      <c r="AD266" s="62"/>
    </row>
    <row r="267" spans="1:30" x14ac:dyDescent="0.25">
      <c r="C267" s="61">
        <f t="shared" ref="C267:D267" si="217">C266</f>
        <v>2019</v>
      </c>
      <c r="D267" s="6">
        <f t="shared" si="217"/>
        <v>2020</v>
      </c>
      <c r="E267" t="s">
        <v>530</v>
      </c>
      <c r="F267" s="51">
        <v>14</v>
      </c>
      <c r="G267" s="215">
        <f t="shared" si="206"/>
        <v>13.299999999999999</v>
      </c>
      <c r="H267" s="215">
        <v>0.95</v>
      </c>
      <c r="I267" s="11">
        <v>11.7</v>
      </c>
      <c r="J267" s="216">
        <f t="shared" si="215"/>
        <v>11.231999999999999</v>
      </c>
      <c r="K267" s="208">
        <v>0.96</v>
      </c>
      <c r="L267" s="66" t="s">
        <v>728</v>
      </c>
      <c r="M267" s="66" t="s">
        <v>188</v>
      </c>
      <c r="N267" s="66" t="s">
        <v>189</v>
      </c>
      <c r="O267" s="72">
        <f t="shared" si="207"/>
        <v>1</v>
      </c>
      <c r="P267" s="61">
        <f t="shared" ref="P267:T267" si="218">P236</f>
        <v>0</v>
      </c>
      <c r="Q267" s="61">
        <f t="shared" si="218"/>
        <v>0</v>
      </c>
      <c r="R267" s="61">
        <f t="shared" si="218"/>
        <v>1</v>
      </c>
      <c r="S267" s="92">
        <f t="shared" si="218"/>
        <v>1</v>
      </c>
      <c r="T267" s="75" t="str">
        <f t="shared" si="218"/>
        <v xml:space="preserve">SplitAirCond     </v>
      </c>
      <c r="U267" s="72">
        <f t="shared" si="196"/>
        <v>1</v>
      </c>
      <c r="V267" s="61">
        <f t="shared" si="209"/>
        <v>1</v>
      </c>
      <c r="W267" s="61">
        <f t="shared" si="210"/>
        <v>1</v>
      </c>
      <c r="X267" s="61">
        <f t="shared" si="203"/>
        <v>1</v>
      </c>
      <c r="Y267" s="61">
        <f t="shared" si="197"/>
        <v>0</v>
      </c>
      <c r="Z267" s="48">
        <v>1</v>
      </c>
      <c r="AA267" s="61" t="s">
        <v>0</v>
      </c>
      <c r="AB267" s="62" t="str">
        <f t="shared" si="211"/>
        <v>DuctlessMiniSplitAirCond – Ductless mini-split A/C system</v>
      </c>
      <c r="AD267" s="62"/>
    </row>
    <row r="268" spans="1:30" x14ac:dyDescent="0.25">
      <c r="C268" s="61">
        <f t="shared" ref="C268:D268" si="219">C267</f>
        <v>2019</v>
      </c>
      <c r="D268" s="6">
        <f t="shared" si="219"/>
        <v>2020</v>
      </c>
      <c r="E268" t="s">
        <v>531</v>
      </c>
      <c r="F268" s="51">
        <v>14</v>
      </c>
      <c r="G268" s="215">
        <f t="shared" si="206"/>
        <v>13.299999999999999</v>
      </c>
      <c r="H268" s="215">
        <v>0.95</v>
      </c>
      <c r="I268" s="11">
        <v>11.7</v>
      </c>
      <c r="J268" s="216">
        <f t="shared" si="215"/>
        <v>11.231999999999999</v>
      </c>
      <c r="K268" s="208">
        <v>0.96</v>
      </c>
      <c r="L268" s="66" t="s">
        <v>728</v>
      </c>
      <c r="M268" s="66" t="s">
        <v>188</v>
      </c>
      <c r="N268" s="66" t="s">
        <v>189</v>
      </c>
      <c r="O268" s="72">
        <f t="shared" si="207"/>
        <v>1</v>
      </c>
      <c r="P268" s="61">
        <f t="shared" ref="P268:T268" si="220">P237</f>
        <v>0</v>
      </c>
      <c r="Q268" s="61">
        <f t="shared" si="220"/>
        <v>0</v>
      </c>
      <c r="R268" s="61">
        <f t="shared" si="220"/>
        <v>1</v>
      </c>
      <c r="S268" s="92">
        <f t="shared" si="220"/>
        <v>1</v>
      </c>
      <c r="T268" s="75" t="str">
        <f t="shared" si="220"/>
        <v xml:space="preserve">SplitAirCond     </v>
      </c>
      <c r="U268" s="72">
        <f t="shared" si="196"/>
        <v>1</v>
      </c>
      <c r="V268" s="61">
        <f t="shared" si="209"/>
        <v>1</v>
      </c>
      <c r="W268" s="61">
        <f t="shared" si="210"/>
        <v>1</v>
      </c>
      <c r="X268" s="61">
        <f t="shared" si="203"/>
        <v>1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11"/>
        <v>DuctlessMultiSplitAirCond - Ductless multi-split A/C system</v>
      </c>
      <c r="AD268" s="62"/>
    </row>
    <row r="269" spans="1:30" x14ac:dyDescent="0.25">
      <c r="C269" s="61">
        <f t="shared" ref="C269:D269" si="221">C268</f>
        <v>2019</v>
      </c>
      <c r="D269" s="6">
        <f t="shared" si="221"/>
        <v>2020</v>
      </c>
      <c r="E269" t="s">
        <v>527</v>
      </c>
      <c r="F269" s="51">
        <v>13</v>
      </c>
      <c r="G269" s="215">
        <f t="shared" si="206"/>
        <v>12.48</v>
      </c>
      <c r="H269" s="209">
        <v>0.96</v>
      </c>
      <c r="I269" s="11">
        <v>11.3</v>
      </c>
      <c r="J269" s="216">
        <f t="shared" si="215"/>
        <v>10.848000000000001</v>
      </c>
      <c r="K269" s="208">
        <v>0.96</v>
      </c>
      <c r="L269" s="66" t="s">
        <v>728</v>
      </c>
      <c r="M269" s="66" t="s">
        <v>188</v>
      </c>
      <c r="N269" s="66" t="s">
        <v>189</v>
      </c>
      <c r="O269" s="72">
        <f t="shared" si="207"/>
        <v>1</v>
      </c>
      <c r="P269" s="61">
        <f t="shared" ref="P269:T269" si="222">P238</f>
        <v>0</v>
      </c>
      <c r="Q269" s="61">
        <f t="shared" si="222"/>
        <v>0</v>
      </c>
      <c r="R269" s="61">
        <f t="shared" si="222"/>
        <v>1</v>
      </c>
      <c r="S269" s="92">
        <f t="shared" si="222"/>
        <v>1</v>
      </c>
      <c r="T269" s="75" t="str">
        <f t="shared" si="222"/>
        <v xml:space="preserve">SplitAirCond     </v>
      </c>
      <c r="U269" s="72">
        <f t="shared" si="196"/>
        <v>1</v>
      </c>
      <c r="V269" s="61">
        <f t="shared" si="209"/>
        <v>1</v>
      </c>
      <c r="W269" s="61">
        <f t="shared" si="210"/>
        <v>1</v>
      </c>
      <c r="X269" s="61">
        <f t="shared" si="203"/>
        <v>1</v>
      </c>
      <c r="Y269" s="61">
        <f t="shared" si="197"/>
        <v>0</v>
      </c>
      <c r="Z269" s="48">
        <v>1</v>
      </c>
      <c r="AA269" s="61" t="s">
        <v>0</v>
      </c>
      <c r="AB269" s="62" t="str">
        <f t="shared" si="211"/>
        <v>DuctlessVRFAirCond - Ductless variable refrigerant flow (VRF) A/C system</v>
      </c>
      <c r="AD269" s="62"/>
    </row>
    <row r="270" spans="1:30" x14ac:dyDescent="0.25">
      <c r="C270" s="61">
        <f t="shared" ref="C270:D270" si="223">C269</f>
        <v>2019</v>
      </c>
      <c r="D270" s="6">
        <f t="shared" si="223"/>
        <v>2020</v>
      </c>
      <c r="E270" s="188" t="s">
        <v>715</v>
      </c>
      <c r="F270" s="198">
        <v>14</v>
      </c>
      <c r="G270" s="215">
        <f t="shared" si="206"/>
        <v>13.299999999999999</v>
      </c>
      <c r="H270" s="215">
        <v>0.95</v>
      </c>
      <c r="I270" s="199">
        <v>11.7</v>
      </c>
      <c r="J270" s="216">
        <f t="shared" si="215"/>
        <v>11.231999999999999</v>
      </c>
      <c r="K270" s="208">
        <v>0.96</v>
      </c>
      <c r="L270" s="66" t="s">
        <v>728</v>
      </c>
      <c r="M270" s="66" t="s">
        <v>188</v>
      </c>
      <c r="N270" s="66" t="s">
        <v>189</v>
      </c>
      <c r="O270" s="70">
        <v>1</v>
      </c>
      <c r="P270" s="48">
        <v>1</v>
      </c>
      <c r="Q270" s="48">
        <v>0</v>
      </c>
      <c r="R270" s="48">
        <v>1</v>
      </c>
      <c r="S270" s="70">
        <v>1</v>
      </c>
      <c r="T270" s="97" t="s">
        <v>174</v>
      </c>
      <c r="U270" s="70">
        <f t="shared" si="196"/>
        <v>1</v>
      </c>
      <c r="V270" s="48">
        <f t="shared" si="209"/>
        <v>1</v>
      </c>
      <c r="W270" s="48">
        <f t="shared" si="210"/>
        <v>1</v>
      </c>
      <c r="X270" s="61">
        <f t="shared" si="203"/>
        <v>1</v>
      </c>
      <c r="Y270" s="61">
        <f t="shared" si="197"/>
        <v>0</v>
      </c>
      <c r="Z270" s="48">
        <v>1</v>
      </c>
      <c r="AA270" s="61" t="s">
        <v>0</v>
      </c>
      <c r="AB270" s="54" t="s">
        <v>721</v>
      </c>
      <c r="AD270" s="62" t="s">
        <v>720</v>
      </c>
    </row>
    <row r="271" spans="1:30" x14ac:dyDescent="0.25">
      <c r="C271" s="61">
        <f t="shared" ref="C271:D271" si="224">C270</f>
        <v>2019</v>
      </c>
      <c r="D271" s="6">
        <f t="shared" si="224"/>
        <v>2020</v>
      </c>
      <c r="E271" s="188" t="s">
        <v>716</v>
      </c>
      <c r="F271" s="198">
        <v>14</v>
      </c>
      <c r="G271" s="215">
        <f t="shared" si="206"/>
        <v>13.299999999999999</v>
      </c>
      <c r="H271" s="215">
        <v>0.95</v>
      </c>
      <c r="I271" s="199">
        <v>11.7</v>
      </c>
      <c r="J271" s="216">
        <f t="shared" si="215"/>
        <v>11.231999999999999</v>
      </c>
      <c r="K271" s="208">
        <v>0.96</v>
      </c>
      <c r="L271" s="66" t="s">
        <v>728</v>
      </c>
      <c r="M271" s="66" t="s">
        <v>188</v>
      </c>
      <c r="N271" s="66" t="s">
        <v>189</v>
      </c>
      <c r="O271" s="70">
        <v>1</v>
      </c>
      <c r="P271" s="48">
        <v>1</v>
      </c>
      <c r="Q271" s="48">
        <v>0</v>
      </c>
      <c r="R271" s="48">
        <v>1</v>
      </c>
      <c r="S271" s="70">
        <v>1</v>
      </c>
      <c r="T271" s="97" t="s">
        <v>174</v>
      </c>
      <c r="U271" s="70">
        <f t="shared" si="196"/>
        <v>1</v>
      </c>
      <c r="V271" s="48">
        <f t="shared" si="209"/>
        <v>1</v>
      </c>
      <c r="W271" s="48">
        <f t="shared" si="210"/>
        <v>1</v>
      </c>
      <c r="X271" s="61">
        <f t="shared" si="203"/>
        <v>1</v>
      </c>
      <c r="Y271" s="61">
        <f t="shared" si="197"/>
        <v>0</v>
      </c>
      <c r="Z271" s="48">
        <v>1</v>
      </c>
      <c r="AA271" s="61" t="s">
        <v>0</v>
      </c>
      <c r="AB271" s="54" t="s">
        <v>722</v>
      </c>
      <c r="AD271" s="62" t="s">
        <v>720</v>
      </c>
    </row>
    <row r="272" spans="1:30" x14ac:dyDescent="0.25">
      <c r="C272" s="61">
        <f t="shared" ref="C272:D272" si="225">C271</f>
        <v>2019</v>
      </c>
      <c r="D272" s="6">
        <f t="shared" si="225"/>
        <v>2020</v>
      </c>
      <c r="E272" s="188" t="s">
        <v>717</v>
      </c>
      <c r="F272" s="198">
        <v>14</v>
      </c>
      <c r="G272" s="215">
        <f t="shared" si="206"/>
        <v>13.299999999999999</v>
      </c>
      <c r="H272" s="215">
        <v>0.95</v>
      </c>
      <c r="I272" s="199">
        <v>11.7</v>
      </c>
      <c r="J272" s="216">
        <f t="shared" si="215"/>
        <v>11.231999999999999</v>
      </c>
      <c r="K272" s="208">
        <v>0.96</v>
      </c>
      <c r="L272" s="66" t="s">
        <v>728</v>
      </c>
      <c r="M272" s="66" t="s">
        <v>188</v>
      </c>
      <c r="N272" s="66" t="s">
        <v>189</v>
      </c>
      <c r="O272" s="70">
        <v>1</v>
      </c>
      <c r="P272" s="48">
        <v>1</v>
      </c>
      <c r="Q272" s="48">
        <v>0</v>
      </c>
      <c r="R272" s="48">
        <v>1</v>
      </c>
      <c r="S272" s="70">
        <v>1</v>
      </c>
      <c r="T272" s="97" t="s">
        <v>174</v>
      </c>
      <c r="U272" s="70">
        <f t="shared" si="196"/>
        <v>1</v>
      </c>
      <c r="V272" s="48">
        <f t="shared" si="209"/>
        <v>1</v>
      </c>
      <c r="W272" s="48">
        <f t="shared" si="210"/>
        <v>1</v>
      </c>
      <c r="X272" s="61">
        <f t="shared" si="203"/>
        <v>1</v>
      </c>
      <c r="Y272" s="61">
        <f t="shared" si="197"/>
        <v>0</v>
      </c>
      <c r="Z272" s="48">
        <v>1</v>
      </c>
      <c r="AA272" s="61" t="s">
        <v>0</v>
      </c>
      <c r="AB272" s="54" t="s">
        <v>723</v>
      </c>
      <c r="AD272" s="62" t="s">
        <v>720</v>
      </c>
    </row>
    <row r="273" spans="1:30" x14ac:dyDescent="0.25">
      <c r="C273" s="61">
        <f t="shared" ref="C273:D273" si="226">C272</f>
        <v>2019</v>
      </c>
      <c r="D273" s="6">
        <f t="shared" si="226"/>
        <v>2020</v>
      </c>
      <c r="E273" t="s">
        <v>177</v>
      </c>
      <c r="F273" s="67" t="s">
        <v>154</v>
      </c>
      <c r="G273" s="66" t="s">
        <v>749</v>
      </c>
      <c r="H273" s="66" t="s">
        <v>749</v>
      </c>
      <c r="I273" s="66" t="s">
        <v>155</v>
      </c>
      <c r="J273" s="66" t="s">
        <v>750</v>
      </c>
      <c r="K273" s="66" t="s">
        <v>750</v>
      </c>
      <c r="L273" s="10">
        <v>9</v>
      </c>
      <c r="M273" s="66" t="s">
        <v>188</v>
      </c>
      <c r="N273" s="66" t="s">
        <v>189</v>
      </c>
      <c r="O273" s="72">
        <f>O239</f>
        <v>1</v>
      </c>
      <c r="P273" s="61">
        <f t="shared" ref="P273:T273" si="227">P239</f>
        <v>0</v>
      </c>
      <c r="Q273" s="61">
        <f t="shared" si="227"/>
        <v>0</v>
      </c>
      <c r="R273" s="61">
        <f t="shared" si="227"/>
        <v>0</v>
      </c>
      <c r="S273" s="92">
        <f t="shared" si="227"/>
        <v>1</v>
      </c>
      <c r="T273" s="75" t="str">
        <f t="shared" si="227"/>
        <v xml:space="preserve">SplitAirCond     </v>
      </c>
      <c r="U273" s="72">
        <f t="shared" si="196"/>
        <v>0</v>
      </c>
      <c r="V273" s="61">
        <f t="shared" si="209"/>
        <v>0</v>
      </c>
      <c r="W273" s="61">
        <f t="shared" si="210"/>
        <v>0</v>
      </c>
      <c r="X273" s="61">
        <f t="shared" si="203"/>
        <v>0</v>
      </c>
      <c r="Y273" s="61">
        <f t="shared" si="197"/>
        <v>1</v>
      </c>
      <c r="Z273" s="48">
        <v>0</v>
      </c>
      <c r="AA273" s="61" t="s">
        <v>0</v>
      </c>
      <c r="AB273" s="62" t="str">
        <f>AB239</f>
        <v xml:space="preserve">RoomAirCond - Non-central room A/C system                           </v>
      </c>
      <c r="AD273" s="62"/>
    </row>
    <row r="274" spans="1:30" x14ac:dyDescent="0.25">
      <c r="C274" s="61">
        <f t="shared" ref="C274:D274" si="228">C273</f>
        <v>2019</v>
      </c>
      <c r="D274" s="6">
        <f t="shared" si="228"/>
        <v>2020</v>
      </c>
      <c r="E274" t="s">
        <v>178</v>
      </c>
      <c r="F274" s="63">
        <v>14</v>
      </c>
      <c r="G274" s="215">
        <f>F274*H274</f>
        <v>13.299999999999999</v>
      </c>
      <c r="H274" s="215">
        <v>0.95</v>
      </c>
      <c r="I274" s="10">
        <v>11.7</v>
      </c>
      <c r="J274" s="216">
        <f t="shared" si="215"/>
        <v>11.231999999999999</v>
      </c>
      <c r="K274" s="208">
        <v>0.96</v>
      </c>
      <c r="L274" s="66" t="s">
        <v>728</v>
      </c>
      <c r="M274" s="66" t="s">
        <v>188</v>
      </c>
      <c r="N274" s="66" t="s">
        <v>189</v>
      </c>
      <c r="O274" s="72">
        <f>O240</f>
        <v>1</v>
      </c>
      <c r="P274" s="61">
        <f t="shared" ref="P274:T274" si="229">P240</f>
        <v>1</v>
      </c>
      <c r="Q274" s="61">
        <f t="shared" si="229"/>
        <v>1</v>
      </c>
      <c r="R274" s="61">
        <f t="shared" si="229"/>
        <v>1</v>
      </c>
      <c r="S274" s="92">
        <f t="shared" si="229"/>
        <v>0</v>
      </c>
      <c r="T274" s="75" t="str">
        <f t="shared" si="229"/>
        <v xml:space="preserve">SplitHeatPump    </v>
      </c>
      <c r="U274" s="72">
        <f t="shared" si="196"/>
        <v>1</v>
      </c>
      <c r="V274" s="61">
        <f t="shared" si="209"/>
        <v>1</v>
      </c>
      <c r="W274" s="61">
        <f t="shared" si="210"/>
        <v>1</v>
      </c>
      <c r="X274" s="61">
        <f t="shared" si="203"/>
        <v>1</v>
      </c>
      <c r="Y274" s="61">
        <f t="shared" si="197"/>
        <v>0</v>
      </c>
      <c r="Z274" s="48">
        <v>1</v>
      </c>
      <c r="AA274" s="61" t="s">
        <v>0</v>
      </c>
      <c r="AB274" s="62" t="str">
        <f>AB240</f>
        <v xml:space="preserve">SplitHeatPump - Split heat pump system                              </v>
      </c>
      <c r="AD274" s="62"/>
    </row>
    <row r="275" spans="1:30" x14ac:dyDescent="0.25">
      <c r="C275" s="61">
        <f t="shared" ref="C275:D275" si="230">C274</f>
        <v>2019</v>
      </c>
      <c r="D275" s="6">
        <f t="shared" si="230"/>
        <v>2020</v>
      </c>
      <c r="E275" s="188" t="s">
        <v>698</v>
      </c>
      <c r="F275" s="67" t="s">
        <v>154</v>
      </c>
      <c r="G275" s="66" t="s">
        <v>749</v>
      </c>
      <c r="H275" s="66" t="s">
        <v>749</v>
      </c>
      <c r="I275" s="53">
        <v>9.5</v>
      </c>
      <c r="J275" s="216">
        <f t="shared" si="215"/>
        <v>9.1199999999999992</v>
      </c>
      <c r="K275" s="208">
        <v>0.96</v>
      </c>
      <c r="L275" s="66" t="s">
        <v>728</v>
      </c>
      <c r="M275" s="66" t="s">
        <v>188</v>
      </c>
      <c r="N275" s="66" t="s">
        <v>189</v>
      </c>
      <c r="O275" s="70">
        <v>1</v>
      </c>
      <c r="P275" s="48">
        <v>0</v>
      </c>
      <c r="Q275" s="48">
        <v>1</v>
      </c>
      <c r="R275" s="48">
        <v>0</v>
      </c>
      <c r="S275" s="70">
        <v>0</v>
      </c>
      <c r="T275" s="97" t="s">
        <v>178</v>
      </c>
      <c r="U275" s="70">
        <f t="shared" si="196"/>
        <v>0</v>
      </c>
      <c r="V275" s="48">
        <f t="shared" si="209"/>
        <v>0</v>
      </c>
      <c r="W275" s="48">
        <f t="shared" si="210"/>
        <v>1</v>
      </c>
      <c r="X275" s="61">
        <f t="shared" si="203"/>
        <v>1</v>
      </c>
      <c r="Y275" s="61">
        <f t="shared" si="197"/>
        <v>0</v>
      </c>
      <c r="Z275" s="48">
        <v>1</v>
      </c>
      <c r="AA275" s="61" t="s">
        <v>0</v>
      </c>
      <c r="AB275" s="54" t="s">
        <v>700</v>
      </c>
      <c r="AD275" s="62" t="s">
        <v>720</v>
      </c>
    </row>
    <row r="276" spans="1:30" x14ac:dyDescent="0.25">
      <c r="C276" s="61">
        <f t="shared" ref="C276:D276" si="231">C275</f>
        <v>2019</v>
      </c>
      <c r="D276" s="6">
        <f t="shared" si="231"/>
        <v>2020</v>
      </c>
      <c r="E276" s="188" t="s">
        <v>699</v>
      </c>
      <c r="F276" s="67" t="s">
        <v>154</v>
      </c>
      <c r="G276" s="66" t="s">
        <v>749</v>
      </c>
      <c r="H276" s="66" t="s">
        <v>749</v>
      </c>
      <c r="I276" s="53">
        <v>11</v>
      </c>
      <c r="J276" s="216">
        <f t="shared" si="215"/>
        <v>10.559999999999999</v>
      </c>
      <c r="K276" s="208">
        <v>0.96</v>
      </c>
      <c r="L276" s="66" t="s">
        <v>728</v>
      </c>
      <c r="M276" s="66" t="s">
        <v>188</v>
      </c>
      <c r="N276" s="66" t="s">
        <v>189</v>
      </c>
      <c r="O276" s="70">
        <v>1</v>
      </c>
      <c r="P276" s="48">
        <v>1</v>
      </c>
      <c r="Q276" s="48">
        <v>1</v>
      </c>
      <c r="R276" s="48">
        <v>0</v>
      </c>
      <c r="S276" s="70">
        <v>0</v>
      </c>
      <c r="T276" s="97" t="s">
        <v>178</v>
      </c>
      <c r="U276" s="70">
        <f t="shared" si="196"/>
        <v>0</v>
      </c>
      <c r="V276" s="48">
        <f t="shared" si="209"/>
        <v>0</v>
      </c>
      <c r="W276" s="48">
        <f t="shared" si="210"/>
        <v>1</v>
      </c>
      <c r="X276" s="61">
        <f t="shared" si="203"/>
        <v>1</v>
      </c>
      <c r="Y276" s="61">
        <f t="shared" si="197"/>
        <v>0</v>
      </c>
      <c r="Z276" s="48">
        <v>1</v>
      </c>
      <c r="AA276" s="61" t="s">
        <v>0</v>
      </c>
      <c r="AB276" s="54" t="s">
        <v>701</v>
      </c>
      <c r="AD276" s="62" t="s">
        <v>720</v>
      </c>
    </row>
    <row r="277" spans="1:30" x14ac:dyDescent="0.25">
      <c r="C277" s="61">
        <f t="shared" ref="C277:D277" si="232">C276</f>
        <v>2019</v>
      </c>
      <c r="D277" s="6">
        <f t="shared" si="232"/>
        <v>2020</v>
      </c>
      <c r="E277" t="s">
        <v>179</v>
      </c>
      <c r="F277" s="63">
        <v>14</v>
      </c>
      <c r="G277" s="215">
        <f>F277*H277</f>
        <v>13.299999999999999</v>
      </c>
      <c r="H277" s="215">
        <v>0.95</v>
      </c>
      <c r="I277" s="10">
        <v>11.7</v>
      </c>
      <c r="J277" s="216">
        <f t="shared" si="215"/>
        <v>11.231999999999999</v>
      </c>
      <c r="K277" s="208">
        <v>0.96</v>
      </c>
      <c r="L277" s="66" t="s">
        <v>728</v>
      </c>
      <c r="M277" s="66" t="s">
        <v>188</v>
      </c>
      <c r="N277" s="66" t="s">
        <v>189</v>
      </c>
      <c r="O277" s="72">
        <f t="shared" ref="O277:O283" si="233">O241</f>
        <v>1</v>
      </c>
      <c r="P277" s="61">
        <f t="shared" ref="P277:T277" si="234">P241</f>
        <v>1</v>
      </c>
      <c r="Q277" s="61">
        <f t="shared" si="234"/>
        <v>1</v>
      </c>
      <c r="R277" s="61">
        <f t="shared" si="234"/>
        <v>1</v>
      </c>
      <c r="S277" s="92">
        <f t="shared" si="234"/>
        <v>0</v>
      </c>
      <c r="T277" s="75" t="str">
        <f t="shared" si="234"/>
        <v xml:space="preserve">SplitHeatPump    </v>
      </c>
      <c r="U277" s="72">
        <f t="shared" si="196"/>
        <v>1</v>
      </c>
      <c r="V277" s="61">
        <f t="shared" si="209"/>
        <v>1</v>
      </c>
      <c r="W277" s="61">
        <f t="shared" si="210"/>
        <v>1</v>
      </c>
      <c r="X277" s="61">
        <f t="shared" si="203"/>
        <v>1</v>
      </c>
      <c r="Y277" s="61">
        <f t="shared" si="197"/>
        <v>0</v>
      </c>
      <c r="Z277" s="48">
        <v>1</v>
      </c>
      <c r="AA277" s="61" t="s">
        <v>0</v>
      </c>
      <c r="AB277" s="62" t="str">
        <f t="shared" ref="AB277:AB283" si="235">AB241</f>
        <v xml:space="preserve">PkgHeatPump - Central single-packaged heat pump system (&lt; 65 kBtuh) </v>
      </c>
      <c r="AD277" s="62"/>
    </row>
    <row r="278" spans="1:30" x14ac:dyDescent="0.25">
      <c r="C278" s="61">
        <f t="shared" ref="C278:D278" si="236">C277</f>
        <v>2019</v>
      </c>
      <c r="D278" s="6">
        <f t="shared" si="236"/>
        <v>2020</v>
      </c>
      <c r="E278" t="s">
        <v>180</v>
      </c>
      <c r="F278" s="67" t="s">
        <v>154</v>
      </c>
      <c r="G278" s="66" t="s">
        <v>749</v>
      </c>
      <c r="H278" s="66" t="s">
        <v>749</v>
      </c>
      <c r="I278" s="11">
        <v>0</v>
      </c>
      <c r="J278" s="11">
        <v>0</v>
      </c>
      <c r="K278" s="11">
        <v>1</v>
      </c>
      <c r="L278" s="66" t="s">
        <v>728</v>
      </c>
      <c r="M278" s="66" t="s">
        <v>188</v>
      </c>
      <c r="N278" s="66" t="s">
        <v>189</v>
      </c>
      <c r="O278" s="72">
        <f t="shared" si="233"/>
        <v>0</v>
      </c>
      <c r="P278" s="61">
        <f t="shared" ref="P278:T278" si="237">P242</f>
        <v>1</v>
      </c>
      <c r="Q278" s="61">
        <f t="shared" si="237"/>
        <v>1</v>
      </c>
      <c r="R278" s="61">
        <f t="shared" si="237"/>
        <v>1</v>
      </c>
      <c r="S278" s="92">
        <f t="shared" si="237"/>
        <v>0</v>
      </c>
      <c r="T278" s="75" t="str">
        <f t="shared" si="237"/>
        <v xml:space="preserve">SplitHeatPump    </v>
      </c>
      <c r="U278" s="72">
        <f t="shared" si="196"/>
        <v>0</v>
      </c>
      <c r="V278" s="61">
        <f t="shared" si="209"/>
        <v>0</v>
      </c>
      <c r="W278" s="61">
        <f t="shared" si="210"/>
        <v>0</v>
      </c>
      <c r="X278" s="61">
        <f t="shared" si="203"/>
        <v>0</v>
      </c>
      <c r="Y278" s="61">
        <f t="shared" si="197"/>
        <v>0</v>
      </c>
      <c r="Z278" s="48">
        <v>1</v>
      </c>
      <c r="AA278" s="61" t="s">
        <v>0</v>
      </c>
      <c r="AB278" s="62" t="str">
        <f t="shared" si="235"/>
        <v xml:space="preserve">LrgPkgHeatPump - Large packaged heat pump system (&gt;= 65 kBtuh)      </v>
      </c>
      <c r="AD278" s="62"/>
    </row>
    <row r="279" spans="1:30" x14ac:dyDescent="0.25">
      <c r="A279" t="s">
        <v>0</v>
      </c>
      <c r="C279" s="61">
        <f t="shared" ref="C279:D279" si="238">C278</f>
        <v>2019</v>
      </c>
      <c r="D279" s="6">
        <f t="shared" si="238"/>
        <v>2020</v>
      </c>
      <c r="E279" s="24" t="s">
        <v>181</v>
      </c>
      <c r="F279" s="67" t="s">
        <v>154</v>
      </c>
      <c r="G279" s="66" t="s">
        <v>749</v>
      </c>
      <c r="H279" s="66" t="s">
        <v>749</v>
      </c>
      <c r="I279" s="66" t="s">
        <v>155</v>
      </c>
      <c r="J279" s="66" t="s">
        <v>750</v>
      </c>
      <c r="K279" s="66" t="s">
        <v>750</v>
      </c>
      <c r="L279" s="66" t="s">
        <v>728</v>
      </c>
      <c r="M279" s="11">
        <v>0</v>
      </c>
      <c r="N279" s="11">
        <v>0</v>
      </c>
      <c r="O279" s="72">
        <f t="shared" si="233"/>
        <v>0</v>
      </c>
      <c r="P279" s="61">
        <f t="shared" ref="P279:T279" si="239">P243</f>
        <v>1</v>
      </c>
      <c r="Q279" s="61">
        <f t="shared" si="239"/>
        <v>0</v>
      </c>
      <c r="R279" s="61">
        <f t="shared" si="239"/>
        <v>1</v>
      </c>
      <c r="S279" s="92">
        <f t="shared" si="239"/>
        <v>0</v>
      </c>
      <c r="T279" s="75" t="str">
        <f t="shared" si="239"/>
        <v>N/A</v>
      </c>
      <c r="U279" s="72">
        <f t="shared" si="196"/>
        <v>0</v>
      </c>
      <c r="V279" s="61">
        <f t="shared" si="209"/>
        <v>0</v>
      </c>
      <c r="W279" s="61">
        <f t="shared" si="210"/>
        <v>0</v>
      </c>
      <c r="X279" s="61">
        <f t="shared" si="203"/>
        <v>0</v>
      </c>
      <c r="Y279" s="61">
        <f t="shared" si="197"/>
        <v>0</v>
      </c>
      <c r="Z279" s="48">
        <v>1</v>
      </c>
      <c r="AA279" s="61" t="s">
        <v>0</v>
      </c>
      <c r="AB279" s="62" t="str">
        <f t="shared" si="235"/>
        <v xml:space="preserve">GasCooling - Gas absorption cooling                                 </v>
      </c>
      <c r="AD279" s="62"/>
    </row>
    <row r="280" spans="1:30" x14ac:dyDescent="0.25">
      <c r="C280" s="61">
        <f t="shared" ref="C280:D280" si="240">C279</f>
        <v>2019</v>
      </c>
      <c r="D280" s="6">
        <f t="shared" si="240"/>
        <v>2020</v>
      </c>
      <c r="E280" t="s">
        <v>515</v>
      </c>
      <c r="F280" s="51">
        <v>12</v>
      </c>
      <c r="G280" s="215">
        <f t="shared" ref="G280:G286" si="241">F280*H280</f>
        <v>12</v>
      </c>
      <c r="H280" s="215">
        <v>1</v>
      </c>
      <c r="I280" s="149">
        <v>10</v>
      </c>
      <c r="J280" s="216">
        <f t="shared" ref="J280:J286" si="242">I280*K280</f>
        <v>9.6</v>
      </c>
      <c r="K280" s="208">
        <v>0.96</v>
      </c>
      <c r="L280" s="66" t="s">
        <v>728</v>
      </c>
      <c r="M280" s="66" t="s">
        <v>188</v>
      </c>
      <c r="N280" s="66" t="s">
        <v>189</v>
      </c>
      <c r="O280" s="72">
        <f t="shared" si="233"/>
        <v>1</v>
      </c>
      <c r="P280" s="61">
        <f t="shared" ref="P280:T280" si="243">P244</f>
        <v>1</v>
      </c>
      <c r="Q280" s="61">
        <f t="shared" si="243"/>
        <v>1</v>
      </c>
      <c r="R280" s="61">
        <f t="shared" si="243"/>
        <v>1</v>
      </c>
      <c r="S280" s="92">
        <f t="shared" si="243"/>
        <v>0</v>
      </c>
      <c r="T280" s="75" t="str">
        <f t="shared" si="243"/>
        <v xml:space="preserve">SplitHeatPump    </v>
      </c>
      <c r="U280" s="72">
        <f t="shared" si="196"/>
        <v>1</v>
      </c>
      <c r="V280" s="61">
        <f t="shared" si="209"/>
        <v>1</v>
      </c>
      <c r="W280" s="61">
        <f t="shared" si="210"/>
        <v>1</v>
      </c>
      <c r="X280" s="61">
        <f t="shared" si="203"/>
        <v>1</v>
      </c>
      <c r="Y280" s="61">
        <f t="shared" si="197"/>
        <v>0</v>
      </c>
      <c r="Z280" s="48">
        <v>1</v>
      </c>
      <c r="AA280" s="61" t="s">
        <v>0</v>
      </c>
      <c r="AB280" s="62" t="str">
        <f t="shared" si="235"/>
        <v xml:space="preserve">SDHVSplitHeatPump - Small duct, high velocity, central split heat pump                              </v>
      </c>
      <c r="AD280" s="62"/>
    </row>
    <row r="281" spans="1:30" x14ac:dyDescent="0.25">
      <c r="C281" s="61">
        <f t="shared" ref="C281:D281" si="244">C280</f>
        <v>2019</v>
      </c>
      <c r="D281" s="6">
        <f t="shared" si="244"/>
        <v>2020</v>
      </c>
      <c r="E281" t="s">
        <v>534</v>
      </c>
      <c r="F281" s="51">
        <v>14</v>
      </c>
      <c r="G281" s="215">
        <f t="shared" si="241"/>
        <v>13.299999999999999</v>
      </c>
      <c r="H281" s="215">
        <v>0.95</v>
      </c>
      <c r="I281" s="11">
        <v>11.7</v>
      </c>
      <c r="J281" s="216">
        <f t="shared" si="242"/>
        <v>11.231999999999999</v>
      </c>
      <c r="K281" s="208">
        <v>0.96</v>
      </c>
      <c r="L281" s="66" t="s">
        <v>728</v>
      </c>
      <c r="M281" s="66" t="s">
        <v>188</v>
      </c>
      <c r="N281" s="66" t="s">
        <v>189</v>
      </c>
      <c r="O281" s="72">
        <f t="shared" si="233"/>
        <v>1</v>
      </c>
      <c r="P281" s="61">
        <f t="shared" ref="P281:T281" si="245">P245</f>
        <v>0</v>
      </c>
      <c r="Q281" s="61">
        <f t="shared" si="245"/>
        <v>1</v>
      </c>
      <c r="R281" s="61">
        <f t="shared" si="245"/>
        <v>1</v>
      </c>
      <c r="S281" s="92">
        <f t="shared" si="245"/>
        <v>1</v>
      </c>
      <c r="T281" s="75" t="str">
        <f t="shared" si="245"/>
        <v xml:space="preserve">SplitHeatPump    </v>
      </c>
      <c r="U281" s="72">
        <f t="shared" si="196"/>
        <v>1</v>
      </c>
      <c r="V281" s="61">
        <f t="shared" si="209"/>
        <v>1</v>
      </c>
      <c r="W281" s="61">
        <f t="shared" si="210"/>
        <v>1</v>
      </c>
      <c r="X281" s="61">
        <f t="shared" si="203"/>
        <v>1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5"/>
        <v>DuctlessMiniSplitHeatPump – Ductless mini-split heat pump system</v>
      </c>
      <c r="AD281" s="62"/>
    </row>
    <row r="282" spans="1:30" x14ac:dyDescent="0.25">
      <c r="C282" s="61">
        <f t="shared" ref="C282:D282" si="246">C281</f>
        <v>2019</v>
      </c>
      <c r="D282" s="6">
        <f t="shared" si="246"/>
        <v>2020</v>
      </c>
      <c r="E282" t="s">
        <v>535</v>
      </c>
      <c r="F282" s="51">
        <v>14</v>
      </c>
      <c r="G282" s="215">
        <f t="shared" si="241"/>
        <v>13.299999999999999</v>
      </c>
      <c r="H282" s="215">
        <v>0.95</v>
      </c>
      <c r="I282" s="11">
        <v>11.7</v>
      </c>
      <c r="J282" s="216">
        <f t="shared" si="242"/>
        <v>11.231999999999999</v>
      </c>
      <c r="K282" s="208">
        <v>0.96</v>
      </c>
      <c r="L282" s="66" t="s">
        <v>728</v>
      </c>
      <c r="M282" s="66" t="s">
        <v>188</v>
      </c>
      <c r="N282" s="66" t="s">
        <v>189</v>
      </c>
      <c r="O282" s="72">
        <f t="shared" si="233"/>
        <v>1</v>
      </c>
      <c r="P282" s="61">
        <f t="shared" ref="P282:T282" si="247">P246</f>
        <v>0</v>
      </c>
      <c r="Q282" s="61">
        <f t="shared" si="247"/>
        <v>1</v>
      </c>
      <c r="R282" s="61">
        <f t="shared" si="247"/>
        <v>1</v>
      </c>
      <c r="S282" s="92">
        <f t="shared" si="247"/>
        <v>1</v>
      </c>
      <c r="T282" s="75" t="str">
        <f t="shared" si="247"/>
        <v xml:space="preserve">SplitHeatPump    </v>
      </c>
      <c r="U282" s="72">
        <f t="shared" si="196"/>
        <v>1</v>
      </c>
      <c r="V282" s="61">
        <f t="shared" si="209"/>
        <v>1</v>
      </c>
      <c r="W282" s="61">
        <f t="shared" si="210"/>
        <v>1</v>
      </c>
      <c r="X282" s="61">
        <f t="shared" si="203"/>
        <v>1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5"/>
        <v>DuctlessMultiSplitHeatPump - Ductless multi-split heat pump system</v>
      </c>
      <c r="AD282" s="62"/>
    </row>
    <row r="283" spans="1:30" x14ac:dyDescent="0.25">
      <c r="C283" s="61">
        <f t="shared" ref="C283:D283" si="248">C282</f>
        <v>2019</v>
      </c>
      <c r="D283" s="6">
        <f t="shared" si="248"/>
        <v>2020</v>
      </c>
      <c r="E283" t="s">
        <v>524</v>
      </c>
      <c r="F283" s="51">
        <v>13</v>
      </c>
      <c r="G283" s="215">
        <f t="shared" si="241"/>
        <v>12.48</v>
      </c>
      <c r="H283" s="209">
        <v>0.96</v>
      </c>
      <c r="I283" s="11">
        <v>11.3</v>
      </c>
      <c r="J283" s="216">
        <f t="shared" si="242"/>
        <v>10.848000000000001</v>
      </c>
      <c r="K283" s="208">
        <v>0.96</v>
      </c>
      <c r="L283" s="66" t="s">
        <v>728</v>
      </c>
      <c r="M283" s="66" t="s">
        <v>188</v>
      </c>
      <c r="N283" s="66" t="s">
        <v>189</v>
      </c>
      <c r="O283" s="72">
        <f t="shared" si="233"/>
        <v>1</v>
      </c>
      <c r="P283" s="61">
        <f t="shared" ref="P283:T283" si="249">P247</f>
        <v>-1</v>
      </c>
      <c r="Q283" s="61">
        <f t="shared" si="249"/>
        <v>1</v>
      </c>
      <c r="R283" s="61">
        <f t="shared" si="249"/>
        <v>1</v>
      </c>
      <c r="S283" s="92">
        <f t="shared" si="249"/>
        <v>1</v>
      </c>
      <c r="T283" s="75" t="str">
        <f t="shared" si="249"/>
        <v xml:space="preserve">SplitHeatPump    </v>
      </c>
      <c r="U283" s="72">
        <f t="shared" si="196"/>
        <v>1</v>
      </c>
      <c r="V283" s="61">
        <f t="shared" si="209"/>
        <v>1</v>
      </c>
      <c r="W283" s="61">
        <f t="shared" si="210"/>
        <v>1</v>
      </c>
      <c r="X283" s="61">
        <f t="shared" si="203"/>
        <v>1</v>
      </c>
      <c r="Y283" s="61">
        <f t="shared" si="197"/>
        <v>0</v>
      </c>
      <c r="Z283" s="48">
        <v>1</v>
      </c>
      <c r="AA283" s="61" t="s">
        <v>0</v>
      </c>
      <c r="AB283" s="62" t="str">
        <f t="shared" si="235"/>
        <v>DuctlessVRFHeatPump - Ductless variable refrigerant flow (VRF) heat pump system</v>
      </c>
      <c r="AD283" s="62"/>
    </row>
    <row r="284" spans="1:30" x14ac:dyDescent="0.25">
      <c r="C284" s="61">
        <f t="shared" ref="C284:D284" si="250">C283</f>
        <v>2019</v>
      </c>
      <c r="D284" s="6">
        <f t="shared" si="250"/>
        <v>2020</v>
      </c>
      <c r="E284" s="188" t="s">
        <v>702</v>
      </c>
      <c r="F284" s="198">
        <v>14</v>
      </c>
      <c r="G284" s="215">
        <f t="shared" si="241"/>
        <v>13.299999999999999</v>
      </c>
      <c r="H284" s="215">
        <v>0.95</v>
      </c>
      <c r="I284" s="199">
        <v>11.7</v>
      </c>
      <c r="J284" s="216">
        <f t="shared" si="242"/>
        <v>11.231999999999999</v>
      </c>
      <c r="K284" s="208">
        <v>0.96</v>
      </c>
      <c r="L284" s="66" t="s">
        <v>728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1</v>
      </c>
      <c r="R284" s="48">
        <v>1</v>
      </c>
      <c r="S284" s="70">
        <v>1</v>
      </c>
      <c r="T284" s="97" t="s">
        <v>178</v>
      </c>
      <c r="U284" s="70">
        <f t="shared" ref="U284" si="251">IF(AND(ISNUMBER(F284), F284&gt;0), 1, 0)</f>
        <v>1</v>
      </c>
      <c r="V284" s="48">
        <f t="shared" ref="V284:V297" si="252">IF(AND(ISNUMBER(G284), G284&gt;0), 1, 0)</f>
        <v>1</v>
      </c>
      <c r="W284" s="48">
        <f t="shared" ref="W284" si="253">IF(AND(ISNUMBER(I284), I284&gt;0), 1, 0)</f>
        <v>1</v>
      </c>
      <c r="X284" s="61">
        <f t="shared" si="203"/>
        <v>1</v>
      </c>
      <c r="Y284" s="61">
        <f t="shared" si="197"/>
        <v>0</v>
      </c>
      <c r="Z284" s="48">
        <v>1</v>
      </c>
      <c r="AA284" s="61" t="s">
        <v>0</v>
      </c>
      <c r="AB284" s="54" t="s">
        <v>705</v>
      </c>
      <c r="AD284" s="62" t="s">
        <v>720</v>
      </c>
    </row>
    <row r="285" spans="1:30" x14ac:dyDescent="0.25">
      <c r="C285" s="61">
        <f t="shared" ref="C285:D285" si="254">C284</f>
        <v>2019</v>
      </c>
      <c r="D285" s="6">
        <f t="shared" si="254"/>
        <v>2020</v>
      </c>
      <c r="E285" s="188" t="s">
        <v>703</v>
      </c>
      <c r="F285" s="198">
        <v>14</v>
      </c>
      <c r="G285" s="215">
        <f t="shared" si="241"/>
        <v>13.299999999999999</v>
      </c>
      <c r="H285" s="215">
        <v>0.95</v>
      </c>
      <c r="I285" s="199">
        <v>11.7</v>
      </c>
      <c r="J285" s="216">
        <f t="shared" si="242"/>
        <v>11.231999999999999</v>
      </c>
      <c r="K285" s="208">
        <v>0.96</v>
      </c>
      <c r="L285" s="66" t="s">
        <v>728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1</v>
      </c>
      <c r="R285" s="48">
        <v>1</v>
      </c>
      <c r="S285" s="70">
        <v>1</v>
      </c>
      <c r="T285" s="97" t="s">
        <v>178</v>
      </c>
      <c r="U285" s="70">
        <f t="shared" ref="U285:U286" si="255">IF(AND(ISNUMBER(F285), F285&gt;0), 1, 0)</f>
        <v>1</v>
      </c>
      <c r="V285" s="48">
        <f t="shared" si="252"/>
        <v>1</v>
      </c>
      <c r="W285" s="48">
        <f t="shared" ref="W285:W286" si="256">IF(AND(ISNUMBER(I285), I285&gt;0), 1, 0)</f>
        <v>1</v>
      </c>
      <c r="X285" s="61">
        <f t="shared" si="203"/>
        <v>1</v>
      </c>
      <c r="Y285" s="61">
        <f t="shared" si="197"/>
        <v>0</v>
      </c>
      <c r="Z285" s="48">
        <v>1</v>
      </c>
      <c r="AA285" s="61" t="s">
        <v>0</v>
      </c>
      <c r="AB285" s="54" t="s">
        <v>706</v>
      </c>
      <c r="AD285" s="62" t="s">
        <v>720</v>
      </c>
    </row>
    <row r="286" spans="1:30" x14ac:dyDescent="0.25">
      <c r="C286" s="61">
        <f t="shared" ref="C286:D286" si="257">C285</f>
        <v>2019</v>
      </c>
      <c r="D286" s="6">
        <f t="shared" si="257"/>
        <v>2020</v>
      </c>
      <c r="E286" s="188" t="s">
        <v>704</v>
      </c>
      <c r="F286" s="198">
        <v>14</v>
      </c>
      <c r="G286" s="215">
        <f t="shared" si="241"/>
        <v>13.299999999999999</v>
      </c>
      <c r="H286" s="215">
        <v>0.95</v>
      </c>
      <c r="I286" s="199">
        <v>11.7</v>
      </c>
      <c r="J286" s="216">
        <f t="shared" si="242"/>
        <v>11.231999999999999</v>
      </c>
      <c r="K286" s="208">
        <v>0.96</v>
      </c>
      <c r="L286" s="66" t="s">
        <v>728</v>
      </c>
      <c r="M286" s="66" t="s">
        <v>188</v>
      </c>
      <c r="N286" s="66" t="s">
        <v>189</v>
      </c>
      <c r="O286" s="70">
        <v>1</v>
      </c>
      <c r="P286" s="48">
        <v>1</v>
      </c>
      <c r="Q286" s="48">
        <v>1</v>
      </c>
      <c r="R286" s="48">
        <v>1</v>
      </c>
      <c r="S286" s="70">
        <v>1</v>
      </c>
      <c r="T286" s="97" t="s">
        <v>178</v>
      </c>
      <c r="U286" s="70">
        <f t="shared" si="255"/>
        <v>1</v>
      </c>
      <c r="V286" s="48">
        <f t="shared" si="252"/>
        <v>1</v>
      </c>
      <c r="W286" s="48">
        <f t="shared" si="256"/>
        <v>1</v>
      </c>
      <c r="X286" s="61">
        <f t="shared" si="203"/>
        <v>1</v>
      </c>
      <c r="Y286" s="61">
        <f t="shared" si="197"/>
        <v>0</v>
      </c>
      <c r="Z286" s="48">
        <v>1</v>
      </c>
      <c r="AA286" s="61" t="s">
        <v>0</v>
      </c>
      <c r="AB286" s="54" t="s">
        <v>707</v>
      </c>
      <c r="AD286" s="62" t="s">
        <v>720</v>
      </c>
    </row>
    <row r="287" spans="1:30" x14ac:dyDescent="0.25">
      <c r="C287" s="61">
        <f t="shared" ref="C287:D287" si="258">C286</f>
        <v>2019</v>
      </c>
      <c r="D287" s="6">
        <f t="shared" si="258"/>
        <v>2020</v>
      </c>
      <c r="E287" t="s">
        <v>182</v>
      </c>
      <c r="F287" s="67" t="s">
        <v>154</v>
      </c>
      <c r="G287" s="66" t="s">
        <v>749</v>
      </c>
      <c r="H287" s="66" t="s">
        <v>749</v>
      </c>
      <c r="I287" s="66" t="s">
        <v>155</v>
      </c>
      <c r="J287" s="66" t="s">
        <v>750</v>
      </c>
      <c r="K287" s="66" t="s">
        <v>750</v>
      </c>
      <c r="L287" s="10">
        <v>8.6999999999999993</v>
      </c>
      <c r="M287" s="66" t="s">
        <v>188</v>
      </c>
      <c r="N287" s="66" t="s">
        <v>189</v>
      </c>
      <c r="O287" s="72">
        <f t="shared" ref="O287:O297" si="259">O248</f>
        <v>1</v>
      </c>
      <c r="P287" s="61">
        <f t="shared" ref="P287:T287" si="260">P248</f>
        <v>0</v>
      </c>
      <c r="Q287" s="61">
        <f t="shared" si="260"/>
        <v>1</v>
      </c>
      <c r="R287" s="61">
        <f t="shared" si="260"/>
        <v>0</v>
      </c>
      <c r="S287" s="92">
        <f t="shared" si="260"/>
        <v>1</v>
      </c>
      <c r="T287" s="75" t="str">
        <f t="shared" si="260"/>
        <v xml:space="preserve">SplitHeatPump    </v>
      </c>
      <c r="U287" s="72">
        <f t="shared" si="196"/>
        <v>0</v>
      </c>
      <c r="V287" s="61">
        <f t="shared" si="252"/>
        <v>0</v>
      </c>
      <c r="W287" s="61">
        <f t="shared" ref="W287:W289" si="261">IF(AND(ISNUMBER(I287), I287&gt;0), 1, 0)</f>
        <v>0</v>
      </c>
      <c r="X287" s="61">
        <f t="shared" si="203"/>
        <v>0</v>
      </c>
      <c r="Y287" s="61">
        <f t="shared" si="197"/>
        <v>1</v>
      </c>
      <c r="Z287" s="48">
        <v>0</v>
      </c>
      <c r="AA287" s="61" t="s">
        <v>0</v>
      </c>
      <c r="AB287" s="62" t="str">
        <f t="shared" ref="AB287:AB297" si="262">AB248</f>
        <v xml:space="preserve">RoomHeatPump - Room (non-central) heat pump system                  </v>
      </c>
    </row>
    <row r="288" spans="1:30" x14ac:dyDescent="0.25">
      <c r="C288" s="61">
        <f t="shared" ref="C288:D297" si="263">C287</f>
        <v>2019</v>
      </c>
      <c r="D288" s="6">
        <f t="shared" si="263"/>
        <v>2020</v>
      </c>
      <c r="E288" t="s">
        <v>367</v>
      </c>
      <c r="F288" s="63">
        <v>14</v>
      </c>
      <c r="G288" s="215">
        <f t="shared" ref="G288:G291" si="264">F288*H288</f>
        <v>13.299999999999999</v>
      </c>
      <c r="H288" s="215">
        <v>0.95</v>
      </c>
      <c r="I288" s="10">
        <v>11.7</v>
      </c>
      <c r="J288" s="66" t="s">
        <v>750</v>
      </c>
      <c r="K288" s="208">
        <v>0.96</v>
      </c>
      <c r="L288" s="66" t="s">
        <v>728</v>
      </c>
      <c r="M288" s="66" t="s">
        <v>188</v>
      </c>
      <c r="N288" s="66" t="s">
        <v>189</v>
      </c>
      <c r="O288" s="72">
        <f t="shared" si="259"/>
        <v>1</v>
      </c>
      <c r="P288" s="61">
        <f t="shared" ref="P288:T288" si="265">P249</f>
        <v>-1</v>
      </c>
      <c r="Q288" s="61">
        <f t="shared" si="265"/>
        <v>1</v>
      </c>
      <c r="R288" s="61">
        <f t="shared" si="265"/>
        <v>1</v>
      </c>
      <c r="S288" s="92">
        <f t="shared" si="265"/>
        <v>1</v>
      </c>
      <c r="T288" s="75" t="str">
        <f t="shared" si="265"/>
        <v xml:space="preserve">SplitHeatPump    </v>
      </c>
      <c r="U288" s="72">
        <f t="shared" si="196"/>
        <v>1</v>
      </c>
      <c r="V288" s="61">
        <f t="shared" si="252"/>
        <v>1</v>
      </c>
      <c r="W288" s="61">
        <f t="shared" si="261"/>
        <v>1</v>
      </c>
      <c r="X288" s="61">
        <f t="shared" si="203"/>
        <v>0</v>
      </c>
      <c r="Y288" s="61">
        <f t="shared" si="197"/>
        <v>0</v>
      </c>
      <c r="Z288" s="48">
        <v>1</v>
      </c>
      <c r="AA288" s="61" t="s">
        <v>0</v>
      </c>
      <c r="AB288" s="62" t="str">
        <f t="shared" si="262"/>
        <v>AirToWaterHeatPump - Air to water heat pump (able to heat DHW)</v>
      </c>
    </row>
    <row r="289" spans="1:30" x14ac:dyDescent="0.25">
      <c r="C289" s="61">
        <f t="shared" si="263"/>
        <v>2019</v>
      </c>
      <c r="D289" s="6">
        <f t="shared" si="263"/>
        <v>2020</v>
      </c>
      <c r="E289" t="s">
        <v>366</v>
      </c>
      <c r="F289" s="63">
        <v>14</v>
      </c>
      <c r="G289" s="215">
        <f t="shared" si="264"/>
        <v>13.299999999999999</v>
      </c>
      <c r="H289" s="215">
        <v>0.95</v>
      </c>
      <c r="I289" s="10">
        <v>11.7</v>
      </c>
      <c r="J289" s="66" t="s">
        <v>750</v>
      </c>
      <c r="K289" s="208">
        <v>0.96</v>
      </c>
      <c r="L289" s="66" t="s">
        <v>728</v>
      </c>
      <c r="M289" s="66" t="s">
        <v>188</v>
      </c>
      <c r="N289" s="66" t="s">
        <v>189</v>
      </c>
      <c r="O289" s="72">
        <f t="shared" si="259"/>
        <v>1</v>
      </c>
      <c r="P289" s="61">
        <f t="shared" ref="P289:T291" si="266">P250</f>
        <v>-1</v>
      </c>
      <c r="Q289" s="61">
        <f t="shared" si="266"/>
        <v>1</v>
      </c>
      <c r="R289" s="61">
        <f t="shared" si="266"/>
        <v>1</v>
      </c>
      <c r="S289" s="92">
        <f t="shared" si="266"/>
        <v>1</v>
      </c>
      <c r="T289" s="75" t="str">
        <f t="shared" si="266"/>
        <v xml:space="preserve">SplitHeatPump    </v>
      </c>
      <c r="U289" s="72">
        <f t="shared" si="196"/>
        <v>1</v>
      </c>
      <c r="V289" s="61">
        <f t="shared" si="252"/>
        <v>1</v>
      </c>
      <c r="W289" s="61">
        <f t="shared" si="261"/>
        <v>1</v>
      </c>
      <c r="X289" s="61">
        <f t="shared" si="203"/>
        <v>0</v>
      </c>
      <c r="Y289" s="61">
        <f t="shared" si="197"/>
        <v>0</v>
      </c>
      <c r="Z289" s="48">
        <v>1</v>
      </c>
      <c r="AA289" s="61" t="s">
        <v>0</v>
      </c>
      <c r="AB289" s="62" t="str">
        <f t="shared" si="262"/>
        <v>GroundSourceHeatPump - Ground source heat pump (able to heat DHW)</v>
      </c>
    </row>
    <row r="290" spans="1:30" x14ac:dyDescent="0.25">
      <c r="C290" s="61">
        <f t="shared" si="263"/>
        <v>2019</v>
      </c>
      <c r="D290" s="6">
        <f t="shared" si="263"/>
        <v>2020</v>
      </c>
      <c r="E290" t="s">
        <v>553</v>
      </c>
      <c r="F290" s="51">
        <v>14</v>
      </c>
      <c r="G290" s="215">
        <f t="shared" si="264"/>
        <v>13.299999999999999</v>
      </c>
      <c r="H290" s="215">
        <v>0.95</v>
      </c>
      <c r="I290" s="11">
        <v>11.7</v>
      </c>
      <c r="J290" s="66" t="s">
        <v>750</v>
      </c>
      <c r="K290" s="208">
        <v>0.96</v>
      </c>
      <c r="L290" s="66" t="s">
        <v>728</v>
      </c>
      <c r="M290" s="66" t="s">
        <v>188</v>
      </c>
      <c r="N290" s="66" t="s">
        <v>189</v>
      </c>
      <c r="O290" s="72">
        <f t="shared" si="259"/>
        <v>1</v>
      </c>
      <c r="P290" s="61">
        <f t="shared" si="266"/>
        <v>-1</v>
      </c>
      <c r="Q290" s="61">
        <f t="shared" si="266"/>
        <v>1</v>
      </c>
      <c r="R290" s="61">
        <f t="shared" si="266"/>
        <v>0</v>
      </c>
      <c r="S290" s="92">
        <f t="shared" si="266"/>
        <v>0</v>
      </c>
      <c r="T290" s="75" t="str">
        <f t="shared" si="266"/>
        <v xml:space="preserve">SplitHeatPump    </v>
      </c>
      <c r="U290" s="72">
        <f t="shared" ref="U290" si="267">IF(AND(ISNUMBER(F290), F290&gt;0), 1, 0)</f>
        <v>1</v>
      </c>
      <c r="V290" s="61">
        <f t="shared" si="252"/>
        <v>1</v>
      </c>
      <c r="W290" s="61">
        <f t="shared" ref="W290" si="268">IF(AND(ISNUMBER(I290), I290&gt;0), 1, 0)</f>
        <v>1</v>
      </c>
      <c r="X290" s="61">
        <f t="shared" si="203"/>
        <v>0</v>
      </c>
      <c r="Y290" s="61">
        <f t="shared" si="197"/>
        <v>0</v>
      </c>
      <c r="Z290" s="48">
        <v>1</v>
      </c>
      <c r="AA290" s="61" t="s">
        <v>0</v>
      </c>
      <c r="AB290" s="62" t="str">
        <f t="shared" si="262"/>
        <v>VCHP - Variable Capacity Heat Pump</v>
      </c>
    </row>
    <row r="291" spans="1:30" x14ac:dyDescent="0.25">
      <c r="C291" s="61">
        <f t="shared" ref="C291:D291" si="269">C290</f>
        <v>2019</v>
      </c>
      <c r="D291" s="6">
        <f t="shared" si="269"/>
        <v>2020</v>
      </c>
      <c r="E291" t="s">
        <v>744</v>
      </c>
      <c r="F291" s="51">
        <v>14</v>
      </c>
      <c r="G291" s="215">
        <f t="shared" si="264"/>
        <v>13.299999999999999</v>
      </c>
      <c r="H291" s="215">
        <v>0.95</v>
      </c>
      <c r="I291" s="11">
        <v>11.7</v>
      </c>
      <c r="J291" s="66" t="s">
        <v>750</v>
      </c>
      <c r="K291" s="208">
        <v>0.96</v>
      </c>
      <c r="L291" s="66" t="s">
        <v>728</v>
      </c>
      <c r="M291" s="66" t="s">
        <v>188</v>
      </c>
      <c r="N291" s="66" t="s">
        <v>189</v>
      </c>
      <c r="O291" s="72">
        <f t="shared" si="259"/>
        <v>1</v>
      </c>
      <c r="P291" s="61">
        <f t="shared" si="266"/>
        <v>-1</v>
      </c>
      <c r="Q291" s="61">
        <f t="shared" si="266"/>
        <v>1</v>
      </c>
      <c r="R291" s="61">
        <f t="shared" si="266"/>
        <v>0</v>
      </c>
      <c r="S291" s="92">
        <f t="shared" si="266"/>
        <v>0</v>
      </c>
      <c r="T291" s="75" t="str">
        <f t="shared" si="266"/>
        <v xml:space="preserve">SplitHeatPump    </v>
      </c>
      <c r="U291" s="72">
        <f t="shared" ref="U291" si="270">IF(AND(ISNUMBER(F291), F291&gt;0), 1, 0)</f>
        <v>1</v>
      </c>
      <c r="V291" s="61">
        <f t="shared" si="252"/>
        <v>1</v>
      </c>
      <c r="W291" s="61">
        <f t="shared" ref="W291" si="271">IF(AND(ISNUMBER(I291), I291&gt;0), 1, 0)</f>
        <v>1</v>
      </c>
      <c r="X291" s="61">
        <f t="shared" si="203"/>
        <v>0</v>
      </c>
      <c r="Y291" s="61">
        <f t="shared" ref="Y291" si="272">IF(AND(ISNUMBER(L291), L291&gt;0), 1, 0)</f>
        <v>0</v>
      </c>
      <c r="Z291" s="48">
        <v>1</v>
      </c>
      <c r="AA291" s="61" t="s">
        <v>0</v>
      </c>
      <c r="AB291" s="62" t="str">
        <f t="shared" si="262"/>
        <v>VCHP2 - Variable Capacity Heat Pump</v>
      </c>
    </row>
    <row r="292" spans="1:30" x14ac:dyDescent="0.25">
      <c r="C292" s="61">
        <f t="shared" ref="C292:D292" si="273">C291</f>
        <v>2019</v>
      </c>
      <c r="D292" s="6">
        <f t="shared" si="273"/>
        <v>2020</v>
      </c>
      <c r="E292" t="s">
        <v>183</v>
      </c>
      <c r="F292" s="52">
        <v>0</v>
      </c>
      <c r="G292" s="204">
        <v>0</v>
      </c>
      <c r="H292" s="204">
        <v>1</v>
      </c>
      <c r="I292" s="66" t="s">
        <v>155</v>
      </c>
      <c r="J292" s="66" t="s">
        <v>750</v>
      </c>
      <c r="K292" s="66" t="s">
        <v>750</v>
      </c>
      <c r="L292" s="66" t="s">
        <v>728</v>
      </c>
      <c r="M292" s="66" t="s">
        <v>188</v>
      </c>
      <c r="N292" s="66" t="s">
        <v>189</v>
      </c>
      <c r="O292" s="72">
        <f t="shared" si="259"/>
        <v>0</v>
      </c>
      <c r="P292" s="61">
        <f t="shared" ref="P292:T292" si="274">P253</f>
        <v>1</v>
      </c>
      <c r="Q292" s="61">
        <f t="shared" si="274"/>
        <v>0</v>
      </c>
      <c r="R292" s="61">
        <f t="shared" si="274"/>
        <v>0</v>
      </c>
      <c r="S292" s="92">
        <f t="shared" si="274"/>
        <v>0</v>
      </c>
      <c r="T292" s="75" t="str">
        <f t="shared" si="274"/>
        <v xml:space="preserve">SplitAirCond     </v>
      </c>
      <c r="U292" s="72">
        <f t="shared" si="196"/>
        <v>0</v>
      </c>
      <c r="V292" s="61">
        <f t="shared" si="252"/>
        <v>0</v>
      </c>
      <c r="W292" s="61">
        <f t="shared" ref="W292:W297" si="275">IF(AND(ISNUMBER(I292), I292&gt;0), 1, 0)</f>
        <v>0</v>
      </c>
      <c r="X292" s="61">
        <f t="shared" si="203"/>
        <v>0</v>
      </c>
      <c r="Y292" s="61">
        <f t="shared" si="197"/>
        <v>0</v>
      </c>
      <c r="Z292" s="48">
        <v>1</v>
      </c>
      <c r="AA292" s="61" t="s">
        <v>0</v>
      </c>
      <c r="AB292" s="62" t="str">
        <f t="shared" si="262"/>
        <v xml:space="preserve">EvapDirect - Direct evaporative cooling system                      </v>
      </c>
    </row>
    <row r="293" spans="1:30" x14ac:dyDescent="0.25">
      <c r="C293" s="61">
        <f t="shared" ref="C293:D293" si="276">C292</f>
        <v>2019</v>
      </c>
      <c r="D293" s="6">
        <f t="shared" si="276"/>
        <v>2020</v>
      </c>
      <c r="E293" t="s">
        <v>184</v>
      </c>
      <c r="F293" s="67" t="s">
        <v>154</v>
      </c>
      <c r="G293" s="66" t="s">
        <v>749</v>
      </c>
      <c r="H293" s="66" t="s">
        <v>749</v>
      </c>
      <c r="I293" s="48">
        <v>13</v>
      </c>
      <c r="J293" s="216">
        <f t="shared" ref="J293:J295" si="277">I293*K293</f>
        <v>12.48</v>
      </c>
      <c r="K293" s="208">
        <v>0.96</v>
      </c>
      <c r="L293" s="66" t="s">
        <v>728</v>
      </c>
      <c r="M293" s="66" t="s">
        <v>188</v>
      </c>
      <c r="N293" s="66" t="s">
        <v>189</v>
      </c>
      <c r="O293" s="72">
        <f t="shared" si="259"/>
        <v>0</v>
      </c>
      <c r="P293" s="61">
        <f t="shared" ref="P293:T293" si="278">P254</f>
        <v>1</v>
      </c>
      <c r="Q293" s="61">
        <f t="shared" si="278"/>
        <v>0</v>
      </c>
      <c r="R293" s="61">
        <f t="shared" si="278"/>
        <v>0</v>
      </c>
      <c r="S293" s="92">
        <f t="shared" si="278"/>
        <v>0</v>
      </c>
      <c r="T293" s="75" t="str">
        <f t="shared" si="278"/>
        <v xml:space="preserve">SplitAirCond     </v>
      </c>
      <c r="U293" s="72">
        <f t="shared" si="196"/>
        <v>0</v>
      </c>
      <c r="V293" s="61">
        <f t="shared" si="252"/>
        <v>0</v>
      </c>
      <c r="W293" s="61">
        <f t="shared" si="275"/>
        <v>1</v>
      </c>
      <c r="X293" s="61">
        <f t="shared" si="203"/>
        <v>1</v>
      </c>
      <c r="Y293" s="61">
        <f t="shared" si="197"/>
        <v>0</v>
      </c>
      <c r="Z293" s="48">
        <v>1</v>
      </c>
      <c r="AA293" s="61" t="s">
        <v>0</v>
      </c>
      <c r="AB293" s="62" t="str">
        <f t="shared" si="262"/>
        <v xml:space="preserve">EvapIndirDirect - Indirect-direct evaporative cooling system        </v>
      </c>
    </row>
    <row r="294" spans="1:30" x14ac:dyDescent="0.25">
      <c r="C294" s="61">
        <f t="shared" si="263"/>
        <v>2019</v>
      </c>
      <c r="D294" s="6">
        <f t="shared" si="263"/>
        <v>2020</v>
      </c>
      <c r="E294" t="s">
        <v>185</v>
      </c>
      <c r="F294" s="67" t="s">
        <v>154</v>
      </c>
      <c r="G294" s="66" t="s">
        <v>749</v>
      </c>
      <c r="H294" s="66" t="s">
        <v>749</v>
      </c>
      <c r="I294" s="48">
        <v>13</v>
      </c>
      <c r="J294" s="216">
        <f t="shared" si="277"/>
        <v>12.48</v>
      </c>
      <c r="K294" s="208">
        <v>0.96</v>
      </c>
      <c r="L294" s="66" t="s">
        <v>728</v>
      </c>
      <c r="M294" s="66" t="s">
        <v>188</v>
      </c>
      <c r="N294" s="66" t="s">
        <v>189</v>
      </c>
      <c r="O294" s="72">
        <f t="shared" si="259"/>
        <v>0</v>
      </c>
      <c r="P294" s="61">
        <f t="shared" ref="P294:T294" si="279">P255</f>
        <v>1</v>
      </c>
      <c r="Q294" s="61">
        <f t="shared" si="279"/>
        <v>0</v>
      </c>
      <c r="R294" s="61">
        <f t="shared" si="279"/>
        <v>0</v>
      </c>
      <c r="S294" s="92">
        <f t="shared" si="279"/>
        <v>0</v>
      </c>
      <c r="T294" s="75" t="str">
        <f t="shared" si="279"/>
        <v xml:space="preserve">SplitAirCond     </v>
      </c>
      <c r="U294" s="72">
        <f t="shared" si="196"/>
        <v>0</v>
      </c>
      <c r="V294" s="61">
        <f t="shared" si="252"/>
        <v>0</v>
      </c>
      <c r="W294" s="61">
        <f t="shared" si="275"/>
        <v>1</v>
      </c>
      <c r="X294" s="61">
        <f t="shared" si="203"/>
        <v>1</v>
      </c>
      <c r="Y294" s="61">
        <f t="shared" si="197"/>
        <v>0</v>
      </c>
      <c r="Z294" s="48">
        <v>1</v>
      </c>
      <c r="AA294" s="61" t="s">
        <v>0</v>
      </c>
      <c r="AB294" s="62" t="str">
        <f t="shared" si="262"/>
        <v xml:space="preserve">EvapIndirect - Indirect evaporative cooling system                  </v>
      </c>
    </row>
    <row r="295" spans="1:30" x14ac:dyDescent="0.25">
      <c r="C295" s="61">
        <f t="shared" si="263"/>
        <v>2019</v>
      </c>
      <c r="D295" s="6">
        <f t="shared" si="263"/>
        <v>2020</v>
      </c>
      <c r="E295" t="s">
        <v>379</v>
      </c>
      <c r="F295" s="51">
        <v>16</v>
      </c>
      <c r="G295" s="215">
        <f>F295*H295</f>
        <v>15.36</v>
      </c>
      <c r="H295" s="208">
        <v>0.96</v>
      </c>
      <c r="I295" s="11">
        <v>14</v>
      </c>
      <c r="J295" s="216">
        <f t="shared" si="277"/>
        <v>13.44</v>
      </c>
      <c r="K295" s="208">
        <v>0.96</v>
      </c>
      <c r="L295" s="66" t="s">
        <v>728</v>
      </c>
      <c r="M295" s="66" t="s">
        <v>188</v>
      </c>
      <c r="N295" s="66" t="s">
        <v>189</v>
      </c>
      <c r="O295" s="72">
        <f t="shared" si="259"/>
        <v>1</v>
      </c>
      <c r="P295" s="61">
        <f t="shared" ref="P295:T295" si="280">P256</f>
        <v>1</v>
      </c>
      <c r="Q295" s="61">
        <f t="shared" si="280"/>
        <v>0</v>
      </c>
      <c r="R295" s="61">
        <f t="shared" si="280"/>
        <v>1</v>
      </c>
      <c r="S295" s="92">
        <f t="shared" si="280"/>
        <v>0</v>
      </c>
      <c r="T295" s="75" t="str">
        <f t="shared" si="280"/>
        <v xml:space="preserve">SplitAirCond     </v>
      </c>
      <c r="U295" s="72">
        <f t="shared" si="196"/>
        <v>1</v>
      </c>
      <c r="V295" s="61">
        <f t="shared" si="252"/>
        <v>1</v>
      </c>
      <c r="W295" s="61">
        <f t="shared" si="275"/>
        <v>1</v>
      </c>
      <c r="X295" s="61">
        <f t="shared" si="203"/>
        <v>1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62"/>
        <v>EvapCondenser - Evaporatively-cooled condenser for split AC systems</v>
      </c>
      <c r="AD295" s="125"/>
    </row>
    <row r="296" spans="1:30" x14ac:dyDescent="0.25">
      <c r="A296" t="s">
        <v>0</v>
      </c>
      <c r="C296" s="61">
        <f t="shared" si="263"/>
        <v>2019</v>
      </c>
      <c r="D296" s="6">
        <f t="shared" si="263"/>
        <v>2020</v>
      </c>
      <c r="E296" s="24" t="s">
        <v>186</v>
      </c>
      <c r="F296" s="67" t="s">
        <v>154</v>
      </c>
      <c r="G296" s="66" t="s">
        <v>749</v>
      </c>
      <c r="H296" s="66" t="s">
        <v>749</v>
      </c>
      <c r="I296" s="11">
        <v>0</v>
      </c>
      <c r="J296" s="11">
        <v>0</v>
      </c>
      <c r="K296" s="11">
        <v>1</v>
      </c>
      <c r="L296" s="66" t="s">
        <v>728</v>
      </c>
      <c r="M296" s="66" t="s">
        <v>188</v>
      </c>
      <c r="N296" s="66" t="s">
        <v>189</v>
      </c>
      <c r="O296" s="72">
        <f t="shared" si="259"/>
        <v>0</v>
      </c>
      <c r="P296" s="61">
        <f t="shared" ref="P296:T296" si="281">P257</f>
        <v>1</v>
      </c>
      <c r="Q296" s="61">
        <f t="shared" si="281"/>
        <v>0</v>
      </c>
      <c r="R296" s="61">
        <f t="shared" si="281"/>
        <v>1</v>
      </c>
      <c r="S296" s="92">
        <f t="shared" si="281"/>
        <v>0</v>
      </c>
      <c r="T296" s="75" t="str">
        <f t="shared" si="281"/>
        <v>N/A</v>
      </c>
      <c r="U296" s="72">
        <f t="shared" si="196"/>
        <v>0</v>
      </c>
      <c r="V296" s="61">
        <f t="shared" si="252"/>
        <v>0</v>
      </c>
      <c r="W296" s="61">
        <f t="shared" si="275"/>
        <v>0</v>
      </c>
      <c r="X296" s="61">
        <f t="shared" si="203"/>
        <v>0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62"/>
        <v xml:space="preserve">Evap/CC - Evaporatively-cooled condensers                           </v>
      </c>
    </row>
    <row r="297" spans="1:30" x14ac:dyDescent="0.25">
      <c r="A297" t="s">
        <v>0</v>
      </c>
      <c r="C297" s="61">
        <f t="shared" si="263"/>
        <v>2019</v>
      </c>
      <c r="D297" s="6">
        <f t="shared" si="263"/>
        <v>2020</v>
      </c>
      <c r="E297" s="24" t="s">
        <v>187</v>
      </c>
      <c r="F297" s="52">
        <v>0</v>
      </c>
      <c r="G297" s="204">
        <v>0</v>
      </c>
      <c r="H297" s="204">
        <v>1</v>
      </c>
      <c r="I297" s="11">
        <v>0</v>
      </c>
      <c r="J297" s="11">
        <v>0</v>
      </c>
      <c r="K297" s="11">
        <v>1</v>
      </c>
      <c r="L297" s="66" t="s">
        <v>728</v>
      </c>
      <c r="M297" s="66" t="s">
        <v>188</v>
      </c>
      <c r="N297" s="66" t="s">
        <v>189</v>
      </c>
      <c r="O297" s="72">
        <f t="shared" si="259"/>
        <v>0</v>
      </c>
      <c r="P297" s="61">
        <f t="shared" ref="P297:T297" si="282">P258</f>
        <v>1</v>
      </c>
      <c r="Q297" s="61">
        <f t="shared" si="282"/>
        <v>0</v>
      </c>
      <c r="R297" s="61">
        <f t="shared" si="282"/>
        <v>1</v>
      </c>
      <c r="S297" s="92">
        <f t="shared" si="282"/>
        <v>0</v>
      </c>
      <c r="T297" s="75" t="str">
        <f t="shared" si="282"/>
        <v>N/A</v>
      </c>
      <c r="U297" s="72">
        <f t="shared" si="196"/>
        <v>0</v>
      </c>
      <c r="V297" s="61">
        <f t="shared" si="252"/>
        <v>0</v>
      </c>
      <c r="W297" s="61">
        <f t="shared" si="275"/>
        <v>0</v>
      </c>
      <c r="X297" s="61">
        <f t="shared" si="203"/>
        <v>0</v>
      </c>
      <c r="Y297" s="61">
        <f t="shared" si="197"/>
        <v>0</v>
      </c>
      <c r="Z297" s="48">
        <v>1</v>
      </c>
      <c r="AA297" s="61" t="s">
        <v>0</v>
      </c>
      <c r="AB297" s="62" t="str">
        <f t="shared" si="262"/>
        <v xml:space="preserve">IceSAC - Ice storage air conditioning system                        </v>
      </c>
    </row>
    <row r="298" spans="1:30" x14ac:dyDescent="0.25">
      <c r="A298" t="s">
        <v>644</v>
      </c>
      <c r="D298" s="126"/>
      <c r="E298" s="126"/>
      <c r="F298" s="126"/>
      <c r="G298" s="126"/>
      <c r="H298" s="126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</row>
    <row r="299" spans="1:30" x14ac:dyDescent="0.25">
      <c r="C299" s="1">
        <v>2022</v>
      </c>
      <c r="D299" s="60">
        <v>2023</v>
      </c>
      <c r="E299" t="s">
        <v>173</v>
      </c>
      <c r="F299" s="67" t="s">
        <v>154</v>
      </c>
      <c r="G299" s="66" t="s">
        <v>749</v>
      </c>
      <c r="H299" s="66" t="s">
        <v>749</v>
      </c>
      <c r="I299" s="66" t="s">
        <v>155</v>
      </c>
      <c r="J299" s="66" t="s">
        <v>750</v>
      </c>
      <c r="K299" s="66" t="s">
        <v>750</v>
      </c>
      <c r="L299" s="66" t="s">
        <v>728</v>
      </c>
      <c r="M299" s="66" t="s">
        <v>188</v>
      </c>
      <c r="N299" s="66" t="s">
        <v>189</v>
      </c>
      <c r="O299" s="72">
        <f t="shared" ref="O299:T308" si="283">O260</f>
        <v>1</v>
      </c>
      <c r="P299" s="61">
        <f t="shared" si="283"/>
        <v>-1</v>
      </c>
      <c r="Q299" s="61">
        <f t="shared" si="283"/>
        <v>0</v>
      </c>
      <c r="R299" s="61">
        <f t="shared" si="283"/>
        <v>0</v>
      </c>
      <c r="S299" s="92">
        <f t="shared" si="283"/>
        <v>0</v>
      </c>
      <c r="T299" s="75" t="str">
        <f t="shared" si="283"/>
        <v xml:space="preserve">SplitAirCond     </v>
      </c>
      <c r="U299" s="72">
        <f t="shared" ref="U299:U336" si="284">IF(AND(ISNUMBER(F299), F299&gt;0), 1, 0)</f>
        <v>0</v>
      </c>
      <c r="V299" s="61">
        <f t="shared" ref="V299:V336" si="285">IF(AND(ISNUMBER(G299), G299&gt;0), 1, 0)</f>
        <v>0</v>
      </c>
      <c r="W299" s="61">
        <f>IF(AND(ISNUMBER(I299), I299&gt;0), 1, 0)</f>
        <v>0</v>
      </c>
      <c r="X299" s="61">
        <f>IF(AND(ISNUMBER(J299), J299&gt;0), 1, 0)</f>
        <v>0</v>
      </c>
      <c r="Y299" s="61">
        <f t="shared" ref="Y299:Y336" si="286">IF(AND(ISNUMBER(L299), L299&gt;0), 1, 0)</f>
        <v>0</v>
      </c>
      <c r="Z299" s="48">
        <v>0</v>
      </c>
      <c r="AA299" s="61" t="s">
        <v>0</v>
      </c>
      <c r="AB299" s="62" t="str">
        <f t="shared" ref="AB299:AB336" si="287">AB260</f>
        <v xml:space="preserve">NoCooling - No cooling equipment                                    </v>
      </c>
    </row>
    <row r="300" spans="1:30" x14ac:dyDescent="0.25">
      <c r="C300" s="61">
        <f>C299</f>
        <v>2022</v>
      </c>
      <c r="D300" s="6">
        <f>D299</f>
        <v>2023</v>
      </c>
      <c r="E300" t="s">
        <v>174</v>
      </c>
      <c r="F300" s="205">
        <v>15</v>
      </c>
      <c r="G300" s="206">
        <v>14.3</v>
      </c>
      <c r="H300" s="206">
        <v>0.95</v>
      </c>
      <c r="I300" s="207">
        <v>12.2</v>
      </c>
      <c r="J300" s="207">
        <v>11.7</v>
      </c>
      <c r="K300" s="207">
        <v>0.96</v>
      </c>
      <c r="L300" s="66" t="s">
        <v>728</v>
      </c>
      <c r="M300" s="66" t="s">
        <v>188</v>
      </c>
      <c r="N300" s="66" t="s">
        <v>189</v>
      </c>
      <c r="O300" s="72">
        <f t="shared" si="283"/>
        <v>1</v>
      </c>
      <c r="P300" s="61">
        <f t="shared" si="283"/>
        <v>1</v>
      </c>
      <c r="Q300" s="61">
        <f t="shared" si="283"/>
        <v>0</v>
      </c>
      <c r="R300" s="61">
        <f t="shared" si="283"/>
        <v>1</v>
      </c>
      <c r="S300" s="92">
        <f t="shared" si="283"/>
        <v>0</v>
      </c>
      <c r="T300" s="75" t="str">
        <f t="shared" si="283"/>
        <v xml:space="preserve">SplitAirCond     </v>
      </c>
      <c r="U300" s="72">
        <f t="shared" si="284"/>
        <v>1</v>
      </c>
      <c r="V300" s="61">
        <f t="shared" si="285"/>
        <v>1</v>
      </c>
      <c r="W300" s="61">
        <f>IF(AND(ISNUMBER(I300), I300&gt;0), 1, 0)</f>
        <v>1</v>
      </c>
      <c r="X300" s="61">
        <f>IF(AND(ISNUMBER(J300), J300&gt;0), 1, 0)</f>
        <v>1</v>
      </c>
      <c r="Y300" s="61">
        <f t="shared" si="286"/>
        <v>0</v>
      </c>
      <c r="Z300" s="48">
        <v>1</v>
      </c>
      <c r="AA300" s="61" t="s">
        <v>0</v>
      </c>
      <c r="AB300" s="62" t="str">
        <f t="shared" si="287"/>
        <v xml:space="preserve">SplitAirCond - Split air conditioning system                        </v>
      </c>
    </row>
    <row r="301" spans="1:30" x14ac:dyDescent="0.25">
      <c r="C301" s="61">
        <f t="shared" ref="C301:D301" si="288">C300</f>
        <v>2022</v>
      </c>
      <c r="D301" s="6">
        <f t="shared" si="288"/>
        <v>2023</v>
      </c>
      <c r="E301" s="188" t="s">
        <v>713</v>
      </c>
      <c r="F301" s="67" t="s">
        <v>154</v>
      </c>
      <c r="G301" s="66" t="s">
        <v>749</v>
      </c>
      <c r="H301" s="66" t="s">
        <v>749</v>
      </c>
      <c r="I301" s="53">
        <v>9.5</v>
      </c>
      <c r="J301" s="209">
        <f>I301*0.96</f>
        <v>9.1199999999999992</v>
      </c>
      <c r="K301" s="207">
        <v>0.96</v>
      </c>
      <c r="L301" s="66" t="s">
        <v>728</v>
      </c>
      <c r="M301" s="66" t="s">
        <v>188</v>
      </c>
      <c r="N301" s="66" t="s">
        <v>189</v>
      </c>
      <c r="O301" s="72">
        <f t="shared" si="283"/>
        <v>1</v>
      </c>
      <c r="P301" s="61">
        <f t="shared" si="283"/>
        <v>0</v>
      </c>
      <c r="Q301" s="61">
        <f t="shared" si="283"/>
        <v>0</v>
      </c>
      <c r="R301" s="61">
        <f t="shared" si="283"/>
        <v>0</v>
      </c>
      <c r="S301" s="92">
        <f t="shared" si="283"/>
        <v>0</v>
      </c>
      <c r="T301" s="75" t="str">
        <f t="shared" si="283"/>
        <v xml:space="preserve">SplitAirCond     </v>
      </c>
      <c r="U301" s="72">
        <f t="shared" ref="U301:U302" si="289">IF(AND(ISNUMBER(F301), F301&gt;0), 1, 0)</f>
        <v>0</v>
      </c>
      <c r="V301" s="61">
        <f t="shared" si="285"/>
        <v>0</v>
      </c>
      <c r="W301" s="61">
        <f t="shared" ref="W301:W302" si="290">IF(AND(ISNUMBER(I301), I301&gt;0), 1, 0)</f>
        <v>1</v>
      </c>
      <c r="X301" s="61">
        <f t="shared" ref="X301:X336" si="291">IF(AND(ISNUMBER(J301), J301&gt;0), 1, 0)</f>
        <v>1</v>
      </c>
      <c r="Y301" s="61">
        <f t="shared" si="286"/>
        <v>0</v>
      </c>
      <c r="Z301" s="48">
        <v>1</v>
      </c>
      <c r="AA301" s="61" t="s">
        <v>0</v>
      </c>
      <c r="AB301" s="62" t="str">
        <f t="shared" si="287"/>
        <v>PkgTermAirCond - Packaged terminal air conditioner (PTAC)</v>
      </c>
    </row>
    <row r="302" spans="1:30" x14ac:dyDescent="0.25">
      <c r="C302" s="61">
        <f t="shared" ref="C302:D302" si="292">C301</f>
        <v>2022</v>
      </c>
      <c r="D302" s="6">
        <f t="shared" si="292"/>
        <v>2023</v>
      </c>
      <c r="E302" s="188" t="s">
        <v>714</v>
      </c>
      <c r="F302" s="67" t="s">
        <v>154</v>
      </c>
      <c r="G302" s="66" t="s">
        <v>749</v>
      </c>
      <c r="H302" s="66" t="s">
        <v>749</v>
      </c>
      <c r="I302" s="207">
        <v>11</v>
      </c>
      <c r="J302" s="206">
        <v>10.6</v>
      </c>
      <c r="K302" s="207">
        <v>0.96</v>
      </c>
      <c r="L302" s="66" t="s">
        <v>728</v>
      </c>
      <c r="M302" s="66" t="s">
        <v>188</v>
      </c>
      <c r="N302" s="66" t="s">
        <v>189</v>
      </c>
      <c r="O302" s="72">
        <f t="shared" si="283"/>
        <v>1</v>
      </c>
      <c r="P302" s="61">
        <f t="shared" si="283"/>
        <v>1</v>
      </c>
      <c r="Q302" s="61">
        <f t="shared" si="283"/>
        <v>0</v>
      </c>
      <c r="R302" s="61">
        <f t="shared" si="283"/>
        <v>0</v>
      </c>
      <c r="S302" s="92">
        <f t="shared" si="283"/>
        <v>0</v>
      </c>
      <c r="T302" s="75" t="str">
        <f t="shared" si="283"/>
        <v xml:space="preserve">SplitAirCond     </v>
      </c>
      <c r="U302" s="72">
        <f t="shared" si="289"/>
        <v>0</v>
      </c>
      <c r="V302" s="61">
        <f t="shared" si="285"/>
        <v>0</v>
      </c>
      <c r="W302" s="61">
        <f t="shared" si="290"/>
        <v>1</v>
      </c>
      <c r="X302" s="61">
        <f t="shared" si="291"/>
        <v>1</v>
      </c>
      <c r="Y302" s="61">
        <f t="shared" si="286"/>
        <v>0</v>
      </c>
      <c r="Z302" s="48">
        <v>1</v>
      </c>
      <c r="AA302" s="61" t="s">
        <v>0</v>
      </c>
      <c r="AB302" s="62" t="str">
        <f t="shared" si="287"/>
        <v>SglPkgVertAirCond - Single package vertical A/C system</v>
      </c>
    </row>
    <row r="303" spans="1:30" x14ac:dyDescent="0.25">
      <c r="C303" s="61">
        <f t="shared" ref="C303:D303" si="293">C302</f>
        <v>2022</v>
      </c>
      <c r="D303" s="6">
        <f t="shared" si="293"/>
        <v>2023</v>
      </c>
      <c r="E303" t="s">
        <v>175</v>
      </c>
      <c r="F303" s="205">
        <v>14</v>
      </c>
      <c r="G303" s="206">
        <v>13.4</v>
      </c>
      <c r="H303" s="206">
        <v>0.96</v>
      </c>
      <c r="I303" s="207">
        <v>11</v>
      </c>
      <c r="J303" s="207">
        <v>10.6</v>
      </c>
      <c r="K303" s="207">
        <v>0.96</v>
      </c>
      <c r="L303" s="66" t="s">
        <v>728</v>
      </c>
      <c r="M303" s="66" t="s">
        <v>188</v>
      </c>
      <c r="N303" s="66" t="s">
        <v>189</v>
      </c>
      <c r="O303" s="72">
        <f t="shared" si="283"/>
        <v>1</v>
      </c>
      <c r="P303" s="61">
        <f t="shared" si="283"/>
        <v>1</v>
      </c>
      <c r="Q303" s="61">
        <f t="shared" si="283"/>
        <v>0</v>
      </c>
      <c r="R303" s="61">
        <f t="shared" si="283"/>
        <v>1</v>
      </c>
      <c r="S303" s="92">
        <f t="shared" si="283"/>
        <v>0</v>
      </c>
      <c r="T303" s="75" t="str">
        <f t="shared" si="283"/>
        <v xml:space="preserve">SplitAirCond     </v>
      </c>
      <c r="U303" s="72">
        <f t="shared" si="284"/>
        <v>1</v>
      </c>
      <c r="V303" s="61">
        <f t="shared" si="285"/>
        <v>1</v>
      </c>
      <c r="W303" s="61">
        <f t="shared" ref="W303:W308" si="294">IF(AND(ISNUMBER(I303), I303&gt;0), 1, 0)</f>
        <v>1</v>
      </c>
      <c r="X303" s="61">
        <f t="shared" si="291"/>
        <v>1</v>
      </c>
      <c r="Y303" s="61">
        <f t="shared" si="286"/>
        <v>0</v>
      </c>
      <c r="Z303" s="48">
        <v>1</v>
      </c>
      <c r="AA303" s="61" t="s">
        <v>0</v>
      </c>
      <c r="AB303" s="62" t="str">
        <f t="shared" si="287"/>
        <v xml:space="preserve">PkgAirCond - Central packaged A/C system (&lt; 65 kBtuh)               </v>
      </c>
    </row>
    <row r="304" spans="1:30" x14ac:dyDescent="0.25">
      <c r="C304" s="61">
        <f t="shared" ref="C304:D304" si="295">C303</f>
        <v>2022</v>
      </c>
      <c r="D304" s="6">
        <f t="shared" si="295"/>
        <v>2023</v>
      </c>
      <c r="E304" t="s">
        <v>176</v>
      </c>
      <c r="F304" s="51">
        <v>13</v>
      </c>
      <c r="G304" s="209">
        <f>F304*0.96</f>
        <v>12.48</v>
      </c>
      <c r="H304" s="213">
        <v>0.96</v>
      </c>
      <c r="I304" s="11">
        <v>0</v>
      </c>
      <c r="J304" s="11">
        <v>0</v>
      </c>
      <c r="K304" s="11">
        <v>1</v>
      </c>
      <c r="L304" s="66" t="s">
        <v>728</v>
      </c>
      <c r="M304" s="66" t="s">
        <v>188</v>
      </c>
      <c r="N304" s="66" t="s">
        <v>189</v>
      </c>
      <c r="O304" s="72">
        <f t="shared" si="283"/>
        <v>0</v>
      </c>
      <c r="P304" s="61">
        <f t="shared" si="283"/>
        <v>1</v>
      </c>
      <c r="Q304" s="61">
        <f t="shared" si="283"/>
        <v>0</v>
      </c>
      <c r="R304" s="61">
        <f t="shared" si="283"/>
        <v>1</v>
      </c>
      <c r="S304" s="92">
        <f t="shared" si="283"/>
        <v>0</v>
      </c>
      <c r="T304" s="75" t="str">
        <f t="shared" si="283"/>
        <v xml:space="preserve">SplitAirCond     </v>
      </c>
      <c r="U304" s="72">
        <f t="shared" si="284"/>
        <v>1</v>
      </c>
      <c r="V304" s="61">
        <f t="shared" si="285"/>
        <v>1</v>
      </c>
      <c r="W304" s="61">
        <f t="shared" si="294"/>
        <v>0</v>
      </c>
      <c r="X304" s="61">
        <f t="shared" si="291"/>
        <v>0</v>
      </c>
      <c r="Y304" s="61">
        <f t="shared" si="286"/>
        <v>0</v>
      </c>
      <c r="Z304" s="48">
        <v>1</v>
      </c>
      <c r="AA304" s="61" t="s">
        <v>0</v>
      </c>
      <c r="AB304" s="62" t="str">
        <f t="shared" si="287"/>
        <v xml:space="preserve">LrgPkgAirCond - Large packaged A/C system (&gt;= 65 kBtuh)             </v>
      </c>
    </row>
    <row r="305" spans="1:28" x14ac:dyDescent="0.25">
      <c r="C305" s="61">
        <f t="shared" ref="C305:D305" si="296">C304</f>
        <v>2022</v>
      </c>
      <c r="D305" s="6">
        <f t="shared" si="296"/>
        <v>2023</v>
      </c>
      <c r="E305" t="s">
        <v>519</v>
      </c>
      <c r="F305" s="51">
        <v>12</v>
      </c>
      <c r="G305" s="210">
        <v>12</v>
      </c>
      <c r="H305" s="210">
        <v>1</v>
      </c>
      <c r="I305" s="149">
        <v>10</v>
      </c>
      <c r="J305" s="209">
        <f>I305*0.96</f>
        <v>9.6</v>
      </c>
      <c r="K305" s="207">
        <v>0.96</v>
      </c>
      <c r="L305" s="66" t="s">
        <v>728</v>
      </c>
      <c r="M305" s="66" t="s">
        <v>188</v>
      </c>
      <c r="N305" s="66" t="s">
        <v>189</v>
      </c>
      <c r="O305" s="72">
        <f t="shared" si="283"/>
        <v>1</v>
      </c>
      <c r="P305" s="61">
        <f t="shared" si="283"/>
        <v>1</v>
      </c>
      <c r="Q305" s="61">
        <f t="shared" si="283"/>
        <v>0</v>
      </c>
      <c r="R305" s="61">
        <f t="shared" si="283"/>
        <v>1</v>
      </c>
      <c r="S305" s="92">
        <f t="shared" si="283"/>
        <v>0</v>
      </c>
      <c r="T305" s="75" t="str">
        <f t="shared" si="283"/>
        <v xml:space="preserve">SplitAirCond     </v>
      </c>
      <c r="U305" s="72">
        <f t="shared" si="284"/>
        <v>1</v>
      </c>
      <c r="V305" s="61">
        <f t="shared" si="285"/>
        <v>1</v>
      </c>
      <c r="W305" s="61">
        <f t="shared" si="294"/>
        <v>1</v>
      </c>
      <c r="X305" s="61">
        <f t="shared" si="291"/>
        <v>1</v>
      </c>
      <c r="Y305" s="61">
        <f t="shared" si="286"/>
        <v>0</v>
      </c>
      <c r="Z305" s="48">
        <v>1</v>
      </c>
      <c r="AA305" s="61" t="s">
        <v>0</v>
      </c>
      <c r="AB305" s="62" t="str">
        <f t="shared" si="287"/>
        <v xml:space="preserve">SDHVSplitAirCond - Small duct, high velocity, split A/C system                        </v>
      </c>
    </row>
    <row r="306" spans="1:28" x14ac:dyDescent="0.25">
      <c r="C306" s="61">
        <f t="shared" ref="C306:D306" si="297">C305</f>
        <v>2022</v>
      </c>
      <c r="D306" s="6">
        <f t="shared" si="297"/>
        <v>2023</v>
      </c>
      <c r="E306" t="s">
        <v>530</v>
      </c>
      <c r="F306" s="205">
        <v>15</v>
      </c>
      <c r="G306" s="206">
        <v>14.3</v>
      </c>
      <c r="H306" s="206">
        <v>0.95</v>
      </c>
      <c r="I306" s="207">
        <v>12.2</v>
      </c>
      <c r="J306" s="207">
        <v>11.7</v>
      </c>
      <c r="K306" s="207">
        <v>0.96</v>
      </c>
      <c r="L306" s="66" t="s">
        <v>728</v>
      </c>
      <c r="M306" s="66" t="s">
        <v>188</v>
      </c>
      <c r="N306" s="66" t="s">
        <v>189</v>
      </c>
      <c r="O306" s="72">
        <f t="shared" si="283"/>
        <v>1</v>
      </c>
      <c r="P306" s="61">
        <f t="shared" si="283"/>
        <v>0</v>
      </c>
      <c r="Q306" s="61">
        <f t="shared" si="283"/>
        <v>0</v>
      </c>
      <c r="R306" s="61">
        <f t="shared" si="283"/>
        <v>1</v>
      </c>
      <c r="S306" s="92">
        <f t="shared" si="283"/>
        <v>1</v>
      </c>
      <c r="T306" s="75" t="str">
        <f t="shared" si="283"/>
        <v xml:space="preserve">SplitAirCond     </v>
      </c>
      <c r="U306" s="72">
        <f t="shared" si="284"/>
        <v>1</v>
      </c>
      <c r="V306" s="61">
        <f t="shared" si="285"/>
        <v>1</v>
      </c>
      <c r="W306" s="61">
        <f t="shared" si="294"/>
        <v>1</v>
      </c>
      <c r="X306" s="61">
        <f t="shared" si="291"/>
        <v>1</v>
      </c>
      <c r="Y306" s="61">
        <f t="shared" si="286"/>
        <v>0</v>
      </c>
      <c r="Z306" s="48">
        <v>1</v>
      </c>
      <c r="AA306" s="61" t="s">
        <v>0</v>
      </c>
      <c r="AB306" s="62" t="str">
        <f t="shared" si="287"/>
        <v>DuctlessMiniSplitAirCond – Ductless mini-split A/C system</v>
      </c>
    </row>
    <row r="307" spans="1:28" x14ac:dyDescent="0.25">
      <c r="C307" s="61">
        <f t="shared" ref="C307:D307" si="298">C306</f>
        <v>2022</v>
      </c>
      <c r="D307" s="6">
        <f t="shared" si="298"/>
        <v>2023</v>
      </c>
      <c r="E307" t="s">
        <v>531</v>
      </c>
      <c r="F307" s="205">
        <v>15</v>
      </c>
      <c r="G307" s="206">
        <v>14.3</v>
      </c>
      <c r="H307" s="206">
        <v>0.95</v>
      </c>
      <c r="I307" s="207">
        <v>12.2</v>
      </c>
      <c r="J307" s="207">
        <v>11.7</v>
      </c>
      <c r="K307" s="207">
        <v>0.96</v>
      </c>
      <c r="L307" s="66" t="s">
        <v>728</v>
      </c>
      <c r="M307" s="66" t="s">
        <v>188</v>
      </c>
      <c r="N307" s="66" t="s">
        <v>189</v>
      </c>
      <c r="O307" s="72">
        <f t="shared" si="283"/>
        <v>1</v>
      </c>
      <c r="P307" s="61">
        <f t="shared" si="283"/>
        <v>0</v>
      </c>
      <c r="Q307" s="61">
        <f t="shared" si="283"/>
        <v>0</v>
      </c>
      <c r="R307" s="61">
        <f t="shared" si="283"/>
        <v>1</v>
      </c>
      <c r="S307" s="92">
        <f t="shared" si="283"/>
        <v>1</v>
      </c>
      <c r="T307" s="75" t="str">
        <f t="shared" si="283"/>
        <v xml:space="preserve">SplitAirCond     </v>
      </c>
      <c r="U307" s="72">
        <f t="shared" si="284"/>
        <v>1</v>
      </c>
      <c r="V307" s="61">
        <f t="shared" si="285"/>
        <v>1</v>
      </c>
      <c r="W307" s="61">
        <f t="shared" si="294"/>
        <v>1</v>
      </c>
      <c r="X307" s="61">
        <f t="shared" si="291"/>
        <v>1</v>
      </c>
      <c r="Y307" s="61">
        <f t="shared" si="286"/>
        <v>0</v>
      </c>
      <c r="Z307" s="48">
        <v>1</v>
      </c>
      <c r="AA307" s="61" t="s">
        <v>0</v>
      </c>
      <c r="AB307" s="62" t="str">
        <f t="shared" si="287"/>
        <v>DuctlessMultiSplitAirCond - Ductless multi-split A/C system</v>
      </c>
    </row>
    <row r="308" spans="1:28" x14ac:dyDescent="0.25">
      <c r="C308" s="61">
        <f t="shared" ref="C308:D308" si="299">C307</f>
        <v>2022</v>
      </c>
      <c r="D308" s="6">
        <f t="shared" si="299"/>
        <v>2023</v>
      </c>
      <c r="E308" t="s">
        <v>527</v>
      </c>
      <c r="F308" s="51">
        <v>13</v>
      </c>
      <c r="G308" s="208">
        <f>F308*0.96</f>
        <v>12.48</v>
      </c>
      <c r="H308" s="213">
        <v>0.96</v>
      </c>
      <c r="I308" s="11">
        <v>11.3</v>
      </c>
      <c r="J308" s="209">
        <f>I308*0.96</f>
        <v>10.848000000000001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si="283"/>
        <v>1</v>
      </c>
      <c r="P308" s="61">
        <f t="shared" si="283"/>
        <v>0</v>
      </c>
      <c r="Q308" s="61">
        <f t="shared" si="283"/>
        <v>0</v>
      </c>
      <c r="R308" s="61">
        <f t="shared" si="283"/>
        <v>1</v>
      </c>
      <c r="S308" s="92">
        <f t="shared" si="283"/>
        <v>1</v>
      </c>
      <c r="T308" s="75" t="str">
        <f t="shared" si="283"/>
        <v xml:space="preserve">SplitAirCond     </v>
      </c>
      <c r="U308" s="72">
        <f t="shared" si="284"/>
        <v>1</v>
      </c>
      <c r="V308" s="61">
        <f t="shared" si="285"/>
        <v>1</v>
      </c>
      <c r="W308" s="61">
        <f t="shared" si="294"/>
        <v>1</v>
      </c>
      <c r="X308" s="61">
        <f t="shared" si="291"/>
        <v>1</v>
      </c>
      <c r="Y308" s="61">
        <f t="shared" si="286"/>
        <v>0</v>
      </c>
      <c r="Z308" s="48">
        <v>1</v>
      </c>
      <c r="AA308" s="61" t="s">
        <v>0</v>
      </c>
      <c r="AB308" s="62" t="str">
        <f t="shared" si="287"/>
        <v>DuctlessVRFAirCond - Ductless variable refrigerant flow (VRF) A/C system</v>
      </c>
    </row>
    <row r="309" spans="1:28" x14ac:dyDescent="0.25">
      <c r="C309" s="61">
        <f t="shared" ref="C309:D309" si="300">C308</f>
        <v>2022</v>
      </c>
      <c r="D309" s="6">
        <f t="shared" si="300"/>
        <v>2023</v>
      </c>
      <c r="E309" s="188" t="s">
        <v>715</v>
      </c>
      <c r="F309" s="205">
        <v>15</v>
      </c>
      <c r="G309" s="206">
        <v>14.3</v>
      </c>
      <c r="H309" s="206">
        <v>0.95</v>
      </c>
      <c r="I309" s="207">
        <v>12.2</v>
      </c>
      <c r="J309" s="207">
        <v>11.7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ref="O309:T309" si="301">O270</f>
        <v>1</v>
      </c>
      <c r="P309" s="61">
        <f t="shared" si="301"/>
        <v>1</v>
      </c>
      <c r="Q309" s="61">
        <f t="shared" si="301"/>
        <v>0</v>
      </c>
      <c r="R309" s="61">
        <f t="shared" si="301"/>
        <v>1</v>
      </c>
      <c r="S309" s="92">
        <f t="shared" si="301"/>
        <v>1</v>
      </c>
      <c r="T309" s="75" t="str">
        <f t="shared" si="301"/>
        <v xml:space="preserve">SplitAirCond     </v>
      </c>
      <c r="U309" s="72">
        <f t="shared" ref="U309:U311" si="302">IF(AND(ISNUMBER(F309), F309&gt;0), 1, 0)</f>
        <v>1</v>
      </c>
      <c r="V309" s="61">
        <f t="shared" si="285"/>
        <v>1</v>
      </c>
      <c r="W309" s="61">
        <f t="shared" ref="W309:W311" si="303">IF(AND(ISNUMBER(I309), I309&gt;0), 1, 0)</f>
        <v>1</v>
      </c>
      <c r="X309" s="61">
        <f t="shared" si="291"/>
        <v>1</v>
      </c>
      <c r="Y309" s="61">
        <f t="shared" si="286"/>
        <v>0</v>
      </c>
      <c r="Z309" s="48">
        <v>1</v>
      </c>
      <c r="AA309" s="61" t="s">
        <v>0</v>
      </c>
      <c r="AB309" s="62" t="str">
        <f t="shared" si="287"/>
        <v>DuctedMiniSplitAirCond - Ducted mini-split A/C system</v>
      </c>
    </row>
    <row r="310" spans="1:28" x14ac:dyDescent="0.25">
      <c r="C310" s="61">
        <f t="shared" ref="C310:D310" si="304">C309</f>
        <v>2022</v>
      </c>
      <c r="D310" s="6">
        <f t="shared" si="304"/>
        <v>2023</v>
      </c>
      <c r="E310" s="188" t="s">
        <v>716</v>
      </c>
      <c r="F310" s="205">
        <v>15</v>
      </c>
      <c r="G310" s="206">
        <v>14.3</v>
      </c>
      <c r="H310" s="206">
        <v>0.95</v>
      </c>
      <c r="I310" s="207">
        <v>12.2</v>
      </c>
      <c r="J310" s="207">
        <v>11.7</v>
      </c>
      <c r="K310" s="207">
        <v>0.96</v>
      </c>
      <c r="L310" s="66" t="s">
        <v>728</v>
      </c>
      <c r="M310" s="66" t="s">
        <v>188</v>
      </c>
      <c r="N310" s="66" t="s">
        <v>189</v>
      </c>
      <c r="O310" s="72">
        <f t="shared" ref="O310:T310" si="305">O271</f>
        <v>1</v>
      </c>
      <c r="P310" s="61">
        <f t="shared" si="305"/>
        <v>1</v>
      </c>
      <c r="Q310" s="61">
        <f t="shared" si="305"/>
        <v>0</v>
      </c>
      <c r="R310" s="61">
        <f t="shared" si="305"/>
        <v>1</v>
      </c>
      <c r="S310" s="92">
        <f t="shared" si="305"/>
        <v>1</v>
      </c>
      <c r="T310" s="75" t="str">
        <f t="shared" si="305"/>
        <v xml:space="preserve">SplitAirCond     </v>
      </c>
      <c r="U310" s="72">
        <f t="shared" si="302"/>
        <v>1</v>
      </c>
      <c r="V310" s="61">
        <f t="shared" si="285"/>
        <v>1</v>
      </c>
      <c r="W310" s="61">
        <f t="shared" si="303"/>
        <v>1</v>
      </c>
      <c r="X310" s="61">
        <f t="shared" si="291"/>
        <v>1</v>
      </c>
      <c r="Y310" s="61">
        <f t="shared" si="286"/>
        <v>0</v>
      </c>
      <c r="Z310" s="48">
        <v>1</v>
      </c>
      <c r="AA310" s="61" t="s">
        <v>0</v>
      </c>
      <c r="AB310" s="62" t="str">
        <f t="shared" si="287"/>
        <v>DuctedMultiSplitAirCond - Ducted multi-split A/C system</v>
      </c>
    </row>
    <row r="311" spans="1:28" x14ac:dyDescent="0.25">
      <c r="C311" s="61">
        <f t="shared" ref="C311:D311" si="306">C310</f>
        <v>2022</v>
      </c>
      <c r="D311" s="6">
        <f t="shared" si="306"/>
        <v>2023</v>
      </c>
      <c r="E311" s="188" t="s">
        <v>717</v>
      </c>
      <c r="F311" s="205">
        <v>15</v>
      </c>
      <c r="G311" s="206">
        <v>14.3</v>
      </c>
      <c r="H311" s="206">
        <v>0.95</v>
      </c>
      <c r="I311" s="207">
        <v>12.2</v>
      </c>
      <c r="J311" s="207">
        <v>11.7</v>
      </c>
      <c r="K311" s="207">
        <v>0.96</v>
      </c>
      <c r="L311" s="66" t="s">
        <v>728</v>
      </c>
      <c r="M311" s="66" t="s">
        <v>188</v>
      </c>
      <c r="N311" s="66" t="s">
        <v>189</v>
      </c>
      <c r="O311" s="72">
        <f t="shared" ref="O311:T311" si="307">O272</f>
        <v>1</v>
      </c>
      <c r="P311" s="61">
        <f t="shared" si="307"/>
        <v>1</v>
      </c>
      <c r="Q311" s="61">
        <f t="shared" si="307"/>
        <v>0</v>
      </c>
      <c r="R311" s="61">
        <f t="shared" si="307"/>
        <v>1</v>
      </c>
      <c r="S311" s="92">
        <f t="shared" si="307"/>
        <v>1</v>
      </c>
      <c r="T311" s="75" t="str">
        <f t="shared" si="307"/>
        <v xml:space="preserve">SplitAirCond     </v>
      </c>
      <c r="U311" s="72">
        <f t="shared" si="302"/>
        <v>1</v>
      </c>
      <c r="V311" s="61">
        <f t="shared" si="285"/>
        <v>1</v>
      </c>
      <c r="W311" s="61">
        <f t="shared" si="303"/>
        <v>1</v>
      </c>
      <c r="X311" s="61">
        <f t="shared" si="291"/>
        <v>1</v>
      </c>
      <c r="Y311" s="61">
        <f t="shared" si="286"/>
        <v>0</v>
      </c>
      <c r="Z311" s="48">
        <v>1</v>
      </c>
      <c r="AA311" s="61" t="s">
        <v>0</v>
      </c>
      <c r="AB311" s="62" t="str">
        <f t="shared" si="287"/>
        <v>Ducted+DuctlessMultiSplitAirCond - Ducted+ductless multi-split A/C system</v>
      </c>
    </row>
    <row r="312" spans="1:28" x14ac:dyDescent="0.25">
      <c r="C312" s="61">
        <f t="shared" ref="C312:D312" si="308">C311</f>
        <v>2022</v>
      </c>
      <c r="D312" s="6">
        <f t="shared" si="308"/>
        <v>2023</v>
      </c>
      <c r="E312" t="s">
        <v>177</v>
      </c>
      <c r="F312" s="67" t="s">
        <v>154</v>
      </c>
      <c r="G312" s="66" t="s">
        <v>749</v>
      </c>
      <c r="H312" s="66" t="s">
        <v>749</v>
      </c>
      <c r="I312" s="66" t="s">
        <v>155</v>
      </c>
      <c r="J312" s="66" t="s">
        <v>750</v>
      </c>
      <c r="K312" s="66" t="s">
        <v>750</v>
      </c>
      <c r="L312" s="10">
        <v>9</v>
      </c>
      <c r="M312" s="66" t="s">
        <v>188</v>
      </c>
      <c r="N312" s="66" t="s">
        <v>189</v>
      </c>
      <c r="O312" s="72">
        <f t="shared" ref="O312:T313" si="309">O273</f>
        <v>1</v>
      </c>
      <c r="P312" s="61">
        <f t="shared" si="309"/>
        <v>0</v>
      </c>
      <c r="Q312" s="61">
        <f t="shared" si="309"/>
        <v>0</v>
      </c>
      <c r="R312" s="61">
        <f t="shared" si="309"/>
        <v>0</v>
      </c>
      <c r="S312" s="92">
        <f t="shared" si="309"/>
        <v>1</v>
      </c>
      <c r="T312" s="75" t="str">
        <f t="shared" si="309"/>
        <v xml:space="preserve">SplitAirCond     </v>
      </c>
      <c r="U312" s="72">
        <f t="shared" si="284"/>
        <v>0</v>
      </c>
      <c r="V312" s="61">
        <f t="shared" si="285"/>
        <v>0</v>
      </c>
      <c r="W312" s="61">
        <f>IF(AND(ISNUMBER(I312), I312&gt;0), 1, 0)</f>
        <v>0</v>
      </c>
      <c r="X312" s="61">
        <f t="shared" si="291"/>
        <v>0</v>
      </c>
      <c r="Y312" s="61">
        <f t="shared" si="286"/>
        <v>1</v>
      </c>
      <c r="Z312" s="48">
        <v>0</v>
      </c>
      <c r="AA312" s="61" t="s">
        <v>0</v>
      </c>
      <c r="AB312" s="62" t="str">
        <f t="shared" si="287"/>
        <v xml:space="preserve">RoomAirCond - Non-central room A/C system                           </v>
      </c>
    </row>
    <row r="313" spans="1:28" x14ac:dyDescent="0.25">
      <c r="C313" s="61">
        <f t="shared" ref="C313:D313" si="310">C312</f>
        <v>2022</v>
      </c>
      <c r="D313" s="6">
        <f t="shared" si="310"/>
        <v>2023</v>
      </c>
      <c r="E313" t="s">
        <v>178</v>
      </c>
      <c r="F313" s="205">
        <v>15</v>
      </c>
      <c r="G313" s="206">
        <v>14.3</v>
      </c>
      <c r="H313" s="206">
        <v>0.95</v>
      </c>
      <c r="I313" s="207">
        <v>12.2</v>
      </c>
      <c r="J313" s="207">
        <v>11.7</v>
      </c>
      <c r="K313" s="207">
        <v>0.96</v>
      </c>
      <c r="L313" s="66" t="s">
        <v>728</v>
      </c>
      <c r="M313" s="66" t="s">
        <v>188</v>
      </c>
      <c r="N313" s="66" t="s">
        <v>189</v>
      </c>
      <c r="O313" s="72">
        <f t="shared" si="309"/>
        <v>1</v>
      </c>
      <c r="P313" s="61">
        <f t="shared" si="309"/>
        <v>1</v>
      </c>
      <c r="Q313" s="61">
        <f t="shared" si="309"/>
        <v>1</v>
      </c>
      <c r="R313" s="61">
        <f t="shared" si="309"/>
        <v>1</v>
      </c>
      <c r="S313" s="92">
        <f t="shared" si="309"/>
        <v>0</v>
      </c>
      <c r="T313" s="75" t="str">
        <f t="shared" si="309"/>
        <v xml:space="preserve">SplitHeatPump    </v>
      </c>
      <c r="U313" s="72">
        <f t="shared" si="284"/>
        <v>1</v>
      </c>
      <c r="V313" s="61">
        <f t="shared" si="285"/>
        <v>1</v>
      </c>
      <c r="W313" s="61">
        <f>IF(AND(ISNUMBER(I313), I313&gt;0), 1, 0)</f>
        <v>1</v>
      </c>
      <c r="X313" s="61">
        <f t="shared" si="291"/>
        <v>1</v>
      </c>
      <c r="Y313" s="61">
        <f t="shared" si="286"/>
        <v>0</v>
      </c>
      <c r="Z313" s="48">
        <v>1</v>
      </c>
      <c r="AA313" s="61" t="s">
        <v>0</v>
      </c>
      <c r="AB313" s="62" t="str">
        <f t="shared" si="287"/>
        <v xml:space="preserve">SplitHeatPump - Split heat pump system                              </v>
      </c>
    </row>
    <row r="314" spans="1:28" x14ac:dyDescent="0.25">
      <c r="C314" s="61">
        <f t="shared" ref="C314:D314" si="311">C313</f>
        <v>2022</v>
      </c>
      <c r="D314" s="6">
        <f t="shared" si="311"/>
        <v>2023</v>
      </c>
      <c r="E314" s="188" t="s">
        <v>698</v>
      </c>
      <c r="F314" s="67" t="s">
        <v>154</v>
      </c>
      <c r="G314" s="66" t="s">
        <v>749</v>
      </c>
      <c r="H314" s="66" t="s">
        <v>749</v>
      </c>
      <c r="I314" s="53">
        <v>9.5</v>
      </c>
      <c r="J314" s="209">
        <f>I314*0.96</f>
        <v>9.1199999999999992</v>
      </c>
      <c r="K314" s="207">
        <v>0.96</v>
      </c>
      <c r="L314" s="66" t="s">
        <v>728</v>
      </c>
      <c r="M314" s="66" t="s">
        <v>188</v>
      </c>
      <c r="N314" s="66" t="s">
        <v>189</v>
      </c>
      <c r="O314" s="72">
        <f t="shared" ref="O314:T314" si="312">O275</f>
        <v>1</v>
      </c>
      <c r="P314" s="61">
        <f t="shared" si="312"/>
        <v>0</v>
      </c>
      <c r="Q314" s="61">
        <f t="shared" si="312"/>
        <v>1</v>
      </c>
      <c r="R314" s="61">
        <f t="shared" si="312"/>
        <v>0</v>
      </c>
      <c r="S314" s="92">
        <f t="shared" si="312"/>
        <v>0</v>
      </c>
      <c r="T314" s="75" t="str">
        <f t="shared" si="312"/>
        <v xml:space="preserve">SplitHeatPump    </v>
      </c>
      <c r="U314" s="72">
        <f t="shared" ref="U314:U315" si="313">IF(AND(ISNUMBER(F314), F314&gt;0), 1, 0)</f>
        <v>0</v>
      </c>
      <c r="V314" s="61">
        <f t="shared" si="285"/>
        <v>0</v>
      </c>
      <c r="W314" s="61">
        <f t="shared" ref="W314:W315" si="314">IF(AND(ISNUMBER(I314), I314&gt;0), 1, 0)</f>
        <v>1</v>
      </c>
      <c r="X314" s="61">
        <f t="shared" si="291"/>
        <v>1</v>
      </c>
      <c r="Y314" s="61">
        <f t="shared" si="286"/>
        <v>0</v>
      </c>
      <c r="Z314" s="48">
        <v>1</v>
      </c>
      <c r="AA314" s="61" t="s">
        <v>0</v>
      </c>
      <c r="AB314" s="62" t="str">
        <f t="shared" si="287"/>
        <v>PkgTermHeatPump - Packaged terminal heat pump (PTHP)</v>
      </c>
    </row>
    <row r="315" spans="1:28" x14ac:dyDescent="0.25">
      <c r="C315" s="61">
        <f t="shared" ref="C315:D315" si="315">C314</f>
        <v>2022</v>
      </c>
      <c r="D315" s="6">
        <f t="shared" si="315"/>
        <v>2023</v>
      </c>
      <c r="E315" s="188" t="s">
        <v>699</v>
      </c>
      <c r="F315" s="67" t="s">
        <v>154</v>
      </c>
      <c r="G315" s="66" t="s">
        <v>749</v>
      </c>
      <c r="H315" s="66" t="s">
        <v>749</v>
      </c>
      <c r="I315" s="53">
        <v>11</v>
      </c>
      <c r="J315" s="209">
        <f>I315*0.96</f>
        <v>10.559999999999999</v>
      </c>
      <c r="K315" s="207">
        <v>0.96</v>
      </c>
      <c r="L315" s="66" t="s">
        <v>728</v>
      </c>
      <c r="M315" s="66" t="s">
        <v>188</v>
      </c>
      <c r="N315" s="66" t="s">
        <v>189</v>
      </c>
      <c r="O315" s="72">
        <f t="shared" ref="O315:T315" si="316">O276</f>
        <v>1</v>
      </c>
      <c r="P315" s="61">
        <f t="shared" si="316"/>
        <v>1</v>
      </c>
      <c r="Q315" s="61">
        <f t="shared" si="316"/>
        <v>1</v>
      </c>
      <c r="R315" s="61">
        <f t="shared" si="316"/>
        <v>0</v>
      </c>
      <c r="S315" s="92">
        <f t="shared" si="316"/>
        <v>0</v>
      </c>
      <c r="T315" s="75" t="str">
        <f t="shared" si="316"/>
        <v xml:space="preserve">SplitHeatPump    </v>
      </c>
      <c r="U315" s="72">
        <f t="shared" si="313"/>
        <v>0</v>
      </c>
      <c r="V315" s="61">
        <f t="shared" si="285"/>
        <v>0</v>
      </c>
      <c r="W315" s="61">
        <f t="shared" si="314"/>
        <v>1</v>
      </c>
      <c r="X315" s="61">
        <f t="shared" si="291"/>
        <v>1</v>
      </c>
      <c r="Y315" s="61">
        <f t="shared" si="286"/>
        <v>0</v>
      </c>
      <c r="Z315" s="48">
        <v>1</v>
      </c>
      <c r="AA315" s="61" t="s">
        <v>0</v>
      </c>
      <c r="AB315" s="62" t="str">
        <f t="shared" si="287"/>
        <v>SglPkgVertHeatPump - Single package vertical heat pump</v>
      </c>
    </row>
    <row r="316" spans="1:28" x14ac:dyDescent="0.25">
      <c r="C316" s="61">
        <f t="shared" ref="C316:D316" si="317">C315</f>
        <v>2022</v>
      </c>
      <c r="D316" s="6">
        <f t="shared" si="317"/>
        <v>2023</v>
      </c>
      <c r="E316" t="s">
        <v>179</v>
      </c>
      <c r="F316" s="205">
        <v>15</v>
      </c>
      <c r="G316" s="206">
        <v>14.3</v>
      </c>
      <c r="H316" s="206">
        <v>0.95</v>
      </c>
      <c r="I316" s="207">
        <v>12.2</v>
      </c>
      <c r="J316" s="207">
        <v>11.7</v>
      </c>
      <c r="K316" s="207">
        <v>0.96</v>
      </c>
      <c r="L316" s="66" t="s">
        <v>728</v>
      </c>
      <c r="M316" s="66" t="s">
        <v>188</v>
      </c>
      <c r="N316" s="66" t="s">
        <v>189</v>
      </c>
      <c r="O316" s="72">
        <f t="shared" ref="O316:T325" si="318">O277</f>
        <v>1</v>
      </c>
      <c r="P316" s="61">
        <f t="shared" si="318"/>
        <v>1</v>
      </c>
      <c r="Q316" s="61">
        <f t="shared" si="318"/>
        <v>1</v>
      </c>
      <c r="R316" s="61">
        <f t="shared" si="318"/>
        <v>1</v>
      </c>
      <c r="S316" s="92">
        <f t="shared" si="318"/>
        <v>0</v>
      </c>
      <c r="T316" s="75" t="str">
        <f t="shared" si="318"/>
        <v xml:space="preserve">SplitHeatPump    </v>
      </c>
      <c r="U316" s="72">
        <f t="shared" si="284"/>
        <v>1</v>
      </c>
      <c r="V316" s="61">
        <f t="shared" si="285"/>
        <v>1</v>
      </c>
      <c r="W316" s="61">
        <f t="shared" ref="W316:W322" si="319">IF(AND(ISNUMBER(I316), I316&gt;0), 1, 0)</f>
        <v>1</v>
      </c>
      <c r="X316" s="61">
        <f t="shared" si="291"/>
        <v>1</v>
      </c>
      <c r="Y316" s="61">
        <f t="shared" si="286"/>
        <v>0</v>
      </c>
      <c r="Z316" s="48">
        <v>1</v>
      </c>
      <c r="AA316" s="61" t="s">
        <v>0</v>
      </c>
      <c r="AB316" s="62" t="str">
        <f t="shared" si="287"/>
        <v xml:space="preserve">PkgHeatPump - Central single-packaged heat pump system (&lt; 65 kBtuh) </v>
      </c>
    </row>
    <row r="317" spans="1:28" x14ac:dyDescent="0.25">
      <c r="C317" s="61">
        <f t="shared" ref="C317:D317" si="320">C316</f>
        <v>2022</v>
      </c>
      <c r="D317" s="6">
        <f t="shared" si="320"/>
        <v>2023</v>
      </c>
      <c r="E317" t="s">
        <v>180</v>
      </c>
      <c r="F317" s="67" t="s">
        <v>154</v>
      </c>
      <c r="G317" s="66" t="s">
        <v>749</v>
      </c>
      <c r="H317" s="66" t="s">
        <v>749</v>
      </c>
      <c r="I317" s="11">
        <v>0</v>
      </c>
      <c r="J317" s="11">
        <v>0</v>
      </c>
      <c r="K317" s="11">
        <v>1</v>
      </c>
      <c r="L317" s="66" t="s">
        <v>728</v>
      </c>
      <c r="M317" s="66" t="s">
        <v>188</v>
      </c>
      <c r="N317" s="66" t="s">
        <v>189</v>
      </c>
      <c r="O317" s="72">
        <f t="shared" si="318"/>
        <v>0</v>
      </c>
      <c r="P317" s="61">
        <f t="shared" si="318"/>
        <v>1</v>
      </c>
      <c r="Q317" s="61">
        <f t="shared" si="318"/>
        <v>1</v>
      </c>
      <c r="R317" s="61">
        <f t="shared" si="318"/>
        <v>1</v>
      </c>
      <c r="S317" s="92">
        <f t="shared" si="318"/>
        <v>0</v>
      </c>
      <c r="T317" s="75" t="str">
        <f t="shared" si="318"/>
        <v xml:space="preserve">SplitHeatPump    </v>
      </c>
      <c r="U317" s="72">
        <f t="shared" si="284"/>
        <v>0</v>
      </c>
      <c r="V317" s="61">
        <f t="shared" si="285"/>
        <v>0</v>
      </c>
      <c r="W317" s="61">
        <f t="shared" si="319"/>
        <v>0</v>
      </c>
      <c r="X317" s="61">
        <f t="shared" si="291"/>
        <v>0</v>
      </c>
      <c r="Y317" s="61">
        <f t="shared" si="286"/>
        <v>0</v>
      </c>
      <c r="Z317" s="48">
        <v>1</v>
      </c>
      <c r="AA317" s="61" t="s">
        <v>0</v>
      </c>
      <c r="AB317" s="62" t="str">
        <f t="shared" si="287"/>
        <v xml:space="preserve">LrgPkgHeatPump - Large packaged heat pump system (&gt;= 65 kBtuh)      </v>
      </c>
    </row>
    <row r="318" spans="1:28" x14ac:dyDescent="0.25">
      <c r="A318" t="s">
        <v>0</v>
      </c>
      <c r="C318" s="61">
        <f t="shared" ref="C318:D318" si="321">C317</f>
        <v>2022</v>
      </c>
      <c r="D318" s="6">
        <f t="shared" si="321"/>
        <v>2023</v>
      </c>
      <c r="E318" s="24" t="s">
        <v>181</v>
      </c>
      <c r="F318" s="67" t="s">
        <v>154</v>
      </c>
      <c r="G318" s="66" t="s">
        <v>749</v>
      </c>
      <c r="H318" s="66" t="s">
        <v>749</v>
      </c>
      <c r="I318" s="66" t="s">
        <v>155</v>
      </c>
      <c r="J318" s="66" t="s">
        <v>750</v>
      </c>
      <c r="K318" s="66" t="s">
        <v>750</v>
      </c>
      <c r="L318" s="66" t="s">
        <v>728</v>
      </c>
      <c r="M318" s="11">
        <v>0</v>
      </c>
      <c r="N318" s="11">
        <v>0</v>
      </c>
      <c r="O318" s="72">
        <f t="shared" si="318"/>
        <v>0</v>
      </c>
      <c r="P318" s="61">
        <f t="shared" si="318"/>
        <v>1</v>
      </c>
      <c r="Q318" s="61">
        <f t="shared" si="318"/>
        <v>0</v>
      </c>
      <c r="R318" s="61">
        <f t="shared" si="318"/>
        <v>1</v>
      </c>
      <c r="S318" s="92">
        <f t="shared" si="318"/>
        <v>0</v>
      </c>
      <c r="T318" s="75" t="str">
        <f t="shared" si="318"/>
        <v>N/A</v>
      </c>
      <c r="U318" s="72">
        <f t="shared" si="284"/>
        <v>0</v>
      </c>
      <c r="V318" s="61">
        <f t="shared" si="285"/>
        <v>0</v>
      </c>
      <c r="W318" s="61">
        <f t="shared" si="319"/>
        <v>0</v>
      </c>
      <c r="X318" s="61">
        <f t="shared" si="291"/>
        <v>0</v>
      </c>
      <c r="Y318" s="61">
        <f t="shared" si="286"/>
        <v>0</v>
      </c>
      <c r="Z318" s="48">
        <v>1</v>
      </c>
      <c r="AA318" s="61" t="s">
        <v>0</v>
      </c>
      <c r="AB318" s="62" t="str">
        <f t="shared" si="287"/>
        <v xml:space="preserve">GasCooling - Gas absorption cooling                                 </v>
      </c>
    </row>
    <row r="319" spans="1:28" x14ac:dyDescent="0.25">
      <c r="C319" s="61">
        <f t="shared" ref="C319:D319" si="322">C318</f>
        <v>2022</v>
      </c>
      <c r="D319" s="6">
        <f t="shared" si="322"/>
        <v>2023</v>
      </c>
      <c r="E319" t="s">
        <v>515</v>
      </c>
      <c r="F319" s="51">
        <v>12</v>
      </c>
      <c r="G319" s="210">
        <v>12</v>
      </c>
      <c r="H319" s="210">
        <v>1</v>
      </c>
      <c r="I319" s="149">
        <v>10</v>
      </c>
      <c r="J319" s="209">
        <f>I319*0.96</f>
        <v>9.6</v>
      </c>
      <c r="K319" s="207">
        <v>0.96</v>
      </c>
      <c r="L319" s="66" t="s">
        <v>728</v>
      </c>
      <c r="M319" s="66" t="s">
        <v>188</v>
      </c>
      <c r="N319" s="66" t="s">
        <v>189</v>
      </c>
      <c r="O319" s="72">
        <f t="shared" si="318"/>
        <v>1</v>
      </c>
      <c r="P319" s="61">
        <f t="shared" si="318"/>
        <v>1</v>
      </c>
      <c r="Q319" s="61">
        <f t="shared" si="318"/>
        <v>1</v>
      </c>
      <c r="R319" s="61">
        <f t="shared" si="318"/>
        <v>1</v>
      </c>
      <c r="S319" s="92">
        <f t="shared" si="318"/>
        <v>0</v>
      </c>
      <c r="T319" s="75" t="str">
        <f t="shared" si="318"/>
        <v xml:space="preserve">SplitHeatPump    </v>
      </c>
      <c r="U319" s="72">
        <f t="shared" si="284"/>
        <v>1</v>
      </c>
      <c r="V319" s="61">
        <f t="shared" si="285"/>
        <v>1</v>
      </c>
      <c r="W319" s="61">
        <f t="shared" si="319"/>
        <v>1</v>
      </c>
      <c r="X319" s="61">
        <f t="shared" si="291"/>
        <v>1</v>
      </c>
      <c r="Y319" s="61">
        <f t="shared" si="286"/>
        <v>0</v>
      </c>
      <c r="Z319" s="48">
        <v>1</v>
      </c>
      <c r="AA319" s="61" t="s">
        <v>0</v>
      </c>
      <c r="AB319" s="62" t="str">
        <f t="shared" si="287"/>
        <v xml:space="preserve">SDHVSplitHeatPump - Small duct, high velocity, central split heat pump                              </v>
      </c>
    </row>
    <row r="320" spans="1:28" x14ac:dyDescent="0.25">
      <c r="C320" s="61">
        <f t="shared" ref="C320:D320" si="323">C319</f>
        <v>2022</v>
      </c>
      <c r="D320" s="6">
        <f t="shared" si="323"/>
        <v>2023</v>
      </c>
      <c r="E320" t="s">
        <v>534</v>
      </c>
      <c r="F320" s="205">
        <v>15</v>
      </c>
      <c r="G320" s="206">
        <v>14.3</v>
      </c>
      <c r="H320" s="206">
        <v>0.95</v>
      </c>
      <c r="I320" s="207">
        <v>12.2</v>
      </c>
      <c r="J320" s="207">
        <v>11.7</v>
      </c>
      <c r="K320" s="207">
        <v>0.96</v>
      </c>
      <c r="L320" s="66" t="s">
        <v>728</v>
      </c>
      <c r="M320" s="66" t="s">
        <v>188</v>
      </c>
      <c r="N320" s="66" t="s">
        <v>189</v>
      </c>
      <c r="O320" s="72">
        <f t="shared" si="318"/>
        <v>1</v>
      </c>
      <c r="P320" s="61">
        <f t="shared" si="318"/>
        <v>0</v>
      </c>
      <c r="Q320" s="61">
        <f t="shared" si="318"/>
        <v>1</v>
      </c>
      <c r="R320" s="61">
        <f t="shared" si="318"/>
        <v>1</v>
      </c>
      <c r="S320" s="92">
        <f t="shared" si="318"/>
        <v>1</v>
      </c>
      <c r="T320" s="75" t="str">
        <f t="shared" si="318"/>
        <v xml:space="preserve">SplitHeatPump    </v>
      </c>
      <c r="U320" s="72">
        <f t="shared" si="284"/>
        <v>1</v>
      </c>
      <c r="V320" s="61">
        <f t="shared" si="285"/>
        <v>1</v>
      </c>
      <c r="W320" s="61">
        <f t="shared" si="319"/>
        <v>1</v>
      </c>
      <c r="X320" s="61">
        <f t="shared" si="291"/>
        <v>1</v>
      </c>
      <c r="Y320" s="61">
        <f t="shared" si="286"/>
        <v>0</v>
      </c>
      <c r="Z320" s="48">
        <v>1</v>
      </c>
      <c r="AA320" s="61" t="s">
        <v>0</v>
      </c>
      <c r="AB320" s="62" t="str">
        <f t="shared" si="287"/>
        <v>DuctlessMiniSplitHeatPump – Ductless mini-split heat pump system</v>
      </c>
    </row>
    <row r="321" spans="1:30" x14ac:dyDescent="0.25">
      <c r="C321" s="61">
        <f t="shared" ref="C321:D321" si="324">C320</f>
        <v>2022</v>
      </c>
      <c r="D321" s="6">
        <f t="shared" si="324"/>
        <v>2023</v>
      </c>
      <c r="E321" t="s">
        <v>535</v>
      </c>
      <c r="F321" s="205">
        <v>15</v>
      </c>
      <c r="G321" s="206">
        <v>14.3</v>
      </c>
      <c r="H321" s="206">
        <v>0.95</v>
      </c>
      <c r="I321" s="207">
        <v>12.2</v>
      </c>
      <c r="J321" s="207">
        <v>11.7</v>
      </c>
      <c r="K321" s="207">
        <v>0.96</v>
      </c>
      <c r="L321" s="66" t="s">
        <v>728</v>
      </c>
      <c r="M321" s="66" t="s">
        <v>188</v>
      </c>
      <c r="N321" s="66" t="s">
        <v>189</v>
      </c>
      <c r="O321" s="72">
        <f t="shared" si="318"/>
        <v>1</v>
      </c>
      <c r="P321" s="61">
        <f t="shared" si="318"/>
        <v>0</v>
      </c>
      <c r="Q321" s="61">
        <f t="shared" si="318"/>
        <v>1</v>
      </c>
      <c r="R321" s="61">
        <f t="shared" si="318"/>
        <v>1</v>
      </c>
      <c r="S321" s="92">
        <f t="shared" si="318"/>
        <v>1</v>
      </c>
      <c r="T321" s="75" t="str">
        <f t="shared" si="318"/>
        <v xml:space="preserve">SplitHeatPump    </v>
      </c>
      <c r="U321" s="72">
        <f t="shared" si="284"/>
        <v>1</v>
      </c>
      <c r="V321" s="61">
        <f t="shared" si="285"/>
        <v>1</v>
      </c>
      <c r="W321" s="61">
        <f t="shared" si="319"/>
        <v>1</v>
      </c>
      <c r="X321" s="61">
        <f t="shared" si="291"/>
        <v>1</v>
      </c>
      <c r="Y321" s="61">
        <f t="shared" si="286"/>
        <v>0</v>
      </c>
      <c r="Z321" s="48">
        <v>1</v>
      </c>
      <c r="AA321" s="61" t="s">
        <v>0</v>
      </c>
      <c r="AB321" s="62" t="str">
        <f t="shared" si="287"/>
        <v>DuctlessMultiSplitHeatPump - Ductless multi-split heat pump system</v>
      </c>
    </row>
    <row r="322" spans="1:30" x14ac:dyDescent="0.25">
      <c r="C322" s="61">
        <f t="shared" ref="C322:D322" si="325">C321</f>
        <v>2022</v>
      </c>
      <c r="D322" s="6">
        <f t="shared" si="325"/>
        <v>2023</v>
      </c>
      <c r="E322" t="s">
        <v>524</v>
      </c>
      <c r="F322" s="51">
        <v>13</v>
      </c>
      <c r="G322" s="208">
        <f>F322*0.96</f>
        <v>12.48</v>
      </c>
      <c r="H322" s="213">
        <v>0.96</v>
      </c>
      <c r="I322" s="11">
        <v>11.3</v>
      </c>
      <c r="J322" s="209">
        <f>I322*0.96</f>
        <v>10.848000000000001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318"/>
        <v>1</v>
      </c>
      <c r="P322" s="61">
        <f t="shared" si="318"/>
        <v>-1</v>
      </c>
      <c r="Q322" s="61">
        <f t="shared" si="318"/>
        <v>1</v>
      </c>
      <c r="R322" s="61">
        <f t="shared" si="318"/>
        <v>1</v>
      </c>
      <c r="S322" s="92">
        <f t="shared" si="318"/>
        <v>1</v>
      </c>
      <c r="T322" s="75" t="str">
        <f t="shared" si="318"/>
        <v xml:space="preserve">SplitHeatPump    </v>
      </c>
      <c r="U322" s="72">
        <f t="shared" si="284"/>
        <v>1</v>
      </c>
      <c r="V322" s="61">
        <f t="shared" si="285"/>
        <v>1</v>
      </c>
      <c r="W322" s="61">
        <f t="shared" si="319"/>
        <v>1</v>
      </c>
      <c r="X322" s="61">
        <f t="shared" si="291"/>
        <v>1</v>
      </c>
      <c r="Y322" s="61">
        <f t="shared" si="286"/>
        <v>0</v>
      </c>
      <c r="Z322" s="48">
        <v>1</v>
      </c>
      <c r="AA322" s="61" t="s">
        <v>0</v>
      </c>
      <c r="AB322" s="62" t="str">
        <f t="shared" si="287"/>
        <v>DuctlessVRFHeatPump - Ductless variable refrigerant flow (VRF) heat pump system</v>
      </c>
    </row>
    <row r="323" spans="1:30" x14ac:dyDescent="0.25">
      <c r="C323" s="61">
        <f t="shared" ref="C323:D323" si="326">C322</f>
        <v>2022</v>
      </c>
      <c r="D323" s="6">
        <f t="shared" si="326"/>
        <v>2023</v>
      </c>
      <c r="E323" s="188" t="s">
        <v>702</v>
      </c>
      <c r="F323" s="205">
        <v>15</v>
      </c>
      <c r="G323" s="206">
        <v>14.3</v>
      </c>
      <c r="H323" s="206">
        <v>0.95</v>
      </c>
      <c r="I323" s="207">
        <v>12.2</v>
      </c>
      <c r="J323" s="207">
        <v>11.7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318"/>
        <v>1</v>
      </c>
      <c r="P323" s="61">
        <f t="shared" si="318"/>
        <v>1</v>
      </c>
      <c r="Q323" s="61">
        <f t="shared" si="318"/>
        <v>1</v>
      </c>
      <c r="R323" s="61">
        <f t="shared" si="318"/>
        <v>1</v>
      </c>
      <c r="S323" s="92">
        <f t="shared" si="318"/>
        <v>1</v>
      </c>
      <c r="T323" s="75" t="str">
        <f t="shared" si="318"/>
        <v xml:space="preserve">SplitHeatPump    </v>
      </c>
      <c r="U323" s="72">
        <f t="shared" ref="U323:U325" si="327">IF(AND(ISNUMBER(F323), F323&gt;0), 1, 0)</f>
        <v>1</v>
      </c>
      <c r="V323" s="61">
        <f t="shared" si="285"/>
        <v>1</v>
      </c>
      <c r="W323" s="61">
        <f t="shared" ref="W323:W325" si="328">IF(AND(ISNUMBER(I323), I323&gt;0), 1, 0)</f>
        <v>1</v>
      </c>
      <c r="X323" s="61">
        <f t="shared" si="291"/>
        <v>1</v>
      </c>
      <c r="Y323" s="61">
        <f t="shared" si="286"/>
        <v>0</v>
      </c>
      <c r="Z323" s="48">
        <v>1</v>
      </c>
      <c r="AA323" s="61" t="s">
        <v>0</v>
      </c>
      <c r="AB323" s="62" t="str">
        <f t="shared" si="287"/>
        <v>DuctedMiniSplitHeatPump - Ducted mini-split heat pump</v>
      </c>
    </row>
    <row r="324" spans="1:30" x14ac:dyDescent="0.25">
      <c r="C324" s="61">
        <f t="shared" ref="C324:D324" si="329">C323</f>
        <v>2022</v>
      </c>
      <c r="D324" s="6">
        <f t="shared" si="329"/>
        <v>2023</v>
      </c>
      <c r="E324" s="188" t="s">
        <v>703</v>
      </c>
      <c r="F324" s="205">
        <v>15</v>
      </c>
      <c r="G324" s="206">
        <v>14.3</v>
      </c>
      <c r="H324" s="206">
        <v>0.95</v>
      </c>
      <c r="I324" s="207">
        <v>12.2</v>
      </c>
      <c r="J324" s="207">
        <v>11.7</v>
      </c>
      <c r="K324" s="207">
        <v>0.96</v>
      </c>
      <c r="L324" s="66" t="s">
        <v>728</v>
      </c>
      <c r="M324" s="66" t="s">
        <v>188</v>
      </c>
      <c r="N324" s="66" t="s">
        <v>189</v>
      </c>
      <c r="O324" s="72">
        <f t="shared" si="318"/>
        <v>1</v>
      </c>
      <c r="P324" s="61">
        <f t="shared" si="318"/>
        <v>1</v>
      </c>
      <c r="Q324" s="61">
        <f t="shared" si="318"/>
        <v>1</v>
      </c>
      <c r="R324" s="61">
        <f t="shared" si="318"/>
        <v>1</v>
      </c>
      <c r="S324" s="92">
        <f t="shared" si="318"/>
        <v>1</v>
      </c>
      <c r="T324" s="75" t="str">
        <f t="shared" si="318"/>
        <v xml:space="preserve">SplitHeatPump    </v>
      </c>
      <c r="U324" s="72">
        <f t="shared" si="327"/>
        <v>1</v>
      </c>
      <c r="V324" s="61">
        <f t="shared" si="285"/>
        <v>1</v>
      </c>
      <c r="W324" s="61">
        <f t="shared" si="328"/>
        <v>1</v>
      </c>
      <c r="X324" s="61">
        <f t="shared" si="291"/>
        <v>1</v>
      </c>
      <c r="Y324" s="61">
        <f t="shared" si="286"/>
        <v>0</v>
      </c>
      <c r="Z324" s="48">
        <v>1</v>
      </c>
      <c r="AA324" s="61" t="s">
        <v>0</v>
      </c>
      <c r="AB324" s="62" t="str">
        <f t="shared" si="287"/>
        <v>DuctedMultiSplitHeatPump - Ducted multi-split heat pump</v>
      </c>
    </row>
    <row r="325" spans="1:30" x14ac:dyDescent="0.25">
      <c r="C325" s="61">
        <f t="shared" ref="C325:D325" si="330">C324</f>
        <v>2022</v>
      </c>
      <c r="D325" s="6">
        <f t="shared" si="330"/>
        <v>2023</v>
      </c>
      <c r="E325" s="188" t="s">
        <v>704</v>
      </c>
      <c r="F325" s="205">
        <v>15</v>
      </c>
      <c r="G325" s="206">
        <v>14.3</v>
      </c>
      <c r="H325" s="206">
        <v>0.95</v>
      </c>
      <c r="I325" s="207">
        <v>12.2</v>
      </c>
      <c r="J325" s="207">
        <v>11.7</v>
      </c>
      <c r="K325" s="207">
        <v>0.96</v>
      </c>
      <c r="L325" s="66" t="s">
        <v>728</v>
      </c>
      <c r="M325" s="66" t="s">
        <v>188</v>
      </c>
      <c r="N325" s="66" t="s">
        <v>189</v>
      </c>
      <c r="O325" s="72">
        <f t="shared" si="318"/>
        <v>1</v>
      </c>
      <c r="P325" s="61">
        <f t="shared" si="318"/>
        <v>1</v>
      </c>
      <c r="Q325" s="61">
        <f t="shared" si="318"/>
        <v>1</v>
      </c>
      <c r="R325" s="61">
        <f t="shared" si="318"/>
        <v>1</v>
      </c>
      <c r="S325" s="92">
        <f t="shared" si="318"/>
        <v>1</v>
      </c>
      <c r="T325" s="75" t="str">
        <f t="shared" si="318"/>
        <v xml:space="preserve">SplitHeatPump    </v>
      </c>
      <c r="U325" s="72">
        <f t="shared" si="327"/>
        <v>1</v>
      </c>
      <c r="V325" s="61">
        <f t="shared" si="285"/>
        <v>1</v>
      </c>
      <c r="W325" s="61">
        <f t="shared" si="328"/>
        <v>1</v>
      </c>
      <c r="X325" s="61">
        <f t="shared" si="291"/>
        <v>1</v>
      </c>
      <c r="Y325" s="61">
        <f t="shared" si="286"/>
        <v>0</v>
      </c>
      <c r="Z325" s="48">
        <v>1</v>
      </c>
      <c r="AA325" s="61" t="s">
        <v>0</v>
      </c>
      <c r="AB325" s="62" t="str">
        <f t="shared" si="287"/>
        <v>Ducted+DuctlessMultiSplitHeatPump - Ducted+ductless multi-split heat pump</v>
      </c>
    </row>
    <row r="326" spans="1:30" x14ac:dyDescent="0.25">
      <c r="C326" s="61">
        <f t="shared" ref="C326:D326" si="331">C325</f>
        <v>2022</v>
      </c>
      <c r="D326" s="6">
        <f t="shared" si="331"/>
        <v>2023</v>
      </c>
      <c r="E326" t="s">
        <v>182</v>
      </c>
      <c r="F326" s="67" t="s">
        <v>154</v>
      </c>
      <c r="G326" s="66" t="s">
        <v>749</v>
      </c>
      <c r="H326" s="66" t="s">
        <v>749</v>
      </c>
      <c r="I326" s="66" t="s">
        <v>155</v>
      </c>
      <c r="J326" s="66" t="s">
        <v>750</v>
      </c>
      <c r="K326" s="66" t="s">
        <v>750</v>
      </c>
      <c r="L326" s="10">
        <v>8.6999999999999993</v>
      </c>
      <c r="M326" s="66" t="s">
        <v>188</v>
      </c>
      <c r="N326" s="66" t="s">
        <v>189</v>
      </c>
      <c r="O326" s="72">
        <f t="shared" ref="O326:T335" si="332">O287</f>
        <v>1</v>
      </c>
      <c r="P326" s="61">
        <f t="shared" si="332"/>
        <v>0</v>
      </c>
      <c r="Q326" s="61">
        <f t="shared" si="332"/>
        <v>1</v>
      </c>
      <c r="R326" s="61">
        <f t="shared" si="332"/>
        <v>0</v>
      </c>
      <c r="S326" s="92">
        <f t="shared" si="332"/>
        <v>1</v>
      </c>
      <c r="T326" s="75" t="str">
        <f t="shared" si="332"/>
        <v xml:space="preserve">SplitHeatPump    </v>
      </c>
      <c r="U326" s="72">
        <f t="shared" si="284"/>
        <v>0</v>
      </c>
      <c r="V326" s="61">
        <f t="shared" si="285"/>
        <v>0</v>
      </c>
      <c r="W326" s="61">
        <f t="shared" ref="W326:W329" si="333">IF(AND(ISNUMBER(I326), I326&gt;0), 1, 0)</f>
        <v>0</v>
      </c>
      <c r="X326" s="61">
        <f t="shared" si="291"/>
        <v>0</v>
      </c>
      <c r="Y326" s="61">
        <f t="shared" si="286"/>
        <v>1</v>
      </c>
      <c r="Z326" s="48">
        <v>0</v>
      </c>
      <c r="AA326" s="61" t="s">
        <v>0</v>
      </c>
      <c r="AB326" s="62" t="str">
        <f t="shared" si="287"/>
        <v xml:space="preserve">RoomHeatPump - Room (non-central) heat pump system                  </v>
      </c>
    </row>
    <row r="327" spans="1:30" x14ac:dyDescent="0.25">
      <c r="C327" s="61">
        <f t="shared" ref="C327:D327" si="334">C326</f>
        <v>2022</v>
      </c>
      <c r="D327" s="6">
        <f t="shared" si="334"/>
        <v>2023</v>
      </c>
      <c r="E327" t="s">
        <v>367</v>
      </c>
      <c r="F327" s="205">
        <v>15</v>
      </c>
      <c r="G327" s="206">
        <v>14.3</v>
      </c>
      <c r="H327" s="206">
        <v>0.95</v>
      </c>
      <c r="I327" s="207">
        <v>12.2</v>
      </c>
      <c r="J327" s="207">
        <v>11.7</v>
      </c>
      <c r="K327" s="207">
        <v>0.96</v>
      </c>
      <c r="L327" s="66" t="s">
        <v>728</v>
      </c>
      <c r="M327" s="66" t="s">
        <v>188</v>
      </c>
      <c r="N327" s="66" t="s">
        <v>189</v>
      </c>
      <c r="O327" s="72">
        <f t="shared" si="332"/>
        <v>1</v>
      </c>
      <c r="P327" s="61">
        <f t="shared" si="332"/>
        <v>-1</v>
      </c>
      <c r="Q327" s="61">
        <f t="shared" si="332"/>
        <v>1</v>
      </c>
      <c r="R327" s="61">
        <f t="shared" si="332"/>
        <v>1</v>
      </c>
      <c r="S327" s="92">
        <f t="shared" si="332"/>
        <v>1</v>
      </c>
      <c r="T327" s="75" t="str">
        <f t="shared" si="332"/>
        <v xml:space="preserve">SplitHeatPump    </v>
      </c>
      <c r="U327" s="72">
        <f t="shared" si="284"/>
        <v>1</v>
      </c>
      <c r="V327" s="61">
        <f t="shared" si="285"/>
        <v>1</v>
      </c>
      <c r="W327" s="61">
        <f t="shared" si="333"/>
        <v>1</v>
      </c>
      <c r="X327" s="61">
        <f t="shared" si="291"/>
        <v>1</v>
      </c>
      <c r="Y327" s="61">
        <f t="shared" si="286"/>
        <v>0</v>
      </c>
      <c r="Z327" s="48">
        <v>1</v>
      </c>
      <c r="AA327" s="61" t="s">
        <v>0</v>
      </c>
      <c r="AB327" s="62" t="str">
        <f t="shared" si="287"/>
        <v>AirToWaterHeatPump - Air to water heat pump (able to heat DHW)</v>
      </c>
    </row>
    <row r="328" spans="1:30" x14ac:dyDescent="0.25">
      <c r="C328" s="61">
        <f t="shared" ref="C328:D328" si="335">C327</f>
        <v>2022</v>
      </c>
      <c r="D328" s="6">
        <f t="shared" si="335"/>
        <v>2023</v>
      </c>
      <c r="E328" t="s">
        <v>366</v>
      </c>
      <c r="F328" s="205">
        <v>15</v>
      </c>
      <c r="G328" s="206">
        <v>14.3</v>
      </c>
      <c r="H328" s="206">
        <v>0.95</v>
      </c>
      <c r="I328" s="207">
        <v>12.2</v>
      </c>
      <c r="J328" s="207">
        <v>11.7</v>
      </c>
      <c r="K328" s="207">
        <v>0.96</v>
      </c>
      <c r="L328" s="66" t="s">
        <v>728</v>
      </c>
      <c r="M328" s="66" t="s">
        <v>188</v>
      </c>
      <c r="N328" s="66" t="s">
        <v>189</v>
      </c>
      <c r="O328" s="72">
        <f t="shared" si="332"/>
        <v>1</v>
      </c>
      <c r="P328" s="61">
        <f t="shared" si="332"/>
        <v>-1</v>
      </c>
      <c r="Q328" s="61">
        <f t="shared" si="332"/>
        <v>1</v>
      </c>
      <c r="R328" s="61">
        <f t="shared" si="332"/>
        <v>1</v>
      </c>
      <c r="S328" s="92">
        <f t="shared" si="332"/>
        <v>1</v>
      </c>
      <c r="T328" s="75" t="str">
        <f t="shared" si="332"/>
        <v xml:space="preserve">SplitHeatPump    </v>
      </c>
      <c r="U328" s="72">
        <f t="shared" si="284"/>
        <v>1</v>
      </c>
      <c r="V328" s="61">
        <f t="shared" si="285"/>
        <v>1</v>
      </c>
      <c r="W328" s="61">
        <f t="shared" si="333"/>
        <v>1</v>
      </c>
      <c r="X328" s="61">
        <f t="shared" si="291"/>
        <v>1</v>
      </c>
      <c r="Y328" s="61">
        <f t="shared" si="286"/>
        <v>0</v>
      </c>
      <c r="Z328" s="48">
        <v>1</v>
      </c>
      <c r="AA328" s="61" t="s">
        <v>0</v>
      </c>
      <c r="AB328" s="62" t="str">
        <f t="shared" si="287"/>
        <v>GroundSourceHeatPump - Ground source heat pump (able to heat DHW)</v>
      </c>
    </row>
    <row r="329" spans="1:30" x14ac:dyDescent="0.25">
      <c r="C329" s="61">
        <f t="shared" ref="C329:D329" si="336">C328</f>
        <v>2022</v>
      </c>
      <c r="D329" s="6">
        <f t="shared" si="336"/>
        <v>2023</v>
      </c>
      <c r="E329" t="s">
        <v>553</v>
      </c>
      <c r="F329" s="205">
        <v>15</v>
      </c>
      <c r="G329" s="206">
        <v>14.3</v>
      </c>
      <c r="H329" s="206">
        <v>0.95</v>
      </c>
      <c r="I329" s="207">
        <v>12.2</v>
      </c>
      <c r="J329" s="207">
        <v>11.7</v>
      </c>
      <c r="K329" s="207">
        <v>0.96</v>
      </c>
      <c r="L329" s="66" t="s">
        <v>728</v>
      </c>
      <c r="M329" s="66" t="s">
        <v>188</v>
      </c>
      <c r="N329" s="66" t="s">
        <v>189</v>
      </c>
      <c r="O329" s="72">
        <f t="shared" si="332"/>
        <v>1</v>
      </c>
      <c r="P329" s="61">
        <f t="shared" si="332"/>
        <v>-1</v>
      </c>
      <c r="Q329" s="61">
        <f t="shared" si="332"/>
        <v>1</v>
      </c>
      <c r="R329" s="61">
        <f t="shared" si="332"/>
        <v>0</v>
      </c>
      <c r="S329" s="92">
        <f t="shared" si="332"/>
        <v>0</v>
      </c>
      <c r="T329" s="75" t="str">
        <f t="shared" si="332"/>
        <v xml:space="preserve">SplitHeatPump    </v>
      </c>
      <c r="U329" s="72">
        <f t="shared" si="284"/>
        <v>1</v>
      </c>
      <c r="V329" s="61">
        <f t="shared" si="285"/>
        <v>1</v>
      </c>
      <c r="W329" s="61">
        <f t="shared" si="333"/>
        <v>1</v>
      </c>
      <c r="X329" s="61">
        <f t="shared" si="291"/>
        <v>1</v>
      </c>
      <c r="Y329" s="61">
        <f t="shared" si="286"/>
        <v>0</v>
      </c>
      <c r="Z329" s="48">
        <v>1</v>
      </c>
      <c r="AA329" s="61" t="s">
        <v>0</v>
      </c>
      <c r="AB329" s="62" t="str">
        <f t="shared" si="287"/>
        <v>VCHP - Variable Capacity Heat Pump</v>
      </c>
    </row>
    <row r="330" spans="1:30" x14ac:dyDescent="0.25">
      <c r="C330" s="61">
        <f t="shared" ref="C330:D330" si="337">C329</f>
        <v>2022</v>
      </c>
      <c r="D330" s="6">
        <f t="shared" si="337"/>
        <v>2023</v>
      </c>
      <c r="E330" t="s">
        <v>744</v>
      </c>
      <c r="F330" s="205">
        <v>15</v>
      </c>
      <c r="G330" s="206">
        <v>14.3</v>
      </c>
      <c r="H330" s="206">
        <v>0.95</v>
      </c>
      <c r="I330" s="207">
        <v>12.2</v>
      </c>
      <c r="J330" s="207">
        <v>11.7</v>
      </c>
      <c r="K330" s="207">
        <v>0.96</v>
      </c>
      <c r="L330" s="66" t="s">
        <v>728</v>
      </c>
      <c r="M330" s="66" t="s">
        <v>188</v>
      </c>
      <c r="N330" s="66" t="s">
        <v>189</v>
      </c>
      <c r="O330" s="72">
        <f t="shared" si="332"/>
        <v>1</v>
      </c>
      <c r="P330" s="61">
        <f t="shared" si="332"/>
        <v>-1</v>
      </c>
      <c r="Q330" s="61">
        <f t="shared" si="332"/>
        <v>1</v>
      </c>
      <c r="R330" s="61">
        <f t="shared" si="332"/>
        <v>0</v>
      </c>
      <c r="S330" s="92">
        <f t="shared" si="332"/>
        <v>0</v>
      </c>
      <c r="T330" s="75" t="str">
        <f t="shared" si="332"/>
        <v xml:space="preserve">SplitHeatPump    </v>
      </c>
      <c r="U330" s="72">
        <f t="shared" ref="U330" si="338">IF(AND(ISNUMBER(F330), F330&gt;0), 1, 0)</f>
        <v>1</v>
      </c>
      <c r="V330" s="61">
        <f t="shared" si="285"/>
        <v>1</v>
      </c>
      <c r="W330" s="61">
        <f t="shared" ref="W330" si="339">IF(AND(ISNUMBER(I330), I330&gt;0), 1, 0)</f>
        <v>1</v>
      </c>
      <c r="X330" s="61">
        <f t="shared" si="291"/>
        <v>1</v>
      </c>
      <c r="Y330" s="61">
        <f t="shared" ref="Y330" si="340">IF(AND(ISNUMBER(L330), L330&gt;0), 1, 0)</f>
        <v>0</v>
      </c>
      <c r="Z330" s="48">
        <v>1</v>
      </c>
      <c r="AA330" s="61" t="s">
        <v>0</v>
      </c>
      <c r="AB330" s="62" t="str">
        <f t="shared" si="287"/>
        <v>VCHP2 - Variable Capacity Heat Pump</v>
      </c>
    </row>
    <row r="331" spans="1:30" x14ac:dyDescent="0.25">
      <c r="C331" s="61">
        <f t="shared" ref="C331:D331" si="341">C330</f>
        <v>2022</v>
      </c>
      <c r="D331" s="6">
        <f t="shared" si="341"/>
        <v>2023</v>
      </c>
      <c r="E331" t="s">
        <v>183</v>
      </c>
      <c r="F331" s="52">
        <v>0</v>
      </c>
      <c r="G331" s="204">
        <v>0</v>
      </c>
      <c r="H331" s="204">
        <v>1</v>
      </c>
      <c r="I331" s="66" t="s">
        <v>155</v>
      </c>
      <c r="J331" s="66" t="s">
        <v>750</v>
      </c>
      <c r="K331" s="66" t="s">
        <v>750</v>
      </c>
      <c r="L331" s="66" t="s">
        <v>728</v>
      </c>
      <c r="M331" s="66" t="s">
        <v>188</v>
      </c>
      <c r="N331" s="66" t="s">
        <v>189</v>
      </c>
      <c r="O331" s="72">
        <f t="shared" si="332"/>
        <v>0</v>
      </c>
      <c r="P331" s="61">
        <f t="shared" si="332"/>
        <v>1</v>
      </c>
      <c r="Q331" s="61">
        <f t="shared" si="332"/>
        <v>0</v>
      </c>
      <c r="R331" s="61">
        <f t="shared" si="332"/>
        <v>0</v>
      </c>
      <c r="S331" s="92">
        <f t="shared" si="332"/>
        <v>0</v>
      </c>
      <c r="T331" s="75" t="str">
        <f t="shared" si="332"/>
        <v xml:space="preserve">SplitAirCond     </v>
      </c>
      <c r="U331" s="72">
        <f t="shared" si="284"/>
        <v>0</v>
      </c>
      <c r="V331" s="61">
        <f t="shared" si="285"/>
        <v>0</v>
      </c>
      <c r="W331" s="61">
        <f t="shared" ref="W331:W336" si="342">IF(AND(ISNUMBER(I331), I331&gt;0), 1, 0)</f>
        <v>0</v>
      </c>
      <c r="X331" s="61">
        <f t="shared" si="291"/>
        <v>0</v>
      </c>
      <c r="Y331" s="61">
        <f t="shared" si="286"/>
        <v>0</v>
      </c>
      <c r="Z331" s="48">
        <v>1</v>
      </c>
      <c r="AA331" s="61" t="s">
        <v>0</v>
      </c>
      <c r="AB331" s="62" t="str">
        <f t="shared" si="287"/>
        <v xml:space="preserve">EvapDirect - Direct evaporative cooling system                      </v>
      </c>
    </row>
    <row r="332" spans="1:30" x14ac:dyDescent="0.25">
      <c r="C332" s="61">
        <f t="shared" ref="C332:D332" si="343">C331</f>
        <v>2022</v>
      </c>
      <c r="D332" s="6">
        <f t="shared" si="343"/>
        <v>2023</v>
      </c>
      <c r="E332" t="s">
        <v>184</v>
      </c>
      <c r="F332" s="67" t="s">
        <v>154</v>
      </c>
      <c r="G332" s="66" t="s">
        <v>749</v>
      </c>
      <c r="H332" s="66" t="s">
        <v>749</v>
      </c>
      <c r="I332" s="48">
        <v>13</v>
      </c>
      <c r="J332" s="208">
        <f t="shared" ref="J332:J333" si="344">I332*0.96</f>
        <v>12.48</v>
      </c>
      <c r="K332" s="207">
        <v>0.96</v>
      </c>
      <c r="L332" s="66" t="s">
        <v>728</v>
      </c>
      <c r="M332" s="66" t="s">
        <v>188</v>
      </c>
      <c r="N332" s="66" t="s">
        <v>189</v>
      </c>
      <c r="O332" s="72">
        <f t="shared" si="332"/>
        <v>0</v>
      </c>
      <c r="P332" s="61">
        <f t="shared" si="332"/>
        <v>1</v>
      </c>
      <c r="Q332" s="61">
        <f t="shared" si="332"/>
        <v>0</v>
      </c>
      <c r="R332" s="61">
        <f t="shared" si="332"/>
        <v>0</v>
      </c>
      <c r="S332" s="92">
        <f t="shared" si="332"/>
        <v>0</v>
      </c>
      <c r="T332" s="75" t="str">
        <f t="shared" si="332"/>
        <v xml:space="preserve">SplitAirCond     </v>
      </c>
      <c r="U332" s="72">
        <f t="shared" si="284"/>
        <v>0</v>
      </c>
      <c r="V332" s="61">
        <f t="shared" si="285"/>
        <v>0</v>
      </c>
      <c r="W332" s="61">
        <f t="shared" si="342"/>
        <v>1</v>
      </c>
      <c r="X332" s="61">
        <f t="shared" si="291"/>
        <v>1</v>
      </c>
      <c r="Y332" s="61">
        <f t="shared" si="286"/>
        <v>0</v>
      </c>
      <c r="Z332" s="48">
        <v>1</v>
      </c>
      <c r="AA332" s="61" t="s">
        <v>0</v>
      </c>
      <c r="AB332" s="62" t="str">
        <f t="shared" si="287"/>
        <v xml:space="preserve">EvapIndirDirect - Indirect-direct evaporative cooling system        </v>
      </c>
    </row>
    <row r="333" spans="1:30" x14ac:dyDescent="0.25">
      <c r="C333" s="61">
        <f t="shared" ref="C333:D333" si="345">C332</f>
        <v>2022</v>
      </c>
      <c r="D333" s="6">
        <f t="shared" si="345"/>
        <v>2023</v>
      </c>
      <c r="E333" t="s">
        <v>185</v>
      </c>
      <c r="F333" s="67" t="s">
        <v>154</v>
      </c>
      <c r="G333" s="66" t="s">
        <v>749</v>
      </c>
      <c r="H333" s="66" t="s">
        <v>749</v>
      </c>
      <c r="I333" s="48">
        <v>13</v>
      </c>
      <c r="J333" s="208">
        <f t="shared" si="344"/>
        <v>12.48</v>
      </c>
      <c r="K333" s="207">
        <v>0.96</v>
      </c>
      <c r="L333" s="66" t="s">
        <v>728</v>
      </c>
      <c r="M333" s="66" t="s">
        <v>188</v>
      </c>
      <c r="N333" s="66" t="s">
        <v>189</v>
      </c>
      <c r="O333" s="72">
        <f t="shared" si="332"/>
        <v>0</v>
      </c>
      <c r="P333" s="61">
        <f t="shared" si="332"/>
        <v>1</v>
      </c>
      <c r="Q333" s="61">
        <f t="shared" si="332"/>
        <v>0</v>
      </c>
      <c r="R333" s="61">
        <f t="shared" si="332"/>
        <v>0</v>
      </c>
      <c r="S333" s="92">
        <f t="shared" si="332"/>
        <v>0</v>
      </c>
      <c r="T333" s="75" t="str">
        <f t="shared" si="332"/>
        <v xml:space="preserve">SplitAirCond     </v>
      </c>
      <c r="U333" s="72">
        <f t="shared" si="284"/>
        <v>0</v>
      </c>
      <c r="V333" s="61">
        <f t="shared" si="285"/>
        <v>0</v>
      </c>
      <c r="W333" s="61">
        <f t="shared" si="342"/>
        <v>1</v>
      </c>
      <c r="X333" s="61">
        <f t="shared" si="291"/>
        <v>1</v>
      </c>
      <c r="Y333" s="61">
        <f t="shared" si="286"/>
        <v>0</v>
      </c>
      <c r="Z333" s="48">
        <v>1</v>
      </c>
      <c r="AA333" s="61" t="s">
        <v>0</v>
      </c>
      <c r="AB333" s="62" t="str">
        <f t="shared" si="287"/>
        <v xml:space="preserve">EvapIndirect - Indirect evaporative cooling system                  </v>
      </c>
    </row>
    <row r="334" spans="1:30" x14ac:dyDescent="0.25">
      <c r="C334" s="61">
        <f t="shared" ref="C334:D334" si="346">C333</f>
        <v>2022</v>
      </c>
      <c r="D334" s="6">
        <f t="shared" si="346"/>
        <v>2023</v>
      </c>
      <c r="E334" t="s">
        <v>379</v>
      </c>
      <c r="F334" s="51">
        <v>16</v>
      </c>
      <c r="G334" s="208">
        <f>F334*0.96</f>
        <v>15.36</v>
      </c>
      <c r="H334" s="207">
        <v>0.96</v>
      </c>
      <c r="I334" s="11">
        <v>14</v>
      </c>
      <c r="J334" s="208">
        <f>I334*0.96</f>
        <v>13.44</v>
      </c>
      <c r="K334" s="207">
        <v>0.96</v>
      </c>
      <c r="L334" s="66" t="s">
        <v>728</v>
      </c>
      <c r="M334" s="66" t="s">
        <v>188</v>
      </c>
      <c r="N334" s="66" t="s">
        <v>189</v>
      </c>
      <c r="O334" s="72">
        <f t="shared" si="332"/>
        <v>1</v>
      </c>
      <c r="P334" s="61">
        <f t="shared" si="332"/>
        <v>1</v>
      </c>
      <c r="Q334" s="61">
        <f t="shared" si="332"/>
        <v>0</v>
      </c>
      <c r="R334" s="61">
        <f t="shared" si="332"/>
        <v>1</v>
      </c>
      <c r="S334" s="92">
        <f t="shared" si="332"/>
        <v>0</v>
      </c>
      <c r="T334" s="75" t="str">
        <f t="shared" si="332"/>
        <v xml:space="preserve">SplitAirCond     </v>
      </c>
      <c r="U334" s="72">
        <f t="shared" si="284"/>
        <v>1</v>
      </c>
      <c r="V334" s="61">
        <f t="shared" si="285"/>
        <v>1</v>
      </c>
      <c r="W334" s="61">
        <f t="shared" si="342"/>
        <v>1</v>
      </c>
      <c r="X334" s="61">
        <f t="shared" si="291"/>
        <v>1</v>
      </c>
      <c r="Y334" s="61">
        <f t="shared" si="286"/>
        <v>0</v>
      </c>
      <c r="Z334" s="48">
        <v>1</v>
      </c>
      <c r="AA334" s="61" t="s">
        <v>0</v>
      </c>
      <c r="AB334" s="62" t="str">
        <f t="shared" si="287"/>
        <v>EvapCondenser - Evaporatively-cooled condenser for split AC systems</v>
      </c>
      <c r="AD334" s="125"/>
    </row>
    <row r="335" spans="1:30" x14ac:dyDescent="0.25">
      <c r="A335" t="s">
        <v>0</v>
      </c>
      <c r="C335" s="61">
        <f t="shared" ref="C335:D335" si="347">C334</f>
        <v>2022</v>
      </c>
      <c r="D335" s="6">
        <f t="shared" si="347"/>
        <v>2023</v>
      </c>
      <c r="E335" s="24" t="s">
        <v>186</v>
      </c>
      <c r="F335" s="67" t="s">
        <v>154</v>
      </c>
      <c r="G335" s="66" t="s">
        <v>749</v>
      </c>
      <c r="H335" s="66" t="s">
        <v>749</v>
      </c>
      <c r="I335" s="11">
        <v>0</v>
      </c>
      <c r="J335" s="11">
        <v>0</v>
      </c>
      <c r="K335" s="11">
        <v>1</v>
      </c>
      <c r="L335" s="66" t="s">
        <v>728</v>
      </c>
      <c r="M335" s="66" t="s">
        <v>188</v>
      </c>
      <c r="N335" s="66" t="s">
        <v>189</v>
      </c>
      <c r="O335" s="72">
        <f t="shared" si="332"/>
        <v>0</v>
      </c>
      <c r="P335" s="61">
        <f t="shared" si="332"/>
        <v>1</v>
      </c>
      <c r="Q335" s="61">
        <f t="shared" si="332"/>
        <v>0</v>
      </c>
      <c r="R335" s="61">
        <f t="shared" si="332"/>
        <v>1</v>
      </c>
      <c r="S335" s="92">
        <f t="shared" si="332"/>
        <v>0</v>
      </c>
      <c r="T335" s="75" t="str">
        <f t="shared" si="332"/>
        <v>N/A</v>
      </c>
      <c r="U335" s="72">
        <f t="shared" si="284"/>
        <v>0</v>
      </c>
      <c r="V335" s="61">
        <f t="shared" si="285"/>
        <v>0</v>
      </c>
      <c r="W335" s="61">
        <f t="shared" si="342"/>
        <v>0</v>
      </c>
      <c r="X335" s="61">
        <f t="shared" si="291"/>
        <v>0</v>
      </c>
      <c r="Y335" s="61">
        <f t="shared" si="286"/>
        <v>0</v>
      </c>
      <c r="Z335" s="48">
        <v>1</v>
      </c>
      <c r="AA335" s="61" t="s">
        <v>0</v>
      </c>
      <c r="AB335" s="62" t="str">
        <f t="shared" si="287"/>
        <v xml:space="preserve">Evap/CC - Evaporatively-cooled condensers                           </v>
      </c>
    </row>
    <row r="336" spans="1:30" x14ac:dyDescent="0.25">
      <c r="A336" t="s">
        <v>0</v>
      </c>
      <c r="C336" s="61">
        <f t="shared" ref="C336:D336" si="348">C335</f>
        <v>2022</v>
      </c>
      <c r="D336" s="6">
        <f t="shared" si="348"/>
        <v>2023</v>
      </c>
      <c r="E336" s="24" t="s">
        <v>187</v>
      </c>
      <c r="F336" s="52">
        <v>0</v>
      </c>
      <c r="G336" s="204">
        <v>0</v>
      </c>
      <c r="H336" s="204">
        <v>1</v>
      </c>
      <c r="I336" s="11">
        <v>0</v>
      </c>
      <c r="J336" s="11">
        <v>0</v>
      </c>
      <c r="K336" s="11">
        <v>1</v>
      </c>
      <c r="L336" s="66" t="s">
        <v>728</v>
      </c>
      <c r="M336" s="66" t="s">
        <v>188</v>
      </c>
      <c r="N336" s="66" t="s">
        <v>189</v>
      </c>
      <c r="O336" s="72">
        <f t="shared" ref="O336:T336" si="349">O297</f>
        <v>0</v>
      </c>
      <c r="P336" s="61">
        <f t="shared" si="349"/>
        <v>1</v>
      </c>
      <c r="Q336" s="61">
        <f t="shared" si="349"/>
        <v>0</v>
      </c>
      <c r="R336" s="61">
        <f t="shared" si="349"/>
        <v>1</v>
      </c>
      <c r="S336" s="92">
        <f t="shared" si="349"/>
        <v>0</v>
      </c>
      <c r="T336" s="75" t="str">
        <f t="shared" si="349"/>
        <v>N/A</v>
      </c>
      <c r="U336" s="72">
        <f t="shared" si="284"/>
        <v>0</v>
      </c>
      <c r="V336" s="61">
        <f t="shared" si="285"/>
        <v>0</v>
      </c>
      <c r="W336" s="61">
        <f t="shared" si="342"/>
        <v>0</v>
      </c>
      <c r="X336" s="61">
        <f t="shared" si="291"/>
        <v>0</v>
      </c>
      <c r="Y336" s="61">
        <f t="shared" si="286"/>
        <v>0</v>
      </c>
      <c r="Z336" s="48">
        <v>1</v>
      </c>
      <c r="AA336" s="61" t="s">
        <v>0</v>
      </c>
      <c r="AB336" s="62" t="str">
        <f t="shared" si="287"/>
        <v xml:space="preserve">IceSAC - Ice storage air conditioning system                        </v>
      </c>
    </row>
    <row r="337" spans="1:29" x14ac:dyDescent="0.25">
      <c r="A337" s="184" t="s">
        <v>680</v>
      </c>
      <c r="B337" s="103"/>
      <c r="C337" s="153"/>
      <c r="D337" s="103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27"/>
    </row>
    <row r="338" spans="1:29" x14ac:dyDescent="0.25">
      <c r="C338" s="183" t="s">
        <v>353</v>
      </c>
      <c r="D338" s="183" t="s">
        <v>353</v>
      </c>
      <c r="E338" s="119" t="s">
        <v>681</v>
      </c>
      <c r="F338" s="67" t="s">
        <v>154</v>
      </c>
      <c r="G338" s="66" t="s">
        <v>749</v>
      </c>
      <c r="H338" s="66" t="s">
        <v>749</v>
      </c>
      <c r="I338" s="66" t="s">
        <v>155</v>
      </c>
      <c r="J338" s="66" t="s">
        <v>750</v>
      </c>
      <c r="K338" s="66" t="s">
        <v>750</v>
      </c>
      <c r="L338" s="66" t="s">
        <v>728</v>
      </c>
      <c r="M338" s="66" t="s">
        <v>188</v>
      </c>
      <c r="N338" s="66" t="s">
        <v>189</v>
      </c>
      <c r="O338" s="92">
        <v>0</v>
      </c>
      <c r="P338" s="6">
        <v>0</v>
      </c>
      <c r="Q338" s="6">
        <v>0</v>
      </c>
      <c r="R338" s="6">
        <v>0</v>
      </c>
      <c r="S338" s="92">
        <v>0</v>
      </c>
      <c r="T338" s="74" t="s">
        <v>227</v>
      </c>
      <c r="U338" s="92">
        <f>IF(AND(ISNUMBER(F338), F338&gt;0), 1, 0)</f>
        <v>0</v>
      </c>
      <c r="V338" s="6">
        <f>IF(AND(ISNUMBER(G338), G338&gt;0), 1, 0)</f>
        <v>0</v>
      </c>
      <c r="W338" s="6">
        <f>IF(AND(ISNUMBER(I338), I338&gt;0), 1, 0)</f>
        <v>0</v>
      </c>
      <c r="X338" s="113">
        <f>IF(AND(ISNUMBER(J338), J338&gt;0), 1, 0)</f>
        <v>0</v>
      </c>
      <c r="Y338" s="113">
        <f t="shared" ref="Y338" si="350">IF(AND(ISNUMBER(L338), L338&gt;0), 1, 0)</f>
        <v>0</v>
      </c>
      <c r="Z338" s="134">
        <v>-1</v>
      </c>
      <c r="AA338" s="61" t="s">
        <v>0</v>
      </c>
      <c r="AB338" s="24" t="s">
        <v>683</v>
      </c>
    </row>
    <row r="339" spans="1:29" x14ac:dyDescent="0.25">
      <c r="D339" s="180" t="s">
        <v>154</v>
      </c>
      <c r="E339" s="181" t="s">
        <v>190</v>
      </c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7"/>
      <c r="Y339" s="187"/>
      <c r="Z339" s="187"/>
    </row>
    <row r="340" spans="1:29" x14ac:dyDescent="0.25">
      <c r="D340" s="66" t="s">
        <v>155</v>
      </c>
      <c r="E340" s="65" t="s">
        <v>191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9" x14ac:dyDescent="0.25">
      <c r="D341" s="66" t="s">
        <v>188</v>
      </c>
      <c r="E341" s="65" t="s">
        <v>192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9" x14ac:dyDescent="0.25">
      <c r="D342" s="66" t="s">
        <v>189</v>
      </c>
      <c r="E342" s="65" t="s">
        <v>193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9" x14ac:dyDescent="0.25">
      <c r="D343" s="66" t="s">
        <v>728</v>
      </c>
      <c r="E343" s="65" t="s">
        <v>729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9" x14ac:dyDescent="0.25">
      <c r="D344" s="66" t="s">
        <v>749</v>
      </c>
      <c r="E344" s="65" t="s">
        <v>751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9" x14ac:dyDescent="0.25">
      <c r="D345" s="66" t="s">
        <v>750</v>
      </c>
      <c r="E345" s="65" t="s">
        <v>752</v>
      </c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9" x14ac:dyDescent="0.25">
      <c r="B346" s="24" t="s">
        <v>50</v>
      </c>
      <c r="C346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topLeftCell="A10"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9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40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2022-09-26T03:09:14Z</dcterms:modified>
</cp:coreProperties>
</file>